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ocumenttasks/documenttask1.xml" ContentType="application/vnd.ms-excel.documenttasks+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tables/table1.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14.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15.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18.xml" ContentType="application/vnd.openxmlformats-officedocument.drawing+xml"/>
  <Override PartName="/xl/drawings/drawing19.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20.xml" ContentType="application/vnd.openxmlformats-officedocument.drawing+xml"/>
  <Override PartName="/xl/drawings/drawing2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2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81815e047f9b8a0/Desktop/"/>
    </mc:Choice>
  </mc:AlternateContent>
  <xr:revisionPtr revIDLastSave="135" documentId="11_C49D7A4C044CEECA190E72E87CA94D822DFBE647" xr6:coauthVersionLast="47" xr6:coauthVersionMax="47" xr10:uidLastSave="{9831AA8F-7BB4-4A4E-9075-3AE476D06C98}"/>
  <bookViews>
    <workbookView xWindow="-98" yWindow="-98" windowWidth="21795" windowHeight="12975" firstSheet="35" activeTab="36" xr2:uid="{00000000-000D-0000-FFFF-FFFF00000000}"/>
  </bookViews>
  <sheets>
    <sheet name="Introduction" sheetId="1" r:id="rId1"/>
    <sheet name="Sales Trend" sheetId="2" r:id="rId2"/>
    <sheet name="Asset Growth Rate" sheetId="3" r:id="rId3"/>
    <sheet name="Profit" sheetId="4" r:id="rId4"/>
    <sheet name="Performance" sheetId="5" r:id="rId5"/>
    <sheet name="Sales per rupee of asset deploy" sheetId="6" r:id="rId6"/>
    <sheet name="Sales per employee" sheetId="7" r:id="rId7"/>
    <sheet name="GPPM" sheetId="8" r:id="rId8"/>
    <sheet name="Financial Data" sheetId="9" r:id="rId9"/>
    <sheet name="Major acquisitions and their im" sheetId="10" r:id="rId10"/>
    <sheet name="Shareholding patterns" sheetId="11" r:id="rId11"/>
    <sheet name="Shareholders Report Radico" sheetId="12" r:id="rId12"/>
    <sheet name="Shareholders Report United" sheetId="13" r:id="rId13"/>
    <sheet name="Business By Segment data Radico" sheetId="14" r:id="rId14"/>
    <sheet name="Business By Segment data USL" sheetId="15" r:id="rId15"/>
    <sheet name="Subsidiaries and JV RADICO" sheetId="16" r:id="rId16"/>
    <sheet name="Subsidaries and JV USL" sheetId="17" r:id="rId17"/>
    <sheet name="Weekly Equity Price Data" sheetId="18" r:id="rId18"/>
    <sheet name="Historical Data and Volatility" sheetId="19" r:id="rId19"/>
    <sheet name="Quantitative comparison" sheetId="20" r:id="rId20"/>
    <sheet name="Major Shareholder" sheetId="21" r:id="rId21"/>
    <sheet name="United Spirits Ltd. announcemen" sheetId="22" r:id="rId22"/>
    <sheet name="Radico Khaitan Ltd. announcemen" sheetId="23" r:id="rId23"/>
    <sheet name="Insights &amp; Comments" sheetId="24" r:id="rId24"/>
    <sheet name="Radico Financial Statements" sheetId="25" r:id="rId25"/>
    <sheet name="United Spirits Financial Statem" sheetId="26" r:id="rId26"/>
    <sheet name="RADICO KHAITAN LTD. Financial S" sheetId="27" state="hidden" r:id="rId27"/>
    <sheet name="RADICO KHAITAN LTD. Income Stat" sheetId="28" state="hidden" r:id="rId28"/>
    <sheet name="UNITED SPIRITS LTD. Financial S" sheetId="29" state="hidden" r:id="rId29"/>
    <sheet name="UNITED SPIRITS LTD. Income Stat" sheetId="30" state="hidden" r:id="rId30"/>
    <sheet name="Profitability Ratios(Part 2)" sheetId="31" r:id="rId31"/>
    <sheet name="Profitability Ratio Dashboard" sheetId="32" r:id="rId32"/>
    <sheet name="Trend Analysis" sheetId="33" r:id="rId33"/>
    <sheet name="Trend Analysis Graphs" sheetId="34" r:id="rId34"/>
    <sheet name="Expense Analysis" sheetId="35" r:id="rId35"/>
    <sheet name="Cash Flow Statements" sheetId="36" r:id="rId36"/>
    <sheet name="Cash Flow Analysis" sheetId="37" r:id="rId37"/>
    <sheet name="Data" sheetId="38" state="hidden" r:id="rId38"/>
    <sheet name="Graphical Representation of Cas" sheetId="39" r:id="rId39"/>
  </sheets>
  <definedNames>
    <definedName name="_xlchart.v1.0" hidden="1">'United Spirits Ltd. announcemen'!$A$6:$A$18</definedName>
    <definedName name="_xlchart.v1.1" hidden="1">'United Spirits Ltd. announcemen'!$F$6:$F$18</definedName>
    <definedName name="_xlchart.v1.2" hidden="1">'Radico Khaitan Ltd. announcemen'!$A$6:$A$18</definedName>
    <definedName name="_xlchart.v1.3" hidden="1">'Radico Khaitan Ltd. announcemen'!$F$6:$F$18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35" l="1"/>
  <c r="F25" i="35"/>
  <c r="E25" i="35"/>
  <c r="D25" i="35"/>
  <c r="C25" i="35"/>
  <c r="G23" i="35"/>
  <c r="F23" i="35"/>
  <c r="E23" i="35"/>
  <c r="D23" i="35"/>
  <c r="C23" i="35"/>
  <c r="G13" i="35"/>
  <c r="E13" i="35"/>
  <c r="D13" i="35"/>
  <c r="C13" i="35"/>
  <c r="G11" i="35"/>
  <c r="F11" i="35"/>
  <c r="F13" i="35" s="1"/>
  <c r="E11" i="35"/>
  <c r="D11" i="35"/>
  <c r="C11" i="35"/>
  <c r="F17" i="33"/>
  <c r="E17" i="33"/>
  <c r="D17" i="33"/>
  <c r="C17" i="33"/>
  <c r="B17" i="33"/>
  <c r="F16" i="33"/>
  <c r="E16" i="33"/>
  <c r="D16" i="33"/>
  <c r="C16" i="33"/>
  <c r="B16" i="33"/>
  <c r="F15" i="33"/>
  <c r="E15" i="33"/>
  <c r="E18" i="33" s="1"/>
  <c r="D15" i="33"/>
  <c r="D18" i="33" s="1"/>
  <c r="C15" i="33"/>
  <c r="C18" i="33" s="1"/>
  <c r="B15" i="33"/>
  <c r="B18" i="33" s="1"/>
  <c r="F9" i="33"/>
  <c r="E9" i="33"/>
  <c r="D9" i="33"/>
  <c r="C9" i="33"/>
  <c r="B9" i="33"/>
  <c r="F8" i="33"/>
  <c r="E8" i="33"/>
  <c r="D8" i="33"/>
  <c r="C8" i="33"/>
  <c r="B8" i="33"/>
  <c r="F7" i="33"/>
  <c r="E10" i="33" s="1"/>
  <c r="E7" i="33"/>
  <c r="D7" i="33"/>
  <c r="D10" i="33" s="1"/>
  <c r="C7" i="33"/>
  <c r="B7" i="33"/>
  <c r="B10" i="33" s="1"/>
  <c r="L11" i="31"/>
  <c r="K11" i="31"/>
  <c r="J11" i="31"/>
  <c r="I11" i="31"/>
  <c r="H11" i="31"/>
  <c r="G11" i="31"/>
  <c r="F11" i="31"/>
  <c r="E11" i="31"/>
  <c r="D11" i="31"/>
  <c r="C11" i="31"/>
  <c r="L10" i="31"/>
  <c r="K10" i="31"/>
  <c r="J10" i="31"/>
  <c r="I10" i="31"/>
  <c r="H10" i="31"/>
  <c r="G10" i="31"/>
  <c r="F10" i="31"/>
  <c r="E10" i="31"/>
  <c r="D10" i="31"/>
  <c r="C10" i="31"/>
  <c r="L9" i="31"/>
  <c r="K9" i="31"/>
  <c r="J9" i="31"/>
  <c r="I9" i="31"/>
  <c r="H9" i="31"/>
  <c r="G9" i="31"/>
  <c r="F9" i="31"/>
  <c r="E9" i="31"/>
  <c r="D9" i="31"/>
  <c r="C9" i="31"/>
  <c r="L8" i="31"/>
  <c r="K8" i="31"/>
  <c r="J8" i="31"/>
  <c r="I8" i="31"/>
  <c r="H8" i="31"/>
  <c r="G8" i="31"/>
  <c r="F8" i="31"/>
  <c r="E8" i="31"/>
  <c r="D8" i="31"/>
  <c r="C8" i="31"/>
  <c r="L7" i="31"/>
  <c r="K7" i="31"/>
  <c r="J7" i="31"/>
  <c r="I7" i="31"/>
  <c r="H7" i="31"/>
  <c r="G7" i="31"/>
  <c r="F7" i="31"/>
  <c r="E7" i="31"/>
  <c r="D7" i="31"/>
  <c r="C7" i="31"/>
  <c r="L6" i="31"/>
  <c r="K6" i="31"/>
  <c r="J6" i="31"/>
  <c r="I6" i="31"/>
  <c r="H6" i="31"/>
  <c r="G6" i="31"/>
  <c r="F6" i="31"/>
  <c r="E6" i="31"/>
  <c r="D6" i="31"/>
  <c r="C6" i="31"/>
  <c r="E19" i="23"/>
  <c r="D19" i="23"/>
  <c r="C19" i="23"/>
  <c r="B19" i="23"/>
  <c r="F18" i="23"/>
  <c r="F17" i="23"/>
  <c r="F16" i="23"/>
  <c r="F19" i="23" s="1"/>
  <c r="F15" i="23"/>
  <c r="F14" i="23"/>
  <c r="F13" i="23"/>
  <c r="F12" i="23"/>
  <c r="F11" i="23"/>
  <c r="F10" i="23"/>
  <c r="F9" i="23"/>
  <c r="F8" i="23"/>
  <c r="F7" i="23"/>
  <c r="F6" i="23"/>
  <c r="E19" i="22"/>
  <c r="D19" i="22"/>
  <c r="C19" i="22"/>
  <c r="B19" i="22"/>
  <c r="F18" i="22"/>
  <c r="F17" i="22"/>
  <c r="F16" i="22"/>
  <c r="F15" i="22"/>
  <c r="F14" i="22"/>
  <c r="F13" i="22"/>
  <c r="F12" i="22"/>
  <c r="F11" i="22"/>
  <c r="F10" i="22"/>
  <c r="F9" i="22"/>
  <c r="F8" i="22"/>
  <c r="F7" i="22"/>
  <c r="F6" i="22"/>
  <c r="F19" i="22" s="1"/>
  <c r="C29" i="20"/>
  <c r="B29" i="20"/>
  <c r="A29" i="20"/>
  <c r="C28" i="20"/>
  <c r="B28" i="20"/>
  <c r="A28" i="20"/>
  <c r="C27" i="20"/>
  <c r="B27" i="20"/>
  <c r="A27" i="20"/>
  <c r="C26" i="20"/>
  <c r="B26" i="20"/>
  <c r="A26" i="20"/>
  <c r="C25" i="20"/>
  <c r="B25" i="20"/>
  <c r="A25" i="20"/>
  <c r="C24" i="20"/>
  <c r="B24" i="20"/>
  <c r="A24" i="20"/>
  <c r="C23" i="20"/>
  <c r="B23" i="20"/>
  <c r="A23" i="20"/>
  <c r="C22" i="20"/>
  <c r="B22" i="20"/>
  <c r="A22" i="20"/>
  <c r="C21" i="20"/>
  <c r="B21" i="20"/>
  <c r="A21" i="20"/>
  <c r="C20" i="20"/>
  <c r="B20" i="20"/>
  <c r="A20" i="20"/>
  <c r="C19" i="20"/>
  <c r="B19" i="20"/>
  <c r="A19" i="20"/>
  <c r="C18" i="20"/>
  <c r="B18" i="20"/>
  <c r="A18" i="20"/>
  <c r="C17" i="20"/>
  <c r="B17" i="20"/>
  <c r="A17" i="20"/>
  <c r="C12" i="20"/>
  <c r="B12" i="20"/>
  <c r="C11" i="20"/>
  <c r="B11" i="20"/>
  <c r="C10" i="20"/>
  <c r="B10" i="20"/>
  <c r="C9" i="20"/>
  <c r="B9" i="20"/>
  <c r="C8" i="20"/>
  <c r="B8" i="20"/>
  <c r="C7" i="20"/>
  <c r="B7" i="20"/>
  <c r="J12" i="19"/>
  <c r="I12" i="19"/>
  <c r="J11" i="19"/>
  <c r="J13" i="19" s="1"/>
  <c r="I11" i="19"/>
  <c r="I13" i="19" s="1"/>
  <c r="J10" i="19"/>
  <c r="I10" i="19"/>
  <c r="J9" i="19"/>
  <c r="I9" i="19"/>
  <c r="J8" i="19"/>
  <c r="I8" i="19"/>
  <c r="D6" i="11"/>
  <c r="F19" i="9"/>
  <c r="E19" i="9"/>
  <c r="D19" i="9"/>
  <c r="C19" i="9"/>
  <c r="B19" i="9"/>
  <c r="E10" i="9"/>
  <c r="D10" i="9"/>
  <c r="C10" i="9"/>
  <c r="B10" i="9"/>
  <c r="F8" i="9"/>
  <c r="B25" i="8" s="1"/>
  <c r="F7" i="9"/>
  <c r="F6" i="9"/>
  <c r="C26" i="8"/>
  <c r="B26" i="8"/>
  <c r="C25" i="8"/>
  <c r="C24" i="8"/>
  <c r="B24" i="8"/>
  <c r="C23" i="8"/>
  <c r="B23" i="8"/>
  <c r="C22" i="8"/>
  <c r="B22" i="8"/>
  <c r="C18" i="8"/>
  <c r="B18" i="8"/>
  <c r="C17" i="8"/>
  <c r="B17" i="8"/>
  <c r="C16" i="8"/>
  <c r="B16" i="8"/>
  <c r="C15" i="8"/>
  <c r="B15" i="8"/>
  <c r="C14" i="8"/>
  <c r="B14" i="8"/>
  <c r="F17" i="7"/>
  <c r="E17" i="7"/>
  <c r="D17" i="7"/>
  <c r="C17" i="7"/>
  <c r="B17" i="7"/>
  <c r="F11" i="7"/>
  <c r="E11" i="7"/>
  <c r="D11" i="7"/>
  <c r="C11" i="7"/>
  <c r="B11" i="7"/>
  <c r="F17" i="6"/>
  <c r="E17" i="6"/>
  <c r="D17" i="6"/>
  <c r="C17" i="6"/>
  <c r="B17" i="6"/>
  <c r="F11" i="6"/>
  <c r="E11" i="6"/>
  <c r="D11" i="6"/>
  <c r="C11" i="6"/>
  <c r="B11" i="6"/>
  <c r="F29" i="5"/>
  <c r="E29" i="5"/>
  <c r="D29" i="5"/>
  <c r="C29" i="5"/>
  <c r="G28" i="5"/>
  <c r="F27" i="5"/>
  <c r="E27" i="5"/>
  <c r="D27" i="5"/>
  <c r="C27" i="5"/>
  <c r="G26" i="5"/>
  <c r="F22" i="5"/>
  <c r="E22" i="5"/>
  <c r="D22" i="5"/>
  <c r="C22" i="5"/>
  <c r="G21" i="5"/>
  <c r="F20" i="5"/>
  <c r="E20" i="5"/>
  <c r="D20" i="5"/>
  <c r="C20" i="5"/>
  <c r="G19" i="5"/>
  <c r="F15" i="5"/>
  <c r="E15" i="5"/>
  <c r="D15" i="5"/>
  <c r="C15" i="5"/>
  <c r="G14" i="5"/>
  <c r="F13" i="5"/>
  <c r="E13" i="5"/>
  <c r="D13" i="5"/>
  <c r="C13" i="5"/>
  <c r="G12" i="5"/>
  <c r="F8" i="5"/>
  <c r="E8" i="5"/>
  <c r="D8" i="5"/>
  <c r="C8" i="5"/>
  <c r="G7" i="5"/>
  <c r="F6" i="5"/>
  <c r="E6" i="5"/>
  <c r="D6" i="5"/>
  <c r="C6" i="5"/>
  <c r="G5" i="5"/>
  <c r="F7" i="4"/>
  <c r="E7" i="4"/>
  <c r="D7" i="4"/>
  <c r="C7" i="4"/>
  <c r="G6" i="4"/>
  <c r="F5" i="4"/>
  <c r="E5" i="4"/>
  <c r="D5" i="4"/>
  <c r="C5" i="4"/>
  <c r="G4" i="4"/>
  <c r="E11" i="3"/>
  <c r="D11" i="3"/>
  <c r="C11" i="3"/>
  <c r="B11" i="3"/>
  <c r="E5" i="3"/>
  <c r="D5" i="3"/>
  <c r="C5" i="3"/>
  <c r="B5" i="3"/>
  <c r="E12" i="2"/>
  <c r="D12" i="2"/>
  <c r="C12" i="2"/>
  <c r="B12" i="2"/>
  <c r="E6" i="2"/>
  <c r="D6" i="2"/>
  <c r="C6" i="2"/>
  <c r="B6" i="2"/>
  <c r="C10" i="33" l="1"/>
  <c r="F10"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tc={8b340723-b8d6-4def-89fc-e9465d19b705}</author>
  </authors>
  <commentList>
    <comment ref="A1" authorId="0" shapeId="0" xr:uid="{8B340723-B8D6-4DEF-89FC-E9465D19B705}">
      <text>
        <t>[Threaded comment]
Your version of Excel allows you to read this threaded comment; however, any edits to it will get removed if the file is opened in a newer version of Excel. Learn more: https://go.microsoft.com/fwlink/?linkid=870924
Comment:
    to update if required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tc={e84d8d7c-ff1c-44c7-b615-b182e985e84a}</author>
  </authors>
  <commentList>
    <comment ref="E11" authorId="0" shapeId="0" xr:uid="{E84D8D7C-FF1C-44C7-B615-B182E985E84A}">
      <text>
        <t>[Threaded comment]
Your version of Excel allows you to read this threaded comment; however, any edits to it will get removed if the file is opened in a newer version of Excel. Learn more: https://go.microsoft.com/fwlink/?linkid=870924
Comment:
    jasmin to update USL
Reply:
    updated
Marked as resolved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tc={e79adf20-0ad0-45b2-a93f-8a03be7b4f3d}</author>
    <author>tc={3ff729a1-4c3c-4635-9110-88b5c98bab7f}</author>
  </authors>
  <commentList>
    <comment ref="B12" authorId="0" shapeId="0" xr:uid="{E79ADF20-0AD0-45B2-A93F-8A03BE7B4F3D}">
      <text>
        <t>[Threaded comment]
Your version of Excel allows you to read this threaded comment; however, any edits to it will get removed if the file is opened in a newer version of Excel. Learn more: https://go.microsoft.com/fwlink/?linkid=870924
Comment:
    jasmin to put USL data
Reply:
    updated
Marked as resolved</t>
      </text>
    </comment>
    <comment ref="E12" authorId="1" shapeId="0" xr:uid="{3FF729A1-4C3C-4635-9110-88B5C98BAB7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some text needed here @jasmin.ft271025@greatlakes.edu.in
Assigned to jasmin.ft271025@greatlakes.edu.in
Assigned to jasmin.ft271025@greatlakes.edu.in</t>
      </text>
    </comment>
  </commentList>
</comments>
</file>

<file path=xl/sharedStrings.xml><?xml version="1.0" encoding="utf-8"?>
<sst xmlns="http://schemas.openxmlformats.org/spreadsheetml/2006/main" count="23268" uniqueCount="1689">
  <si>
    <t>INTRODUCTION</t>
  </si>
  <si>
    <t>Main Company</t>
  </si>
  <si>
    <t>Competitor</t>
  </si>
  <si>
    <t>Radico Khaitan Ltd</t>
  </si>
  <si>
    <t>United Spirits Ltd</t>
  </si>
  <si>
    <t>Trend in Sales</t>
  </si>
  <si>
    <t>Radico Khaitan Ltd.</t>
  </si>
  <si>
    <t>Year</t>
  </si>
  <si>
    <t>Net Sales (Rs. In crores)</t>
  </si>
  <si>
    <t>YOY Sales Growth</t>
  </si>
  <si>
    <t>-</t>
  </si>
  <si>
    <t>United Spirits Ltd.</t>
  </si>
  <si>
    <t>ASSET GROWTH RATE</t>
  </si>
  <si>
    <t>Total Assets(in Cr)</t>
  </si>
  <si>
    <t>YOY Growth</t>
  </si>
  <si>
    <t>PROFIT OVER THE YEARS</t>
  </si>
  <si>
    <t>TOTAL PROFIT(in Millions)</t>
  </si>
  <si>
    <t>2020-21</t>
  </si>
  <si>
    <t>2021-22</t>
  </si>
  <si>
    <t>2022-23</t>
  </si>
  <si>
    <t>2023-24</t>
  </si>
  <si>
    <t>2024-25</t>
  </si>
  <si>
    <t>YOY</t>
  </si>
  <si>
    <t>Radico Khaitan</t>
  </si>
  <si>
    <t>YoY Sales Growth% (Radico)</t>
  </si>
  <si>
    <t>United Spirits Limited(USL)</t>
  </si>
  <si>
    <t>YoY Sales Growth% (USL)</t>
  </si>
  <si>
    <t>PERFORMANCE ANALYSIS</t>
  </si>
  <si>
    <t>TOTAL EMPLOYEES</t>
  </si>
  <si>
    <t>YoY Growth% (Radico)</t>
  </si>
  <si>
    <t xml:space="preserve"> </t>
  </si>
  <si>
    <t>←</t>
  </si>
  <si>
    <t>YoY Growth% (USL)</t>
  </si>
  <si>
    <t>TOTAL SALES(in crores)</t>
  </si>
  <si>
    <t>TOTAL ASSET(in Millions)</t>
  </si>
  <si>
    <t>Sales per rupee of asset deployed in the company</t>
  </si>
  <si>
    <t>Asset Turnover Ratio = Net sales / Total Assets</t>
  </si>
  <si>
    <t>Net Sales (in Cr)</t>
  </si>
  <si>
    <t>Total Assets (in CR)</t>
  </si>
  <si>
    <t>Sales per rupee of asset deployed</t>
  </si>
  <si>
    <t>Sales per employee</t>
  </si>
  <si>
    <t>Net sales / Total no. of employees</t>
  </si>
  <si>
    <t>Number of Employees</t>
  </si>
  <si>
    <t>Sales(in Cr) per employee</t>
  </si>
  <si>
    <t>Liquor Industry Competitor Analysis (FY2021 - FY2025)</t>
  </si>
  <si>
    <t>5-Year Growth Performance Profile Matrix</t>
  </si>
  <si>
    <t>Growth Dimension</t>
  </si>
  <si>
    <t>United Spirits Ltd. (USL)</t>
  </si>
  <si>
    <t>Strategic Market Dynamics</t>
  </si>
  <si>
    <t>Sales Growth</t>
  </si>
  <si>
    <t>Robust volume expansion driven by high-velocity premium brands (Magic Moments, Morpheus).</t>
  </si>
  <si>
    <t>Flat headline growth due to divestment of low-margin popular brands; premium segments expanded heavily.</t>
  </si>
  <si>
    <t>USL prioritized premium value margins over volume; Radico pursued concurrent volume and brand premiumization.</t>
  </si>
  <si>
    <t>Assets Growth</t>
  </si>
  <si>
    <t>High asset expansion. Massive capital expenditure deployed on backward integration (e.g., Sitapur plant).</t>
  </si>
  <si>
    <t>Controlled and asset-light. Corporate restructuring optimized manufacturing footprint.</t>
  </si>
  <si>
    <t>Radico built physical capacity to secure raw spirit supplies; USL enhanced capital returns by reducing asset weight.</t>
  </si>
  <si>
    <t>Profit Growth</t>
  </si>
  <si>
    <t>Steady absolute growth, though short-term margins faced inflationary pressures from glass and grain inputs.</t>
  </si>
  <si>
    <t>Superior margin expansion. Divestment of regular portfolio significantly improved overall EBITDA profiles.</t>
  </si>
  <si>
    <t>USL underwent structural margin expansion; Radico focused on scaling long-term volume capabilities.</t>
  </si>
  <si>
    <t>Market Price Growth</t>
  </si>
  <si>
    <t>Massive multi-bagger returns, strongly re-rated for entering luxury single malts and craft segments.</t>
  </si>
  <si>
    <t>Exceptional market capitalization growth, matching valuation standards of a pure global Diageo clone.</t>
  </si>
  <si>
    <t>Both businesses rewarded intensely by public markets for transitioning into pure-play premium narratives.</t>
  </si>
  <si>
    <t>Visual Trend Reference Blocks</t>
  </si>
  <si>
    <t>Radico Asset Turnover</t>
  </si>
  <si>
    <t>USL Asset Turnover</t>
  </si>
  <si>
    <t>FY21</t>
  </si>
  <si>
    <t>FY22</t>
  </si>
  <si>
    <t>FY23</t>
  </si>
  <si>
    <t>FY24</t>
  </si>
  <si>
    <t>FY25</t>
  </si>
  <si>
    <t>Radico Sales/Emp</t>
  </si>
  <si>
    <t>USL Sales/Emp</t>
  </si>
  <si>
    <t>Detailed Financial Efficiency Analysis &amp; Calculations</t>
  </si>
  <si>
    <t>Radico Khaitan Ltd. (Operational Metrics)</t>
  </si>
  <si>
    <t>Fiscal Year</t>
  </si>
  <si>
    <t>Net Sales (₹ Cr)</t>
  </si>
  <si>
    <t>Total Assets (₹ Cr)</t>
  </si>
  <si>
    <t>Estimated Employee Base</t>
  </si>
  <si>
    <t>Sales per Rupee of Asset</t>
  </si>
  <si>
    <t>Sales per Employee (₹ Cr)</t>
  </si>
  <si>
    <t>FY2021</t>
  </si>
  <si>
    <t>FY2022</t>
  </si>
  <si>
    <t>FY2023</t>
  </si>
  <si>
    <t>FY2024</t>
  </si>
  <si>
    <t>FY2025</t>
  </si>
  <si>
    <t>5-Year Average</t>
  </si>
  <si>
    <t>United Spirits Ltd. (Diageo India - Operational Metrics)</t>
  </si>
  <si>
    <t>DETAILS</t>
  </si>
  <si>
    <t>SALES IMPACT</t>
  </si>
  <si>
    <t>PROFIT IMPACT</t>
  </si>
  <si>
    <t>CASH FROM OPERATIONS</t>
  </si>
  <si>
    <t>Radico Khaitan Limited:</t>
  </si>
  <si>
    <t>In a major move into luxury and lifestyle spirits, Radico approved a strategic investment of up to ₹40 crore to acquire a 47.5% equity stake in both D'YAVOL Spirits B.V. (Netherlands) and D'YAVOL Spirits Private Limited (India). This high-profile partnership alongside Shah Rukh Khan, Aryan Khan, and Nikhil Kamath positions Radico as the largest shareholder in the brand to roll out luxury tequila and luxury spirits globally.</t>
  </si>
  <si>
    <t>It being a new partial stakeholding acquistion by Radico Khaitan in a premium tequilla Brand rolled out by Aryan Khan, Shah Rukh Khan and Nikhil Kamath, the impact on sales has not been major being just a small part of Radico's portfolio. However the sales(consolidated) of Radico Khaitan in Financial Year 2026 has gone up from the previous financial year by almost 24% year over year. The deal has been more of a strategic move to expand globally in the premium spirts segment with the Godwill and brand image of the famous bollywood actor and one of the famous Business leader Nikhil.</t>
  </si>
  <si>
    <t>The major stakeholding takeover has not have had a major impact on the profit of Radico Khaitan yet. But the firm has seen a net profit rise by approximately~75% YoY that is from 304.5 crores to 604.4 crores in FY 26. Hence can per say that the strategic investments have helped firm expand their business, higher the sales and earn more profit out of premiumisation.</t>
  </si>
  <si>
    <t>Although Radico Khaitan's cash flow has improved significantly in Financial Year 26, the impact of this investment activity is very small on the books of accounts. Bringing in around 5.5 crores of net cash inflows from operations.</t>
  </si>
  <si>
    <t>Consolidation via Radico Spiritzs (2022)</t>
  </si>
  <si>
    <t>Radico acquired a 100% equity stake in Radico Spiritzs India Private Limited, turning it into a wholly-owned subsidiary. Through this vehicle, Radico layered in full ownership of several real estate and construction entities (including Accomreal Builders and Compaqt Era Builders) to streamline corporate assets.</t>
  </si>
  <si>
    <t>Radico Khaitan has reported in their reports that this acquisition was purely made to improve and  assist the operations of their real estate entity. Hence the consolidated level impact of sales is not visible and impactful.</t>
  </si>
  <si>
    <t>As Radico Khaitan Spiritz business is anciliary to the real estate the profit impact of the real estate business is not direct to the spirits business.</t>
  </si>
  <si>
    <t>There was an investing cash outflow but no impact on cash flows from operations as they are filling to seperate entities.</t>
  </si>
  <si>
    <t>United Spirits Limited</t>
  </si>
  <si>
    <t>In 2025, United Spirits (part of Diageo) acquired NAO Spirits, a leading Indian craft gin company known for its premium and artisanal gin brands. This acquisition was aimed at strengthening USL’s presence in the fast-growing craft spirits segment, particularly gin, which is seeing strong demand among urban and younger consumers. The move aligns with Diageo’s global strategy of premiumisation, where the focus is on high-margin, experience-driven alcohol categories rather than mass-market volumes. By acquiring NAO Spirits, USL has expanded its premium portfolio and strengthened its position in niche but high-growth categories.</t>
  </si>
  <si>
    <t>NAO’s standalone net turnover was ₹34.83 crore in FY24; after acquisition NAO becomes a subsidiary so its full revenue will be consolidated into United Spirits,but the company did not claim an immediate material uplifting impact to USL’s overall sales given NAO’s small scale compared to USL overall business.</t>
  </si>
  <si>
    <t>As the stake increased to 97.07% of United Spirits in NAO spirits, now NAO being the subsidary, the profit and revenue would add up to the consolidated financial statements hence creating a positive impact on the profit of the business. But USL being a multi-diversified business the impact of NAO is not a large scale impact.</t>
  </si>
  <si>
    <t>The cash flows from operations do not have a major inflows as of now, but in further quarters there would be inflows and cash outflows from Operations of NAO Spirits.</t>
  </si>
  <si>
    <t>Category of Shareholder</t>
  </si>
  <si>
    <t>Change (Mar 26 vs Sep 25)</t>
  </si>
  <si>
    <t>Promoter &amp; Promoter Group Shareholders</t>
  </si>
  <si>
    <t>Promoter Shares Held</t>
  </si>
  <si>
    <t>No Change</t>
  </si>
  <si>
    <t>Promoter Holding (%)</t>
  </si>
  <si>
    <t>-0.01 pp</t>
  </si>
  <si>
    <t>Public Shareholders</t>
  </si>
  <si>
    <t>Public Shares Held</t>
  </si>
  <si>
    <t>Public Holding (%)</t>
  </si>
  <si>
    <t>Promoter &amp; Promoter Group Shares Held</t>
  </si>
  <si>
    <t>4,12,22,410</t>
  </si>
  <si>
    <t>2,92,657</t>
  </si>
  <si>
    <t>3,23,934</t>
  </si>
  <si>
    <t>3,15,29,443</t>
  </si>
  <si>
    <t>Number</t>
  </si>
  <si>
    <t>Investor Name</t>
  </si>
  <si>
    <t>% Outstanding</t>
  </si>
  <si>
    <t>Position (M)</t>
  </si>
  <si>
    <t>Position Change (M)</t>
  </si>
  <si>
    <t>Value ($, M)</t>
  </si>
  <si>
    <t>Filing Date</t>
  </si>
  <si>
    <t>Filing Source</t>
  </si>
  <si>
    <t>Investor Type</t>
  </si>
  <si>
    <t>Investor Sub-Type</t>
  </si>
  <si>
    <t>Equity Assets ($, M)</t>
  </si>
  <si>
    <t>Investment Style</t>
  </si>
  <si>
    <t>Turnover</t>
  </si>
  <si>
    <t>City</t>
  </si>
  <si>
    <t>Country/Region</t>
  </si>
  <si>
    <t>Most Recent</t>
  </si>
  <si>
    <t>Sapphire Intrex, Ltd.</t>
  </si>
  <si>
    <t>Shareholder Report</t>
  </si>
  <si>
    <t>Strategic Entities</t>
  </si>
  <si>
    <t>Corporation</t>
  </si>
  <si>
    <t>Low</t>
  </si>
  <si>
    <t>Kolkata</t>
  </si>
  <si>
    <t>India</t>
  </si>
  <si>
    <t>Rampur International, Ltd.</t>
  </si>
  <si>
    <t>New Delhi</t>
  </si>
  <si>
    <t>Nippon Life India Asset Management Limited</t>
  </si>
  <si>
    <t>Aggregate MFs</t>
  </si>
  <si>
    <t>Investment Managers</t>
  </si>
  <si>
    <t>Investment Advisor</t>
  </si>
  <si>
    <t>Core Growth</t>
  </si>
  <si>
    <t>Mumbai</t>
  </si>
  <si>
    <t>Tata Asset Management Ltd.</t>
  </si>
  <si>
    <t>Growth</t>
  </si>
  <si>
    <t>Moderate</t>
  </si>
  <si>
    <t>Kotak Mahindra Asset Management Company Limited</t>
  </si>
  <si>
    <t>Classic Fintrex Pvt. Ltd.</t>
  </si>
  <si>
    <t>Vanguard Capital Management, LLC</t>
  </si>
  <si>
    <t>Index</t>
  </si>
  <si>
    <t>Malvern</t>
  </si>
  <si>
    <t>United States</t>
  </si>
  <si>
    <t>HSBC Global Asset Management (India) Private Limited</t>
  </si>
  <si>
    <t>GARP</t>
  </si>
  <si>
    <t>Aditya Birla Sun Life AMC Limited</t>
  </si>
  <si>
    <t>TIMF Holdings</t>
  </si>
  <si>
    <t>Mauritius</t>
  </si>
  <si>
    <t>Canara Robeco Asset Management Company Ltd.</t>
  </si>
  <si>
    <t>Investor Education Protection Fund</t>
  </si>
  <si>
    <t>Motilal Oswal Asset Management Company Ltd.</t>
  </si>
  <si>
    <t>Edelweiss Asset Management Ltd.</t>
  </si>
  <si>
    <t>Investment Advisor/Hedge Fund</t>
  </si>
  <si>
    <t>Think Investments LP</t>
  </si>
  <si>
    <t>Hedge Fund</t>
  </si>
  <si>
    <t>San Francisco</t>
  </si>
  <si>
    <t>DSP Investment Managers Pvt. Ltd.</t>
  </si>
  <si>
    <t>Core Value</t>
  </si>
  <si>
    <t>Agrawal (Mukul Mahavir)</t>
  </si>
  <si>
    <t>Individual Investor</t>
  </si>
  <si>
    <t>Capital World Investors</t>
  </si>
  <si>
    <t>Los Angeles</t>
  </si>
  <si>
    <t>Axis Asset Management Company Limited</t>
  </si>
  <si>
    <t>BlackRock Institutional Trust Company, N.A.</t>
  </si>
  <si>
    <t>Baroda BNP Paribas Asset Management India Pvt. Ltd.</t>
  </si>
  <si>
    <t>Sundaram Asset Management Company Limited</t>
  </si>
  <si>
    <t>Chennai</t>
  </si>
  <si>
    <t>Norges Bank Investment Management (NBIM)</t>
  </si>
  <si>
    <t>Sovereign Wealth Fund</t>
  </si>
  <si>
    <t>Oslo</t>
  </si>
  <si>
    <t>Norway</t>
  </si>
  <si>
    <t>ICICI Prudential Asset Management Co. Ltd.</t>
  </si>
  <si>
    <t>American Century Investment Management, Inc.</t>
  </si>
  <si>
    <t>Kansas City</t>
  </si>
  <si>
    <t>Mahindra Manulife Investment Management Private Limited</t>
  </si>
  <si>
    <t>High</t>
  </si>
  <si>
    <t>Matthews International Capital Management, L.L.C.</t>
  </si>
  <si>
    <t>Caisse de Depot et Placement du Quebec</t>
  </si>
  <si>
    <t>Pension Fund</t>
  </si>
  <si>
    <t>Montreal</t>
  </si>
  <si>
    <t>Canada</t>
  </si>
  <si>
    <t>Manulife Investment Management (North America) Limited</t>
  </si>
  <si>
    <t>Toronto</t>
  </si>
  <si>
    <t>Khaitan (Abhishek)</t>
  </si>
  <si>
    <t>PGIM India Asset Management Private Limited</t>
  </si>
  <si>
    <t>Dimensional Fund Advisors, L.P.</t>
  </si>
  <si>
    <t>Deep Value</t>
  </si>
  <si>
    <t>Austin</t>
  </si>
  <si>
    <t>Old Bridge Capital Management Pvt. Ltd.</t>
  </si>
  <si>
    <t>BlackRock Advisors (UK) Limited</t>
  </si>
  <si>
    <t>London</t>
  </si>
  <si>
    <t>United Kingdom</t>
  </si>
  <si>
    <t>State Street Investment Management (US)</t>
  </si>
  <si>
    <t>Boston</t>
  </si>
  <si>
    <t>ITI Asset Management Limited</t>
  </si>
  <si>
    <t>Union Asset Management Company Private Limited</t>
  </si>
  <si>
    <t>First Sentier Investors</t>
  </si>
  <si>
    <t>Sydney</t>
  </si>
  <si>
    <t>Australia</t>
  </si>
  <si>
    <t>Causeway Capital Management LLC</t>
  </si>
  <si>
    <t>Manulife Investment Management (Singapore) Pte. Ltd.</t>
  </si>
  <si>
    <t>Singapore</t>
  </si>
  <si>
    <t>UTI Asset Management Co. Ltd.</t>
  </si>
  <si>
    <t>Samsung Asset Management Co., Ltd.</t>
  </si>
  <si>
    <t>Seoul</t>
  </si>
  <si>
    <t>South Korea</t>
  </si>
  <si>
    <t>Trust Asset Management Private Limited</t>
  </si>
  <si>
    <t>Bank of India Investment Managers Private Limited</t>
  </si>
  <si>
    <t>Mirae Asset Global Investments (India) Pvt. Ltd.</t>
  </si>
  <si>
    <t>LIC Mutual Fund Asset Management Company Ltd.</t>
  </si>
  <si>
    <t>Invesco Hong Kong Limited</t>
  </si>
  <si>
    <t>Central (Hong Kong)</t>
  </si>
  <si>
    <t>Hong Kong</t>
  </si>
  <si>
    <t>First Sentier Investors (Singapore)</t>
  </si>
  <si>
    <t>Mellon Investments Corporation</t>
  </si>
  <si>
    <t>California Public Employees' Retirement System</t>
  </si>
  <si>
    <t>Sacramento</t>
  </si>
  <si>
    <t>Abhishek Fiscal Services Pvt. Ltd.</t>
  </si>
  <si>
    <t>Bandhan Asset Management Company Limited</t>
  </si>
  <si>
    <t>William Blair Investment Management, LLC</t>
  </si>
  <si>
    <t>Chicago</t>
  </si>
  <si>
    <t>Elkay Fiscal Services Pvt. Ltd.</t>
  </si>
  <si>
    <t>Charles Schwab Investment Management, Inc.</t>
  </si>
  <si>
    <t>Driehaus Capital Management, LLC</t>
  </si>
  <si>
    <t>Aggressive Growth</t>
  </si>
  <si>
    <t>Nuveen LLC</t>
  </si>
  <si>
    <t>New York</t>
  </si>
  <si>
    <t>Florida State Board of Administration</t>
  </si>
  <si>
    <t>Tallahassee</t>
  </si>
  <si>
    <t>WhiteOak Capital Asset Management Limited</t>
  </si>
  <si>
    <t>Khaitan (Deepshikha)</t>
  </si>
  <si>
    <t>Tokio Marine Asset Management International Pte. Ltd.</t>
  </si>
  <si>
    <t>Fidelity Management &amp; Research Company LLC</t>
  </si>
  <si>
    <t>Smita Fiscal Pvt. Ltd.</t>
  </si>
  <si>
    <t>Geode Capital Management, L.L.C.</t>
  </si>
  <si>
    <t>BlackRock Investment Management, LLC</t>
  </si>
  <si>
    <t>Princeton</t>
  </si>
  <si>
    <t>Manulife Investment Management (Hong Kong) Limited</t>
  </si>
  <si>
    <t>Causeway Bay (Hong Kong)</t>
  </si>
  <si>
    <t>California State Teachers Retirement System</t>
  </si>
  <si>
    <t>West Sacramento</t>
  </si>
  <si>
    <t>Helios Capital Management Pte. Ltd.</t>
  </si>
  <si>
    <t>JP Morgan Asset Management</t>
  </si>
  <si>
    <t>Invesco Asset Management (India) Private Limited</t>
  </si>
  <si>
    <t>BlackRock Fund Advisors</t>
  </si>
  <si>
    <t>Dimensional Fund Advisors, Ltd.</t>
  </si>
  <si>
    <t>Manulife Fund Management Co., Ltd.</t>
  </si>
  <si>
    <t>Beijing</t>
  </si>
  <si>
    <t>China (Mainland)</t>
  </si>
  <si>
    <t>State Street Investment Management (UK)</t>
  </si>
  <si>
    <t>Ashmore Investment Management Limited</t>
  </si>
  <si>
    <t>BlackRock Investment Management (UK) Ltd.</t>
  </si>
  <si>
    <t>SBI Funds Management Pvt. Ltd.</t>
  </si>
  <si>
    <t>IDBI Asset Management Limited</t>
  </si>
  <si>
    <t>HDFC Asset Management Co., Ltd.</t>
  </si>
  <si>
    <t>JM Financial Asset Management Pvt. Ltd.</t>
  </si>
  <si>
    <t>Principal Global Investors (Equity)</t>
  </si>
  <si>
    <t>Des Moines</t>
  </si>
  <si>
    <t>Sydbank</t>
  </si>
  <si>
    <t>Bank and Trust</t>
  </si>
  <si>
    <t>sAabenraa</t>
  </si>
  <si>
    <t>Denmark</t>
  </si>
  <si>
    <t>Sydinvest</t>
  </si>
  <si>
    <t>Aabenraa</t>
  </si>
  <si>
    <t>BlackRock Asset Management North Asia Limited</t>
  </si>
  <si>
    <t>Robeco Institutional Asset Management B.V.</t>
  </si>
  <si>
    <t>Rotterdam</t>
  </si>
  <si>
    <t>Netherlands</t>
  </si>
  <si>
    <t>BlackRock Financial Management, Inc.</t>
  </si>
  <si>
    <t>Bajaj Finserv Asset Management Ltd</t>
  </si>
  <si>
    <t>Pune</t>
  </si>
  <si>
    <t>Franklin Templeton Asset Management (India) Pvt. Ltd.</t>
  </si>
  <si>
    <t>Navi AMC Limited</t>
  </si>
  <si>
    <t>Vanguard Global Advisers LLC</t>
  </si>
  <si>
    <t>First Sentier Investments (U.K.) Ltd</t>
  </si>
  <si>
    <t>Samco Asset Management Pvt Ltd</t>
  </si>
  <si>
    <t>Aubrey Capital Management Ltd.</t>
  </si>
  <si>
    <t>Edinburgh</t>
  </si>
  <si>
    <t>Samsung Asset Management (Hong Kong) Limited</t>
  </si>
  <si>
    <t>Capital Investment Trust Corporation</t>
  </si>
  <si>
    <t>Taipei</t>
  </si>
  <si>
    <t>Taiwan</t>
  </si>
  <si>
    <t>Vanguard Investments Australia Ltd.</t>
  </si>
  <si>
    <t>Melbourne</t>
  </si>
  <si>
    <t>HSBC Global Asset Management (Singapore) Limited</t>
  </si>
  <si>
    <t>Zerodha Asset Management Pvt Ltd</t>
  </si>
  <si>
    <t>Bangalore</t>
  </si>
  <si>
    <t>Jio Blackrock Asset Management Pvt Ltd</t>
  </si>
  <si>
    <t>Parametric Portfolio Associates LLC</t>
  </si>
  <si>
    <t>Seattle</t>
  </si>
  <si>
    <t>Groww Asset Management Ltd</t>
  </si>
  <si>
    <t>VC/Private Equity</t>
  </si>
  <si>
    <t>BlackRock (Luxembourg) S.A.</t>
  </si>
  <si>
    <t>Specialty</t>
  </si>
  <si>
    <t>Luxembourg</t>
  </si>
  <si>
    <t>BlackRock Investment Management (Australia) Ltd.</t>
  </si>
  <si>
    <t>DFA Australia Ltd.</t>
  </si>
  <si>
    <t>Northern Trust Investments, Inc.</t>
  </si>
  <si>
    <t>Legal &amp; General Investment Management Ltd.</t>
  </si>
  <si>
    <t>Avantis Investors_NLE</t>
  </si>
  <si>
    <t>BlackRock Advisors, LLC</t>
  </si>
  <si>
    <t>Banque Lombard Odier &amp; Cie SA</t>
  </si>
  <si>
    <t>Geneva</t>
  </si>
  <si>
    <t>Switzerland</t>
  </si>
  <si>
    <t>Angel One Asset Management Company Limited</t>
  </si>
  <si>
    <t>CI Global Asset Management</t>
  </si>
  <si>
    <t>Keyridge Asset Management Limited</t>
  </si>
  <si>
    <t>Dublin</t>
  </si>
  <si>
    <t>Ireland</t>
  </si>
  <si>
    <t>DBX Advisors LLC.</t>
  </si>
  <si>
    <t>Amundi Asset Management, SAS</t>
  </si>
  <si>
    <t>Paris</t>
  </si>
  <si>
    <t>France</t>
  </si>
  <si>
    <t>Baillie Gifford Overseas Ltd.</t>
  </si>
  <si>
    <t>Capital Research Global Investors</t>
  </si>
  <si>
    <t>Dimensional Fund Advisors Canada ULC</t>
  </si>
  <si>
    <t>Vancouver</t>
  </si>
  <si>
    <t>Jennison Associates LLC</t>
  </si>
  <si>
    <t>JPMorgan Asset Management U.K. Limited</t>
  </si>
  <si>
    <t>KGI Securities Investment Trust Company Ltd.</t>
  </si>
  <si>
    <t>Khaitan (Lalit)</t>
  </si>
  <si>
    <t>Lalit Kumar Khaitan (HUF)</t>
  </si>
  <si>
    <t>Other Insider Investor</t>
  </si>
  <si>
    <t>Nomura Asset Management Taiwan Limited</t>
  </si>
  <si>
    <t>PGIM Quantitative Solutions LLC</t>
  </si>
  <si>
    <t>Newark</t>
  </si>
  <si>
    <t>Rayliant Global Advisors Limited</t>
  </si>
  <si>
    <t>Schroder Investment Management Ltd. (SIM)</t>
  </si>
  <si>
    <t>SEI Investments Management Corporation</t>
  </si>
  <si>
    <t>Oaks</t>
  </si>
  <si>
    <t>Shriram Asset Management Company Ltd.</t>
  </si>
  <si>
    <t>Taishin Securities Investment Trust Co. Ltd.</t>
  </si>
  <si>
    <t>The Informed Momentum Company LLC</t>
  </si>
  <si>
    <t>Solana Beach</t>
  </si>
  <si>
    <t>TOBAM</t>
  </si>
  <si>
    <t>Uni-President Assets Management Corp.</t>
  </si>
  <si>
    <t>Acadian Asset Management LLC</t>
  </si>
  <si>
    <t>Agarwal (Mukesh)</t>
  </si>
  <si>
    <t>Indian Insider</t>
  </si>
  <si>
    <t>AIA Investment Management Private Limited</t>
  </si>
  <si>
    <t>BNP Paribas Asset Management UK Limited</t>
  </si>
  <si>
    <t>Boston Partners</t>
  </si>
  <si>
    <t>Deka International S.A.</t>
  </si>
  <si>
    <t>Findel</t>
  </si>
  <si>
    <t>Deka Investment GmbH</t>
  </si>
  <si>
    <t>Frankfurt</t>
  </si>
  <si>
    <t>Germany</t>
  </si>
  <si>
    <t>Devi (Shailja)</t>
  </si>
  <si>
    <t>Invesco Advisers, Inc.</t>
  </si>
  <si>
    <t>Atlanta</t>
  </si>
  <si>
    <t>L&amp;T Investment Management Limited</t>
  </si>
  <si>
    <t>Mackenzie Financial Corporation</t>
  </si>
  <si>
    <t>Macquarie Investment Management Global Ltd.</t>
  </si>
  <si>
    <t>Mixed Style</t>
  </si>
  <si>
    <t>MIT Investment Management Company</t>
  </si>
  <si>
    <t>Endowment Fund</t>
  </si>
  <si>
    <t>Cambridge</t>
  </si>
  <si>
    <t>Nomura Investment Management Business Trust</t>
  </si>
  <si>
    <t>Philadelphia</t>
  </si>
  <si>
    <t>Probus Middle East Limited</t>
  </si>
  <si>
    <t>Dubai</t>
  </si>
  <si>
    <t>United Arab Emirates</t>
  </si>
  <si>
    <t>Rondure Global Advisors LLC</t>
  </si>
  <si>
    <t>Salt Lake City</t>
  </si>
  <si>
    <t>Sanlam Investment Management (Pty) Ltd.</t>
  </si>
  <si>
    <t>Bellville</t>
  </si>
  <si>
    <t>South Africa</t>
  </si>
  <si>
    <t>Seven Canyons Advisors, LLC</t>
  </si>
  <si>
    <t>Singh (Krishan Pal)</t>
  </si>
  <si>
    <t>State Street Investment Management Ireland</t>
  </si>
  <si>
    <t>The Vanguard Group, Inc.</t>
  </si>
  <si>
    <t>Van Eck Associates Corporation</t>
  </si>
  <si>
    <t>Diageo PLC</t>
  </si>
  <si>
    <t>USL Benefit Trust</t>
  </si>
  <si>
    <t>UB Group</t>
  </si>
  <si>
    <t>Kotak Mahindra Asset Management (Singapore) Pte. Ltd.</t>
  </si>
  <si>
    <t>Aviva Investors Global Services Limited</t>
  </si>
  <si>
    <t>Templeton Asset Management Ltd.</t>
  </si>
  <si>
    <t>CPP Investments</t>
  </si>
  <si>
    <t>Abakkus Asset Manager, L.L.P.</t>
  </si>
  <si>
    <t>Andra AP-Fonden</t>
  </si>
  <si>
    <t>Income Value</t>
  </si>
  <si>
    <t>Gothenburg</t>
  </si>
  <si>
    <t>Sweden</t>
  </si>
  <si>
    <t>Franklin Templeton Portfolio Advisors, Inc</t>
  </si>
  <si>
    <t>Yield</t>
  </si>
  <si>
    <t>San Mateo</t>
  </si>
  <si>
    <t>Northern Trust Global Investments Limited</t>
  </si>
  <si>
    <t>Columbia Threadneedle Investments (US)</t>
  </si>
  <si>
    <t>DWS Investment GmbH</t>
  </si>
  <si>
    <t>Fidelity International</t>
  </si>
  <si>
    <t>Tadworth</t>
  </si>
  <si>
    <t>Capital International, Inc.</t>
  </si>
  <si>
    <t>Amundi Japan Ltd.</t>
  </si>
  <si>
    <t>Chiyoda-ku (Tokyo)</t>
  </si>
  <si>
    <t>Japan</t>
  </si>
  <si>
    <t>Franklin Advisers, Inc.</t>
  </si>
  <si>
    <t>DWS Investments UK Limited</t>
  </si>
  <si>
    <t>UBS Asset Management (UK) Ltd.</t>
  </si>
  <si>
    <t>Royal London Asset Management Ltd.</t>
  </si>
  <si>
    <t>UBS Asset Management (Switzerland)</t>
  </si>
  <si>
    <t>Zurich</t>
  </si>
  <si>
    <t>Cardano Asset Management NV</t>
  </si>
  <si>
    <t>HSBC Global Asset Management (UK) Limited</t>
  </si>
  <si>
    <t>Chikara Investments LLP</t>
  </si>
  <si>
    <t>Zürcher Kantonalbank (Asset Management)</t>
  </si>
  <si>
    <t>Pictet Asset Management Ltd.</t>
  </si>
  <si>
    <t>Vittal Investments, Ltd.</t>
  </si>
  <si>
    <t>APG Asset Management N.V.</t>
  </si>
  <si>
    <t>Heerlen</t>
  </si>
  <si>
    <t>BlackRock (Singapore) Limited</t>
  </si>
  <si>
    <t>Mirae Asset Global Investments (USA) LLC</t>
  </si>
  <si>
    <t>UBS Fund Management (Switzerland) AG</t>
  </si>
  <si>
    <t>Basel</t>
  </si>
  <si>
    <t>Principal Asset Management Pvt. Ltd.</t>
  </si>
  <si>
    <t>Mercer Global Investments Management Ltd</t>
  </si>
  <si>
    <t>Nordea Funds Oy</t>
  </si>
  <si>
    <t>Helsinki</t>
  </si>
  <si>
    <t>Finland</t>
  </si>
  <si>
    <t>Capital International Sarl</t>
  </si>
  <si>
    <t>abrdn Investments Limited</t>
  </si>
  <si>
    <t>Mallya (Vijay)</t>
  </si>
  <si>
    <t>Lansförsäkringar Fondförvaltning AB</t>
  </si>
  <si>
    <t>Stockholm</t>
  </si>
  <si>
    <t>Swedbank Robur Fonder AB</t>
  </si>
  <si>
    <t>Swiss Life Asset Management</t>
  </si>
  <si>
    <t>Amova Asset Management Asia Limited</t>
  </si>
  <si>
    <t>UBS Asset Management (Singapore) Ltd.</t>
  </si>
  <si>
    <t>Eurizon Capital SGR S.p.A.</t>
  </si>
  <si>
    <t>Milan</t>
  </si>
  <si>
    <t>Italy</t>
  </si>
  <si>
    <t>Eaton Vance Management</t>
  </si>
  <si>
    <t>DWS International GmbH</t>
  </si>
  <si>
    <t>AWEA Fonds AG</t>
  </si>
  <si>
    <t>Zug</t>
  </si>
  <si>
    <t>BMO Asset Management Inc.</t>
  </si>
  <si>
    <t>SBI Asset Management Co., Ltd.</t>
  </si>
  <si>
    <t>Minato-ku (Tokyo)</t>
  </si>
  <si>
    <t>UBS Asset Management Switzerland AG</t>
  </si>
  <si>
    <t>Storebrand Asset Management AS</t>
  </si>
  <si>
    <t>Lysaker</t>
  </si>
  <si>
    <t>DNB Asset Management AS</t>
  </si>
  <si>
    <t>Nomura Asset Management Co., Ltd.</t>
  </si>
  <si>
    <t>Chuo-ku (Tokyo)</t>
  </si>
  <si>
    <t>Artico Partners AG</t>
  </si>
  <si>
    <t>Franklin Templeton International Services SARL</t>
  </si>
  <si>
    <t>Stefnir hf.</t>
  </si>
  <si>
    <t>Reykjavík</t>
  </si>
  <si>
    <t>Iceland</t>
  </si>
  <si>
    <t>BOCI-Prudential Asset Management Ltd.</t>
  </si>
  <si>
    <t>Mitsubishi UFJ Asset Management Co., Ltd.</t>
  </si>
  <si>
    <t>Momentum Global Investment Management Limited</t>
  </si>
  <si>
    <t>NJ Asset Management Private Limited</t>
  </si>
  <si>
    <t>Surat</t>
  </si>
  <si>
    <t>Desjardins Global Asset Management</t>
  </si>
  <si>
    <t>PPFAS Asset Management Private Limited</t>
  </si>
  <si>
    <t>Osmosis Investment Management UK Ltd</t>
  </si>
  <si>
    <t>MLC Asset Management</t>
  </si>
  <si>
    <t>Quant Money Managers Ltd</t>
  </si>
  <si>
    <t>Goldman Sachs Asset Management, L.P.</t>
  </si>
  <si>
    <t>Assenagon Asset Management S.A.</t>
  </si>
  <si>
    <t>Munich</t>
  </si>
  <si>
    <t>Sumitomo Mitsui Trust Asset Management Co., Ltd.</t>
  </si>
  <si>
    <t>Sumitomo Mitsui DS Asset Management Company, Limited</t>
  </si>
  <si>
    <t>China Asset Management (Hong Kong) Limited</t>
  </si>
  <si>
    <t>Rakuten Investment Management, Inc.</t>
  </si>
  <si>
    <t>Setagaya-ku (Tokyo)</t>
  </si>
  <si>
    <t>T. Rowe Price International Ltd</t>
  </si>
  <si>
    <t>CIBC Asset Management Inc.</t>
  </si>
  <si>
    <t>Degroof Petercam Asset Management</t>
  </si>
  <si>
    <t>Brussels</t>
  </si>
  <si>
    <t>Belgium</t>
  </si>
  <si>
    <t>Fideuram Asset Management (Ireland) dac</t>
  </si>
  <si>
    <t>Asset Management One Co., Ltd.</t>
  </si>
  <si>
    <t>Morgan Stanley Investment Management Ltd. (UK)</t>
  </si>
  <si>
    <t>FIL Investment Management (Hong Kong) Limited</t>
  </si>
  <si>
    <t>Admiralty (Hong Kong)</t>
  </si>
  <si>
    <t>Corebridge Financial Inc.</t>
  </si>
  <si>
    <t>Houston</t>
  </si>
  <si>
    <t>Nissay Asset Management Corp.</t>
  </si>
  <si>
    <t>Aviva Investors UK Fund Services Limited</t>
  </si>
  <si>
    <t>Lord, Abbett &amp; Co. LLC</t>
  </si>
  <si>
    <t>Jersey City</t>
  </si>
  <si>
    <t>ID-Sparinvest A/S</t>
  </si>
  <si>
    <t>Taastrup</t>
  </si>
  <si>
    <t>Sparinvest S.A.</t>
  </si>
  <si>
    <t>Lazard Asset Management, L.L.C.</t>
  </si>
  <si>
    <t>Gudme Raaschou Fondsmæglerselskab A/S</t>
  </si>
  <si>
    <t>Copenhagen</t>
  </si>
  <si>
    <t>RBC Global Asset Management Inc.</t>
  </si>
  <si>
    <t>Global X Investments Canada Inc.</t>
  </si>
  <si>
    <t>Lombard Odier (Singapore) Ltd.</t>
  </si>
  <si>
    <t>AllianceBernstein L.P.</t>
  </si>
  <si>
    <t>Danske Bank Asset Management</t>
  </si>
  <si>
    <t>Lyngby</t>
  </si>
  <si>
    <t>Invesco Capital Management LLC</t>
  </si>
  <si>
    <t>Amova Asset Management Co., Ltd.</t>
  </si>
  <si>
    <t>MLC Investments Limited</t>
  </si>
  <si>
    <t>Deutsche Bank AG (Germany)</t>
  </si>
  <si>
    <t>Franklin Templeton Institutional, LLC</t>
  </si>
  <si>
    <t>Franklin Advisory Services, LLC</t>
  </si>
  <si>
    <t>Morgan Stanley Investment Management Inc. (US)</t>
  </si>
  <si>
    <t>State Street Investment Management (Japan)</t>
  </si>
  <si>
    <t>Handelsbanken Kapitalförvaltning AB</t>
  </si>
  <si>
    <t>BNP Paribas Asset Management Europe SAS</t>
  </si>
  <si>
    <t>Wellington Management Company, LLP</t>
  </si>
  <si>
    <t>AXA Investment Managers Deutschland GmbH</t>
  </si>
  <si>
    <t>Resona Asset Management Co., Ltd.</t>
  </si>
  <si>
    <t>Koto-ku (Tokyo)</t>
  </si>
  <si>
    <t>360 ONE Asset Management Limited</t>
  </si>
  <si>
    <t>Bajaj Allianz Life Insurance Company Limited</t>
  </si>
  <si>
    <t>Insurance Company</t>
  </si>
  <si>
    <t>BEA Union Investment Management Limited</t>
  </si>
  <si>
    <t>BNP Paribas Asset Management Belgium S.A.</t>
  </si>
  <si>
    <t>Canada Life Investment Management Ltd</t>
  </si>
  <si>
    <t>Ontario</t>
  </si>
  <si>
    <t>Cathay Securities Investment Trust Co., Ltd.</t>
  </si>
  <si>
    <t>Eastspring Investments (Singapore) Limited</t>
  </si>
  <si>
    <t>Federated Hermes Investment Management Company</t>
  </si>
  <si>
    <t>Pittsburgh</t>
  </si>
  <si>
    <t>Franklin Equity Group</t>
  </si>
  <si>
    <t>JPMorgan Asset Management (Asia Pacific) Limited</t>
  </si>
  <si>
    <t>LBP AM</t>
  </si>
  <si>
    <t>Mediolanum International Funds Limited</t>
  </si>
  <si>
    <t>OP Varainhoito Oy</t>
  </si>
  <si>
    <t>PGGM Vermogensbeheer B.V.</t>
  </si>
  <si>
    <t>Zeist</t>
  </si>
  <si>
    <t>PIMCO (US)</t>
  </si>
  <si>
    <t>Newport Beach</t>
  </si>
  <si>
    <t>Russell Investments Limited</t>
  </si>
  <si>
    <t>Schroder Investment Management (Singapore) Ltd.</t>
  </si>
  <si>
    <t>Scottish Equity Partners LLP</t>
  </si>
  <si>
    <t>Venture Capital</t>
  </si>
  <si>
    <t>Glasgow</t>
  </si>
  <si>
    <t>Strive Asset Management LLC</t>
  </si>
  <si>
    <t>T. Rowe Price Associates, Inc.</t>
  </si>
  <si>
    <t>Baltimore</t>
  </si>
  <si>
    <t>Taurus Asset Management Co. Ltd.</t>
  </si>
  <si>
    <t>Thrivent Asset Management, LLC</t>
  </si>
  <si>
    <t>Minneapolis</t>
  </si>
  <si>
    <t>Unigestion</t>
  </si>
  <si>
    <t>Voya Investment Management LLC</t>
  </si>
  <si>
    <t>Allspring Global Investments, LLC</t>
  </si>
  <si>
    <t>AQR Capital Management, LLC</t>
  </si>
  <si>
    <t>Greenwich</t>
  </si>
  <si>
    <t>AXA Investment Managers Asia Limited_NLE</t>
  </si>
  <si>
    <t>Quarry Bay</t>
  </si>
  <si>
    <t>Baillie Gifford &amp; Co.</t>
  </si>
  <si>
    <t>BlackRock Japan Co., Ltd.</t>
  </si>
  <si>
    <t>British Columbia Investment Management Corp.</t>
  </si>
  <si>
    <t>Victoria</t>
  </si>
  <si>
    <t>Eurizon Capital S.A._NLE</t>
  </si>
  <si>
    <t>Fisher Investments</t>
  </si>
  <si>
    <t>Plano</t>
  </si>
  <si>
    <t>Första AP-Fonden_NLE</t>
  </si>
  <si>
    <t>GIC Private Limited</t>
  </si>
  <si>
    <t>Goldman Sachs Asset Management B.V.</t>
  </si>
  <si>
    <t>The Hague</t>
  </si>
  <si>
    <t>Goldman Sachs Asset Management International</t>
  </si>
  <si>
    <t>HSBC Global Asset Management (Hong Kong) Limited</t>
  </si>
  <si>
    <t>INVESCO Asset Management Deutschland GmbH</t>
  </si>
  <si>
    <t>Kotak Mahindra (UK) Ltd</t>
  </si>
  <si>
    <t>Legato Capital Management LLC</t>
  </si>
  <si>
    <t>13F</t>
  </si>
  <si>
    <t>Lemanik Asset Management S.A.</t>
  </si>
  <si>
    <t>Capellen</t>
  </si>
  <si>
    <t>Lemanik Invest SA</t>
  </si>
  <si>
    <t>Lugano</t>
  </si>
  <si>
    <t>Manulife Investment Management (Ireland) Ltd</t>
  </si>
  <si>
    <t>Mirae Asset Global Investments (Hong Kong) Limited</t>
  </si>
  <si>
    <t>Mirae Asset Global Investments Co., Ltd.</t>
  </si>
  <si>
    <t>Numeric Investors LLC</t>
  </si>
  <si>
    <t>Polen Capital Management, LLC</t>
  </si>
  <si>
    <t>Boca Raton</t>
  </si>
  <si>
    <t>SBI Pension Funds Private Limited</t>
  </si>
  <si>
    <t>Nariman Point</t>
  </si>
  <si>
    <t>State Street Investment Management (Canada)</t>
  </si>
  <si>
    <t>T. Rowe Price International Ltd. (Australia)</t>
  </si>
  <si>
    <t>Company Fundamentals - Segments</t>
  </si>
  <si>
    <t>Company Name</t>
  </si>
  <si>
    <t>Radico Khaitan Ltd (RADC.NS)</t>
  </si>
  <si>
    <t>Country of Exchange</t>
  </si>
  <si>
    <t>Country of Headquarters</t>
  </si>
  <si>
    <t>Reportable Segment</t>
  </si>
  <si>
    <t>TRBC Industry Group</t>
  </si>
  <si>
    <t>Beverages</t>
  </si>
  <si>
    <t>Manufacturing and Trading in Liquor &amp; Alcohol</t>
  </si>
  <si>
    <t>The company is engaged in the manufacturing, purchase, and sale of beverage alcohol and allied spirits, including through tie-up manufacturing units. The Chief Operating Decision Maker (CODM) evaluates performance based on this single operating segment.</t>
  </si>
  <si>
    <t>CF Template</t>
  </si>
  <si>
    <t>IND</t>
  </si>
  <si>
    <t>Consolidation Basis</t>
  </si>
  <si>
    <t>Consol. Priority</t>
  </si>
  <si>
    <t>Scaling</t>
  </si>
  <si>
    <t>Millions</t>
  </si>
  <si>
    <t>Period</t>
  </si>
  <si>
    <t>Annual</t>
  </si>
  <si>
    <t>Export Date</t>
  </si>
  <si>
    <t>Statement Data</t>
  </si>
  <si>
    <t>2025</t>
  </si>
  <si>
    <t>2024</t>
  </si>
  <si>
    <t>2023</t>
  </si>
  <si>
    <t>2022</t>
  </si>
  <si>
    <t>2021</t>
  </si>
  <si>
    <t>2020</t>
  </si>
  <si>
    <t>Period End Date</t>
  </si>
  <si>
    <t>Statement Date</t>
  </si>
  <si>
    <t>Standardized Currency</t>
  </si>
  <si>
    <t>INR</t>
  </si>
  <si>
    <t>Template Type</t>
  </si>
  <si>
    <t>Industrial</t>
  </si>
  <si>
    <t>Segments - Business Line By Segment (Currency: As Reported)</t>
  </si>
  <si>
    <t>Field Name</t>
  </si>
  <si>
    <t>TRBC</t>
  </si>
  <si>
    <t>31-03-2025</t>
  </si>
  <si>
    <t>31-03-2024</t>
  </si>
  <si>
    <t>31-03-2023</t>
  </si>
  <si>
    <t>31-03-2022</t>
  </si>
  <si>
    <t>31-03-2021</t>
  </si>
  <si>
    <t>31-03-2020</t>
  </si>
  <si>
    <t>Alcohol and Alcoholic Beverages</t>
  </si>
  <si>
    <t>Depreciation</t>
  </si>
  <si>
    <t>Depreciation &amp; Amortization</t>
  </si>
  <si>
    <t>Employees - Full-Time/Full-Time Equivalents - Period End</t>
  </si>
  <si>
    <t>External Revenue</t>
  </si>
  <si>
    <t>Fixed Assets - Purchased - Cash Flow</t>
  </si>
  <si>
    <t>Intangible Assets - Purchased/Acquired - Cash Flow</t>
  </si>
  <si>
    <t>Net Income - including Extraordinary Items</t>
  </si>
  <si>
    <t>Net Income before Tax</t>
  </si>
  <si>
    <t>Property, Plant &amp; Equipment including Intangibles &amp; Software - Purchase/Sale - Total - Cash Flow</t>
  </si>
  <si>
    <t>Sales of Goods &amp; Services - Gross</t>
  </si>
  <si>
    <t>Total Assets</t>
  </si>
  <si>
    <t>Total</t>
  </si>
  <si>
    <t>2026</t>
  </si>
  <si>
    <t>Industrial - Total Expense</t>
  </si>
  <si>
    <t>Segments - Business Line By Statement Item (Currency: As Reported)</t>
  </si>
  <si>
    <t>31-03-2026</t>
  </si>
  <si>
    <t>Segments - Geographic Line By Segment (Currency: As Reported)</t>
  </si>
  <si>
    <t>Domestic</t>
  </si>
  <si>
    <t>Overseas</t>
  </si>
  <si>
    <t>International Sales</t>
  </si>
  <si>
    <t>Segments - Geographic Line By Statement Item (Currency: As Reported)</t>
  </si>
  <si>
    <t>United Spirits Ltd (UNSP.NS)</t>
  </si>
  <si>
    <t xml:space="preserve">Beverage alcohol </t>
  </si>
  <si>
    <t>Earnings before Interest &amp; Taxes (EBIT)</t>
  </si>
  <si>
    <t>Interest Income - Non-Bank</t>
  </si>
  <si>
    <t>Revenue from Business-Related Activities - Other</t>
  </si>
  <si>
    <t>Total Liabilities including Debt - Short-Term &amp; Long-Term</t>
  </si>
  <si>
    <t>Sports</t>
  </si>
  <si>
    <t>Inter segment elimination</t>
  </si>
  <si>
    <t>Excise duty (Beverage Alcohol)</t>
  </si>
  <si>
    <t>Total Non-Current Assets</t>
  </si>
  <si>
    <t>Outside India</t>
  </si>
  <si>
    <t>International Assets</t>
  </si>
  <si>
    <t>Subsidiaries and Joint Ventures – Radico Khaitan Ltd</t>
  </si>
  <si>
    <t>Name of Subsidiary</t>
  </si>
  <si>
    <t>Holding</t>
  </si>
  <si>
    <t>Brief Description of Business</t>
  </si>
  <si>
    <t>Accomreal Builders Private Limited</t>
  </si>
  <si>
    <t>Subsidiary of Radico Khaitan Limited</t>
  </si>
  <si>
    <t>Engaged in real estate development, construction, and property-related activities.</t>
  </si>
  <si>
    <t>Binayah Builders Private Limited</t>
  </si>
  <si>
    <t>Subsidiary</t>
  </si>
  <si>
    <t>Involved in builder and infrastructure development activities.</t>
  </si>
  <si>
    <t>Compaqt Era Builders Private Limited</t>
  </si>
  <si>
    <t>Engaged in construction and real estate project development business.</t>
  </si>
  <si>
    <t>Destihomz Buildwell Private Limited</t>
  </si>
  <si>
    <t>Involved in housing, construction, and buildwell/property development activities.</t>
  </si>
  <si>
    <t>Equibuild Realtors Private Limited</t>
  </si>
  <si>
    <t>Engaged in realtor and property management/development activities.</t>
  </si>
  <si>
    <t>Firstcode Reality Private Limited</t>
  </si>
  <si>
    <t>Engaged in real estate and related development activities.</t>
  </si>
  <si>
    <t>Proprent Era Estates Private Limited</t>
  </si>
  <si>
    <t>Involved in estate management and property development business.</t>
  </si>
  <si>
    <t>Name of Joint Venture</t>
  </si>
  <si>
    <t>Radico NV Distilleries Maharashtra Limited (“RNV”)</t>
  </si>
  <si>
    <t>Radico Khaitan Limited holds 36% stake</t>
  </si>
  <si>
    <t>Engaged in distillery and alcoholic beverages manufacturing/business operations.</t>
  </si>
  <si>
    <t>Subsidiaries and Joint Ventures – United Spirits</t>
  </si>
  <si>
    <t>Royal Challengers Sports Private Limited</t>
  </si>
  <si>
    <t>Subsidiary of United Spirits Limited</t>
  </si>
  <si>
    <t>Engaged in sports franchise operations, including ownership and management of cricket-related sports business (RCB franchise).</t>
  </si>
  <si>
    <t>Asian Opportunities and Investments Limited</t>
  </si>
  <si>
    <t>Investment holding company engaged in overseas investment activities.</t>
  </si>
  <si>
    <t>McDowell &amp; Co. (Scotland) Limited</t>
  </si>
  <si>
    <t>Involved in overseas alcoholic beverage/trademark and business-related activities.</t>
  </si>
  <si>
    <t>Palmer Investment Group Limited</t>
  </si>
  <si>
    <t>Functions as an investment holding entity for international business operations.</t>
  </si>
  <si>
    <t>Shaw Wallace Overseas Limited</t>
  </si>
  <si>
    <t>Engaged in overseas investment and business support activities.</t>
  </si>
  <si>
    <t>United Spirits (Great Britain) Limited</t>
  </si>
  <si>
    <t>Supports international alcoholic beverage business and related commercial operations in the UK market.</t>
  </si>
  <si>
    <t>United Spirits (UK) Limited</t>
  </si>
  <si>
    <t>Engaged in overseas spirits-related business, investments, and commercial activities.</t>
  </si>
  <si>
    <t>USL Holdings Limited</t>
  </si>
  <si>
    <t>Investment holding company supporting group structure and overseas operations.</t>
  </si>
  <si>
    <t>USL Holdings (UK) Limited</t>
  </si>
  <si>
    <t>Overseas holding entity engaged in investment and corporate holding activities.</t>
  </si>
  <si>
    <t>Nao Spirits &amp; Beverages Private Limited</t>
  </si>
  <si>
    <t>Joint Venture (strategic investment by USL)</t>
  </si>
  <si>
    <t>Engaged in premium craft spirits manufacturing and alcoholic beverage business (including craft gin segment).</t>
  </si>
  <si>
    <t>Inspired Hospitality Private Limited</t>
  </si>
  <si>
    <t>Joint Venture</t>
  </si>
  <si>
    <t>Engaged in hospitality and experiential beverage/alcohol-related business activities.</t>
  </si>
  <si>
    <t>V9 Beverages Private Limited</t>
  </si>
  <si>
    <t>Engaged in beverage/alcohol-related operations and brand development activities.</t>
  </si>
  <si>
    <t>Indie Brews and Spirits Private Limited</t>
  </si>
  <si>
    <t>Engaged in brewing, spirits, and alcoholic beverage business operations.</t>
  </si>
  <si>
    <t>PERIOD</t>
  </si>
  <si>
    <t>RADICO</t>
  </si>
  <si>
    <t>UNITED SPITITS</t>
  </si>
  <si>
    <t>NIFTY 50</t>
  </si>
  <si>
    <t>NIFTY FMCG</t>
  </si>
  <si>
    <t>FROM</t>
  </si>
  <si>
    <t>TO</t>
  </si>
  <si>
    <t>OPEN</t>
  </si>
  <si>
    <t>CLOSE</t>
  </si>
  <si>
    <t>Stock Volatility Analysis Data</t>
  </si>
  <si>
    <t>RADICO Open</t>
  </si>
  <si>
    <t>RADICO Close</t>
  </si>
  <si>
    <t>UNITED SPIRITS Open</t>
  </si>
  <si>
    <t>UNITED SPIRITS Close</t>
  </si>
  <si>
    <t>Day 1</t>
  </si>
  <si>
    <t>Stock Volatility &amp; Risk Analysis</t>
  </si>
  <si>
    <t>Day 2</t>
  </si>
  <si>
    <t>Comparative Standard Deviation &amp; Coefficient of Variation</t>
  </si>
  <si>
    <t>Day 3</t>
  </si>
  <si>
    <t>Day 4</t>
  </si>
  <si>
    <t>Volatility Metric</t>
  </si>
  <si>
    <t>RADICO (Close)</t>
  </si>
  <si>
    <t>UNITED SPIRITS (Close)</t>
  </si>
  <si>
    <t>Day 5</t>
  </si>
  <si>
    <t>Count of Observations</t>
  </si>
  <si>
    <t>Day 6</t>
  </si>
  <si>
    <t>Minimum Price</t>
  </si>
  <si>
    <t>Day 7</t>
  </si>
  <si>
    <t>Maximum Price</t>
  </si>
  <si>
    <t>Day 8</t>
  </si>
  <si>
    <t>Average (Mean) Price</t>
  </si>
  <si>
    <t>Day 9</t>
  </si>
  <si>
    <t>Standard Deviation (STDEV.S)</t>
  </si>
  <si>
    <t>Day 10</t>
  </si>
  <si>
    <t>Coefficient of Variation (CV%)</t>
  </si>
  <si>
    <t>Day 11</t>
  </si>
  <si>
    <t>Day 12</t>
  </si>
  <si>
    <t>Volatility Conclusion:
1. Absolute Volatility: RADICO shows a higher Standard Deviation (~276.71) compared to UNITED SPIRITS (~67.61).
2. Relative Volatility: Since RADICO trades at a higher price level, its Coefficient of Variation (CV) is 9.33%, while UNITED SPIRITS is 4.97%. Therefore, RADICO is significantly more volatile both in absolute price swings and relative to its price size.</t>
  </si>
  <si>
    <t>Day 13</t>
  </si>
  <si>
    <t>Day 14</t>
  </si>
  <si>
    <t>Day 15</t>
  </si>
  <si>
    <t>Day 16</t>
  </si>
  <si>
    <t>Day 17</t>
  </si>
  <si>
    <t>Day 18</t>
  </si>
  <si>
    <t>Day 19</t>
  </si>
  <si>
    <t>Day 20</t>
  </si>
  <si>
    <t>Day 21</t>
  </si>
  <si>
    <t>Day 22</t>
  </si>
  <si>
    <t>Day 23</t>
  </si>
  <si>
    <t>Day 24</t>
  </si>
  <si>
    <t>Day 25</t>
  </si>
  <si>
    <t>Day 26</t>
  </si>
  <si>
    <t>Day 27</t>
  </si>
  <si>
    <t>Day 28</t>
  </si>
  <si>
    <t>Day 29</t>
  </si>
  <si>
    <t>Day 30</t>
  </si>
  <si>
    <t>Day 31</t>
  </si>
  <si>
    <t>Day 32</t>
  </si>
  <si>
    <t>Day 33</t>
  </si>
  <si>
    <t>Day 34</t>
  </si>
  <si>
    <t>Day 35</t>
  </si>
  <si>
    <t>Day 36</t>
  </si>
  <si>
    <t>Day 37</t>
  </si>
  <si>
    <t>Day 38</t>
  </si>
  <si>
    <t>Day 39</t>
  </si>
  <si>
    <t>Day 40</t>
  </si>
  <si>
    <t>Day 41</t>
  </si>
  <si>
    <t>Day 42</t>
  </si>
  <si>
    <t>Day 43</t>
  </si>
  <si>
    <t>Day 44</t>
  </si>
  <si>
    <t>Day 45</t>
  </si>
  <si>
    <t>Day 46</t>
  </si>
  <si>
    <t>Day 47</t>
  </si>
  <si>
    <t>Day 48</t>
  </si>
  <si>
    <t>Day 49</t>
  </si>
  <si>
    <t>Day 50</t>
  </si>
  <si>
    <t>Day 51</t>
  </si>
  <si>
    <t>Day 52</t>
  </si>
  <si>
    <t>EXECUTIVE MARKET INTELLIGENCE: LIQUOR SECTOR QUANTITATIVE ANALYSIS</t>
  </si>
  <si>
    <t>Comparative Analysis of Market Reactions, Announcements, and Stock Price Variations (May 2025 - May 2026)</t>
  </si>
  <si>
    <t>Sector Summary Performance</t>
  </si>
  <si>
    <t>Core Investment Metrics</t>
  </si>
  <si>
    <t>Radico Khaitan Ltd. (RADICO)</t>
  </si>
  <si>
    <t>United Spirits Ltd. (MCDOWELL-N)</t>
  </si>
  <si>
    <t>Initial Price (May 2025 Open)</t>
  </si>
  <si>
    <t>Terminal Price (May 2026 Close)</t>
  </si>
  <si>
    <t>Absolute Capital Growth</t>
  </si>
  <si>
    <t>Total Strategic Return (%)</t>
  </si>
  <si>
    <t>52-Week Peak High Price</t>
  </si>
  <si>
    <t>52-Week Floor Low Price</t>
  </si>
  <si>
    <t>Consolidated Monthly Close History</t>
  </si>
  <si>
    <t>Month</t>
  </si>
  <si>
    <t>Radico Khaitan Close</t>
  </si>
  <si>
    <t>United Spirits Close</t>
  </si>
  <si>
    <t>Major Shareholders for Radico Khaitan Ltd.</t>
  </si>
  <si>
    <t>Name</t>
  </si>
  <si>
    <t>Number of Equity Shares</t>
  </si>
  <si>
    <t>Percentage of Holding</t>
  </si>
  <si>
    <t>Sapphire Intrex Limited</t>
  </si>
  <si>
    <t>Category of Shareholders</t>
  </si>
  <si>
    <t>Total no. of Shares</t>
  </si>
  <si>
    <t>% of total no of Shares</t>
  </si>
  <si>
    <t>Promoters</t>
  </si>
  <si>
    <t>Mutual Funds</t>
  </si>
  <si>
    <t>Banks and Indian Financial Institution</t>
  </si>
  <si>
    <t>Alternate Investment Funds</t>
  </si>
  <si>
    <t>Insurance Companies</t>
  </si>
  <si>
    <t>FIIs/FPIs</t>
  </si>
  <si>
    <t>Private Corporate Bodies</t>
  </si>
  <si>
    <t>Indian Public</t>
  </si>
  <si>
    <t>NRIs/OCBs</t>
  </si>
  <si>
    <t>Central/State Government</t>
  </si>
  <si>
    <t>NBFCs registered with RBI</t>
  </si>
  <si>
    <t>Directors and their relatives (excluding independent directors and nominee directors)</t>
  </si>
  <si>
    <t>Key Managerial Personnel</t>
  </si>
  <si>
    <t>Investor Education and Protection Fund (IEPF)</t>
  </si>
  <si>
    <t>HUF</t>
  </si>
  <si>
    <t>Trusts</t>
  </si>
  <si>
    <t>Unclaimed or Suspense or Escrow Account</t>
  </si>
  <si>
    <t>Clearing Members</t>
  </si>
  <si>
    <t>UNITED SPIRITS LTD. - QUANTITATIVE Performance Tracker</t>
  </si>
  <si>
    <t>Monthly Performance Matrix: Announcements, Price Action, and Investor Reaction Narrative</t>
  </si>
  <si>
    <t>Open (₹)</t>
  </si>
  <si>
    <t>High (₹)</t>
  </si>
  <si>
    <t>Low (₹)</t>
  </si>
  <si>
    <t>Close (₹)</t>
  </si>
  <si>
    <t>Monthly Price Var (%)</t>
  </si>
  <si>
    <t>Key Corporate Announcements &amp; News</t>
  </si>
  <si>
    <t>Market Reaction &amp; Sentiment Analysis</t>
  </si>
  <si>
    <t>May 2025</t>
  </si>
  <si>
    <t>Finalized a ₹172 Crore property sale in Mumbai; declared ₹8 cash dividend.</t>
  </si>
  <si>
    <t>Positive: Non-core asset monetization and strong dividend payout cheer markets.</t>
  </si>
  <si>
    <t>Jun 2025</t>
  </si>
  <si>
    <t>Announced full acquisition of NAO Spirits (craft gin) for ₹130 Crore.</t>
  </si>
  <si>
    <t>Positive: Extends footprint into high-growth craft spirit sub-segments.</t>
  </si>
  <si>
    <t>Jul 2025</t>
  </si>
  <si>
    <t>Released Q1 FY26 financial results showcasing mid-single digit volume growth.</t>
  </si>
  <si>
    <t>Neutral: Margin pressure from packaging/glass costs limits immediate upside.</t>
  </si>
  <si>
    <t>Aug 2025</t>
  </si>
  <si>
    <t>Dividend payout completion; corporate focus shifted to margin defense.</t>
  </si>
  <si>
    <t>Soft Negative: Broader consumer defensive slowdown dampens momentum.</t>
  </si>
  <si>
    <t>Sep 2025</t>
  </si>
  <si>
    <t>Continuation of comprehensive supply chain optimization program.</t>
  </si>
  <si>
    <t>Neutral: Institutional accumulation continues within a narrow pricing band.</t>
  </si>
  <si>
    <t>Oct 2025</t>
  </si>
  <si>
    <t>Q2 FY26 earnings show robust 14.4% sales surge but slight margin compression.</t>
  </si>
  <si>
    <t>Neutral to Positive: Top-line growth demonstrates strong defensive franchise moat.</t>
  </si>
  <si>
    <t>Nov 2025</t>
  </si>
  <si>
    <t>Initiated strategic review of 'non-core' assets including RCB sports franchise.</t>
  </si>
  <si>
    <t>Positive: Anticipation of significant capital unlocking triggers a strong rally.</t>
  </si>
  <si>
    <t>Dec 2025</t>
  </si>
  <si>
    <t>Extraordinary Shareholders Meeting via postal ballot for governance upgrades.</t>
  </si>
  <si>
    <t>Positive: Structural alignments with parent Diageo standards build institutional trust.</t>
  </si>
  <si>
    <t>Jan 2026</t>
  </si>
  <si>
    <t>Board approved a large interim dividend of ₹6 per equity share.</t>
  </si>
  <si>
    <t>Positive: Attractive cash yield triggers strong breakout above key resistances.</t>
  </si>
  <si>
    <t>Feb 2026</t>
  </si>
  <si>
    <t>Interim dividend distribution completed; large-cap stocks consolidate.</t>
  </si>
  <si>
    <t>Negative: Post-dividend ex-date price adjustment coupled with technical pullback.</t>
  </si>
  <si>
    <t>Mar 2026</t>
  </si>
  <si>
    <t>Approved sale of RCB franchise stake for ₹166.6 Billion cash to a consortium.</t>
  </si>
  <si>
    <t>Volatile: Stellar deal structure confirmed, but short-term profit booking occurs.</t>
  </si>
  <si>
    <t>Apr 2026</t>
  </si>
  <si>
    <t>Consortium buyers updated; target revised to ₹1,514 to reflect core beverage multiples.</t>
  </si>
  <si>
    <t>Negative: Stock adjusts as analytical focus swings back to inflationary headwinds.</t>
  </si>
  <si>
    <t>May 2026</t>
  </si>
  <si>
    <t>FY26 profit rises to ₹1,830 Cr, ₹11 dividend. SC grants interim relief on water charges.</t>
  </si>
  <si>
    <t>Positive Tone: Court safety net against large cash outflow stabilizes stock.</t>
  </si>
  <si>
    <t>AVERAGE / BOUNDS</t>
  </si>
  <si>
    <t>RADICO KHAITAN LTD. - QUANTITATIVE Performance Tracker</t>
  </si>
  <si>
    <t>Introduced TRIKĀL Indian Single Malt and launched Morpheus Super Premium Whisky.</t>
  </si>
  <si>
    <t>Positive: Product diversification and premiumization strategy well received by investors.</t>
  </si>
  <si>
    <t>Launched 'Magic Moments Flavours of India' range to capitalize on demand.</t>
  </si>
  <si>
    <t>Positive: Extends market reach in fast-growing flavored segments.</t>
  </si>
  <si>
    <t>Q1 FY26 earnings call &amp; 41st AGM announcement; solid volume growth guidance.</t>
  </si>
  <si>
    <t>Positive: Healthy operational stability boosts investor confidence.</t>
  </si>
  <si>
    <t>Rampur Indian Single Malt breaks into World's 50 Most Admired Whiskies.</t>
  </si>
  <si>
    <t>Highly Positive: International acclaim enhances luxury brand equity.</t>
  </si>
  <si>
    <t>Unveiled the finale of Rampur Jugalbandi Series at TFWA Cannes 2025.</t>
  </si>
  <si>
    <t>Neutral to Positive: Strategic progress in luxury portfolio expansion.</t>
  </si>
  <si>
    <t>Strong Q2 FY26 financial results with significant EBITDA margin expansion.</t>
  </si>
  <si>
    <t>Positive: Outperformance against consensus metrics sparks an institutional rally.</t>
  </si>
  <si>
    <t>Debuted Rampur 1943 Virasat Single Malt and 1965 Coffee Rum.</t>
  </si>
  <si>
    <t>Positive: Product line extensions reinforce high-margin premium positioning.</t>
  </si>
  <si>
    <t>Launched The Kohinoor Reserve Indian Dark Rum in domestic market.</t>
  </si>
  <si>
    <t>Positive: Strategic entry into luxury dark spirits captures market attention.</t>
  </si>
  <si>
    <t>Rampur ranked #4 world trending whiskey; intimation for Q3 board meet.</t>
  </si>
  <si>
    <t>Negative: Sector-wide profit booking and mid-cap valuation corrections.</t>
  </si>
  <si>
    <t>Conducted multiple institutional investor and domestic mutual fund meets.</t>
  </si>
  <si>
    <t>Neutral: Consolidation mode as market tracks short-term raw material costs.</t>
  </si>
  <si>
    <t>Intimation of continuous investor updates and regular ESOP allotments.</t>
  </si>
  <si>
    <t>Neutral: Range-bound trading with stable volume baselines.</t>
  </si>
  <si>
    <t>FMCG sector navigates inflation; Radico highlighted for premium resilience.</t>
  </si>
  <si>
    <t>Highly Positive: Multiple 'Strong Buy' ratings drive a powerful 31% recovery.</t>
  </si>
  <si>
    <t>Q4 &amp; FY26 results show EPS beating expectations; Walker Chandiok re-appointed.</t>
  </si>
  <si>
    <t>Positive: Strong fundamental performance drives stock near 52-week peak.</t>
  </si>
  <si>
    <t>Insights &amp; Comments</t>
  </si>
  <si>
    <t>1. Asset Efficiency (Sales per Rupee of Asset)</t>
  </si>
  <si>
    <t>The asset turnover ratio for United Spirits decreased from 1.10 in FY21 to 0.87 in FY25, suggesting that the company's asset base has expanded more quickly than its revenues during that time. While the company continues to generate significantly higher revenues than Radico Khaitan, each rupee invested in assets is producing fewer sales than before. This suggests a reduction in asset utilization efficiency and may reflect substantial investments in assets that have yet to translate proportionately into revenue growth.</t>
  </si>
  <si>
    <t>From 0.88 in FY21 to 1.05 in FY25, Radico Khaitan's asset turnover ratio increased, indicating higher efficiency in producing revenues from its asset base. Despite operating on a smaller scale than United Spirits, the company has consistently improved its ability to utilize assets productively. By FY25, Radico generated ₹1.05 of sales for every ₹1 invested in assets, outperforming United Spirits' ratio of 0.87, which indicates stronger asset utilization and operational efficiency in recent years.</t>
  </si>
  <si>
    <t>2. Workforce Productivity (Sales per Employee)</t>
  </si>
  <si>
    <t>Both companies show excellent upward trajectories in workforce productivity over the 5-year period.</t>
  </si>
  <si>
    <t>Radico Khaitan's sales per employee increased from ₹2.03 Cr in FY21 to ₹3.25 Cr in FY25, reflecting a significant improvement in workforce productivity. Revenue almost doubled throughout the period, despite a modest increase in the number of employees (from 1,179 to 1,494), suggesting that the company was able to expand its operations more effectively than its staff expansion.</t>
  </si>
  <si>
    <t>From ₹2.88 Cr in FY21 to ₹4.78 Cr in FY25, United Spirits consistently outperformed Radico in terms of sales-per-employee. Although the number of employees decreased from 3,261 to 2,420, the company maintained its revenue growth, which led to a significant rise in worker productivity. This implies increased revenue generation per employee over time and increased operational efficiency.</t>
  </si>
  <si>
    <t>Final Verdict</t>
  </si>
  <si>
    <t>Radico Khaitan and United Spirits represent two distinct growth stories within the Indian spirits industry. In addition to investing in manufacturing capacity and bolstering its premium brand portfolio, Radico Khaitan appears to be in an expansionary phase, as evidenced by the steady increases in sales, profits, and operational efficiency. The company reported a 31.82% increase in profit in FY25, reflecting the success of its premiumization strategy and growing market presence through brands such as Magic Moments and Ranthambore.</t>
  </si>
  <si>
    <t>United Spirits, on the other hand, operates as a larger and more mature market leader, generating significantly higher revenues and profits while maintaining superior sales per employee. The company continues to profit from its size, well-established distribution network, and robust portfolio of premium brands even though its asset turnover has decreased recently. In terms of size, profitability, and market leadership, United Spirits continues to be the industry standard, although Radico exhibits a greater growth momentum overall.</t>
  </si>
  <si>
    <t>Company Fundamentals - Balance Sheet</t>
  </si>
  <si>
    <t>Industrial - Differentiated</t>
  </si>
  <si>
    <t>Balance Sheet - Standardized (Currency: Standardized)</t>
  </si>
  <si>
    <t>Current Assets</t>
  </si>
  <si>
    <t>Cash &amp; Short-Term Investments</t>
  </si>
  <si>
    <t>Cash &amp; Cash Equivalents</t>
  </si>
  <si>
    <t>Short-Term Investments - Total</t>
  </si>
  <si>
    <t>Financial Assets - Short-Term</t>
  </si>
  <si>
    <t>Loans &amp; Receivables - Net - Short-Term</t>
  </si>
  <si>
    <t>Trade Accounts &amp; Trade Notes Receivable - Net</t>
  </si>
  <si>
    <t>Trade Accounts &amp; Trade Notes Receivable - Gross</t>
  </si>
  <si>
    <t>Provision - Trade Accounts &amp; Trade Notes Receivable</t>
  </si>
  <si>
    <t>Loans - Short-Term</t>
  </si>
  <si>
    <t>Income Tax - Receivables - Short-Term</t>
  </si>
  <si>
    <t>Receivables - Other - Total</t>
  </si>
  <si>
    <t>Inventories - Total</t>
  </si>
  <si>
    <t>Inventories - Raw Materials</t>
  </si>
  <si>
    <t>Inventories - Work in Progress</t>
  </si>
  <si>
    <t>Inventories - Finished Goods</t>
  </si>
  <si>
    <t>Inventories - Other - Total</t>
  </si>
  <si>
    <t>Prepaid Expenses - Short-Term</t>
  </si>
  <si>
    <t>Other Current Assets - Total</t>
  </si>
  <si>
    <t>Restricted Accounts - Short-Term</t>
  </si>
  <si>
    <t>Other Current Assets</t>
  </si>
  <si>
    <t>Total Current Assets</t>
  </si>
  <si>
    <t>Non-Current Assets</t>
  </si>
  <si>
    <t>Investments - Long-Term</t>
  </si>
  <si>
    <t>Investments - Available for Sale/Held to Maturity - Long-Term</t>
  </si>
  <si>
    <t>Financial Assets - Long-Term</t>
  </si>
  <si>
    <t>Investments in Associates, Joint Ventures and Unconsolidated Subsidiaries</t>
  </si>
  <si>
    <t>Receivables &amp; Loans - Long-Term</t>
  </si>
  <si>
    <t>Loans - Long-Term</t>
  </si>
  <si>
    <t>Receivables - Other - Net - Long-Term</t>
  </si>
  <si>
    <t>Property, Plant &amp; Equipment - Net - Total</t>
  </si>
  <si>
    <t>Property, Plant &amp; Equipment - excluding Assets Leased Out - Net - Total</t>
  </si>
  <si>
    <t>Land &amp; Buildings - Net</t>
  </si>
  <si>
    <t>Land/Improvements - Net</t>
  </si>
  <si>
    <t>Buildings - Net</t>
  </si>
  <si>
    <t>Leasehold Improvements - Net</t>
  </si>
  <si>
    <t>Plant, Machinery &amp; Equipment - Net</t>
  </si>
  <si>
    <t>Transportation Equipment - Net</t>
  </si>
  <si>
    <t>Construction in Progress - Net</t>
  </si>
  <si>
    <t>Property, Plant &amp; Equipment - Under Capital Lease - Net</t>
  </si>
  <si>
    <t>Right of Use Tangible Assets - Total - Net</t>
  </si>
  <si>
    <t>Right of Use Tangible Assets - Capital/Finance Lease - Net</t>
  </si>
  <si>
    <t>Property, Plant &amp; Equipment - Other - Net</t>
  </si>
  <si>
    <t>Property, Plant &amp; Equipment - Gross - Total</t>
  </si>
  <si>
    <t>Property, Plant &amp; Equipment - excluding Assets Leased Out - Gross</t>
  </si>
  <si>
    <t>Land &amp; Buildings - Gross</t>
  </si>
  <si>
    <t>Land/Improvements - Gross</t>
  </si>
  <si>
    <t>Buildings - Gross</t>
  </si>
  <si>
    <t>Leasehold Improvements - Gross</t>
  </si>
  <si>
    <t>Plant, Machinery &amp; Equipment - Gross</t>
  </si>
  <si>
    <t>Transportation Equipment - Gross</t>
  </si>
  <si>
    <t>Construction in Progress - Gross</t>
  </si>
  <si>
    <t>Property, Plant &amp; Equipment - Under Capital Lease - Gross</t>
  </si>
  <si>
    <t>Right of Use Tangible Assets - Total - Gross</t>
  </si>
  <si>
    <t>Right of Use Tangible Assets - Capital/Finance Lease - Gross</t>
  </si>
  <si>
    <t>Property, Plant &amp; Equipment - Other - Gross</t>
  </si>
  <si>
    <t>Property, Plant &amp; Equipment - Accumulated Depreciation &amp; Impairment - Total</t>
  </si>
  <si>
    <t>Property, Plant &amp; Equipment - excluding Assets Leased Out - Accumulated Depreciation &amp; Impairment - Total</t>
  </si>
  <si>
    <t>Land &amp; Buildings - Accumulated Depreciation &amp; Impairment</t>
  </si>
  <si>
    <t>Land/Improvements - Accumulated Depreciation &amp; Impairment</t>
  </si>
  <si>
    <t>Buildings - Accumulated Depreciation &amp; Impairment</t>
  </si>
  <si>
    <t>Leasehold Improvements - Accumulated Depreciation &amp; Impairment</t>
  </si>
  <si>
    <t>Plant, Machinery &amp; Equipment - Accumulated Depreciation &amp; Impairment</t>
  </si>
  <si>
    <t>Transportation Equipment - Accumulated Depreciation &amp; Impairment</t>
  </si>
  <si>
    <t>Property, Plant &amp; Equipment - Under Capital Lease - Accumulated Depreciation &amp; Impairment</t>
  </si>
  <si>
    <t>Right of Use Tangible Assets - Total/Unspecified - Accumulated Depreciation</t>
  </si>
  <si>
    <t>Right of Use Tangible Assets - Capital/Finance Lease - Accumulated Depreciation</t>
  </si>
  <si>
    <t>Property, Plant &amp; Equipment - Other - Accumulated Depreciation &amp; Impairment</t>
  </si>
  <si>
    <t>Other Non-Current Assets - Total</t>
  </si>
  <si>
    <t>Prepaid Expenses - Long-Term</t>
  </si>
  <si>
    <t>Other Non-Current Assets</t>
  </si>
  <si>
    <t>Intangible Assets - Total - Net</t>
  </si>
  <si>
    <t>Intangible Assets - excluding Goodwill - Net - Total</t>
  </si>
  <si>
    <t>Computer Software - Intangible Assets - Net</t>
  </si>
  <si>
    <t>Brands, Patents, Trademarks, Marketing &amp; Artistic Intangibles - Net</t>
  </si>
  <si>
    <t>Intangible Assets - Other - Net</t>
  </si>
  <si>
    <t>Intangible Assets - Gross - Total</t>
  </si>
  <si>
    <t>Intangible Assets - excluding Goodwill - Gross</t>
  </si>
  <si>
    <t>Computer Software - Intangible Assets - Gross</t>
  </si>
  <si>
    <t>Brands, Patents, Trademarks, Marketing &amp; Artistic Intangibles - Gross</t>
  </si>
  <si>
    <t>Intangible Assets - Other - Gross - Total</t>
  </si>
  <si>
    <t>Intangible Assets - Accumulated Amortization &amp; Impairment - Total</t>
  </si>
  <si>
    <t>Intangible Assets - excluding Goodwill - Accumulated Amortization &amp; Impairment - Total</t>
  </si>
  <si>
    <t>Computer Software - Intangible Assets - Accumulated Amortization &amp; Impairment</t>
  </si>
  <si>
    <t>Brands, Patents, Trademarks, Marketing &amp; Artistic Intangibles - Accumulated Amortization &amp; Impairment</t>
  </si>
  <si>
    <t>Current Liabilities</t>
  </si>
  <si>
    <t>Trade Accounts Payable &amp; Accruals - Short-Term</t>
  </si>
  <si>
    <t>Trade Accounts &amp; Trade Notes Payable - Short-Term</t>
  </si>
  <si>
    <t>Accrued Expenses - Short-Term</t>
  </si>
  <si>
    <t>Short-Term Debt &amp; Current Portion of Long-Term Debt</t>
  </si>
  <si>
    <t>Short-Term Debt &amp; Notes Payable</t>
  </si>
  <si>
    <t>Current Portion of Long-Term Debt including Capitalized Leases</t>
  </si>
  <si>
    <t>Current Portion of Long-Term Debt excluding Capitalized Leases</t>
  </si>
  <si>
    <t>Capitalized Leases - Current Portion</t>
  </si>
  <si>
    <t>Income Taxes - Payable - Short-Term</t>
  </si>
  <si>
    <t>Dividends/Distributions Payable</t>
  </si>
  <si>
    <t>Other Current Liabilities - Total</t>
  </si>
  <si>
    <t>Security Deposits</t>
  </si>
  <si>
    <t>Customer Advances - Short-Term</t>
  </si>
  <si>
    <t>Provisions - Short-Term</t>
  </si>
  <si>
    <t>Other Current Liabilities</t>
  </si>
  <si>
    <t>Total Current Liabilities</t>
  </si>
  <si>
    <t>Non-Current Liabilities</t>
  </si>
  <si>
    <t>Debt - Long-Term - Total</t>
  </si>
  <si>
    <t>Long-Term Debt excluding Capitalized Leases</t>
  </si>
  <si>
    <t>Debt - Non-Convertible - Long-Term</t>
  </si>
  <si>
    <t>Capitalized Lease Obligations - Long-Term</t>
  </si>
  <si>
    <t>Deferred Tax &amp; Investment Tax Credits - Long-Term</t>
  </si>
  <si>
    <t>Deferred Tax - Liability - Long-Term</t>
  </si>
  <si>
    <t>Other Non-Current Liabilities - Total</t>
  </si>
  <si>
    <t>Provisions - Long-Term</t>
  </si>
  <si>
    <t>Other Non-Current Liabilities</t>
  </si>
  <si>
    <t>Total Non-Current Liabilities</t>
  </si>
  <si>
    <t>Total Liabilities</t>
  </si>
  <si>
    <t>Shareholders' Equity</t>
  </si>
  <si>
    <t>Shareholders' Equity - Attributable to Parent Shareholders - Total</t>
  </si>
  <si>
    <t>Common Equity Attributable to Parent Shareholders</t>
  </si>
  <si>
    <t>Common Equity - Contributed</t>
  </si>
  <si>
    <t>Common Stock - Issued &amp; Paid</t>
  </si>
  <si>
    <t>Common Stock - Additional Paid in Capital including Option Reserve</t>
  </si>
  <si>
    <t>Equity - Non-Contributed - Reserves &amp; Retained Earnings</t>
  </si>
  <si>
    <t>Retained Earnings - Total</t>
  </si>
  <si>
    <t>Other Reserves/Equity - Total</t>
  </si>
  <si>
    <t>Common Equity - Total</t>
  </si>
  <si>
    <t>Total Shareholders' Equity</t>
  </si>
  <si>
    <t>Total Shareholders' Equity - including Minority Interest &amp; Hybrid Debt</t>
  </si>
  <si>
    <t>Total Liabilities &amp; Shareholders' Equity</t>
  </si>
  <si>
    <t>Total Liabilities &amp; Equity</t>
  </si>
  <si>
    <t>Share/Per Share - Common</t>
  </si>
  <si>
    <t>Common Shares - Issued - Total</t>
  </si>
  <si>
    <t>Common Shares - Outstanding - Total</t>
  </si>
  <si>
    <t>Common Shares - Treasury - Total</t>
  </si>
  <si>
    <t>Common Shares - Authorized - Issue Specific</t>
  </si>
  <si>
    <t>Common Shares - Issued - Issue Specific</t>
  </si>
  <si>
    <t>Common Shares - Outstanding - Issue Specific</t>
  </si>
  <si>
    <t>Common Shares - Treasury - Issue Specific</t>
  </si>
  <si>
    <t>Share/Per Share - Other</t>
  </si>
  <si>
    <t>Asset Allocation Factor - Issue Specific</t>
  </si>
  <si>
    <t>Right of Use Tangible Assets</t>
  </si>
  <si>
    <t>Right of Use Tangible Assets - Total - Net - Supplemental</t>
  </si>
  <si>
    <t>Right of Use Tangible Assets - Capital/Finance Lease - Net - Supplemental</t>
  </si>
  <si>
    <t>Right of Use Tangible Assets - Total - Gross - Supplemental</t>
  </si>
  <si>
    <t>Right of Use Tangible Assets - Capital/Finance Lease - Gross - Supplemental</t>
  </si>
  <si>
    <t>Right of Use Tangible Assets - Total - Accumulated Depreciation - Supplemental</t>
  </si>
  <si>
    <t>Right of Use Tangible Assets - Capital/Finance Lease - Accumulated Depreciation - Supplemental</t>
  </si>
  <si>
    <t>Property, Plant &amp; Equipment - excluding Right of Use Tangible Assets &amp; Capital Leases - Net</t>
  </si>
  <si>
    <t>Property, Plant &amp; Equipment - excluding Right of Use Tangible Assets &amp; Capital Leases - Gross</t>
  </si>
  <si>
    <t>Property, Plant &amp; Equipment - excluding Right of Use Tangible Assets &amp; Capital Leases - Accumulated Depreciation</t>
  </si>
  <si>
    <t>Right of Use Liabilities</t>
  </si>
  <si>
    <t>Finance and Operating Lease Liabilities - Total</t>
  </si>
  <si>
    <t>Debt including Finance and Operating Lease Liabilities</t>
  </si>
  <si>
    <t>Long-Term &amp; Short-Term</t>
  </si>
  <si>
    <t>Investments - Total</t>
  </si>
  <si>
    <t>Loans &amp; Receivables - Total</t>
  </si>
  <si>
    <t>Accounts &amp; Notes Receivable - Trade - Gross - Total</t>
  </si>
  <si>
    <t>Other Assets - Total</t>
  </si>
  <si>
    <t>Income Taxes - Payable - Long-Term &amp; Short-Term</t>
  </si>
  <si>
    <t>Dividends Payable</t>
  </si>
  <si>
    <t>Payables &amp; Accrued Expenses</t>
  </si>
  <si>
    <t>Trade Account Payables - Total</t>
  </si>
  <si>
    <t>Accrued Expenses</t>
  </si>
  <si>
    <t>Debt Related</t>
  </si>
  <si>
    <t>Net Debt</t>
  </si>
  <si>
    <t>Debt - Total</t>
  </si>
  <si>
    <t>Debt Maturity</t>
  </si>
  <si>
    <t>Debt - Long-Term - Maturities - Total</t>
  </si>
  <si>
    <t>Debt - Long-Term - Maturities - within 1 Year</t>
  </si>
  <si>
    <t>Debt - Long-Term - Maturities - Year 5</t>
  </si>
  <si>
    <t>Debt - Long-Term - Maturities - 4-5 Years</t>
  </si>
  <si>
    <t>Capital Lease Maturity</t>
  </si>
  <si>
    <t>Capital Lease Maturities - Total</t>
  </si>
  <si>
    <t>Capital Lease Maturities - Due within 1 Year</t>
  </si>
  <si>
    <t>Capital Lease Maturities - Due in Year 2</t>
  </si>
  <si>
    <t>Capital Lease Maturities - Due in Year 3</t>
  </si>
  <si>
    <t>Capital Lease Maturities - Due in Year 4</t>
  </si>
  <si>
    <t>Capital Lease Maturities - Due in Year 5</t>
  </si>
  <si>
    <t>Capital Lease Maturities - Remaining Maturities</t>
  </si>
  <si>
    <t>Capital Lease Maturities - Due in 2-3 Years</t>
  </si>
  <si>
    <t>Capital Lease Maturities - Due in 4-5 Years</t>
  </si>
  <si>
    <t>Capital Lease Maturities - Due in Year 6 &amp; Beyond</t>
  </si>
  <si>
    <t>Other</t>
  </si>
  <si>
    <t>Accruals - Short-Term</t>
  </si>
  <si>
    <t>Asset Accruals</t>
  </si>
  <si>
    <t>Cash &amp; Cash Equivalents - Total</t>
  </si>
  <si>
    <t>Cash &amp; Short Term Investments - Total</t>
  </si>
  <si>
    <t>Debt - including Preferred Equity &amp; Minority Interest - Total</t>
  </si>
  <si>
    <t>Investments - Permanent</t>
  </si>
  <si>
    <t>Net Book Capital</t>
  </si>
  <si>
    <t>Net Operating Assets</t>
  </si>
  <si>
    <t>Provisions - Total</t>
  </si>
  <si>
    <t>Shareholders Equity - Common</t>
  </si>
  <si>
    <t>Tangible Total Equity</t>
  </si>
  <si>
    <t>Tangible Book Value</t>
  </si>
  <si>
    <t>Total Book Capital</t>
  </si>
  <si>
    <t>Total Capital</t>
  </si>
  <si>
    <t>Total Long Term Capital</t>
  </si>
  <si>
    <t>Total Fixed Assets - Net</t>
  </si>
  <si>
    <t>Unearned Revenue - Total</t>
  </si>
  <si>
    <t>Working Capital</t>
  </si>
  <si>
    <t>Working Capital - Non-Cash</t>
  </si>
  <si>
    <t>Working Capital excluding Other Current Assets &amp; Liabilities</t>
  </si>
  <si>
    <t>Book Value excluding Other Equity</t>
  </si>
  <si>
    <t>Shareholders</t>
  </si>
  <si>
    <t>Common Shareholders - Number</t>
  </si>
  <si>
    <t>Employees</t>
  </si>
  <si>
    <t>Employees - Full-Time/Full-Time Equivalents - Current Date</t>
  </si>
  <si>
    <t>Company Fundamentals - Income Statement</t>
  </si>
  <si>
    <t>Income Statement - Standardized (Currency: Standardized)</t>
  </si>
  <si>
    <t>Revenues</t>
  </si>
  <si>
    <t>Revenue from Goods &amp; Services</t>
  </si>
  <si>
    <t>Sales Returns, Allowances &amp; Other Revenue Adjustments</t>
  </si>
  <si>
    <t>Revenue Taxes</t>
  </si>
  <si>
    <t>Gross Revenue from Business Activities - Total</t>
  </si>
  <si>
    <t>Revenue from Business-Related Activities - Other - Total</t>
  </si>
  <si>
    <t>Revenue from Business Activities - Total</t>
  </si>
  <si>
    <t>Operating Expenses</t>
  </si>
  <si>
    <t>Cost of Operating Revenue</t>
  </si>
  <si>
    <t>Cost of Revenues - Total</t>
  </si>
  <si>
    <t>Amortization in Cost of Revenues</t>
  </si>
  <si>
    <t>Depreciation in Cost of Revenues</t>
  </si>
  <si>
    <t>Material Expenses</t>
  </si>
  <si>
    <t>Material Expenses - Materials, Inventory, Own Work &amp; Utility - Unclassified</t>
  </si>
  <si>
    <t>Changes in Inventory</t>
  </si>
  <si>
    <t>Materials Purchased</t>
  </si>
  <si>
    <t>Gross Profit - Industrials/Property - Total</t>
  </si>
  <si>
    <t>Selling, General &amp; Administrative Expenses - Total</t>
  </si>
  <si>
    <t>Selling, General &amp; Administrative Expenses - Unclassified</t>
  </si>
  <si>
    <t>Labor &amp; Related Expenses including Stock-Based Compensation in Selling, General &amp; Administrative Expenses</t>
  </si>
  <si>
    <t>Operations &amp; Maintenance (Utility)</t>
  </si>
  <si>
    <t>Selling, General &amp; Administrative Expenses - Other - Total</t>
  </si>
  <si>
    <t>Advertising Expense</t>
  </si>
  <si>
    <t>Property &amp; Other Taxes</t>
  </si>
  <si>
    <t>Rental Expense</t>
  </si>
  <si>
    <t>Provision for Doubtful Accounts &amp; Write-off</t>
  </si>
  <si>
    <t>Other Operating Expense/(Income) - Net</t>
  </si>
  <si>
    <t>Other Operating Expense</t>
  </si>
  <si>
    <t>Operating Provisions - Increase/(Decrease)</t>
  </si>
  <si>
    <t>Operating Expenses - Total</t>
  </si>
  <si>
    <t>Operating Profit</t>
  </si>
  <si>
    <t>Operating Profit before Non-Recurring Income/Expense</t>
  </si>
  <si>
    <t>Non-Operating Expenses</t>
  </si>
  <si>
    <t>Financing Income/(Expense) - Net - Total</t>
  </si>
  <si>
    <t>Interest Expense - Net of (Interest Income)</t>
  </si>
  <si>
    <t>Interest Expense - Net of Capitalized Interest</t>
  </si>
  <si>
    <t>Non-Interest Financial Income/(Expense) - Total</t>
  </si>
  <si>
    <t>Dividend &amp; Investment Income</t>
  </si>
  <si>
    <t>Foreign Exchange Gain/(Loss) - Non-Business</t>
  </si>
  <si>
    <t>Sale of Investments Held for Sale, Maturity &amp; Trading - Gain/(Loss)</t>
  </si>
  <si>
    <t>Non-Interest Financial Income/(Expense) - Other - Net</t>
  </si>
  <si>
    <t>Sale of Tangible &amp; Intangible Fixed Assets - Gain/(Loss)</t>
  </si>
  <si>
    <t>Equity Earnings/(Loss) - before Taxes including Non-Recurring</t>
  </si>
  <si>
    <t>Other Non-Operating Income/(Expense) - Total</t>
  </si>
  <si>
    <t>Normalized Pre-tax Profit</t>
  </si>
  <si>
    <t>Non-Recurring Income/Expense</t>
  </si>
  <si>
    <t>Non-Recurring Income/(Expense) - Total</t>
  </si>
  <si>
    <t>Non-Recurring Income/(Expense) - Other - Total</t>
  </si>
  <si>
    <t>Pre-Tax Income</t>
  </si>
  <si>
    <t>Income before Taxes</t>
  </si>
  <si>
    <t>Taxes</t>
  </si>
  <si>
    <t>Income Taxes</t>
  </si>
  <si>
    <t>Income Taxes for the Year - Current</t>
  </si>
  <si>
    <t>Income Taxes - Deferred</t>
  </si>
  <si>
    <t>Income Taxes - Other (by Type)</t>
  </si>
  <si>
    <t>Net Income After Tax</t>
  </si>
  <si>
    <t>Net Income after Tax</t>
  </si>
  <si>
    <t>After Tax Income/Expense</t>
  </si>
  <si>
    <t>Equity in Earnings/(Loss) of Affiliates (after Taxes)</t>
  </si>
  <si>
    <t>Income before Discontinued Operations &amp; Extraordinary Items</t>
  </si>
  <si>
    <t>Net Income before Minority Interest</t>
  </si>
  <si>
    <t>Net Income after Minority Interest</t>
  </si>
  <si>
    <t>Net Income</t>
  </si>
  <si>
    <t>Earnings Adjustments to Net Income - Other Expense/(Income)</t>
  </si>
  <si>
    <t>Income Available to Common Shares</t>
  </si>
  <si>
    <t>Other Comprehensive Income</t>
  </si>
  <si>
    <t>Other Comprehensive Income - Starting Line</t>
  </si>
  <si>
    <t>Other Comprehensive Income - Associated Companies</t>
  </si>
  <si>
    <t>Other Comprehensive Income - Pension Related</t>
  </si>
  <si>
    <t>Other Comprehensive Income - Income Tax</t>
  </si>
  <si>
    <t>Other Comprehensive Income - Net of Tax - Total</t>
  </si>
  <si>
    <t>Comprehensive Income before Minority Interest - Total</t>
  </si>
  <si>
    <t>Comprehensive Income - Attributable to Parent Company Equity Holders - Total</t>
  </si>
  <si>
    <t>Share/Per Share - Basic</t>
  </si>
  <si>
    <t>Net Income - Basic - including Extraordinary Items Applicable to Common - Total</t>
  </si>
  <si>
    <t>Income available to Common excluding Extraordinary Items</t>
  </si>
  <si>
    <t>Shares used to calculate Basic EPS - Total</t>
  </si>
  <si>
    <t>EPS - Basic - including Extraordinary Items Applicable to Common - Total</t>
  </si>
  <si>
    <t>EPS - Basic - excluding Extraordinary Items Applicable to Common - Total</t>
  </si>
  <si>
    <t>EPS - Basic - excluding Extraordinary Items - Normalized - Total</t>
  </si>
  <si>
    <t>Allocated Net Income including Extraordinary Items Applicable to Common - Issue Specific</t>
  </si>
  <si>
    <t>Earnings Allocation Factor - Basic - Issue Specific</t>
  </si>
  <si>
    <t>Shares used to calculate Basic EPS - Issue Specific</t>
  </si>
  <si>
    <t>EPS - Basic - including Extraordinary Items Applicable to Common - Issue Specific</t>
  </si>
  <si>
    <t>EPS - Basic - excluding Extraordinary Items Applicable to Common - Issue Specific</t>
  </si>
  <si>
    <t>EPS - Basic - excluding Extraordinary Items - Normalized - Issue Specific</t>
  </si>
  <si>
    <t>EPS - Basic from Discontinued Operations &amp; Extraordinary Items</t>
  </si>
  <si>
    <t>Comprehensive Earnings Per Share - Basic - Issue Specific</t>
  </si>
  <si>
    <t>Share/Per Share - Diluted</t>
  </si>
  <si>
    <t>Net Income - Diluted - including Extraordinary Items Applicable to Common - Total</t>
  </si>
  <si>
    <t>Diluted Income available to Common excluding Extraordinary Items</t>
  </si>
  <si>
    <t>Shares used to calculate Diluted EPS - Total</t>
  </si>
  <si>
    <t>EPS - Diluted - including Extraordinary Items Applicable to Common - Total</t>
  </si>
  <si>
    <t>EPS - Diluted - excluding Extraordinary Items Applicable to Common - Total</t>
  </si>
  <si>
    <t>EPS - Diluted - excluding Extraordinary Items - Normalized - Total</t>
  </si>
  <si>
    <t>Allocated Diluted Net Income including Extraordinary Items Applicable to Common - Issue Specific</t>
  </si>
  <si>
    <t>Earnings Allocation Factor - Diluted - Issue Specific</t>
  </si>
  <si>
    <t>Shares used to calculate Diluted EPS - Issue Specific</t>
  </si>
  <si>
    <t>EPS - Diluted - including Extraordinary Items Applicable to Common - Issue Specific</t>
  </si>
  <si>
    <t>EPS - Diluted - excluding Extraordinary Items Applicable to Common - Issue Specific</t>
  </si>
  <si>
    <t>EPS - Diluted - excluding Extraordinary Items - Normalized - Issue Specific</t>
  </si>
  <si>
    <t>EPS - Diluted from Discontinued Operations &amp; Extraordinary Items</t>
  </si>
  <si>
    <t>Comprehensive Earnings Per Share - Diluted - Issue Specific</t>
  </si>
  <si>
    <t>Share/Per Share - Dividends</t>
  </si>
  <si>
    <t>DPS - Common - Gross - Issue - By Announcement Date</t>
  </si>
  <si>
    <t>DPS - Common - Net - Issue - By Announcement Date</t>
  </si>
  <si>
    <t>EBIT/EBITDA &amp; related</t>
  </si>
  <si>
    <t>Earnings before Interest, Taxes, Depreciation &amp; Amortization (EBITDA)</t>
  </si>
  <si>
    <t>Earnings before Interest, Taxes, Depreciation &amp; Amortization (EBITDA) and Operating Lease Payments</t>
  </si>
  <si>
    <t>Depreciation/Amortization - Income Statement</t>
  </si>
  <si>
    <t>Depreciation &amp; Amortization - Supplemental</t>
  </si>
  <si>
    <t>Depreciation Expense - Total - Supplemental</t>
  </si>
  <si>
    <t>Depreciation - Fin Lease Right-of-Use Assets - Total - Suppl</t>
  </si>
  <si>
    <t>Amortization - Total - Supplemental</t>
  </si>
  <si>
    <t>Intangible Amortization - Other - Supplemental</t>
  </si>
  <si>
    <t>Amortization of Computer Software - Supplemental</t>
  </si>
  <si>
    <t>Amortization of Brands, Patents, Trademarks, Marketing &amp; Artistic Intangibles - Supplemental</t>
  </si>
  <si>
    <t>Depreciation/Amortization - Total</t>
  </si>
  <si>
    <t>Depreciation, Depletion &amp; Amortization - Total</t>
  </si>
  <si>
    <t>Depreciation - Total</t>
  </si>
  <si>
    <t>Amortization of Intangible Assets excluding Goodwill - Total</t>
  </si>
  <si>
    <t>Research &amp; Development</t>
  </si>
  <si>
    <t>Research &amp; Development Expense - Expensed &amp; Capitalized - Total - Supplemental</t>
  </si>
  <si>
    <t>Research &amp; Development Expense - Supplemental</t>
  </si>
  <si>
    <t>Labor &amp; Related Expenses</t>
  </si>
  <si>
    <t>Labor &amp; Related Expenses - Total</t>
  </si>
  <si>
    <t>Labor &amp; Related Expenses - Supplemental</t>
  </si>
  <si>
    <t>Stock-Based Compensation Expense - Net of Tax - Supplemental</t>
  </si>
  <si>
    <t>Stock-Based Compensation Expense - Pre-tax - Supplemental</t>
  </si>
  <si>
    <t>Stock-Based Compensation - Tax Benefit - Supplemental</t>
  </si>
  <si>
    <t>Auditor Fees</t>
  </si>
  <si>
    <t>Audit-Related Fees</t>
  </si>
  <si>
    <t>Tax Fees</t>
  </si>
  <si>
    <t>Fees - Other</t>
  </si>
  <si>
    <t>Normalized</t>
  </si>
  <si>
    <t>Normalized after Tax Profit</t>
  </si>
  <si>
    <t>Normalized Net Income from Continuing Operations</t>
  </si>
  <si>
    <t>Normalized Net Income - Bottom Line</t>
  </si>
  <si>
    <t>Earnings before Interest &amp; Taxes (EBIT) - Normalized</t>
  </si>
  <si>
    <t>Earnings before Interest, Taxes, Depreciation &amp; Amortization (EBITDA) - Normalized</t>
  </si>
  <si>
    <t>Lease Expenses</t>
  </si>
  <si>
    <t>Lease Expense -Total - Supplemental</t>
  </si>
  <si>
    <t>Interest Expense on Financial Lease Liabilities - Supple</t>
  </si>
  <si>
    <t>Rental/Operating Lease Expense</t>
  </si>
  <si>
    <t>Advertising Expenses - Supplemental</t>
  </si>
  <si>
    <t>Cost of Revenue including Operation &amp; Maintenance (Utility) - Total</t>
  </si>
  <si>
    <t>Cost of Revenues excluding Depreciation</t>
  </si>
  <si>
    <t>Generation Cost</t>
  </si>
  <si>
    <t>Interest Expense</t>
  </si>
  <si>
    <t>Selling, General &amp; Administrative Expenses excluding Research &amp; Development Expenses</t>
  </si>
  <si>
    <t>Company Fundamentals - Financial Summary</t>
  </si>
  <si>
    <t>Financial Summary - Standardized (Currency: Standardized)</t>
  </si>
  <si>
    <t>Selected Income Statement Items</t>
  </si>
  <si>
    <t>Selected Balance Sheet Items</t>
  </si>
  <si>
    <t>Selected Cash Flow Items</t>
  </si>
  <si>
    <t>Net Cash Flow from Operating Activities</t>
  </si>
  <si>
    <t>Depreciation, Depletion &amp; Amortization including Impairment - Cash Flow - to Reconcile</t>
  </si>
  <si>
    <t>Capital Expenditures - Net - Cash Flow</t>
  </si>
  <si>
    <t>Net Change in Cash - Total</t>
  </si>
  <si>
    <t>Free Cash Flow Net of Dividends</t>
  </si>
  <si>
    <t>Selected Per Share Data</t>
  </si>
  <si>
    <t>Dividend Yield - Common Stock - Gross - Issue Specific - %</t>
  </si>
  <si>
    <t>Dividend Yield - Common Stock - Net - Issue Specific - %</t>
  </si>
  <si>
    <t>Profitability / Return</t>
  </si>
  <si>
    <t>Gross Profit Margin - %</t>
  </si>
  <si>
    <t>EBITDA Margin - %</t>
  </si>
  <si>
    <t>Operating Margin - %</t>
  </si>
  <si>
    <t>Income before Tax Margin - %</t>
  </si>
  <si>
    <t>Income Tax Rate - %</t>
  </si>
  <si>
    <t>Net Margin - %</t>
  </si>
  <si>
    <t>Free Cash Flow</t>
  </si>
  <si>
    <t>Return on Average Common Equity - % (Income available to Common excluding Extraordinary Items)</t>
  </si>
  <si>
    <t>Return on Average Total Assets - % (Income before Discontinued Operations &amp; Extraordinary Items)</t>
  </si>
  <si>
    <t>Return on Invested Capital - %</t>
  </si>
  <si>
    <t>Financial Strength / Leverage</t>
  </si>
  <si>
    <t>Total Debt Percentage of Total Assets</t>
  </si>
  <si>
    <t>Total Debt Percentage of Total Capital</t>
  </si>
  <si>
    <t>Total Debt Percentage of Total Equity</t>
  </si>
  <si>
    <t>Debt Service</t>
  </si>
  <si>
    <t>Debt Service Percentage of Normalized after Tax Profit</t>
  </si>
  <si>
    <t>Interest Coverage Ratio</t>
  </si>
  <si>
    <t>Dividend Coverage - %</t>
  </si>
  <si>
    <t>Earnings Retention Rate</t>
  </si>
  <si>
    <t>Dividend Payout Ratio - %</t>
  </si>
  <si>
    <t>Enterprise Value Breakdown</t>
  </si>
  <si>
    <t>Market Capitalization</t>
  </si>
  <si>
    <t>Enterprise Value</t>
  </si>
  <si>
    <t>Dupont / Earning Power</t>
  </si>
  <si>
    <t>Asset Turnover</t>
  </si>
  <si>
    <t>Pretax ROA - %</t>
  </si>
  <si>
    <t>Total Assets to Total Shareholders Equity - including Minority Interest &amp; Hybrid Debt</t>
  </si>
  <si>
    <t>Pretax ROE - %</t>
  </si>
  <si>
    <t>Tax Complement</t>
  </si>
  <si>
    <t>Reinvestment Rate - %</t>
  </si>
  <si>
    <t>Productivity</t>
  </si>
  <si>
    <t>Net Income after Tax per Employee</t>
  </si>
  <si>
    <t>Sales per Employee</t>
  </si>
  <si>
    <t>Total Assets per Employee</t>
  </si>
  <si>
    <t>Liquidity</t>
  </si>
  <si>
    <t>Current Ratio</t>
  </si>
  <si>
    <t>Quick Ratio</t>
  </si>
  <si>
    <t>Working Capital to Total Assets</t>
  </si>
  <si>
    <t>Operating</t>
  </si>
  <si>
    <t>Accounts Receivable Turnover</t>
  </si>
  <si>
    <t>Average Receivables Collection Days</t>
  </si>
  <si>
    <t>Payables Turnover</t>
  </si>
  <si>
    <t>Average Payables Payment Days</t>
  </si>
  <si>
    <t>Inventory Turnover</t>
  </si>
  <si>
    <t>Average Inventory Days</t>
  </si>
  <si>
    <t>Average Net Trade Cycle Days</t>
  </si>
  <si>
    <t>Company Fundamentals - Cash Flow</t>
  </si>
  <si>
    <t>Industrial - Indirect</t>
  </si>
  <si>
    <t>Cash Flow - Standardized (Currency: Standardized)</t>
  </si>
  <si>
    <t>Operating Cash Flow - Indirect</t>
  </si>
  <si>
    <t>Profit/(Loss) - Starting Line - Cash Flow</t>
  </si>
  <si>
    <t>Non-cash Items &amp; Reconciliation Adjustments - Cash Flow</t>
  </si>
  <si>
    <t>Equity Income/(Loss) in Net Earnings - Cash Flow - to Reconcile</t>
  </si>
  <si>
    <t>Financial Income/(Expense) - Cash Flow - to Reconcile</t>
  </si>
  <si>
    <t>Other Non-Cash Items &amp; Reconciliation Adjustments - Cash Flow - to Reconcile</t>
  </si>
  <si>
    <t>Depreciation &amp; Depletion - Property, Plant &amp; Equipment - Cash Flow - to Reconcile</t>
  </si>
  <si>
    <t>Assets Sale - Gain/(Loss) - Cash Flow - to Reconcile</t>
  </si>
  <si>
    <t>Share Based Payments - Cash Flow - to Reconcile</t>
  </si>
  <si>
    <t>Income Taxes - Paid/(Reimbursed) - Cash Flow</t>
  </si>
  <si>
    <t>Interest Paid - Cash</t>
  </si>
  <si>
    <t>Interest &amp; Dividends - Received - Total - Cash Flow</t>
  </si>
  <si>
    <t>Cash Flow from Operating Activities before Changes in Working Capital</t>
  </si>
  <si>
    <t>Working Capital - Increase/(Decrease) - Cash Flow</t>
  </si>
  <si>
    <t>Accounts Receivables - Decrease/(Increase) - Cash Flow</t>
  </si>
  <si>
    <t>Inventories - Decrease/(Increase) - Cash Flow</t>
  </si>
  <si>
    <t>Other Assets - Decrease/(Increase) - Cash Flow</t>
  </si>
  <si>
    <t>Accounts Payable - Increase/(Decrease) - Cash Flow</t>
  </si>
  <si>
    <t>Other Liabilities - Increase/(Decrease) -Total - Cash Flow</t>
  </si>
  <si>
    <t>Investing Cash Flow</t>
  </si>
  <si>
    <t>Property, Plant &amp; Equipment - Purchased/(Sold) - Net - Cash Flow</t>
  </si>
  <si>
    <t>Property, Plant &amp; Equipment - Purchased - Cash Flow</t>
  </si>
  <si>
    <t>Property, Plant &amp; Equipment Sold - Cash Flow</t>
  </si>
  <si>
    <t>Intangible Assets - Purchased/(Sold) - Net - Total - Cash Flow</t>
  </si>
  <si>
    <t>Capital Expenditures - Total</t>
  </si>
  <si>
    <t>Investments excluding Loans - Decrease/(Increase) - Cash Flow</t>
  </si>
  <si>
    <t>Investment Securities - Unclassified - Sold/(Purchased) - Net - Total - Cash Flow</t>
  </si>
  <si>
    <t>Investment Securities - Sold/Matured - Unclassified - Cash Flow</t>
  </si>
  <si>
    <t>Investment Securities - Purchased - Unclassified - Cash Flow</t>
  </si>
  <si>
    <t>Investments - Associated Companies &amp; Joint Ventures - Sold/(Purchased) - Cash Flow</t>
  </si>
  <si>
    <t>Other Investing Cash Flow - Decrease/(Increase)</t>
  </si>
  <si>
    <t>Net Cash Flow from Investing Activities</t>
  </si>
  <si>
    <t>Financing Cash Flow</t>
  </si>
  <si>
    <t>Dividends Paid - Cash - Total - Cash Flow</t>
  </si>
  <si>
    <t>Dividends - Common - Cash Paid</t>
  </si>
  <si>
    <t>Stock - Total - Issuance/(Retirement) - Net - Cash Flow</t>
  </si>
  <si>
    <t>Stock - Issuance/(Retirement) - Net - Excluding Options/Warrants - Cash Flow</t>
  </si>
  <si>
    <t>Stock - Common - Issuance/(Retirement) - Net - Cash Flow</t>
  </si>
  <si>
    <t>Stock - Common - Issued/Sold - Cash Flow</t>
  </si>
  <si>
    <t>Debt - Long-Term &amp; Short-Term - Issuance/(Retirement) - Total - Cash Flow</t>
  </si>
  <si>
    <t>Debt - Issued/(Reduced) - Long-Term &amp; Short-Term - Cash Flow</t>
  </si>
  <si>
    <t>Debt - Issued - Long-Term &amp; Short-Term - Cash Flow</t>
  </si>
  <si>
    <t>Debt - Issued/(Reduced) - Short-Term - Total - Cash Flow</t>
  </si>
  <si>
    <t>Debt - Issued/(Reduced) - Long-Term - Cash Flow</t>
  </si>
  <si>
    <t>Lease liabilities - Issued/(Reduced) - Cash Flow</t>
  </si>
  <si>
    <t>Debt - Issued - Long-Term - Cash Flow</t>
  </si>
  <si>
    <t>Debt - Reduced - Long-Term - Cash Flow</t>
  </si>
  <si>
    <t>Lease liabilities - Reduced - Cash flow</t>
  </si>
  <si>
    <t>Net Cash Flow from Financing Activities</t>
  </si>
  <si>
    <t>Change in Cash</t>
  </si>
  <si>
    <t>Net Cash from Continuing Operations</t>
  </si>
  <si>
    <t>Net Cash - Beginning Balance</t>
  </si>
  <si>
    <t>Net Cash - Ending Balance</t>
  </si>
  <si>
    <t>Supplemental</t>
  </si>
  <si>
    <t>Income Taxes - Paid/(Reimbursed) - Cash Flow - Supplemental</t>
  </si>
  <si>
    <t>Interest Paid - Cash Flow - Supplemental</t>
  </si>
  <si>
    <t>Interest on Financial Leases Paid - Cash Flow - Supplemental</t>
  </si>
  <si>
    <t>Interest &amp; Dividends - Received - Cash Flow - Supplemental</t>
  </si>
  <si>
    <t>CF from Optg Activities before Change in WC &amp; Int Payments</t>
  </si>
  <si>
    <t>Cash Dividends Paid &amp; Common Stock Buyback - Net</t>
  </si>
  <si>
    <t>Common Stock Buyback - Net</t>
  </si>
  <si>
    <t>Depreciation, Depletion &amp; Amortization - Cash Flow</t>
  </si>
  <si>
    <t>Free Cash Flow to Equity</t>
  </si>
  <si>
    <t>Dividends Provided/Paid - Common</t>
  </si>
  <si>
    <t>Company Fundamentals - Valuation</t>
  </si>
  <si>
    <t>Valuation - Standardized (Currency: Standardized)</t>
  </si>
  <si>
    <t>Enterprise Value, 5 Year Average</t>
  </si>
  <si>
    <t>Market Capitalization, 5 Year Average</t>
  </si>
  <si>
    <t>Price Close</t>
  </si>
  <si>
    <t>Price Close (End of Period)</t>
  </si>
  <si>
    <t>Price Close (End of Period), 5 Year Average</t>
  </si>
  <si>
    <t>FOCF Yield</t>
  </si>
  <si>
    <t>Free Cash Flow Yield - %</t>
  </si>
  <si>
    <t>Free Cash Flow Yield - %, 5 Year Average</t>
  </si>
  <si>
    <t>Dividend Yield</t>
  </si>
  <si>
    <t>Dividend Yield - Common Stock - Net - Issue Specific - %, 5 Year Average</t>
  </si>
  <si>
    <t>Dividend Yield - Common Stock - Gross - Issue Specific - %, 5 Year Average</t>
  </si>
  <si>
    <t>Price to Book</t>
  </si>
  <si>
    <t>Price to Book Value per Share - Issue Specific</t>
  </si>
  <si>
    <t>Price to Book Value per Share - Issue Specific, 5 Year Average</t>
  </si>
  <si>
    <t>Price to Tangible Book</t>
  </si>
  <si>
    <t>Price to Tangible Book Value per Share</t>
  </si>
  <si>
    <t>Price to Tangible Book Value per Share, 5 Year Average</t>
  </si>
  <si>
    <t>Price to Sales</t>
  </si>
  <si>
    <t>Price to Revenue from Business Activities - Total per Share</t>
  </si>
  <si>
    <t>Price to Revenue from Business Activities - Total per Share, 5 Year Average</t>
  </si>
  <si>
    <t>Price to FOCF</t>
  </si>
  <si>
    <t>Price to Free Cash Flow per Share</t>
  </si>
  <si>
    <t>Price to CF Per Share</t>
  </si>
  <si>
    <t>Price to Cash Flow per Share</t>
  </si>
  <si>
    <t>Price to Cash Flow per Share, 5 Year Average</t>
  </si>
  <si>
    <t>Price to Diluted EPS</t>
  </si>
  <si>
    <t>Price to EPS - Diluted - excluding Extraordinary Items Applicable to Common - Total</t>
  </si>
  <si>
    <t>Price to EPS - Diluted - excluding Extraordinary Items Applicable to Common - Total, 5 Year Average</t>
  </si>
  <si>
    <t>Price to Normalized Diluted EPS</t>
  </si>
  <si>
    <t>Price to EPS - Diluted - excluding Extraordinary Items - Normalized - Total</t>
  </si>
  <si>
    <t>Price to EPS - Diluted - excluding Extraordinary Items - Normalized - Total, 5 Year Average</t>
  </si>
  <si>
    <t>PEG Ratio</t>
  </si>
  <si>
    <t>PE Growth Ratio</t>
  </si>
  <si>
    <t>PE Growth Ratio, 5 Year Average</t>
  </si>
  <si>
    <t>EV to Sales</t>
  </si>
  <si>
    <t>Enterprise Value to Revenue from Business Activities - Total</t>
  </si>
  <si>
    <t>Enterprise Value to Revenue from Business Activities - Total, 5 Year Average</t>
  </si>
  <si>
    <t>EV to EBITDA</t>
  </si>
  <si>
    <t>Enterprise Value to Earnings before Interest, Taxes, Depreciation &amp; Amortization (EBITDA)</t>
  </si>
  <si>
    <t>Enterprise Value to Earnings before Interest, Taxes, Depreciation &amp; Amortization (EBITDA), 5 Year Average</t>
  </si>
  <si>
    <t>EV to CFO</t>
  </si>
  <si>
    <t>Enterprise Value to Net Cash Flow from Operating Activities</t>
  </si>
  <si>
    <t>Enterprise Value to Net Cash Flow from Operating Activities, 5 Year Average</t>
  </si>
  <si>
    <t>EV to FOCF</t>
  </si>
  <si>
    <t>Enterprise Value to Free Cash Flow</t>
  </si>
  <si>
    <t>Assets Held for Sale/Discontinued Operations - Short-Term</t>
  </si>
  <si>
    <t>Investment Property - Net</t>
  </si>
  <si>
    <t>Accounts &amp; Notes Receivable - Trade - Net - Long-Term</t>
  </si>
  <si>
    <t>Provision - Doubtful Accounts - Long-Term</t>
  </si>
  <si>
    <t>Assets Leased Out under Operating Lease - Net</t>
  </si>
  <si>
    <t>Assets Leased Out under Operating Lease - Gross</t>
  </si>
  <si>
    <t>Assets Leased Out under Operating Lease - Accumulated Depreciation &amp; Impairment</t>
  </si>
  <si>
    <t>Restricted Accounts - Long-Term</t>
  </si>
  <si>
    <t>Deferred Tax - Asset - Long-Term</t>
  </si>
  <si>
    <t>Goodwill/Cost in Excess of Assets Purchased - Net</t>
  </si>
  <si>
    <t>Licenses, Franchises, Copyrights, Property Rights, Prototypes, Contract Based, Models &amp; Designs - Net</t>
  </si>
  <si>
    <t>Goodwill/Cost in Excess of Assets Purchased - Gross</t>
  </si>
  <si>
    <t>Licenses, Franchises, Copyrights, Property Rights, Prototypes, Contract Based, Models &amp; Designs - Gross</t>
  </si>
  <si>
    <t>Goodwill - Accumulated Amortization &amp; Impairment</t>
  </si>
  <si>
    <t>Licenses, Franchises, Copy/Property Rights, Prototypes, Contract Based, Models &amp; Designs - Accumulated Amortization &amp; Impairment</t>
  </si>
  <si>
    <t>Liabilities Held for Sale/Discontinued Operations - Short-Term</t>
  </si>
  <si>
    <t>Deferred Income - Short-Term</t>
  </si>
  <si>
    <t>Post Employment Benefits - Pension &amp; Other - Long-Term</t>
  </si>
  <si>
    <t>Provisions - Other - Long-Term</t>
  </si>
  <si>
    <t>Comprehensive Income - Accumulated - Total</t>
  </si>
  <si>
    <t>Investments - Unrealized Gain/Loss</t>
  </si>
  <si>
    <t>Foreign Currency Translation Adjustment - Accumulated</t>
  </si>
  <si>
    <t>Minority Interest - Equity</t>
  </si>
  <si>
    <t>Provision - Doubtful Accounts - Total</t>
  </si>
  <si>
    <t>Assets Held for Sale/Discontinued Operations - Long-Term &amp; Short-Term</t>
  </si>
  <si>
    <t>Liabilities Held for Sale/Discontinued Operations - Long-term &amp; Short-Term</t>
  </si>
  <si>
    <t>Debt - Long-Term - Maturities - Year 2</t>
  </si>
  <si>
    <t>Debt - Long-Term - Maturities - 2-3 Years</t>
  </si>
  <si>
    <t>Contract Liabilities - Short-Term - Advance Consideration &amp; Progress Billings in Excess of Unbilled Revenue</t>
  </si>
  <si>
    <t>Minority Interest - Total</t>
  </si>
  <si>
    <t>Cost of Revenues - Unclassified</t>
  </si>
  <si>
    <t>Cost of Revenues - Other - Total</t>
  </si>
  <si>
    <t>Non-Recurring Adjustments - Non-Operating- Decrease/(Increase)</t>
  </si>
  <si>
    <t>Impairment - Tangible &amp; Intangible Fixed Assets</t>
  </si>
  <si>
    <t>Impairment - Fixed Assets</t>
  </si>
  <si>
    <t>Impairment - Goodwill</t>
  </si>
  <si>
    <t>Impairment - Intangibles excluding Goodwill</t>
  </si>
  <si>
    <t>Impairment - Financial Investments</t>
  </si>
  <si>
    <t>Restructuring Charges</t>
  </si>
  <si>
    <t>Fair Value Adjustments - Financial Investments</t>
  </si>
  <si>
    <t>Sale &amp; Acquisition of Group Companies - Gain/(Loss)</t>
  </si>
  <si>
    <t>COVID-19 Non-Recurring Income/(Expense) - Total</t>
  </si>
  <si>
    <t>COVID-19 Non-Recurring Income/(Expense) - Other</t>
  </si>
  <si>
    <t>Income Taxes - Domestic - Current</t>
  </si>
  <si>
    <t>Income Taxes - Other (KFAS/NLST) - Current</t>
  </si>
  <si>
    <t>Extraordinary Activities - after Tax - Gain/(Loss)</t>
  </si>
  <si>
    <t>Discontinued Operations - Net of Taxes - Total - Income/(Expense)</t>
  </si>
  <si>
    <t>Discontinued Operations before Tax - Total - Income/(Expense)</t>
  </si>
  <si>
    <t>Discontinued Operations before Tax - Income/(Expense)</t>
  </si>
  <si>
    <t>Discontinued Operations - Tax Impacts</t>
  </si>
  <si>
    <t>Extraordinary Items</t>
  </si>
  <si>
    <t>Minority Interest</t>
  </si>
  <si>
    <t>Other Comprehensive Income - Foreign Currency</t>
  </si>
  <si>
    <t>Comprehensive Income - Attributable to Minority Interest - Total</t>
  </si>
  <si>
    <t>Amortization of Licenses, Copyrights, Property Rights &amp; Designs - Supplemental</t>
  </si>
  <si>
    <t>Short-Term Lease Cost - Supplemental</t>
  </si>
  <si>
    <t>Impairment - Property, Plant &amp; Equipment including Intangible Assets - Cash Flow - to Reconcile</t>
  </si>
  <si>
    <t>Financial Assets - Unrealized Gain/(Loss) - Cash Flow - to Reconcile</t>
  </si>
  <si>
    <t>Acquisition &amp; Disposals of Business - Assets - Sold/(Acquired) - Net - Cash Flow</t>
  </si>
  <si>
    <t>Debt - Issued - Short-Term - Cash Flow</t>
  </si>
  <si>
    <t>Debt - Reduced - Short-Term - Cash Flow</t>
  </si>
  <si>
    <t>Discontinued Cash Flow</t>
  </si>
  <si>
    <t>Net Cash Flow from Discontinued Operations - Operating Activities</t>
  </si>
  <si>
    <t>Net Cash Flow from Discontinued Operations - Investing Activities</t>
  </si>
  <si>
    <t>Net Cash Flow from Discontinued Operations - Total</t>
  </si>
  <si>
    <t>Foreign Exchange Effects</t>
  </si>
  <si>
    <t>Foreign Exchange Effects - Cash Flow</t>
  </si>
  <si>
    <t>Net Cash from Discontinued Operations</t>
  </si>
  <si>
    <t>Price to Free Cash Flow per Share, 5 Year Average</t>
  </si>
  <si>
    <t>Enterprise Value to Free Cash Flow, 5 Year Average</t>
  </si>
  <si>
    <t>Quarter</t>
  </si>
  <si>
    <t>31-12-2025</t>
  </si>
  <si>
    <t>30-09-2025</t>
  </si>
  <si>
    <t>30-06-2025</t>
  </si>
  <si>
    <t>31-12-2024</t>
  </si>
  <si>
    <t>30-09-2024</t>
  </si>
  <si>
    <t>30-06-2024</t>
  </si>
  <si>
    <t>31-12-2023</t>
  </si>
  <si>
    <t>30-09-2023</t>
  </si>
  <si>
    <t>30-06-2023</t>
  </si>
  <si>
    <t>31-12-2022</t>
  </si>
  <si>
    <t>30-09-2022</t>
  </si>
  <si>
    <t>30-06-2022</t>
  </si>
  <si>
    <t>31-12-2021</t>
  </si>
  <si>
    <t>30-09-2021</t>
  </si>
  <si>
    <t>30-06-2021</t>
  </si>
  <si>
    <t>31-12-2020</t>
  </si>
  <si>
    <t>30-09-2020</t>
  </si>
  <si>
    <t>30-06-2020</t>
  </si>
  <si>
    <t>Dividend Yield - Common Stock - Net - Issue Specific - %, TTM</t>
  </si>
  <si>
    <t>Free Cash Flow Yield - %, TTM</t>
  </si>
  <si>
    <t>Return on Average Common Equity - % (Income available to Common excluding Extraordinary Items), TTM</t>
  </si>
  <si>
    <t>Return on Average Total Assets - % (Income before Discontinued Operations &amp; Extraordinary Items), TTM</t>
  </si>
  <si>
    <t>Return on Invested Capital - %, TTM</t>
  </si>
  <si>
    <t>Asset Turnover, TTM</t>
  </si>
  <si>
    <t>Income before Tax Margin - %, TTM</t>
  </si>
  <si>
    <t>Pretax ROA - %, TTM</t>
  </si>
  <si>
    <t>Total Assets to Total Shareholders Equity - including Minority Interest &amp; Hybrid Debt, Average TTM</t>
  </si>
  <si>
    <t>Pretax ROE - %, TTM</t>
  </si>
  <si>
    <t>Tax Complement, TTM</t>
  </si>
  <si>
    <t>Earnings Retention Rate, TTM</t>
  </si>
  <si>
    <t>Reinvestment Rate - %, TTM</t>
  </si>
  <si>
    <t>Accounts Receivable Turnover, TTM</t>
  </si>
  <si>
    <t>Average Receivables Collection Days, TTM</t>
  </si>
  <si>
    <t>Payables Turnover, TTM</t>
  </si>
  <si>
    <t>Average Payables Payment Days, TTM</t>
  </si>
  <si>
    <t>Inventory Turnover, TTM</t>
  </si>
  <si>
    <t>Average Inventory Days, TTM</t>
  </si>
  <si>
    <t>Average Net Trade Cycle Days, TTM</t>
  </si>
  <si>
    <t>Profitability Ratios</t>
  </si>
  <si>
    <t>Ratios</t>
  </si>
  <si>
    <t>Formula</t>
  </si>
  <si>
    <t>Gross Profit Margin</t>
  </si>
  <si>
    <t>Gross Profit/Revenue</t>
  </si>
  <si>
    <t>Net Profit Margin</t>
  </si>
  <si>
    <t>EAT(Net Income)/Revenue</t>
  </si>
  <si>
    <t>Return on Equity</t>
  </si>
  <si>
    <t xml:space="preserve">EBIT/ Shareholders equity </t>
  </si>
  <si>
    <t>Return on Capital Employed</t>
  </si>
  <si>
    <t>EBIT/(Total assets-current liabilities)</t>
  </si>
  <si>
    <t>Return on Assets</t>
  </si>
  <si>
    <t>EBIT/ Average assets</t>
  </si>
  <si>
    <t>Return on Invested Capital</t>
  </si>
  <si>
    <t>NOPAT/Invested Capital</t>
  </si>
  <si>
    <t>Profitability Ratios: Radico Khaitan vs United Spirits Limited</t>
  </si>
  <si>
    <t>5-Year Trend Analysis (FY22 - FY26)</t>
  </si>
  <si>
    <t>Trend Analysis</t>
  </si>
  <si>
    <t>Trend in Sales, PAT and Total Assets(Rs. In crores)</t>
  </si>
  <si>
    <t>Profit After Tax</t>
  </si>
  <si>
    <t>Trend Analysis Dashboard (Rs. In Crores)</t>
  </si>
  <si>
    <t>1. Net Sales Growth Trend</t>
  </si>
  <si>
    <t>United Spirits</t>
  </si>
  <si>
    <t>Mar-22</t>
  </si>
  <si>
    <t>Mar-23</t>
  </si>
  <si>
    <t>Mar-24</t>
  </si>
  <si>
    <t>Mar-25</t>
  </si>
  <si>
    <t>Mar-26</t>
  </si>
  <si>
    <t>2. Net Profit  Trend</t>
  </si>
  <si>
    <t>3. Total Asset Trend</t>
  </si>
  <si>
    <t xml:space="preserve">EXPENSE ANALYSIS </t>
  </si>
  <si>
    <t>EXPENSE ANALYSIS OF Radico Khaitan</t>
  </si>
  <si>
    <t>EXPENSES</t>
  </si>
  <si>
    <t>Cost Of Materials Consumed</t>
  </si>
  <si>
    <t>Changes In Inventories Of FG,WIP And Stock-In Trade</t>
  </si>
  <si>
    <t>Administrative Expenses</t>
  </si>
  <si>
    <t>Finance Costs</t>
  </si>
  <si>
    <t>Depreciation And Amortisation Expenses</t>
  </si>
  <si>
    <t>Other Expenses</t>
  </si>
  <si>
    <t>Total Expenses</t>
  </si>
  <si>
    <t>EXPENSE ANALYSIS OF United Spirits Limited</t>
  </si>
  <si>
    <t xml:space="preserve">  </t>
  </si>
  <si>
    <t>UNITED SPIRITS LTD. CASH FLOW STATEMENT</t>
  </si>
  <si>
    <t>Trend Analysis Across Three Years</t>
  </si>
  <si>
    <t>Metric</t>
  </si>
  <si>
    <t>Radico Khaitan Trend</t>
  </si>
  <si>
    <t>United Spirits Trend</t>
  </si>
  <si>
    <t>Operating Cash Flow</t>
  </si>
  <si>
    <t>Rapidly Improving (279.34 -&gt; 7424.53)</t>
  </si>
  <si>
    <t>Consistently High, slight dip in '26 (11390 -&gt; 14850)</t>
  </si>
  <si>
    <t>Negative to Highly Positive (-2112.88 to 4978.61)</t>
  </si>
  <si>
    <t>Consistently Positive (10410 -&gt; 17810 -&gt; 13040)</t>
  </si>
  <si>
    <t>Capital Expenditure</t>
  </si>
  <si>
    <t>High and sustained (~2000+ range)</t>
  </si>
  <si>
    <t>Low relative to scale (~1500 range)</t>
  </si>
  <si>
    <t>Debt Servicing</t>
  </si>
  <si>
    <t>From borrowing heavily ('24) to rapid repayment ('26)</t>
  </si>
  <si>
    <t>Consistent, moderate debt reduction</t>
  </si>
  <si>
    <t>Dividend Policy</t>
  </si>
  <si>
    <t>Flat and conservative (401.12 to 535.47)</t>
  </si>
  <si>
    <t>Aggressively expanding (2840 to 12630)</t>
  </si>
  <si>
    <t>Cash Balances</t>
  </si>
  <si>
    <t>Volatile, ending higher (862.48 -&gt; 401.69 -&gt; 702.58)</t>
  </si>
  <si>
    <t>High liquidity, intentional drawdown (10520 -&gt; 13280 -&gt; 9090)</t>
  </si>
  <si>
    <t>Metric / Aspect</t>
  </si>
  <si>
    <t>Corporate Profile</t>
  </si>
  <si>
    <t>Growth &amp; Turnaround</t>
  </si>
  <si>
    <t>Mature Cash Cow</t>
  </si>
  <si>
    <t>Key Financial Strengths &amp; Recovery</t>
  </si>
  <si>
    <t>2026 Recovery: CFO rebounded to 7,424.53.
 Aggressively deleveraged by paying down Long-Term (-1,742.43) and Short-Term (-2,149.06) debt.
 Maintained CapEx &gt; 1,700 across all 3 years for capacity building.</t>
  </si>
  <si>
    <t>Financial Dominance: Immense FCF (10,410 in '24; 13,040 in '26).
 Highly defensive liquidity (Ending cash: 9,090 in '26).
 Validated earnings via high cash tax payments (3,370 in '24; 3,340 in '26). Leveraged AP (2,500 in '25).</t>
  </si>
  <si>
    <t>Challenges, Risks &amp; Weaknesses</t>
  </si>
  <si>
    <t>2024–2025 Struggles: Poor earnings quality in 2024 (Profit: 3,484.63 vs CFO: 279.34).
 Massive working capital outflows and inventory build-up (2,965.76 in '25).
 Negative FCF (-2,112.88 in '24; -288.11 in '25) forced 2,707.37 in new debt.</t>
  </si>
  <si>
    <t>Capital Allocation: CapEx trails D&amp;A (e.g., 2026 CapEx 1,810 vs D&amp;A 2,890), risking aging infrastructure.
 Working Capital: Re-emerging drags (2024 AR outflow: 8,910; 2026 AR: -3,200 &amp; Inventory: -3,590).
 Dividend Risk: Aggressive 2026 dividend (12,630) consumed nearly all FCF (13,040).</t>
  </si>
  <si>
    <t>Cash Flow Quality Rating</t>
  </si>
  <si>
    <t>7 / 10</t>
  </si>
  <si>
    <t>9 / 10</t>
  </si>
  <si>
    <t>Financial Flexibility Rating</t>
  </si>
  <si>
    <t>6 / 10</t>
  </si>
  <si>
    <t>Liquidity Rating</t>
  </si>
  <si>
    <t>5 / 10 (Tight ending cash of 702.58)</t>
  </si>
  <si>
    <t>10 / 10</t>
  </si>
  <si>
    <t>Sustainability Rating</t>
  </si>
  <si>
    <t>8 / 10</t>
  </si>
  <si>
    <t>Mar 2022</t>
  </si>
  <si>
    <t>Mar 2023</t>
  </si>
  <si>
    <t>Mar 2024</t>
  </si>
  <si>
    <t>Mar 2025</t>
  </si>
  <si>
    <t>Cash Flow Analysis Dashboard: Radico vs United Spirits (Millions INR)</t>
  </si>
  <si>
    <t>Radico - Operating CF</t>
  </si>
  <si>
    <t>USL - Operating CF</t>
  </si>
  <si>
    <t>Radico - Free CF</t>
  </si>
  <si>
    <t>USL - Free CF</t>
  </si>
  <si>
    <t>Radico - Investing CF</t>
  </si>
  <si>
    <t>USL - Investing CF</t>
  </si>
  <si>
    <t>Radico - Financing CF</t>
  </si>
  <si>
    <t>USL - Financing CF</t>
  </si>
  <si>
    <t>Financial Ratio Comparison (FY 2026)</t>
  </si>
  <si>
    <t>Financial Ratio</t>
  </si>
  <si>
    <t>Cash Generating Power Ratio</t>
  </si>
  <si>
    <t>Cash Realisation Ratio</t>
  </si>
  <si>
    <t>Credit Worthiness Ratio</t>
  </si>
  <si>
    <t>Asset Effective Ratio</t>
  </si>
  <si>
    <t>External Financing Ratio</t>
  </si>
  <si>
    <t>-0.08 (-8.24%)</t>
  </si>
  <si>
    <t>-0.02 (-1.82%)</t>
  </si>
  <si>
    <t>Key Takeaways</t>
  </si>
  <si>
    <r>
      <t>1. Cash Efficiency:</t>
    </r>
    <r>
      <rPr>
        <sz val="12"/>
        <color rgb="FF1F1F1F"/>
        <rFont val="Arial"/>
        <family val="2"/>
        <scheme val="minor"/>
      </rPr>
      <t xml:space="preserve"> Radico Khaitan excels in cash realization (1.23 vs 0.87), meaning it converts more than 100% of its reported net income into actual operating cash.</t>
    </r>
  </si>
  <si>
    <r>
      <t>2. Credit &amp; Debt:</t>
    </r>
    <r>
      <rPr>
        <sz val="12"/>
        <color rgb="FF1F1F1F"/>
        <rFont val="Arial"/>
        <family val="2"/>
        <scheme val="minor"/>
      </rPr>
      <t xml:space="preserve"> Both companies have exceptional debt management, but United Spirits has a vastly superior Credit Worthiness ratio (3.60 vs 0.93), meaning its operating cash flow covers its total debt 3.6 times over in a single year. Radico's operating cash covers about 93% of its total debt. Both boast excellent interest coverage ratios of ~13x.</t>
    </r>
  </si>
  <si>
    <r>
      <t>3. External Financing:</t>
    </r>
    <r>
      <rPr>
        <sz val="12"/>
        <color rgb="FF1F1F1F"/>
        <rFont val="Arial"/>
        <family val="2"/>
        <scheme val="minor"/>
      </rPr>
      <t xml:space="preserve"> Both companies show negative external financing ratios, meaning they generate more than enough cash internally to fund their asset growth and do not currently need to rely on external capital to finance basic expansion.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</si>
</sst>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3" formatCode="_ * #,##0.00_ ;_ * \-#,##0.00_ ;_ * &quot;-&quot;??_ ;_ @_ "/>
    <numFmt numFmtId="164" formatCode="mmm\-d"/>
    <numFmt numFmtId="165" formatCode="0.0%"/>
    <numFmt numFmtId="166" formatCode="\₹#,##0"/>
    <numFmt numFmtId="167" formatCode="\₹#,##0.00"/>
    <numFmt numFmtId="168" formatCode="mmm\ yyyy"/>
    <numFmt numFmtId="169" formatCode="dd\-mmm\-yyyy"/>
    <numFmt numFmtId="170" formatCode="#0.00%;\-#0.00%;0%"/>
    <numFmt numFmtId="171" formatCode="#,##0.00;\-#,##0.00;0"/>
    <numFmt numFmtId="172" formatCode="\+#,##0.00;\-#,##0.00;0"/>
    <numFmt numFmtId="173" formatCode="dd\-mm\-yyyy"/>
    <numFmt numFmtId="174" formatCode="#,##0.0"/>
    <numFmt numFmtId="175" formatCode="d/m/yyyy"/>
    <numFmt numFmtId="176" formatCode="[&gt;=100]##,##0.0\%;[&lt;=-100]\-##,##0.0\%;##,##0.0\%"/>
    <numFmt numFmtId="177" formatCode="0.0"/>
    <numFmt numFmtId="178" formatCode="0.00&quot;%&quot;"/>
  </numFmts>
  <fonts count="90">
    <font>
      <sz val="10"/>
      <color rgb="FF000000"/>
      <name val="Arial"/>
      <scheme val="minor"/>
    </font>
    <font>
      <b/>
      <sz val="24"/>
      <color theme="0"/>
      <name val="Calibri"/>
      <family val="2"/>
    </font>
    <font>
      <sz val="10"/>
      <name val="Arial"/>
      <family val="2"/>
    </font>
    <font>
      <sz val="10"/>
      <color theme="1"/>
      <name val="Arial"/>
      <family val="2"/>
    </font>
    <font>
      <b/>
      <sz val="22"/>
      <color theme="1"/>
      <name val="Calibri"/>
      <family val="2"/>
    </font>
    <font>
      <b/>
      <sz val="12"/>
      <color theme="1"/>
      <name val="Calibri"/>
      <family val="2"/>
    </font>
    <font>
      <b/>
      <sz val="22"/>
      <color theme="0"/>
      <name val="Calibri"/>
      <family val="2"/>
    </font>
    <font>
      <sz val="20"/>
      <color theme="1"/>
      <name val="Calibri"/>
      <family val="2"/>
    </font>
    <font>
      <sz val="22"/>
      <color theme="1"/>
      <name val="Calibri"/>
      <family val="2"/>
    </font>
    <font>
      <b/>
      <sz val="16"/>
      <color rgb="FF000000"/>
      <name val="Calibri"/>
      <family val="2"/>
    </font>
    <font>
      <sz val="10"/>
      <color rgb="FF000000"/>
      <name val="Arial"/>
      <family val="2"/>
    </font>
    <font>
      <sz val="10"/>
      <color rgb="FF000000"/>
      <name val="Calibri"/>
      <family val="2"/>
    </font>
    <font>
      <b/>
      <sz val="14"/>
      <color rgb="FF000000"/>
      <name val="Calibri"/>
      <family val="2"/>
    </font>
    <font>
      <b/>
      <sz val="12"/>
      <color rgb="FF000000"/>
      <name val="Calibri"/>
      <family val="2"/>
    </font>
    <font>
      <sz val="12"/>
      <color rgb="FF000000"/>
      <name val="Calibri"/>
      <family val="2"/>
    </font>
    <font>
      <b/>
      <sz val="11"/>
      <color rgb="FF000000"/>
      <name val="Calibri"/>
      <family val="2"/>
    </font>
    <font>
      <sz val="11"/>
      <color rgb="FF000000"/>
      <name val="Calibri"/>
      <family val="2"/>
    </font>
    <font>
      <b/>
      <u/>
      <sz val="11"/>
      <color rgb="FF000000"/>
      <name val="Calibri"/>
      <family val="2"/>
    </font>
    <font>
      <b/>
      <sz val="11"/>
      <color rgb="FFFFFFFF"/>
      <name val="Calibri"/>
      <family val="2"/>
    </font>
    <font>
      <b/>
      <u/>
      <sz val="11"/>
      <color rgb="FF000000"/>
      <name val="Calibri"/>
      <family val="2"/>
    </font>
    <font>
      <b/>
      <sz val="24"/>
      <color rgb="FFFFFFFF"/>
      <name val="Calibri"/>
      <family val="2"/>
    </font>
    <font>
      <b/>
      <sz val="12"/>
      <color rgb="FFFFFFFF"/>
      <name val="Calibri"/>
      <family val="2"/>
    </font>
    <font>
      <sz val="11"/>
      <color rgb="FF000000"/>
      <name val="Arial"/>
      <family val="2"/>
    </font>
    <font>
      <b/>
      <sz val="17"/>
      <color rgb="FF1F1F1F"/>
      <name val="Calibri"/>
      <family val="2"/>
    </font>
    <font>
      <b/>
      <sz val="16"/>
      <color rgb="FFFFFFFF"/>
      <name val="Quattrocento Sans"/>
    </font>
    <font>
      <b/>
      <sz val="12"/>
      <color rgb="FF1F4E78"/>
      <name val="Quattrocento Sans"/>
    </font>
    <font>
      <b/>
      <sz val="11"/>
      <color rgb="FFFFFFFF"/>
      <name val="Quattrocento Sans"/>
    </font>
    <font>
      <sz val="10"/>
      <color theme="1"/>
      <name val="Quattrocento Sans"/>
    </font>
    <font>
      <b/>
      <sz val="10"/>
      <color theme="1"/>
      <name val="Quattrocento Sans"/>
    </font>
    <font>
      <sz val="11"/>
      <color theme="1"/>
      <name val="Calibri"/>
      <family val="2"/>
    </font>
    <font>
      <b/>
      <sz val="18"/>
      <color rgb="FF1F4E78"/>
      <name val="Quattrocento Sans"/>
    </font>
    <font>
      <i/>
      <sz val="12"/>
      <color theme="1"/>
      <name val="Arial"/>
      <family val="2"/>
    </font>
    <font>
      <b/>
      <sz val="10"/>
      <color theme="0"/>
      <name val="Arial"/>
      <family val="2"/>
    </font>
    <font>
      <b/>
      <sz val="10"/>
      <color rgb="FFFFFFFF"/>
      <name val="Arial"/>
      <family val="2"/>
    </font>
    <font>
      <sz val="10"/>
      <color theme="0"/>
      <name val="Arial"/>
      <family val="2"/>
    </font>
    <font>
      <b/>
      <sz val="11"/>
      <color rgb="FF000000"/>
      <name val="&quot;Aptos Narrow&quot;"/>
    </font>
    <font>
      <b/>
      <sz val="10"/>
      <color theme="1"/>
      <name val="Arial"/>
      <family val="2"/>
    </font>
    <font>
      <sz val="11"/>
      <color rgb="FF000000"/>
      <name val="&quot;Aptos Narrow&quot;"/>
    </font>
    <font>
      <sz val="11"/>
      <color theme="1"/>
      <name val="Aptos Narrow"/>
      <family val="2"/>
    </font>
    <font>
      <b/>
      <sz val="9"/>
      <color rgb="FF000000"/>
      <name val="Calibri"/>
      <family val="2"/>
    </font>
    <font>
      <sz val="9"/>
      <color rgb="FF000000"/>
      <name val="Calibri"/>
      <family val="2"/>
    </font>
    <font>
      <sz val="9"/>
      <color rgb="FFCCCCCC"/>
      <name val="Calibri"/>
      <family val="2"/>
    </font>
    <font>
      <sz val="9"/>
      <color rgb="FFF5475B"/>
      <name val="Calibri"/>
      <family val="2"/>
    </font>
    <font>
      <sz val="9"/>
      <color rgb="FF39C46E"/>
      <name val="Calibri"/>
      <family val="2"/>
    </font>
    <font>
      <b/>
      <sz val="10"/>
      <color rgb="FFFFFFFF"/>
      <name val="Calibri"/>
      <family val="2"/>
    </font>
    <font>
      <sz val="10"/>
      <color rgb="FFFFFFFF"/>
      <name val="Calibri"/>
      <family val="2"/>
    </font>
    <font>
      <b/>
      <sz val="10"/>
      <color rgb="FF334BFF"/>
      <name val="Calibri"/>
      <family val="2"/>
    </font>
    <font>
      <sz val="10"/>
      <color rgb="FFF5475B"/>
      <name val="Calibri"/>
      <family val="2"/>
    </font>
    <font>
      <b/>
      <sz val="18"/>
      <color theme="1"/>
      <name val="Arial"/>
      <family val="2"/>
    </font>
    <font>
      <b/>
      <sz val="11"/>
      <color theme="1"/>
      <name val="Calibri"/>
      <family val="2"/>
    </font>
    <font>
      <b/>
      <sz val="14"/>
      <color rgb="FF1F4E78"/>
      <name val="Quattrocento Sans"/>
    </font>
    <font>
      <sz val="11"/>
      <color rgb="FF333333"/>
      <name val="Quattrocento Sans"/>
    </font>
    <font>
      <b/>
      <sz val="16"/>
      <color rgb="FF2C3E50"/>
      <name val="Quattrocento Sans"/>
    </font>
    <font>
      <i/>
      <sz val="10"/>
      <color rgb="FF7F8C8D"/>
      <name val="Quattrocento Sans"/>
    </font>
    <font>
      <b/>
      <sz val="11"/>
      <color rgb="FF2C3E50"/>
      <name val="Quattrocento Sans"/>
    </font>
    <font>
      <sz val="10"/>
      <color rgb="FF1F4E78"/>
      <name val="Quattrocento Sans"/>
    </font>
    <font>
      <b/>
      <sz val="15"/>
      <color rgb="FFFFFFFF"/>
      <name val="Quattrocento Sans"/>
    </font>
    <font>
      <i/>
      <sz val="11"/>
      <color rgb="FFE0E0E0"/>
      <name val="Quattrocento Sans"/>
    </font>
    <font>
      <sz val="10"/>
      <color rgb="FF000000"/>
      <name val="Quattrocento Sans"/>
    </font>
    <font>
      <b/>
      <sz val="10"/>
      <color rgb="FF000000"/>
      <name val="Quattrocento Sans"/>
    </font>
    <font>
      <b/>
      <sz val="13"/>
      <color rgb="FFFFFFFF"/>
      <name val="Quattrocento Sans"/>
    </font>
    <font>
      <b/>
      <sz val="14"/>
      <color theme="1"/>
      <name val="Times New Roman"/>
      <family val="1"/>
    </font>
    <font>
      <sz val="12"/>
      <color theme="1"/>
      <name val="Times New Roman"/>
      <family val="1"/>
    </font>
    <font>
      <b/>
      <sz val="10"/>
      <color rgb="FF000000"/>
      <name val="Calibri"/>
      <family val="2"/>
    </font>
    <font>
      <b/>
      <sz val="10"/>
      <color rgb="FFF5475B"/>
      <name val="Calibri"/>
      <family val="2"/>
    </font>
    <font>
      <b/>
      <sz val="14"/>
      <color rgb="FFFFFFFF"/>
      <name val="Calibri"/>
      <family val="2"/>
    </font>
    <font>
      <b/>
      <sz val="16"/>
      <color theme="1"/>
      <name val="Calibri"/>
      <family val="2"/>
    </font>
    <font>
      <sz val="11"/>
      <color theme="1"/>
      <name val="Arial"/>
      <family val="2"/>
    </font>
    <font>
      <b/>
      <sz val="22"/>
      <color rgb="FFFFFFFF"/>
      <name val="Calibri"/>
      <family val="2"/>
    </font>
    <font>
      <i/>
      <sz val="12"/>
      <color rgb="FF595959"/>
      <name val="Calibri"/>
      <family val="2"/>
    </font>
    <font>
      <b/>
      <sz val="16"/>
      <color rgb="FFFFFFFF"/>
      <name val="Calibri"/>
      <family val="2"/>
    </font>
    <font>
      <b/>
      <sz val="12"/>
      <color rgb="FF1F497D"/>
      <name val="Calibri"/>
      <family val="2"/>
    </font>
    <font>
      <sz val="20"/>
      <color theme="1"/>
      <name val="Arial"/>
      <family val="2"/>
      <scheme val="minor"/>
    </font>
    <font>
      <sz val="10"/>
      <color theme="1"/>
      <name val="Arial"/>
      <family val="2"/>
      <scheme val="minor"/>
    </font>
    <font>
      <b/>
      <sz val="10"/>
      <color rgb="FF38761D"/>
      <name val="Calibri"/>
      <family val="2"/>
    </font>
    <font>
      <b/>
      <sz val="13"/>
      <color rgb="FF1F1F1F"/>
      <name val="&quot;Arial&quot;"/>
    </font>
    <font>
      <b/>
      <sz val="13"/>
      <color theme="1"/>
      <name val="&quot;Arial&quot;"/>
    </font>
    <font>
      <sz val="13"/>
      <color rgb="FF1F1F1F"/>
      <name val="&quot;Arial&quot;"/>
    </font>
    <font>
      <b/>
      <sz val="12"/>
      <color rgb="FF1F1F1F"/>
      <name val="&quot;Times New Roman&quot;"/>
    </font>
    <font>
      <sz val="12"/>
      <color rgb="FF1F1F1F"/>
      <name val="&quot;Times New Roman&quot;"/>
    </font>
    <font>
      <b/>
      <sz val="14"/>
      <color rgb="FF1F3864"/>
      <name val="Calibri"/>
      <family val="2"/>
    </font>
    <font>
      <b/>
      <sz val="20"/>
      <color rgb="FF1F1F1F"/>
      <name val="Arial"/>
      <family val="2"/>
      <scheme val="minor"/>
    </font>
    <font>
      <sz val="20"/>
      <color rgb="FF000000"/>
      <name val="Arial"/>
      <family val="2"/>
      <scheme val="minor"/>
    </font>
    <font>
      <sz val="20"/>
      <color rgb="FF1F1F1F"/>
      <name val="Arial"/>
      <family val="2"/>
      <scheme val="minor"/>
    </font>
    <font>
      <b/>
      <sz val="20"/>
      <color theme="0"/>
      <name val="Arial"/>
      <family val="2"/>
      <scheme val="minor"/>
    </font>
    <font>
      <b/>
      <sz val="13.95"/>
      <color theme="0"/>
      <name val="Arial"/>
      <family val="2"/>
      <scheme val="minor"/>
    </font>
    <font>
      <b/>
      <sz val="13"/>
      <color theme="0"/>
      <name val="&quot;Arial&quot;"/>
    </font>
    <font>
      <b/>
      <sz val="12"/>
      <color theme="0"/>
      <name val="&quot;Times New Roman&quot;"/>
    </font>
    <font>
      <b/>
      <sz val="12"/>
      <color rgb="FF1F1F1F"/>
      <name val="Arial"/>
      <family val="2"/>
      <scheme val="minor"/>
    </font>
    <font>
      <sz val="12"/>
      <color rgb="FF1F1F1F"/>
      <name val="Arial"/>
      <family val="2"/>
      <scheme val="minor"/>
    </font>
  </fonts>
  <fills count="54">
    <fill>
      <patternFill patternType="none"/>
    </fill>
    <fill>
      <patternFill patternType="gray125"/>
    </fill>
    <fill>
      <patternFill patternType="solid">
        <fgColor rgb="FF002060"/>
        <bgColor rgb="FF002060"/>
      </patternFill>
    </fill>
    <fill>
      <patternFill patternType="solid">
        <fgColor rgb="FFFFD965"/>
        <bgColor rgb="FFFFD965"/>
      </patternFill>
    </fill>
    <fill>
      <patternFill patternType="solid">
        <fgColor rgb="FF8EAADB"/>
        <bgColor rgb="FF8EAADB"/>
      </patternFill>
    </fill>
    <fill>
      <patternFill patternType="solid">
        <fgColor rgb="FF6AA84F"/>
        <bgColor rgb="FF6AA84F"/>
      </patternFill>
    </fill>
    <fill>
      <patternFill patternType="solid">
        <fgColor rgb="FFA8D08D"/>
        <bgColor rgb="FFA8D08D"/>
      </patternFill>
    </fill>
    <fill>
      <patternFill patternType="solid">
        <fgColor rgb="FFFFFFFF"/>
        <bgColor rgb="FFFFFFFF"/>
      </patternFill>
    </fill>
    <fill>
      <patternFill patternType="solid">
        <fgColor rgb="FFD5A6BD"/>
        <bgColor rgb="FFD5A6BD"/>
      </patternFill>
    </fill>
    <fill>
      <patternFill patternType="solid">
        <fgColor rgb="FF7030A0"/>
        <bgColor rgb="FF7030A0"/>
      </patternFill>
    </fill>
    <fill>
      <patternFill patternType="solid">
        <fgColor rgb="FF203764"/>
        <bgColor rgb="FF203764"/>
      </patternFill>
    </fill>
    <fill>
      <patternFill patternType="solid">
        <fgColor rgb="FFB4C6E7"/>
        <bgColor rgb="FFB4C6E7"/>
      </patternFill>
    </fill>
    <fill>
      <patternFill patternType="solid">
        <fgColor rgb="FFF8CBAD"/>
        <bgColor rgb="FFF8CBAD"/>
      </patternFill>
    </fill>
    <fill>
      <patternFill patternType="solid">
        <fgColor rgb="FF39287A"/>
        <bgColor rgb="FF39287A"/>
      </patternFill>
    </fill>
    <fill>
      <patternFill patternType="solid">
        <fgColor theme="0"/>
        <bgColor theme="0"/>
      </patternFill>
    </fill>
    <fill>
      <patternFill patternType="solid">
        <fgColor theme="9"/>
        <bgColor theme="9"/>
      </patternFill>
    </fill>
    <fill>
      <patternFill patternType="solid">
        <fgColor rgb="FFDEEAF6"/>
        <bgColor rgb="FFDEEAF6"/>
      </patternFill>
    </fill>
    <fill>
      <patternFill patternType="solid">
        <fgColor rgb="FF1F4E78"/>
        <bgColor rgb="FF1F4E78"/>
      </patternFill>
    </fill>
    <fill>
      <patternFill patternType="solid">
        <fgColor rgb="FFF2F4F7"/>
        <bgColor rgb="FFF2F4F7"/>
      </patternFill>
    </fill>
    <fill>
      <patternFill patternType="solid">
        <fgColor rgb="FFEAECEE"/>
        <bgColor rgb="FFEAECEE"/>
      </patternFill>
    </fill>
    <fill>
      <patternFill patternType="solid">
        <fgColor rgb="FFF28E85"/>
        <bgColor rgb="FFF28E85"/>
      </patternFill>
    </fill>
    <fill>
      <patternFill patternType="solid">
        <fgColor rgb="FFFCD668"/>
        <bgColor rgb="FFFCD668"/>
      </patternFill>
    </fill>
    <fill>
      <patternFill patternType="solid">
        <fgColor rgb="FFFFA766"/>
        <bgColor rgb="FFFFA766"/>
      </patternFill>
    </fill>
    <fill>
      <patternFill patternType="solid">
        <fgColor rgb="FF8FD7DC"/>
        <bgColor rgb="FF8FD7DC"/>
      </patternFill>
    </fill>
    <fill>
      <patternFill patternType="solid">
        <fgColor rgb="FFA64D79"/>
        <bgColor rgb="FFA64D79"/>
      </patternFill>
    </fill>
    <fill>
      <patternFill patternType="solid">
        <fgColor rgb="FF356854"/>
        <bgColor rgb="FF356854"/>
      </patternFill>
    </fill>
    <fill>
      <patternFill patternType="solid">
        <fgColor rgb="FFE3E3E3"/>
        <bgColor rgb="FFE3E3E3"/>
      </patternFill>
    </fill>
    <fill>
      <patternFill patternType="solid">
        <fgColor rgb="FF334BFF"/>
        <bgColor rgb="FF334BFF"/>
      </patternFill>
    </fill>
    <fill>
      <patternFill patternType="solid">
        <fgColor rgb="FFD5D8DB"/>
        <bgColor rgb="FFD5D8DB"/>
      </patternFill>
    </fill>
    <fill>
      <patternFill patternType="solid">
        <fgColor rgb="FF000000"/>
        <bgColor rgb="FF000000"/>
      </patternFill>
    </fill>
    <fill>
      <patternFill patternType="solid">
        <fgColor rgb="FFEFEFEF"/>
        <bgColor rgb="FFEFEFEF"/>
      </patternFill>
    </fill>
    <fill>
      <patternFill patternType="solid">
        <fgColor theme="4"/>
        <bgColor theme="4"/>
      </patternFill>
    </fill>
    <fill>
      <patternFill patternType="solid">
        <fgColor theme="5"/>
        <bgColor theme="5"/>
      </patternFill>
    </fill>
    <fill>
      <patternFill patternType="solid">
        <fgColor rgb="FFFFE598"/>
        <bgColor rgb="FFFFE598"/>
      </patternFill>
    </fill>
    <fill>
      <patternFill patternType="solid">
        <fgColor theme="7"/>
        <bgColor theme="7"/>
      </patternFill>
    </fill>
    <fill>
      <patternFill patternType="solid">
        <fgColor rgb="FFF2F2F2"/>
        <bgColor rgb="FFF2F2F2"/>
      </patternFill>
    </fill>
    <fill>
      <patternFill patternType="solid">
        <fgColor rgb="FFD9E1F2"/>
        <bgColor rgb="FFD9E1F2"/>
      </patternFill>
    </fill>
    <fill>
      <patternFill patternType="solid">
        <fgColor rgb="FFE2EFDA"/>
        <bgColor rgb="FFE2EFDA"/>
      </patternFill>
    </fill>
    <fill>
      <patternFill patternType="solid">
        <fgColor rgb="FFFCE4D6"/>
        <bgColor rgb="FFFCE4D6"/>
      </patternFill>
    </fill>
    <fill>
      <patternFill patternType="solid">
        <fgColor rgb="FFDDEBF7"/>
        <bgColor rgb="FFDDEBF7"/>
      </patternFill>
    </fill>
    <fill>
      <patternFill patternType="solid">
        <fgColor rgb="FF2F9299"/>
        <bgColor rgb="FF2F9299"/>
      </patternFill>
    </fill>
    <fill>
      <patternFill patternType="solid">
        <fgColor rgb="FFD9F1F3"/>
        <bgColor rgb="FFD9F1F3"/>
      </patternFill>
    </fill>
    <fill>
      <patternFill patternType="solid">
        <fgColor rgb="FFFEE1CC"/>
        <bgColor rgb="FFFEE1CC"/>
      </patternFill>
    </fill>
    <fill>
      <patternFill patternType="solid">
        <fgColor rgb="FFD2F1DA"/>
        <bgColor rgb="FFD2F1DA"/>
      </patternFill>
    </fill>
    <fill>
      <patternFill patternType="solid">
        <fgColor rgb="FF1F497D"/>
        <bgColor rgb="FF1F497D"/>
      </patternFill>
    </fill>
    <fill>
      <patternFill patternType="solid">
        <fgColor rgb="FF2F5597"/>
        <bgColor rgb="FF2F5597"/>
      </patternFill>
    </fill>
    <fill>
      <patternFill patternType="solid">
        <fgColor rgb="FF6D9EEB"/>
        <bgColor rgb="FF6D9EEB"/>
      </patternFill>
    </fill>
    <fill>
      <patternFill patternType="solid">
        <fgColor rgb="FFB6D7A8"/>
        <bgColor rgb="FFB6D7A8"/>
      </patternFill>
    </fill>
    <fill>
      <patternFill patternType="solid">
        <fgColor rgb="FF38761D"/>
        <bgColor rgb="FF38761D"/>
      </patternFill>
    </fill>
    <fill>
      <patternFill patternType="solid">
        <fgColor rgb="FFCCCCCC"/>
        <bgColor rgb="FFCCCCCC"/>
      </patternFill>
    </fill>
    <fill>
      <patternFill patternType="solid">
        <fgColor rgb="FF1F3864"/>
        <bgColor rgb="FF1F3864"/>
      </patternFill>
    </fill>
    <fill>
      <patternFill patternType="solid">
        <fgColor theme="0"/>
        <bgColor rgb="FFFFFF00"/>
      </patternFill>
    </fill>
    <fill>
      <patternFill patternType="solid">
        <fgColor theme="0"/>
        <bgColor indexed="64"/>
      </patternFill>
    </fill>
    <fill>
      <patternFill patternType="solid">
        <fgColor rgb="FF7030A0"/>
        <bgColor indexed="64"/>
      </patternFill>
    </fill>
  </fills>
  <borders count="97">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diagonal/>
    </border>
    <border>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right/>
      <top style="thin">
        <color rgb="FF000000"/>
      </top>
      <bottom style="double">
        <color rgb="FF000000"/>
      </bottom>
      <diagonal/>
    </border>
    <border>
      <left style="thin">
        <color rgb="FF000000"/>
      </left>
      <right style="thin">
        <color rgb="FF000000"/>
      </right>
      <top style="thin">
        <color rgb="FF000000"/>
      </top>
      <bottom/>
      <diagonal/>
    </border>
    <border>
      <left/>
      <right/>
      <top style="thin">
        <color rgb="FF898989"/>
      </top>
      <bottom style="thin">
        <color rgb="FF898989"/>
      </bottom>
      <diagonal/>
    </border>
    <border>
      <left/>
      <right/>
      <top style="thin">
        <color rgb="FF898989"/>
      </top>
      <bottom style="thin">
        <color rgb="FF898989"/>
      </bottom>
      <diagonal/>
    </border>
    <border>
      <left/>
      <right style="thin">
        <color rgb="FF898989"/>
      </right>
      <top style="thin">
        <color rgb="FF898989"/>
      </top>
      <bottom style="thin">
        <color rgb="FF898989"/>
      </bottom>
      <diagonal/>
    </border>
    <border>
      <left style="thin">
        <color rgb="FF898989"/>
      </left>
      <right/>
      <top style="thin">
        <color rgb="FF898989"/>
      </top>
      <bottom style="thin">
        <color rgb="FF898989"/>
      </bottom>
      <diagonal/>
    </border>
    <border>
      <left style="thin">
        <color rgb="FF898989"/>
      </left>
      <right style="thin">
        <color rgb="FF898989"/>
      </right>
      <top style="thin">
        <color rgb="FF898989"/>
      </top>
      <bottom/>
      <diagonal/>
    </border>
    <border>
      <left/>
      <right style="thin">
        <color rgb="FF898989"/>
      </right>
      <top style="thin">
        <color rgb="FF898989"/>
      </top>
      <bottom style="thin">
        <color rgb="FF898989"/>
      </bottom>
      <diagonal/>
    </border>
    <border>
      <left style="thin">
        <color rgb="FF898989"/>
      </left>
      <right style="thin">
        <color rgb="FF898989"/>
      </right>
      <top style="thin">
        <color rgb="FF898989"/>
      </top>
      <bottom style="thin">
        <color rgb="FF898989"/>
      </bottom>
      <diagonal/>
    </border>
    <border>
      <left style="thin">
        <color rgb="FF898989"/>
      </left>
      <right style="thin">
        <color rgb="FF898989"/>
      </right>
      <top/>
      <bottom style="thin">
        <color rgb="FF898989"/>
      </bottom>
      <diagonal/>
    </border>
    <border>
      <left/>
      <right/>
      <top/>
      <bottom style="thick">
        <color rgb="FF334BFF"/>
      </bottom>
      <diagonal/>
    </border>
    <border>
      <left style="thin">
        <color rgb="FF334BFF"/>
      </left>
      <right style="thin">
        <color rgb="FF334BFF"/>
      </right>
      <top style="thin">
        <color rgb="FF334BFF"/>
      </top>
      <bottom style="thin">
        <color rgb="FF334BFF"/>
      </bottom>
      <diagonal/>
    </border>
    <border>
      <left style="thin">
        <color rgb="FFD5D8DB"/>
      </left>
      <right style="thin">
        <color rgb="FFD5D8DB"/>
      </right>
      <top style="thin">
        <color rgb="FFD5D8DB"/>
      </top>
      <bottom style="thin">
        <color rgb="FFD5D8DB"/>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D9D9D9"/>
      </left>
      <right style="thin">
        <color rgb="FFD9D9D9"/>
      </right>
      <top style="thin">
        <color rgb="FFD9D9D9"/>
      </top>
      <bottom style="medium">
        <color rgb="FF1F4E78"/>
      </bottom>
      <diagonal/>
    </border>
    <border>
      <left style="thin">
        <color rgb="FF334BFF"/>
      </left>
      <right/>
      <top style="thin">
        <color rgb="FF334BFF"/>
      </top>
      <bottom style="thin">
        <color rgb="FF334BFF"/>
      </bottom>
      <diagonal/>
    </border>
    <border>
      <left/>
      <right/>
      <top style="thin">
        <color rgb="FF334BFF"/>
      </top>
      <bottom style="thin">
        <color rgb="FF334BFF"/>
      </bottom>
      <diagonal/>
    </border>
    <border>
      <left/>
      <right style="thin">
        <color rgb="FF334BFF"/>
      </right>
      <top style="thin">
        <color rgb="FF334BFF"/>
      </top>
      <bottom style="thin">
        <color rgb="FF334BFF"/>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ck">
        <color rgb="FF334BFF"/>
      </bottom>
      <diagonal/>
    </border>
    <border>
      <left/>
      <right/>
      <top/>
      <bottom style="thick">
        <color rgb="FF334BFF"/>
      </bottom>
      <diagonal/>
    </border>
    <border>
      <left/>
      <right style="thin">
        <color rgb="FF000000"/>
      </right>
      <top/>
      <bottom style="thick">
        <color rgb="FF334BFF"/>
      </bottom>
      <diagonal/>
    </border>
    <border>
      <left style="thin">
        <color rgb="FF000000"/>
      </left>
      <right/>
      <top style="thin">
        <color rgb="FF334BFF"/>
      </top>
      <bottom style="thin">
        <color rgb="FF334BFF"/>
      </bottom>
      <diagonal/>
    </border>
    <border>
      <left style="thin">
        <color rgb="FF000000"/>
      </left>
      <right style="thin">
        <color rgb="FFD5D8DB"/>
      </right>
      <top style="thin">
        <color rgb="FFD5D8DB"/>
      </top>
      <bottom style="thin">
        <color rgb="FFD5D8DB"/>
      </bottom>
      <diagonal/>
    </border>
    <border>
      <left style="thin">
        <color rgb="FFD5D8DB"/>
      </left>
      <right style="thin">
        <color rgb="FFD5D8DB"/>
      </right>
      <top/>
      <bottom style="thin">
        <color rgb="FFD5D8DB"/>
      </bottom>
      <diagonal/>
    </border>
    <border>
      <left style="thin">
        <color rgb="FFD5D8DB"/>
      </left>
      <right style="thin">
        <color rgb="FF000000"/>
      </right>
      <top/>
      <bottom style="thin">
        <color rgb="FFD5D8DB"/>
      </bottom>
      <diagonal/>
    </border>
    <border>
      <left style="thin">
        <color rgb="FFD5D8DB"/>
      </left>
      <right style="thin">
        <color rgb="FF000000"/>
      </right>
      <top style="thin">
        <color rgb="FFD5D8DB"/>
      </top>
      <bottom style="thin">
        <color rgb="FFD5D8DB"/>
      </bottom>
      <diagonal/>
    </border>
    <border>
      <left/>
      <right style="thin">
        <color rgb="FF000000"/>
      </right>
      <top style="thin">
        <color rgb="FF334BFF"/>
      </top>
      <bottom style="thin">
        <color rgb="FF334BFF"/>
      </bottom>
      <diagonal/>
    </border>
    <border>
      <left style="thin">
        <color rgb="FFD5D8DB"/>
      </left>
      <right style="thin">
        <color rgb="FFD5D8DB"/>
      </right>
      <top/>
      <bottom/>
      <diagonal/>
    </border>
    <border>
      <left style="thin">
        <color rgb="FF000000"/>
      </left>
      <right/>
      <top style="thin">
        <color rgb="FFD5D8DB"/>
      </top>
      <bottom style="thin">
        <color rgb="FFD5D8DB"/>
      </bottom>
      <diagonal/>
    </border>
    <border>
      <left/>
      <right style="thin">
        <color rgb="FFD5D8DB"/>
      </right>
      <top style="thin">
        <color rgb="FFD5D8DB"/>
      </top>
      <bottom style="thin">
        <color rgb="FFD5D8DB"/>
      </bottom>
      <diagonal/>
    </border>
    <border>
      <left style="thin">
        <color rgb="FF000000"/>
      </left>
      <right/>
      <top style="thin">
        <color rgb="FFD5D8DB"/>
      </top>
      <bottom style="thin">
        <color rgb="FF000000"/>
      </bottom>
      <diagonal/>
    </border>
    <border>
      <left/>
      <right style="thin">
        <color rgb="FFD5D8DB"/>
      </right>
      <top style="thin">
        <color rgb="FFD5D8DB"/>
      </top>
      <bottom style="thin">
        <color rgb="FF000000"/>
      </bottom>
      <diagonal/>
    </border>
    <border>
      <left style="thin">
        <color rgb="FFD5D8DB"/>
      </left>
      <right style="thin">
        <color rgb="FFD5D8DB"/>
      </right>
      <top style="thin">
        <color rgb="FFD5D8DB"/>
      </top>
      <bottom style="thin">
        <color rgb="FF000000"/>
      </bottom>
      <diagonal/>
    </border>
    <border>
      <left style="thin">
        <color rgb="FFD5D8DB"/>
      </left>
      <right style="thin">
        <color rgb="FF000000"/>
      </right>
      <top style="thin">
        <color rgb="FFD5D8DB"/>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1">
    <xf numFmtId="0" fontId="0" fillId="0" borderId="0" xfId="0"/>
    <xf numFmtId="0" fontId="1" fillId="0" borderId="4" xfId="0" applyFont="1" applyBorder="1" applyAlignment="1">
      <alignment horizontal="center"/>
    </xf>
    <xf numFmtId="0" fontId="3" fillId="0" borderId="4" xfId="0" applyFont="1" applyBorder="1"/>
    <xf numFmtId="0" fontId="3" fillId="0" borderId="5" xfId="0" applyFont="1" applyBorder="1"/>
    <xf numFmtId="0" fontId="5" fillId="0" borderId="0" xfId="0" applyFont="1"/>
    <xf numFmtId="0" fontId="3" fillId="0" borderId="10" xfId="0" applyFont="1" applyBorder="1"/>
    <xf numFmtId="0" fontId="3" fillId="0" borderId="11" xfId="0" applyFont="1" applyBorder="1"/>
    <xf numFmtId="0" fontId="10" fillId="0" borderId="0" xfId="0" applyFont="1"/>
    <xf numFmtId="0" fontId="11" fillId="0" borderId="0" xfId="0" applyFont="1"/>
    <xf numFmtId="0" fontId="13" fillId="0" borderId="15" xfId="0" applyFont="1" applyBorder="1" applyAlignment="1">
      <alignment horizontal="left"/>
    </xf>
    <xf numFmtId="164" fontId="13" fillId="0" borderId="15" xfId="0" applyNumberFormat="1" applyFont="1" applyBorder="1" applyAlignment="1">
      <alignment horizontal="center"/>
    </xf>
    <xf numFmtId="0" fontId="14" fillId="0" borderId="15" xfId="0" applyFont="1" applyBorder="1" applyAlignment="1">
      <alignment horizontal="center"/>
    </xf>
    <xf numFmtId="10" fontId="14" fillId="0" borderId="15" xfId="0" applyNumberFormat="1" applyFont="1" applyBorder="1" applyAlignment="1">
      <alignment horizontal="center"/>
    </xf>
    <xf numFmtId="0" fontId="14" fillId="7" borderId="15" xfId="0" applyFont="1" applyFill="1" applyBorder="1" applyAlignment="1">
      <alignment horizontal="center"/>
    </xf>
    <xf numFmtId="0" fontId="15" fillId="0" borderId="0" xfId="0" applyFont="1"/>
    <xf numFmtId="0" fontId="16" fillId="0" borderId="0" xfId="0" applyFont="1" applyAlignment="1">
      <alignment horizontal="center"/>
    </xf>
    <xf numFmtId="0" fontId="13" fillId="0" borderId="16" xfId="0" applyFont="1" applyBorder="1" applyAlignment="1">
      <alignment horizontal="left"/>
    </xf>
    <xf numFmtId="4" fontId="14" fillId="0" borderId="15" xfId="0" applyNumberFormat="1" applyFont="1" applyBorder="1" applyAlignment="1">
      <alignment horizontal="center"/>
    </xf>
    <xf numFmtId="4" fontId="16" fillId="0" borderId="0" xfId="0" applyNumberFormat="1" applyFont="1" applyAlignment="1">
      <alignment horizontal="center"/>
    </xf>
    <xf numFmtId="10" fontId="16" fillId="0" borderId="0" xfId="0" applyNumberFormat="1" applyFont="1" applyAlignment="1">
      <alignment horizontal="right"/>
    </xf>
    <xf numFmtId="10" fontId="16" fillId="0" borderId="0" xfId="0" applyNumberFormat="1" applyFont="1" applyAlignment="1">
      <alignment horizontal="center"/>
    </xf>
    <xf numFmtId="165" fontId="16" fillId="0" borderId="0" xfId="0" applyNumberFormat="1" applyFont="1" applyAlignment="1">
      <alignment horizontal="right"/>
    </xf>
    <xf numFmtId="0" fontId="17" fillId="0" borderId="0" xfId="0" applyFont="1"/>
    <xf numFmtId="0" fontId="16" fillId="0" borderId="15" xfId="0" applyFont="1" applyBorder="1"/>
    <xf numFmtId="0" fontId="18" fillId="10" borderId="15" xfId="0" applyFont="1" applyFill="1" applyBorder="1" applyAlignment="1">
      <alignment horizontal="center"/>
    </xf>
    <xf numFmtId="0" fontId="18" fillId="10" borderId="15" xfId="0" applyFont="1" applyFill="1" applyBorder="1" applyAlignment="1">
      <alignment horizontal="right"/>
    </xf>
    <xf numFmtId="0" fontId="15" fillId="11" borderId="15" xfId="0" applyFont="1" applyFill="1" applyBorder="1"/>
    <xf numFmtId="4" fontId="16" fillId="0" borderId="15" xfId="0" applyNumberFormat="1" applyFont="1" applyBorder="1" applyAlignment="1">
      <alignment horizontal="center"/>
    </xf>
    <xf numFmtId="10" fontId="16" fillId="0" borderId="15" xfId="0" applyNumberFormat="1" applyFont="1" applyBorder="1" applyAlignment="1">
      <alignment horizontal="right"/>
    </xf>
    <xf numFmtId="0" fontId="16" fillId="0" borderId="15" xfId="0" applyFont="1" applyBorder="1" applyAlignment="1">
      <alignment horizontal="center"/>
    </xf>
    <xf numFmtId="10" fontId="16" fillId="0" borderId="15" xfId="0" applyNumberFormat="1" applyFont="1" applyBorder="1" applyAlignment="1">
      <alignment horizontal="center"/>
    </xf>
    <xf numFmtId="165" fontId="16" fillId="0" borderId="15" xfId="0" applyNumberFormat="1" applyFont="1" applyBorder="1" applyAlignment="1">
      <alignment horizontal="right"/>
    </xf>
    <xf numFmtId="0" fontId="15" fillId="12" borderId="15" xfId="0" applyFont="1" applyFill="1" applyBorder="1"/>
    <xf numFmtId="0" fontId="19" fillId="12" borderId="15" xfId="0" applyFont="1" applyFill="1" applyBorder="1"/>
    <xf numFmtId="0" fontId="16" fillId="0" borderId="0" xfId="0" applyFont="1" applyAlignment="1">
      <alignment horizontal="left" vertical="top"/>
    </xf>
    <xf numFmtId="0" fontId="16" fillId="0" borderId="0" xfId="0" applyFont="1"/>
    <xf numFmtId="0" fontId="21" fillId="7" borderId="17" xfId="0" applyFont="1" applyFill="1" applyBorder="1" applyAlignment="1">
      <alignment horizontal="center"/>
    </xf>
    <xf numFmtId="9" fontId="16" fillId="0" borderId="15" xfId="0" applyNumberFormat="1" applyFont="1" applyBorder="1" applyAlignment="1">
      <alignment horizontal="right"/>
    </xf>
    <xf numFmtId="0" fontId="3" fillId="0" borderId="0" xfId="0" applyFont="1" applyAlignment="1">
      <alignment horizontal="right"/>
    </xf>
    <xf numFmtId="3" fontId="3" fillId="0" borderId="0" xfId="0" applyNumberFormat="1" applyFont="1" applyAlignment="1">
      <alignment horizontal="right"/>
    </xf>
    <xf numFmtId="0" fontId="22" fillId="0" borderId="0" xfId="0" applyFont="1"/>
    <xf numFmtId="0" fontId="21" fillId="14" borderId="17" xfId="0" applyFont="1" applyFill="1" applyBorder="1" applyAlignment="1">
      <alignment horizontal="center"/>
    </xf>
    <xf numFmtId="0" fontId="9" fillId="14" borderId="17" xfId="0" applyFont="1" applyFill="1" applyBorder="1" applyAlignment="1">
      <alignment horizontal="center"/>
    </xf>
    <xf numFmtId="0" fontId="12" fillId="14" borderId="17" xfId="0" applyFont="1" applyFill="1" applyBorder="1" applyAlignment="1">
      <alignment horizontal="center"/>
    </xf>
    <xf numFmtId="0" fontId="13" fillId="14" borderId="17" xfId="0" applyFont="1" applyFill="1" applyBorder="1" applyAlignment="1">
      <alignment horizontal="left"/>
    </xf>
    <xf numFmtId="164" fontId="13" fillId="14" borderId="17" xfId="0" applyNumberFormat="1" applyFont="1" applyFill="1" applyBorder="1" applyAlignment="1">
      <alignment horizontal="center"/>
    </xf>
    <xf numFmtId="0" fontId="3" fillId="14" borderId="17" xfId="0" applyFont="1" applyFill="1" applyBorder="1" applyAlignment="1">
      <alignment horizontal="right"/>
    </xf>
    <xf numFmtId="0" fontId="21" fillId="0" borderId="0" xfId="0" applyFont="1"/>
    <xf numFmtId="0" fontId="14" fillId="14" borderId="17" xfId="0" applyFont="1" applyFill="1" applyBorder="1" applyAlignment="1">
      <alignment horizontal="center"/>
    </xf>
    <xf numFmtId="10" fontId="14" fillId="14" borderId="17" xfId="0" applyNumberFormat="1" applyFont="1" applyFill="1" applyBorder="1" applyAlignment="1">
      <alignment horizontal="center"/>
    </xf>
    <xf numFmtId="0" fontId="3" fillId="14" borderId="17" xfId="0" applyFont="1" applyFill="1" applyBorder="1"/>
    <xf numFmtId="0" fontId="18" fillId="0" borderId="0" xfId="0" applyFont="1" applyAlignment="1">
      <alignment horizontal="right"/>
    </xf>
    <xf numFmtId="0" fontId="18" fillId="10" borderId="18" xfId="0" applyFont="1" applyFill="1" applyBorder="1" applyAlignment="1">
      <alignment horizontal="right"/>
    </xf>
    <xf numFmtId="0" fontId="18" fillId="14" borderId="17" xfId="0" applyFont="1" applyFill="1" applyBorder="1" applyAlignment="1">
      <alignment horizontal="right"/>
    </xf>
    <xf numFmtId="4" fontId="11" fillId="0" borderId="0" xfId="0" applyNumberFormat="1" applyFont="1" applyAlignment="1">
      <alignment horizontal="right"/>
    </xf>
    <xf numFmtId="9" fontId="16" fillId="14" borderId="17" xfId="0" applyNumberFormat="1" applyFont="1" applyFill="1" applyBorder="1" applyAlignment="1">
      <alignment horizontal="right"/>
    </xf>
    <xf numFmtId="0" fontId="16" fillId="14" borderId="17" xfId="0" applyFont="1" applyFill="1" applyBorder="1"/>
    <xf numFmtId="0" fontId="12" fillId="7" borderId="17" xfId="0" applyFont="1" applyFill="1" applyBorder="1" applyAlignment="1">
      <alignment horizontal="center"/>
    </xf>
    <xf numFmtId="0" fontId="21" fillId="0" borderId="0" xfId="0" applyFont="1" applyAlignment="1">
      <alignment horizontal="center"/>
    </xf>
    <xf numFmtId="0" fontId="14" fillId="0" borderId="15" xfId="0" applyFont="1" applyBorder="1"/>
    <xf numFmtId="164" fontId="13" fillId="0" borderId="15" xfId="0" applyNumberFormat="1" applyFont="1" applyBorder="1" applyAlignment="1">
      <alignment horizontal="right"/>
    </xf>
    <xf numFmtId="0" fontId="13" fillId="0" borderId="15" xfId="0" applyFont="1" applyBorder="1"/>
    <xf numFmtId="0" fontId="14" fillId="0" borderId="15" xfId="0" applyFont="1" applyBorder="1" applyAlignment="1">
      <alignment horizontal="right"/>
    </xf>
    <xf numFmtId="0" fontId="13" fillId="16" borderId="15" xfId="0" applyFont="1" applyFill="1" applyBorder="1" applyAlignment="1">
      <alignment wrapText="1"/>
    </xf>
    <xf numFmtId="2" fontId="3" fillId="0" borderId="15" xfId="0" applyNumberFormat="1" applyFont="1" applyBorder="1" applyAlignment="1">
      <alignment wrapText="1"/>
    </xf>
    <xf numFmtId="0" fontId="3" fillId="0" borderId="0" xfId="0" applyFont="1" applyAlignment="1">
      <alignment wrapText="1"/>
    </xf>
    <xf numFmtId="2" fontId="3" fillId="0" borderId="15" xfId="0" applyNumberFormat="1" applyFont="1" applyBorder="1"/>
    <xf numFmtId="0" fontId="3" fillId="0" borderId="15" xfId="0" applyFont="1" applyBorder="1"/>
    <xf numFmtId="3" fontId="3" fillId="0" borderId="15" xfId="0" applyNumberFormat="1" applyFont="1" applyBorder="1"/>
    <xf numFmtId="0" fontId="3" fillId="0" borderId="0" xfId="0" applyFont="1"/>
    <xf numFmtId="3" fontId="3" fillId="0" borderId="0" xfId="0" applyNumberFormat="1" applyFont="1"/>
    <xf numFmtId="0" fontId="25" fillId="0" borderId="0" xfId="0" applyFont="1"/>
    <xf numFmtId="0" fontId="26" fillId="17" borderId="27" xfId="0" applyFont="1" applyFill="1" applyBorder="1" applyAlignment="1">
      <alignment horizontal="center" vertical="center"/>
    </xf>
    <xf numFmtId="0" fontId="27" fillId="0" borderId="27" xfId="0" applyFont="1" applyBorder="1" applyAlignment="1">
      <alignment horizontal="left" vertical="center" wrapText="1"/>
    </xf>
    <xf numFmtId="0" fontId="27" fillId="18" borderId="27" xfId="0" applyFont="1" applyFill="1" applyBorder="1" applyAlignment="1">
      <alignment horizontal="left" vertical="center" wrapText="1"/>
    </xf>
    <xf numFmtId="0" fontId="28" fillId="19" borderId="27" xfId="0" applyFont="1" applyFill="1" applyBorder="1"/>
    <xf numFmtId="0" fontId="29" fillId="0" borderId="27" xfId="0" applyFont="1" applyBorder="1" applyAlignment="1">
      <alignment horizontal="center" vertical="center"/>
    </xf>
    <xf numFmtId="2" fontId="29" fillId="0" borderId="27" xfId="0" applyNumberFormat="1" applyFont="1" applyBorder="1"/>
    <xf numFmtId="0" fontId="30" fillId="0" borderId="0" xfId="0" applyFont="1"/>
    <xf numFmtId="0" fontId="27" fillId="0" borderId="27" xfId="0" applyFont="1" applyBorder="1" applyAlignment="1">
      <alignment horizontal="center" vertical="center"/>
    </xf>
    <xf numFmtId="166" fontId="27" fillId="20" borderId="27" xfId="0" applyNumberFormat="1" applyFont="1" applyFill="1" applyBorder="1"/>
    <xf numFmtId="166" fontId="27" fillId="21" borderId="27" xfId="0" applyNumberFormat="1" applyFont="1" applyFill="1" applyBorder="1"/>
    <xf numFmtId="2" fontId="3" fillId="0" borderId="0" xfId="0" applyNumberFormat="1" applyFont="1"/>
    <xf numFmtId="167" fontId="27" fillId="0" borderId="27" xfId="0" applyNumberFormat="1" applyFont="1" applyBorder="1" applyAlignment="1">
      <alignment horizontal="right" vertical="center"/>
    </xf>
    <xf numFmtId="2" fontId="3" fillId="0" borderId="4" xfId="0" applyNumberFormat="1" applyFont="1" applyBorder="1" applyAlignment="1">
      <alignment wrapText="1"/>
    </xf>
    <xf numFmtId="0" fontId="28" fillId="19" borderId="28" xfId="0" applyFont="1" applyFill="1" applyBorder="1" applyAlignment="1">
      <alignment horizontal="center" vertical="center"/>
    </xf>
    <xf numFmtId="166" fontId="28" fillId="19" borderId="28" xfId="0" applyNumberFormat="1" applyFont="1" applyFill="1" applyBorder="1"/>
    <xf numFmtId="3" fontId="28" fillId="19" borderId="28" xfId="0" applyNumberFormat="1" applyFont="1" applyFill="1" applyBorder="1"/>
    <xf numFmtId="2" fontId="28" fillId="19" borderId="28" xfId="0" applyNumberFormat="1" applyFont="1" applyFill="1" applyBorder="1"/>
    <xf numFmtId="167" fontId="28" fillId="19" borderId="28" xfId="0" applyNumberFormat="1" applyFont="1" applyFill="1" applyBorder="1"/>
    <xf numFmtId="166" fontId="27" fillId="22" borderId="27" xfId="0" applyNumberFormat="1" applyFont="1" applyFill="1" applyBorder="1"/>
    <xf numFmtId="166" fontId="27" fillId="23" borderId="27" xfId="0" applyNumberFormat="1" applyFont="1" applyFill="1" applyBorder="1"/>
    <xf numFmtId="0" fontId="31" fillId="0" borderId="0" xfId="0" applyFont="1"/>
    <xf numFmtId="0" fontId="11" fillId="0" borderId="0" xfId="0" applyFont="1" applyAlignment="1">
      <alignment horizontal="right"/>
    </xf>
    <xf numFmtId="0" fontId="16" fillId="0" borderId="0" xfId="0" applyFont="1" applyAlignment="1">
      <alignment horizontal="right"/>
    </xf>
    <xf numFmtId="0" fontId="32" fillId="9" borderId="17" xfId="0" applyFont="1" applyFill="1" applyBorder="1" applyAlignment="1">
      <alignment horizontal="left" vertical="center" wrapText="1"/>
    </xf>
    <xf numFmtId="0" fontId="33" fillId="24" borderId="17" xfId="0" applyFont="1" applyFill="1" applyBorder="1" applyAlignment="1">
      <alignment vertical="center"/>
    </xf>
    <xf numFmtId="0" fontId="3" fillId="0" borderId="0" xfId="0" applyFont="1" applyAlignment="1">
      <alignment vertical="center"/>
    </xf>
    <xf numFmtId="0" fontId="3" fillId="0" borderId="15" xfId="0" applyFont="1" applyBorder="1" applyAlignment="1">
      <alignment vertical="center" wrapText="1"/>
    </xf>
    <xf numFmtId="0" fontId="34" fillId="25" borderId="17" xfId="0" applyFont="1" applyFill="1" applyBorder="1" applyAlignment="1">
      <alignment vertical="center"/>
    </xf>
    <xf numFmtId="0" fontId="32" fillId="9" borderId="17" xfId="0" applyFont="1" applyFill="1" applyBorder="1" applyAlignment="1">
      <alignment vertical="center"/>
    </xf>
    <xf numFmtId="0" fontId="35" fillId="0" borderId="0" xfId="0" applyFont="1" applyAlignment="1">
      <alignment horizontal="center"/>
    </xf>
    <xf numFmtId="0" fontId="36" fillId="4" borderId="15" xfId="0" applyFont="1" applyFill="1" applyBorder="1" applyAlignment="1">
      <alignment horizontal="center"/>
    </xf>
    <xf numFmtId="168" fontId="36" fillId="4" borderId="15" xfId="0" applyNumberFormat="1" applyFont="1" applyFill="1" applyBorder="1" applyAlignment="1">
      <alignment horizontal="right"/>
    </xf>
    <xf numFmtId="0" fontId="36" fillId="4" borderId="15" xfId="0" applyFont="1" applyFill="1" applyBorder="1" applyAlignment="1">
      <alignment horizontal="right"/>
    </xf>
    <xf numFmtId="0" fontId="3" fillId="0" borderId="15" xfId="0" applyFont="1" applyBorder="1" applyAlignment="1">
      <alignment horizontal="right"/>
    </xf>
    <xf numFmtId="3" fontId="3" fillId="0" borderId="15" xfId="0" applyNumberFormat="1" applyFont="1" applyBorder="1" applyAlignment="1">
      <alignment horizontal="right"/>
    </xf>
    <xf numFmtId="0" fontId="37" fillId="0" borderId="0" xfId="0" applyFont="1"/>
    <xf numFmtId="10" fontId="3" fillId="0" borderId="15" xfId="0" applyNumberFormat="1" applyFont="1" applyBorder="1" applyAlignment="1">
      <alignment horizontal="right"/>
    </xf>
    <xf numFmtId="10" fontId="37" fillId="0" borderId="0" xfId="0" applyNumberFormat="1" applyFont="1"/>
    <xf numFmtId="10" fontId="3" fillId="0" borderId="0" xfId="0" applyNumberFormat="1" applyFont="1" applyAlignment="1">
      <alignment horizontal="right"/>
    </xf>
    <xf numFmtId="0" fontId="38" fillId="0" borderId="15" xfId="0" applyFont="1" applyBorder="1"/>
    <xf numFmtId="0" fontId="38" fillId="0" borderId="15" xfId="0" applyFont="1" applyBorder="1" applyAlignment="1">
      <alignment horizontal="right"/>
    </xf>
    <xf numFmtId="10" fontId="3" fillId="0" borderId="0" xfId="0" applyNumberFormat="1" applyFont="1"/>
    <xf numFmtId="10" fontId="38" fillId="0" borderId="15" xfId="0" applyNumberFormat="1" applyFont="1" applyBorder="1" applyAlignment="1">
      <alignment horizontal="right"/>
    </xf>
    <xf numFmtId="3" fontId="38" fillId="0" borderId="15" xfId="0" applyNumberFormat="1" applyFont="1" applyBorder="1" applyAlignment="1">
      <alignment horizontal="right"/>
    </xf>
    <xf numFmtId="0" fontId="39" fillId="26" borderId="15" xfId="0" applyFont="1" applyFill="1" applyBorder="1" applyAlignment="1">
      <alignment horizontal="left" vertical="center" wrapText="1"/>
    </xf>
    <xf numFmtId="169" fontId="39" fillId="26" borderId="15" xfId="0" applyNumberFormat="1" applyFont="1" applyFill="1" applyBorder="1" applyAlignment="1">
      <alignment horizontal="left" vertical="center" wrapText="1"/>
    </xf>
    <xf numFmtId="0" fontId="39" fillId="26" borderId="35" xfId="0" applyFont="1" applyFill="1" applyBorder="1" applyAlignment="1">
      <alignment horizontal="left" vertical="center" wrapText="1"/>
    </xf>
    <xf numFmtId="169" fontId="39" fillId="26" borderId="36" xfId="0" applyNumberFormat="1" applyFont="1" applyFill="1" applyBorder="1" applyAlignment="1">
      <alignment horizontal="left" vertical="center" wrapText="1"/>
    </xf>
    <xf numFmtId="0" fontId="39" fillId="26" borderId="36" xfId="0" applyFont="1" applyFill="1" applyBorder="1" applyAlignment="1">
      <alignment horizontal="left" vertical="center" wrapText="1"/>
    </xf>
    <xf numFmtId="0" fontId="40" fillId="0" borderId="15" xfId="0" applyFont="1" applyBorder="1"/>
    <xf numFmtId="170" fontId="40" fillId="0" borderId="15" xfId="0" applyNumberFormat="1" applyFont="1" applyBorder="1"/>
    <xf numFmtId="171" fontId="40" fillId="0" borderId="0" xfId="0" applyNumberFormat="1" applyFont="1"/>
    <xf numFmtId="172" fontId="41" fillId="0" borderId="0" xfId="0" applyNumberFormat="1" applyFont="1"/>
    <xf numFmtId="169" fontId="40" fillId="0" borderId="0" xfId="0" applyNumberFormat="1" applyFont="1"/>
    <xf numFmtId="0" fontId="40" fillId="0" borderId="0" xfId="0" applyFont="1"/>
    <xf numFmtId="172" fontId="42" fillId="0" borderId="0" xfId="0" applyNumberFormat="1" applyFont="1"/>
    <xf numFmtId="172" fontId="43" fillId="0" borderId="0" xfId="0" applyNumberFormat="1" applyFont="1"/>
    <xf numFmtId="0" fontId="44" fillId="27" borderId="38" xfId="0" applyFont="1" applyFill="1" applyBorder="1"/>
    <xf numFmtId="0" fontId="45" fillId="27" borderId="38" xfId="0" applyFont="1" applyFill="1" applyBorder="1"/>
    <xf numFmtId="0" fontId="46" fillId="0" borderId="0" xfId="0" applyFont="1"/>
    <xf numFmtId="0" fontId="36" fillId="0" borderId="0" xfId="0" applyFont="1" applyAlignment="1">
      <alignment horizontal="center"/>
    </xf>
    <xf numFmtId="0" fontId="3" fillId="0" borderId="0" xfId="0" applyFont="1" applyAlignment="1">
      <alignment vertical="center" wrapText="1"/>
    </xf>
    <xf numFmtId="173" fontId="11" fillId="0" borderId="0" xfId="0" applyNumberFormat="1" applyFont="1" applyAlignment="1">
      <alignment horizontal="left"/>
    </xf>
    <xf numFmtId="0" fontId="45" fillId="27" borderId="39" xfId="0" applyFont="1" applyFill="1" applyBorder="1"/>
    <xf numFmtId="0" fontId="45" fillId="27" borderId="39" xfId="0" applyFont="1" applyFill="1" applyBorder="1" applyAlignment="1">
      <alignment horizontal="center" vertical="center" wrapText="1"/>
    </xf>
    <xf numFmtId="0" fontId="11" fillId="0" borderId="40" xfId="0" applyFont="1" applyBorder="1" applyAlignment="1">
      <alignment horizontal="left" vertical="center"/>
    </xf>
    <xf numFmtId="173" fontId="11" fillId="0" borderId="40" xfId="0" applyNumberFormat="1" applyFont="1" applyBorder="1" applyAlignment="1">
      <alignment horizontal="center" vertical="center" wrapText="1"/>
    </xf>
    <xf numFmtId="0" fontId="11" fillId="0" borderId="40" xfId="0" applyFont="1" applyBorder="1" applyAlignment="1">
      <alignment horizontal="center" vertical="center" wrapText="1"/>
    </xf>
    <xf numFmtId="0" fontId="45" fillId="27" borderId="39" xfId="0" applyFont="1" applyFill="1" applyBorder="1" applyAlignment="1">
      <alignment wrapText="1"/>
    </xf>
    <xf numFmtId="0" fontId="45" fillId="27" borderId="39" xfId="0" applyFont="1" applyFill="1" applyBorder="1" applyAlignment="1">
      <alignment horizontal="left" vertical="center" wrapText="1"/>
    </xf>
    <xf numFmtId="0" fontId="11" fillId="28" borderId="40" xfId="0" applyFont="1" applyFill="1" applyBorder="1" applyAlignment="1">
      <alignment vertical="center" wrapText="1"/>
    </xf>
    <xf numFmtId="0" fontId="11" fillId="28" borderId="40" xfId="0" applyFont="1" applyFill="1" applyBorder="1" applyAlignment="1">
      <alignment horizontal="left" vertical="center" wrapText="1"/>
    </xf>
    <xf numFmtId="3" fontId="11" fillId="28" borderId="40" xfId="0" applyNumberFormat="1" applyFont="1" applyFill="1" applyBorder="1" applyAlignment="1">
      <alignment horizontal="right" vertical="center" wrapText="1"/>
    </xf>
    <xf numFmtId="0" fontId="11" fillId="0" borderId="40" xfId="0" applyFont="1" applyBorder="1" applyAlignment="1">
      <alignment horizontal="left" vertical="center" wrapText="1"/>
    </xf>
    <xf numFmtId="174" fontId="11" fillId="0" borderId="40" xfId="0" applyNumberFormat="1" applyFont="1" applyBorder="1" applyAlignment="1">
      <alignment horizontal="right" vertical="center" wrapText="1"/>
    </xf>
    <xf numFmtId="3" fontId="11" fillId="0" borderId="40" xfId="0" applyNumberFormat="1" applyFont="1" applyBorder="1" applyAlignment="1">
      <alignment horizontal="right" vertical="center" wrapText="1"/>
    </xf>
    <xf numFmtId="4" fontId="11" fillId="0" borderId="40" xfId="0" applyNumberFormat="1" applyFont="1" applyBorder="1" applyAlignment="1">
      <alignment horizontal="right" vertical="center" wrapText="1"/>
    </xf>
    <xf numFmtId="0" fontId="3" fillId="29" borderId="17" xfId="0" applyFont="1" applyFill="1" applyBorder="1"/>
    <xf numFmtId="174" fontId="11" fillId="28" borderId="40" xfId="0" applyNumberFormat="1" applyFont="1" applyFill="1" applyBorder="1" applyAlignment="1">
      <alignment horizontal="right" vertical="center" wrapText="1"/>
    </xf>
    <xf numFmtId="4" fontId="11" fillId="28" borderId="40" xfId="0" applyNumberFormat="1" applyFont="1" applyFill="1" applyBorder="1" applyAlignment="1">
      <alignment horizontal="right" vertical="center" wrapText="1"/>
    </xf>
    <xf numFmtId="0" fontId="11" fillId="0" borderId="40" xfId="0" applyFont="1" applyBorder="1" applyAlignment="1">
      <alignment vertical="center" wrapText="1"/>
    </xf>
    <xf numFmtId="4" fontId="47" fillId="0" borderId="40" xfId="0" applyNumberFormat="1" applyFont="1" applyBorder="1" applyAlignment="1">
      <alignment horizontal="right" vertical="center" wrapText="1"/>
    </xf>
    <xf numFmtId="0" fontId="36" fillId="0" borderId="0" xfId="0" applyFont="1"/>
    <xf numFmtId="0" fontId="36" fillId="6" borderId="15" xfId="0" applyFont="1" applyFill="1" applyBorder="1" applyAlignment="1">
      <alignment horizontal="center"/>
    </xf>
    <xf numFmtId="0" fontId="29" fillId="30" borderId="49" xfId="0" applyFont="1" applyFill="1" applyBorder="1" applyAlignment="1">
      <alignment horizontal="center" vertical="center"/>
    </xf>
    <xf numFmtId="0" fontId="29" fillId="30" borderId="50" xfId="0" applyFont="1" applyFill="1" applyBorder="1" applyAlignment="1">
      <alignment horizontal="center" vertical="center"/>
    </xf>
    <xf numFmtId="0" fontId="49" fillId="31" borderId="51" xfId="0" applyFont="1" applyFill="1" applyBorder="1" applyAlignment="1">
      <alignment horizontal="center" vertical="center"/>
    </xf>
    <xf numFmtId="0" fontId="49" fillId="31" borderId="52" xfId="0" applyFont="1" applyFill="1" applyBorder="1" applyAlignment="1">
      <alignment horizontal="center" vertical="center"/>
    </xf>
    <xf numFmtId="0" fontId="49" fillId="32" borderId="52" xfId="0" applyFont="1" applyFill="1" applyBorder="1" applyAlignment="1">
      <alignment horizontal="center" vertical="center"/>
    </xf>
    <xf numFmtId="0" fontId="49" fillId="33" borderId="52" xfId="0" applyFont="1" applyFill="1" applyBorder="1" applyAlignment="1">
      <alignment horizontal="center" vertical="center"/>
    </xf>
    <xf numFmtId="0" fontId="49" fillId="34" borderId="52" xfId="0" applyFont="1" applyFill="1" applyBorder="1" applyAlignment="1">
      <alignment horizontal="center" vertical="center"/>
    </xf>
    <xf numFmtId="0" fontId="49" fillId="34" borderId="50" xfId="0" applyFont="1" applyFill="1" applyBorder="1" applyAlignment="1">
      <alignment horizontal="center" vertical="center"/>
    </xf>
    <xf numFmtId="175" fontId="29" fillId="30" borderId="53" xfId="0" applyNumberFormat="1" applyFont="1" applyFill="1" applyBorder="1"/>
    <xf numFmtId="175" fontId="29" fillId="30" borderId="54" xfId="0" applyNumberFormat="1" applyFont="1" applyFill="1" applyBorder="1"/>
    <xf numFmtId="43" fontId="29" fillId="31" borderId="55" xfId="0" applyNumberFormat="1" applyFont="1" applyFill="1" applyBorder="1"/>
    <xf numFmtId="43" fontId="29" fillId="31" borderId="56" xfId="0" applyNumberFormat="1" applyFont="1" applyFill="1" applyBorder="1"/>
    <xf numFmtId="43" fontId="29" fillId="32" borderId="55" xfId="0" applyNumberFormat="1" applyFont="1" applyFill="1" applyBorder="1"/>
    <xf numFmtId="43" fontId="29" fillId="32" borderId="56" xfId="0" applyNumberFormat="1" applyFont="1" applyFill="1" applyBorder="1"/>
    <xf numFmtId="43" fontId="29" fillId="33" borderId="55" xfId="0" applyNumberFormat="1" applyFont="1" applyFill="1" applyBorder="1"/>
    <xf numFmtId="43" fontId="29" fillId="33" borderId="56" xfId="0" applyNumberFormat="1" applyFont="1" applyFill="1" applyBorder="1"/>
    <xf numFmtId="43" fontId="29" fillId="34" borderId="55" xfId="0" applyNumberFormat="1" applyFont="1" applyFill="1" applyBorder="1"/>
    <xf numFmtId="43" fontId="29" fillId="34" borderId="56" xfId="0" applyNumberFormat="1" applyFont="1" applyFill="1" applyBorder="1"/>
    <xf numFmtId="175" fontId="29" fillId="30" borderId="57" xfId="0" applyNumberFormat="1" applyFont="1" applyFill="1" applyBorder="1"/>
    <xf numFmtId="175" fontId="29" fillId="30" borderId="58" xfId="0" applyNumberFormat="1" applyFont="1" applyFill="1" applyBorder="1"/>
    <xf numFmtId="43" fontId="29" fillId="31" borderId="57" xfId="0" applyNumberFormat="1" applyFont="1" applyFill="1" applyBorder="1"/>
    <xf numFmtId="43" fontId="29" fillId="31" borderId="58" xfId="0" applyNumberFormat="1" applyFont="1" applyFill="1" applyBorder="1"/>
    <xf numFmtId="43" fontId="29" fillId="32" borderId="57" xfId="0" applyNumberFormat="1" applyFont="1" applyFill="1" applyBorder="1"/>
    <xf numFmtId="43" fontId="29" fillId="32" borderId="58" xfId="0" applyNumberFormat="1" applyFont="1" applyFill="1" applyBorder="1"/>
    <xf numFmtId="43" fontId="29" fillId="33" borderId="57" xfId="0" applyNumberFormat="1" applyFont="1" applyFill="1" applyBorder="1"/>
    <xf numFmtId="43" fontId="29" fillId="33" borderId="58" xfId="0" applyNumberFormat="1" applyFont="1" applyFill="1" applyBorder="1"/>
    <xf numFmtId="43" fontId="29" fillId="34" borderId="57" xfId="0" applyNumberFormat="1" applyFont="1" applyFill="1" applyBorder="1"/>
    <xf numFmtId="43" fontId="29" fillId="34" borderId="58" xfId="0" applyNumberFormat="1" applyFont="1" applyFill="1" applyBorder="1"/>
    <xf numFmtId="175" fontId="29" fillId="30" borderId="59" xfId="0" applyNumberFormat="1" applyFont="1" applyFill="1" applyBorder="1"/>
    <xf numFmtId="175" fontId="29" fillId="30" borderId="60" xfId="0" applyNumberFormat="1" applyFont="1" applyFill="1" applyBorder="1"/>
    <xf numFmtId="43" fontId="29" fillId="31" borderId="59" xfId="0" applyNumberFormat="1" applyFont="1" applyFill="1" applyBorder="1"/>
    <xf numFmtId="43" fontId="29" fillId="31" borderId="60" xfId="0" applyNumberFormat="1" applyFont="1" applyFill="1" applyBorder="1"/>
    <xf numFmtId="43" fontId="29" fillId="32" borderId="59" xfId="0" applyNumberFormat="1" applyFont="1" applyFill="1" applyBorder="1"/>
    <xf numFmtId="43" fontId="29" fillId="32" borderId="60" xfId="0" applyNumberFormat="1" applyFont="1" applyFill="1" applyBorder="1"/>
    <xf numFmtId="43" fontId="29" fillId="33" borderId="59" xfId="0" applyNumberFormat="1" applyFont="1" applyFill="1" applyBorder="1"/>
    <xf numFmtId="43" fontId="29" fillId="33" borderId="60" xfId="0" applyNumberFormat="1" applyFont="1" applyFill="1" applyBorder="1"/>
    <xf numFmtId="43" fontId="29" fillId="34" borderId="59" xfId="0" applyNumberFormat="1" applyFont="1" applyFill="1" applyBorder="1"/>
    <xf numFmtId="43" fontId="29" fillId="34" borderId="60" xfId="0" applyNumberFormat="1" applyFont="1" applyFill="1" applyBorder="1"/>
    <xf numFmtId="0" fontId="50" fillId="0" borderId="0" xfId="0" applyFont="1"/>
    <xf numFmtId="0" fontId="26" fillId="17" borderId="17" xfId="0" applyFont="1" applyFill="1" applyBorder="1" applyAlignment="1">
      <alignment horizontal="center" vertical="center"/>
    </xf>
    <xf numFmtId="0" fontId="51" fillId="0" borderId="27" xfId="0" applyFont="1" applyBorder="1" applyAlignment="1">
      <alignment horizontal="center" vertical="center"/>
    </xf>
    <xf numFmtId="4" fontId="51" fillId="0" borderId="27" xfId="0" applyNumberFormat="1" applyFont="1" applyBorder="1"/>
    <xf numFmtId="0" fontId="52" fillId="0" borderId="0" xfId="0" applyFont="1"/>
    <xf numFmtId="0" fontId="51" fillId="35" borderId="27" xfId="0" applyFont="1" applyFill="1" applyBorder="1" applyAlignment="1">
      <alignment horizontal="center" vertical="center"/>
    </xf>
    <xf numFmtId="4" fontId="51" fillId="35" borderId="27" xfId="0" applyNumberFormat="1" applyFont="1" applyFill="1" applyBorder="1"/>
    <xf numFmtId="0" fontId="53" fillId="0" borderId="0" xfId="0" applyFont="1"/>
    <xf numFmtId="0" fontId="26" fillId="17" borderId="17" xfId="0" applyFont="1" applyFill="1" applyBorder="1" applyAlignment="1">
      <alignment horizontal="left" vertical="center"/>
    </xf>
    <xf numFmtId="0" fontId="26" fillId="17" borderId="17" xfId="0" applyFont="1" applyFill="1" applyBorder="1" applyAlignment="1">
      <alignment horizontal="right" vertical="center"/>
    </xf>
    <xf numFmtId="0" fontId="51" fillId="0" borderId="27" xfId="0" applyFont="1" applyBorder="1" applyAlignment="1">
      <alignment horizontal="left" vertical="center"/>
    </xf>
    <xf numFmtId="3" fontId="51" fillId="0" borderId="27" xfId="0" applyNumberFormat="1" applyFont="1" applyBorder="1" applyAlignment="1">
      <alignment horizontal="right" vertical="center"/>
    </xf>
    <xf numFmtId="4" fontId="51" fillId="0" borderId="27" xfId="0" applyNumberFormat="1" applyFont="1" applyBorder="1" applyAlignment="1">
      <alignment horizontal="right" vertical="center"/>
    </xf>
    <xf numFmtId="0" fontId="54" fillId="36" borderId="27" xfId="0" applyFont="1" applyFill="1" applyBorder="1" applyAlignment="1">
      <alignment horizontal="left" vertical="center"/>
    </xf>
    <xf numFmtId="4" fontId="54" fillId="36" borderId="27" xfId="0" applyNumberFormat="1" applyFont="1" applyFill="1" applyBorder="1" applyAlignment="1">
      <alignment horizontal="right" vertical="center"/>
    </xf>
    <xf numFmtId="10" fontId="54" fillId="36" borderId="27" xfId="0" applyNumberFormat="1" applyFont="1" applyFill="1" applyBorder="1" applyAlignment="1">
      <alignment horizontal="right" vertical="center"/>
    </xf>
    <xf numFmtId="0" fontId="26" fillId="17" borderId="69" xfId="0" applyFont="1" applyFill="1" applyBorder="1" applyAlignment="1">
      <alignment horizontal="center" vertical="center"/>
    </xf>
    <xf numFmtId="0" fontId="58" fillId="0" borderId="27" xfId="0" applyFont="1" applyBorder="1"/>
    <xf numFmtId="167" fontId="58" fillId="0" borderId="27" xfId="0" applyNumberFormat="1" applyFont="1" applyBorder="1" applyAlignment="1">
      <alignment horizontal="right" vertical="center"/>
    </xf>
    <xf numFmtId="167" fontId="59" fillId="0" borderId="27" xfId="0" applyNumberFormat="1" applyFont="1" applyBorder="1" applyAlignment="1">
      <alignment horizontal="right" vertical="center"/>
    </xf>
    <xf numFmtId="165" fontId="59" fillId="0" borderId="27" xfId="0" applyNumberFormat="1" applyFont="1" applyBorder="1" applyAlignment="1">
      <alignment horizontal="right" vertical="center"/>
    </xf>
    <xf numFmtId="0" fontId="58" fillId="0" borderId="27" xfId="0" applyFont="1" applyBorder="1" applyAlignment="1">
      <alignment horizontal="center" vertical="center"/>
    </xf>
    <xf numFmtId="165" fontId="58" fillId="37" borderId="27" xfId="0" applyNumberFormat="1" applyFont="1" applyFill="1" applyBorder="1" applyAlignment="1">
      <alignment horizontal="right" vertical="center"/>
    </xf>
    <xf numFmtId="0" fontId="58" fillId="0" borderId="27" xfId="0" applyFont="1" applyBorder="1" applyAlignment="1">
      <alignment horizontal="left" vertical="top" wrapText="1"/>
    </xf>
    <xf numFmtId="165" fontId="58" fillId="38" borderId="27" xfId="0" applyNumberFormat="1" applyFont="1" applyFill="1" applyBorder="1" applyAlignment="1">
      <alignment horizontal="right" vertical="center"/>
    </xf>
    <xf numFmtId="0" fontId="59" fillId="39" borderId="28" xfId="0" applyFont="1" applyFill="1" applyBorder="1" applyAlignment="1">
      <alignment horizontal="center" vertical="center"/>
    </xf>
    <xf numFmtId="167" fontId="59" fillId="39" borderId="28" xfId="0" applyNumberFormat="1" applyFont="1" applyFill="1" applyBorder="1" applyAlignment="1">
      <alignment horizontal="right" vertical="center"/>
    </xf>
    <xf numFmtId="165" fontId="59" fillId="39" borderId="28" xfId="0" applyNumberFormat="1" applyFont="1" applyFill="1" applyBorder="1" applyAlignment="1">
      <alignment horizontal="right" vertical="center"/>
    </xf>
    <xf numFmtId="0" fontId="59" fillId="39" borderId="28" xfId="0" applyFont="1" applyFill="1" applyBorder="1"/>
    <xf numFmtId="0" fontId="61" fillId="15" borderId="15" xfId="0" applyFont="1" applyFill="1" applyBorder="1" applyAlignment="1">
      <alignment wrapText="1"/>
    </xf>
    <xf numFmtId="0" fontId="62" fillId="0" borderId="15" xfId="0" applyFont="1" applyBorder="1" applyAlignment="1">
      <alignment wrapText="1"/>
    </xf>
    <xf numFmtId="0" fontId="61" fillId="0" borderId="0" xfId="0" applyFont="1" applyAlignment="1">
      <alignment wrapText="1"/>
    </xf>
    <xf numFmtId="0" fontId="63" fillId="28" borderId="40" xfId="0" applyFont="1" applyFill="1" applyBorder="1" applyAlignment="1">
      <alignment horizontal="left" vertical="center" wrapText="1"/>
    </xf>
    <xf numFmtId="0" fontId="16" fillId="28" borderId="40" xfId="0" applyFont="1" applyFill="1" applyBorder="1" applyAlignment="1">
      <alignment wrapText="1"/>
    </xf>
    <xf numFmtId="0" fontId="63" fillId="0" borderId="40" xfId="0" applyFont="1" applyBorder="1" applyAlignment="1">
      <alignment vertical="center" wrapText="1"/>
    </xf>
    <xf numFmtId="3" fontId="63" fillId="0" borderId="40" xfId="0" applyNumberFormat="1" applyFont="1" applyBorder="1" applyAlignment="1">
      <alignment horizontal="right" vertical="center" wrapText="1"/>
    </xf>
    <xf numFmtId="174" fontId="63" fillId="0" borderId="40" xfId="0" applyNumberFormat="1" applyFont="1" applyBorder="1" applyAlignment="1">
      <alignment horizontal="right" vertical="center" wrapText="1"/>
    </xf>
    <xf numFmtId="174" fontId="47" fillId="0" borderId="40" xfId="0" applyNumberFormat="1" applyFont="1" applyBorder="1" applyAlignment="1">
      <alignment horizontal="right" vertical="center" wrapText="1"/>
    </xf>
    <xf numFmtId="3" fontId="47" fillId="0" borderId="40" xfId="0" applyNumberFormat="1" applyFont="1" applyBorder="1" applyAlignment="1">
      <alignment horizontal="right" vertical="center" wrapText="1"/>
    </xf>
    <xf numFmtId="9" fontId="10" fillId="0" borderId="0" xfId="0" applyNumberFormat="1" applyFont="1"/>
    <xf numFmtId="176" fontId="11" fillId="0" borderId="40" xfId="0" applyNumberFormat="1" applyFont="1" applyBorder="1" applyAlignment="1">
      <alignment horizontal="right" vertical="center" wrapText="1"/>
    </xf>
    <xf numFmtId="174" fontId="64" fillId="0" borderId="40" xfId="0" applyNumberFormat="1" applyFont="1" applyBorder="1" applyAlignment="1">
      <alignment horizontal="right" vertical="center" wrapText="1"/>
    </xf>
    <xf numFmtId="4" fontId="63" fillId="0" borderId="40" xfId="0" applyNumberFormat="1" applyFont="1" applyBorder="1" applyAlignment="1">
      <alignment horizontal="right" vertical="center" wrapText="1"/>
    </xf>
    <xf numFmtId="176" fontId="47" fillId="0" borderId="40" xfId="0" applyNumberFormat="1" applyFont="1" applyBorder="1" applyAlignment="1">
      <alignment horizontal="right" vertical="center" wrapText="1"/>
    </xf>
    <xf numFmtId="3" fontId="64" fillId="0" borderId="40" xfId="0" applyNumberFormat="1" applyFont="1" applyBorder="1" applyAlignment="1">
      <alignment horizontal="right" vertical="center" wrapText="1"/>
    </xf>
    <xf numFmtId="168" fontId="12" fillId="41" borderId="15" xfId="0" applyNumberFormat="1" applyFont="1" applyFill="1" applyBorder="1" applyAlignment="1">
      <alignment horizontal="right"/>
    </xf>
    <xf numFmtId="43" fontId="5" fillId="41" borderId="15" xfId="0" applyNumberFormat="1" applyFont="1" applyFill="1" applyBorder="1" applyAlignment="1">
      <alignment vertical="center"/>
    </xf>
    <xf numFmtId="10" fontId="14" fillId="42" borderId="15" xfId="0" applyNumberFormat="1" applyFont="1" applyFill="1" applyBorder="1" applyAlignment="1">
      <alignment vertical="center"/>
    </xf>
    <xf numFmtId="10" fontId="14" fillId="43" borderId="15" xfId="0" applyNumberFormat="1" applyFont="1" applyFill="1" applyBorder="1" applyAlignment="1">
      <alignment vertical="center"/>
    </xf>
    <xf numFmtId="0" fontId="67" fillId="0" borderId="0" xfId="0" applyFont="1"/>
    <xf numFmtId="17" fontId="13" fillId="0" borderId="15" xfId="0" applyNumberFormat="1" applyFont="1" applyBorder="1" applyAlignment="1">
      <alignment horizontal="center"/>
    </xf>
    <xf numFmtId="3" fontId="14" fillId="0" borderId="15" xfId="0" applyNumberFormat="1" applyFont="1" applyBorder="1" applyAlignment="1">
      <alignment horizontal="center"/>
    </xf>
    <xf numFmtId="177" fontId="14" fillId="0" borderId="15" xfId="0" applyNumberFormat="1" applyFont="1" applyBorder="1" applyAlignment="1">
      <alignment horizontal="center"/>
    </xf>
    <xf numFmtId="0" fontId="71" fillId="0" borderId="0" xfId="0" applyFont="1"/>
    <xf numFmtId="0" fontId="18" fillId="45" borderId="17" xfId="0" applyFont="1" applyFill="1" applyBorder="1" applyAlignment="1">
      <alignment horizontal="center"/>
    </xf>
    <xf numFmtId="0" fontId="29" fillId="0" borderId="27" xfId="0" applyFont="1" applyBorder="1" applyAlignment="1">
      <alignment horizontal="center"/>
    </xf>
    <xf numFmtId="174" fontId="29" fillId="0" borderId="27" xfId="0" applyNumberFormat="1" applyFont="1" applyBorder="1" applyAlignment="1">
      <alignment horizontal="right"/>
    </xf>
    <xf numFmtId="0" fontId="29" fillId="35" borderId="27" xfId="0" applyFont="1" applyFill="1" applyBorder="1" applyAlignment="1">
      <alignment horizontal="center"/>
    </xf>
    <xf numFmtId="174" fontId="29" fillId="35" borderId="27" xfId="0" applyNumberFormat="1" applyFont="1" applyFill="1" applyBorder="1" applyAlignment="1">
      <alignment horizontal="right"/>
    </xf>
    <xf numFmtId="0" fontId="10" fillId="14" borderId="79" xfId="0" applyFont="1" applyFill="1" applyBorder="1"/>
    <xf numFmtId="17" fontId="15" fillId="23" borderId="79" xfId="0" applyNumberFormat="1" applyFont="1" applyFill="1" applyBorder="1" applyAlignment="1">
      <alignment horizontal="right"/>
    </xf>
    <xf numFmtId="0" fontId="15" fillId="14" borderId="15" xfId="0" applyFont="1" applyFill="1" applyBorder="1"/>
    <xf numFmtId="0" fontId="16" fillId="14" borderId="15" xfId="0" applyFont="1" applyFill="1" applyBorder="1"/>
    <xf numFmtId="4" fontId="16" fillId="14" borderId="15" xfId="0" applyNumberFormat="1" applyFont="1" applyFill="1" applyBorder="1" applyAlignment="1">
      <alignment horizontal="right"/>
    </xf>
    <xf numFmtId="0" fontId="16" fillId="14" borderId="15" xfId="0" applyFont="1" applyFill="1" applyBorder="1" applyAlignment="1">
      <alignment horizontal="right"/>
    </xf>
    <xf numFmtId="4" fontId="15" fillId="14" borderId="15" xfId="0" applyNumberFormat="1" applyFont="1" applyFill="1" applyBorder="1" applyAlignment="1">
      <alignment horizontal="right"/>
    </xf>
    <xf numFmtId="0" fontId="10" fillId="0" borderId="0" xfId="0" applyFont="1" applyAlignment="1">
      <alignment wrapText="1"/>
    </xf>
    <xf numFmtId="0" fontId="73" fillId="29" borderId="0" xfId="0" applyFont="1" applyFill="1"/>
    <xf numFmtId="0" fontId="11" fillId="0" borderId="11" xfId="0" applyFont="1" applyBorder="1"/>
    <xf numFmtId="0" fontId="73" fillId="0" borderId="10" xfId="0" applyFont="1" applyBorder="1"/>
    <xf numFmtId="0" fontId="74" fillId="0" borderId="0" xfId="0" applyFont="1"/>
    <xf numFmtId="0" fontId="45" fillId="27" borderId="83" xfId="0" applyFont="1" applyFill="1" applyBorder="1" applyAlignment="1">
      <alignment horizontal="center"/>
    </xf>
    <xf numFmtId="0" fontId="44" fillId="27" borderId="15" xfId="0" applyFont="1" applyFill="1" applyBorder="1" applyAlignment="1">
      <alignment horizontal="center" vertical="center" wrapText="1"/>
    </xf>
    <xf numFmtId="0" fontId="45" fillId="48" borderId="83" xfId="0" applyFont="1" applyFill="1" applyBorder="1"/>
    <xf numFmtId="0" fontId="45" fillId="48" borderId="15" xfId="0" applyFont="1" applyFill="1" applyBorder="1" applyAlignment="1">
      <alignment horizontal="center" vertical="center" wrapText="1"/>
    </xf>
    <xf numFmtId="0" fontId="11" fillId="0" borderId="84" xfId="0" applyFont="1" applyBorder="1" applyAlignment="1">
      <alignment horizontal="left" vertical="center"/>
    </xf>
    <xf numFmtId="173" fontId="11" fillId="0" borderId="85" xfId="0" applyNumberFormat="1" applyFont="1" applyBorder="1" applyAlignment="1">
      <alignment horizontal="center" vertical="center" wrapText="1"/>
    </xf>
    <xf numFmtId="173" fontId="11" fillId="0" borderId="86" xfId="0" applyNumberFormat="1" applyFont="1" applyBorder="1" applyAlignment="1">
      <alignment horizontal="center" vertical="center" wrapText="1"/>
    </xf>
    <xf numFmtId="173" fontId="11" fillId="0" borderId="87" xfId="0" applyNumberFormat="1" applyFont="1" applyBorder="1" applyAlignment="1">
      <alignment horizontal="center" vertical="center" wrapText="1"/>
    </xf>
    <xf numFmtId="0" fontId="11" fillId="0" borderId="87" xfId="0" applyFont="1" applyBorder="1" applyAlignment="1">
      <alignment horizontal="center" vertical="center" wrapText="1"/>
    </xf>
    <xf numFmtId="0" fontId="73" fillId="0" borderId="11" xfId="0" applyFont="1" applyBorder="1"/>
    <xf numFmtId="0" fontId="45" fillId="27" borderId="83" xfId="0" applyFont="1" applyFill="1" applyBorder="1" applyAlignment="1">
      <alignment wrapText="1"/>
    </xf>
    <xf numFmtId="0" fontId="21" fillId="27" borderId="15" xfId="0" applyFont="1" applyFill="1" applyBorder="1" applyAlignment="1">
      <alignment horizontal="center" vertical="center" wrapText="1"/>
    </xf>
    <xf numFmtId="0" fontId="45" fillId="48" borderId="83" xfId="0" applyFont="1" applyFill="1" applyBorder="1" applyAlignment="1">
      <alignment wrapText="1"/>
    </xf>
    <xf numFmtId="0" fontId="21" fillId="48" borderId="15" xfId="0" applyFont="1" applyFill="1" applyBorder="1" applyAlignment="1">
      <alignment horizontal="center" vertical="center" wrapText="1"/>
    </xf>
    <xf numFmtId="0" fontId="13" fillId="28" borderId="84" xfId="0" applyFont="1" applyFill="1" applyBorder="1" applyAlignment="1">
      <alignment horizontal="left" vertical="center" wrapText="1"/>
    </xf>
    <xf numFmtId="0" fontId="16" fillId="28" borderId="89" xfId="0" applyFont="1" applyFill="1" applyBorder="1" applyAlignment="1">
      <alignment wrapText="1"/>
    </xf>
    <xf numFmtId="0" fontId="16" fillId="28" borderId="85" xfId="0" applyFont="1" applyFill="1" applyBorder="1" applyAlignment="1">
      <alignment wrapText="1"/>
    </xf>
    <xf numFmtId="0" fontId="16" fillId="28" borderId="86" xfId="0" applyFont="1" applyFill="1" applyBorder="1" applyAlignment="1">
      <alignment wrapText="1"/>
    </xf>
    <xf numFmtId="0" fontId="11" fillId="0" borderId="90" xfId="0" applyFont="1" applyBorder="1" applyAlignment="1">
      <alignment vertical="center" wrapText="1"/>
    </xf>
    <xf numFmtId="174" fontId="11" fillId="49" borderId="15" xfId="0" applyNumberFormat="1" applyFont="1" applyFill="1" applyBorder="1" applyAlignment="1">
      <alignment horizontal="center" vertical="center" wrapText="1"/>
    </xf>
    <xf numFmtId="174" fontId="11" fillId="0" borderId="91" xfId="0" applyNumberFormat="1" applyFont="1" applyBorder="1" applyAlignment="1">
      <alignment horizontal="right" vertical="center" wrapText="1"/>
    </xf>
    <xf numFmtId="174" fontId="11" fillId="0" borderId="87" xfId="0" applyNumberFormat="1" applyFont="1" applyBorder="1" applyAlignment="1">
      <alignment horizontal="right" vertical="center" wrapText="1"/>
    </xf>
    <xf numFmtId="3" fontId="11" fillId="49" borderId="15" xfId="0" applyNumberFormat="1" applyFont="1" applyFill="1" applyBorder="1" applyAlignment="1">
      <alignment horizontal="center" vertical="center" wrapText="1"/>
    </xf>
    <xf numFmtId="3" fontId="11" fillId="0" borderId="91" xfId="0" applyNumberFormat="1" applyFont="1" applyBorder="1" applyAlignment="1">
      <alignment horizontal="right" vertical="center" wrapText="1"/>
    </xf>
    <xf numFmtId="3" fontId="11" fillId="0" borderId="87" xfId="0" applyNumberFormat="1" applyFont="1" applyBorder="1" applyAlignment="1">
      <alignment horizontal="right" vertical="center" wrapText="1"/>
    </xf>
    <xf numFmtId="0" fontId="11" fillId="0" borderId="90" xfId="0" applyFont="1" applyBorder="1" applyAlignment="1">
      <alignment horizontal="left" vertical="center" wrapText="1"/>
    </xf>
    <xf numFmtId="4" fontId="47" fillId="49" borderId="15" xfId="0" applyNumberFormat="1" applyFont="1" applyFill="1" applyBorder="1" applyAlignment="1">
      <alignment horizontal="center" vertical="center" wrapText="1"/>
    </xf>
    <xf numFmtId="4" fontId="11" fillId="49" borderId="15" xfId="0" applyNumberFormat="1" applyFont="1" applyFill="1" applyBorder="1" applyAlignment="1">
      <alignment horizontal="center" vertical="center" wrapText="1"/>
    </xf>
    <xf numFmtId="4" fontId="11" fillId="0" borderId="91" xfId="0" applyNumberFormat="1" applyFont="1" applyBorder="1" applyAlignment="1">
      <alignment horizontal="right" vertical="center" wrapText="1"/>
    </xf>
    <xf numFmtId="4" fontId="11" fillId="0" borderId="87" xfId="0" applyNumberFormat="1" applyFont="1" applyBorder="1" applyAlignment="1">
      <alignment horizontal="right" vertical="center" wrapText="1"/>
    </xf>
    <xf numFmtId="174" fontId="47" fillId="49" borderId="15" xfId="0" applyNumberFormat="1" applyFont="1" applyFill="1" applyBorder="1" applyAlignment="1">
      <alignment horizontal="center" vertical="center" wrapText="1"/>
    </xf>
    <xf numFmtId="174" fontId="47" fillId="0" borderId="91" xfId="0" applyNumberFormat="1" applyFont="1" applyBorder="1" applyAlignment="1">
      <alignment horizontal="right" vertical="center" wrapText="1"/>
    </xf>
    <xf numFmtId="174" fontId="47" fillId="0" borderId="87" xfId="0" applyNumberFormat="1" applyFont="1" applyBorder="1" applyAlignment="1">
      <alignment horizontal="right" vertical="center" wrapText="1"/>
    </xf>
    <xf numFmtId="4" fontId="47" fillId="0" borderId="91" xfId="0" applyNumberFormat="1" applyFont="1" applyBorder="1" applyAlignment="1">
      <alignment horizontal="right" vertical="center" wrapText="1"/>
    </xf>
    <xf numFmtId="4" fontId="47" fillId="0" borderId="87" xfId="0" applyNumberFormat="1" applyFont="1" applyBorder="1" applyAlignment="1">
      <alignment horizontal="right" vertical="center" wrapText="1"/>
    </xf>
    <xf numFmtId="0" fontId="13" fillId="0" borderId="90" xfId="0" applyFont="1" applyBorder="1" applyAlignment="1">
      <alignment vertical="center" wrapText="1"/>
    </xf>
    <xf numFmtId="174" fontId="63" fillId="49" borderId="15" xfId="0" applyNumberFormat="1" applyFont="1" applyFill="1" applyBorder="1" applyAlignment="1">
      <alignment horizontal="center" vertical="center" wrapText="1"/>
    </xf>
    <xf numFmtId="174" fontId="63" fillId="0" borderId="91" xfId="0" applyNumberFormat="1" applyFont="1" applyBorder="1" applyAlignment="1">
      <alignment horizontal="right" vertical="center" wrapText="1"/>
    </xf>
    <xf numFmtId="174" fontId="63" fillId="0" borderId="87" xfId="0" applyNumberFormat="1" applyFont="1" applyBorder="1" applyAlignment="1">
      <alignment horizontal="right" vertical="center" wrapText="1"/>
    </xf>
    <xf numFmtId="0" fontId="16" fillId="28" borderId="89" xfId="0" applyFont="1" applyFill="1" applyBorder="1" applyAlignment="1">
      <alignment horizontal="center" wrapText="1"/>
    </xf>
    <xf numFmtId="0" fontId="16" fillId="28" borderId="87" xfId="0" applyFont="1" applyFill="1" applyBorder="1" applyAlignment="1">
      <alignment wrapText="1"/>
    </xf>
    <xf numFmtId="3" fontId="63" fillId="49" borderId="15" xfId="0" applyNumberFormat="1" applyFont="1" applyFill="1" applyBorder="1" applyAlignment="1">
      <alignment horizontal="center" vertical="center" wrapText="1"/>
    </xf>
    <xf numFmtId="174" fontId="64" fillId="49" borderId="15" xfId="0" applyNumberFormat="1" applyFont="1" applyFill="1" applyBorder="1" applyAlignment="1">
      <alignment horizontal="center" vertical="center" wrapText="1"/>
    </xf>
    <xf numFmtId="174" fontId="64" fillId="0" borderId="91" xfId="0" applyNumberFormat="1" applyFont="1" applyBorder="1" applyAlignment="1">
      <alignment horizontal="right" vertical="center" wrapText="1"/>
    </xf>
    <xf numFmtId="174" fontId="64" fillId="0" borderId="87" xfId="0" applyNumberFormat="1" applyFont="1" applyBorder="1" applyAlignment="1">
      <alignment horizontal="right" vertical="center" wrapText="1"/>
    </xf>
    <xf numFmtId="3" fontId="64" fillId="49" borderId="15" xfId="0" applyNumberFormat="1" applyFont="1" applyFill="1" applyBorder="1" applyAlignment="1">
      <alignment horizontal="center" vertical="center" wrapText="1"/>
    </xf>
    <xf numFmtId="3" fontId="63" fillId="0" borderId="91" xfId="0" applyNumberFormat="1" applyFont="1" applyBorder="1" applyAlignment="1">
      <alignment horizontal="right" vertical="center" wrapText="1"/>
    </xf>
    <xf numFmtId="3" fontId="63" fillId="0" borderId="87" xfId="0" applyNumberFormat="1" applyFont="1" applyBorder="1" applyAlignment="1">
      <alignment horizontal="right" vertical="center" wrapText="1"/>
    </xf>
    <xf numFmtId="4" fontId="63" fillId="0" borderId="87" xfId="0" applyNumberFormat="1" applyFont="1" applyBorder="1" applyAlignment="1">
      <alignment horizontal="right" vertical="center" wrapText="1"/>
    </xf>
    <xf numFmtId="0" fontId="11" fillId="0" borderId="92" xfId="0" applyFont="1" applyBorder="1" applyAlignment="1">
      <alignment vertical="center" wrapText="1"/>
    </xf>
    <xf numFmtId="174" fontId="11" fillId="0" borderId="93" xfId="0" applyNumberFormat="1" applyFont="1" applyBorder="1" applyAlignment="1">
      <alignment horizontal="right" vertical="center" wrapText="1"/>
    </xf>
    <xf numFmtId="174" fontId="11" fillId="0" borderId="94" xfId="0" applyNumberFormat="1" applyFont="1" applyBorder="1" applyAlignment="1">
      <alignment horizontal="right" vertical="center" wrapText="1"/>
    </xf>
    <xf numFmtId="174" fontId="11" fillId="0" borderId="95" xfId="0" applyNumberFormat="1" applyFont="1" applyBorder="1" applyAlignment="1">
      <alignment horizontal="right" vertical="center" wrapText="1"/>
    </xf>
    <xf numFmtId="3" fontId="11" fillId="0" borderId="93" xfId="0" applyNumberFormat="1" applyFont="1" applyBorder="1" applyAlignment="1">
      <alignment horizontal="right" vertical="center" wrapText="1"/>
    </xf>
    <xf numFmtId="3" fontId="11" fillId="0" borderId="94" xfId="0" applyNumberFormat="1" applyFont="1" applyBorder="1" applyAlignment="1">
      <alignment horizontal="right" vertical="center" wrapText="1"/>
    </xf>
    <xf numFmtId="3" fontId="11" fillId="0" borderId="95" xfId="0" applyNumberFormat="1" applyFont="1" applyBorder="1" applyAlignment="1">
      <alignment horizontal="right" vertical="center" wrapText="1"/>
    </xf>
    <xf numFmtId="0" fontId="73" fillId="0" borderId="0" xfId="0" applyFont="1"/>
    <xf numFmtId="0" fontId="75" fillId="0" borderId="0" xfId="0" applyFont="1"/>
    <xf numFmtId="0" fontId="76" fillId="0" borderId="0" xfId="0" applyFont="1" applyAlignment="1">
      <alignment vertical="top"/>
    </xf>
    <xf numFmtId="0" fontId="75" fillId="0" borderId="76" xfId="0" applyFont="1" applyBorder="1" applyAlignment="1">
      <alignment vertical="top"/>
    </xf>
    <xf numFmtId="0" fontId="77" fillId="0" borderId="15" xfId="0" applyFont="1" applyBorder="1" applyAlignment="1">
      <alignment vertical="top" wrapText="1"/>
    </xf>
    <xf numFmtId="0" fontId="75" fillId="0" borderId="13" xfId="0" applyFont="1" applyBorder="1" applyAlignment="1">
      <alignment vertical="top"/>
    </xf>
    <xf numFmtId="0" fontId="75" fillId="0" borderId="4" xfId="0" applyFont="1" applyBorder="1" applyAlignment="1">
      <alignment vertical="top"/>
    </xf>
    <xf numFmtId="0" fontId="78" fillId="0" borderId="15" xfId="0" applyFont="1" applyBorder="1" applyAlignment="1">
      <alignment horizontal="left" vertical="top" wrapText="1"/>
    </xf>
    <xf numFmtId="0" fontId="79" fillId="0" borderId="15" xfId="0" applyFont="1" applyBorder="1" applyAlignment="1">
      <alignment horizontal="left" vertical="top" wrapText="1"/>
    </xf>
    <xf numFmtId="0" fontId="18" fillId="17" borderId="15" xfId="0" applyFont="1" applyFill="1" applyBorder="1" applyAlignment="1">
      <alignment horizontal="center"/>
    </xf>
    <xf numFmtId="0" fontId="67" fillId="36" borderId="15" xfId="0" applyFont="1" applyFill="1" applyBorder="1"/>
    <xf numFmtId="178" fontId="67" fillId="0" borderId="15" xfId="0" applyNumberFormat="1" applyFont="1" applyBorder="1"/>
    <xf numFmtId="0" fontId="67" fillId="38" borderId="15" xfId="0" applyFont="1" applyFill="1" applyBorder="1"/>
    <xf numFmtId="0" fontId="18" fillId="50" borderId="17" xfId="0" applyFont="1" applyFill="1" applyBorder="1" applyAlignment="1">
      <alignment horizontal="center" vertical="center" wrapText="1"/>
    </xf>
    <xf numFmtId="0" fontId="29" fillId="35" borderId="27" xfId="0" applyFont="1" applyFill="1" applyBorder="1"/>
    <xf numFmtId="4" fontId="29" fillId="35" borderId="27" xfId="0" applyNumberFormat="1" applyFont="1" applyFill="1" applyBorder="1"/>
    <xf numFmtId="0" fontId="29" fillId="7" borderId="27" xfId="0" applyFont="1" applyFill="1" applyBorder="1"/>
    <xf numFmtId="4" fontId="29" fillId="7" borderId="27" xfId="0" applyNumberFormat="1" applyFont="1" applyFill="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3" borderId="6" xfId="0" applyFont="1" applyFill="1" applyBorder="1" applyAlignment="1">
      <alignment horizontal="center"/>
    </xf>
    <xf numFmtId="0" fontId="2" fillId="0" borderId="7" xfId="0" applyFont="1" applyBorder="1"/>
    <xf numFmtId="0" fontId="2" fillId="0" borderId="8" xfId="0" applyFont="1" applyBorder="1"/>
    <xf numFmtId="0" fontId="4" fillId="4" borderId="9" xfId="0" applyFont="1" applyFill="1" applyBorder="1" applyAlignment="1">
      <alignment horizontal="center"/>
    </xf>
    <xf numFmtId="0" fontId="6" fillId="0" borderId="0" xfId="0" applyFont="1" applyAlignment="1">
      <alignment horizontal="center"/>
    </xf>
    <xf numFmtId="0" fontId="0" fillId="0" borderId="0" xfId="0"/>
    <xf numFmtId="0" fontId="7" fillId="0" borderId="11" xfId="0" applyFont="1" applyBorder="1" applyAlignment="1">
      <alignment horizontal="center"/>
    </xf>
    <xf numFmtId="0" fontId="8" fillId="0" borderId="0" xfId="0" applyFont="1" applyAlignment="1">
      <alignment horizontal="center"/>
    </xf>
    <xf numFmtId="0" fontId="9" fillId="5" borderId="9" xfId="0" applyFont="1" applyFill="1" applyBorder="1" applyAlignment="1">
      <alignment horizontal="center"/>
    </xf>
    <xf numFmtId="0" fontId="12" fillId="6" borderId="12" xfId="0" applyFont="1" applyFill="1" applyBorder="1" applyAlignment="1">
      <alignment horizontal="center"/>
    </xf>
    <xf numFmtId="0" fontId="2" fillId="0" borderId="13" xfId="0" applyFont="1" applyBorder="1"/>
    <xf numFmtId="0" fontId="2" fillId="0" borderId="14" xfId="0" applyFont="1" applyBorder="1"/>
    <xf numFmtId="0" fontId="9" fillId="8" borderId="9" xfId="0" applyFont="1" applyFill="1" applyBorder="1" applyAlignment="1">
      <alignment horizontal="center"/>
    </xf>
    <xf numFmtId="0" fontId="18" fillId="9" borderId="9" xfId="0" applyFont="1" applyFill="1" applyBorder="1" applyAlignment="1">
      <alignment horizontal="center" vertical="top"/>
    </xf>
    <xf numFmtId="0" fontId="20" fillId="13" borderId="12" xfId="0" applyFont="1" applyFill="1" applyBorder="1" applyAlignment="1">
      <alignment horizontal="center"/>
    </xf>
    <xf numFmtId="0" fontId="21" fillId="9" borderId="6" xfId="0" applyFont="1" applyFill="1" applyBorder="1" applyAlignment="1">
      <alignment horizontal="center"/>
    </xf>
    <xf numFmtId="0" fontId="23" fillId="15" borderId="19" xfId="0" applyFont="1" applyFill="1" applyBorder="1" applyAlignment="1">
      <alignment horizontal="center" vertical="center"/>
    </xf>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2" fillId="0" borderId="25" xfId="0" applyFont="1" applyBorder="1"/>
    <xf numFmtId="0" fontId="2" fillId="0" borderId="26" xfId="0" applyFont="1" applyBorder="1"/>
    <xf numFmtId="0" fontId="12" fillId="15" borderId="19" xfId="0" applyFont="1" applyFill="1" applyBorder="1" applyAlignment="1">
      <alignment horizontal="center"/>
    </xf>
    <xf numFmtId="0" fontId="12" fillId="15" borderId="19" xfId="0" applyFont="1" applyFill="1" applyBorder="1" applyAlignment="1">
      <alignment horizontal="center" vertical="center"/>
    </xf>
    <xf numFmtId="0" fontId="24" fillId="17" borderId="9" xfId="0" applyFont="1" applyFill="1" applyBorder="1" applyAlignment="1">
      <alignment horizontal="center" vertical="center"/>
    </xf>
    <xf numFmtId="0" fontId="39" fillId="26" borderId="33" xfId="0" applyFont="1" applyFill="1" applyBorder="1" applyAlignment="1">
      <alignment horizontal="left" vertical="center" wrapText="1"/>
    </xf>
    <xf numFmtId="0" fontId="2" fillId="0" borderId="31" xfId="0" applyFont="1" applyBorder="1"/>
    <xf numFmtId="0" fontId="2" fillId="0" borderId="32" xfId="0" applyFont="1" applyBorder="1"/>
    <xf numFmtId="0" fontId="39" fillId="26" borderId="34" xfId="0" applyFont="1" applyFill="1" applyBorder="1" applyAlignment="1">
      <alignment horizontal="left" vertical="center" wrapText="1"/>
    </xf>
    <xf numFmtId="0" fontId="2" fillId="0" borderId="37" xfId="0" applyFont="1" applyBorder="1"/>
    <xf numFmtId="0" fontId="39" fillId="26" borderId="29" xfId="0" applyFont="1" applyFill="1" applyBorder="1" applyAlignment="1">
      <alignment horizontal="left" vertical="center" wrapText="1"/>
    </xf>
    <xf numFmtId="0" fontId="2" fillId="0" borderId="16" xfId="0" applyFont="1" applyBorder="1"/>
    <xf numFmtId="0" fontId="39" fillId="26" borderId="12" xfId="0" applyFont="1" applyFill="1" applyBorder="1" applyAlignment="1">
      <alignment horizontal="left" vertical="center" wrapText="1"/>
    </xf>
    <xf numFmtId="0" fontId="39" fillId="26" borderId="30" xfId="0" applyFont="1" applyFill="1" applyBorder="1" applyAlignment="1">
      <alignment horizontal="left" vertical="center" wrapText="1"/>
    </xf>
    <xf numFmtId="0" fontId="3" fillId="0" borderId="0" xfId="0" applyFont="1" applyAlignment="1">
      <alignment vertical="center" wrapText="1"/>
    </xf>
    <xf numFmtId="0" fontId="48" fillId="5" borderId="41" xfId="0" applyFont="1" applyFill="1" applyBorder="1" applyAlignment="1">
      <alignment horizontal="center"/>
    </xf>
    <xf numFmtId="0" fontId="2" fillId="0" borderId="42" xfId="0" applyFont="1" applyBorder="1"/>
    <xf numFmtId="0" fontId="2" fillId="0" borderId="43" xfId="0" applyFont="1" applyBorder="1"/>
    <xf numFmtId="0" fontId="48" fillId="5" borderId="9" xfId="0" applyFont="1" applyFill="1" applyBorder="1" applyAlignment="1">
      <alignment horizontal="center"/>
    </xf>
    <xf numFmtId="0" fontId="29" fillId="30" borderId="44" xfId="0" applyFont="1" applyFill="1" applyBorder="1" applyAlignment="1">
      <alignment horizontal="center" vertical="center"/>
    </xf>
    <xf numFmtId="0" fontId="2" fillId="0" borderId="45" xfId="0" applyFont="1" applyBorder="1"/>
    <xf numFmtId="0" fontId="49" fillId="31" borderId="46" xfId="0" applyFont="1" applyFill="1" applyBorder="1" applyAlignment="1">
      <alignment horizontal="center" vertical="center"/>
    </xf>
    <xf numFmtId="0" fontId="2" fillId="0" borderId="47" xfId="0" applyFont="1" applyBorder="1"/>
    <xf numFmtId="0" fontId="49" fillId="32" borderId="48" xfId="0" applyFont="1" applyFill="1" applyBorder="1" applyAlignment="1">
      <alignment horizontal="center" vertical="center"/>
    </xf>
    <xf numFmtId="0" fontId="49" fillId="33" borderId="48" xfId="0" applyFont="1" applyFill="1" applyBorder="1" applyAlignment="1">
      <alignment horizontal="center" vertical="center"/>
    </xf>
    <xf numFmtId="0" fontId="49" fillId="34" borderId="48" xfId="0" applyFont="1" applyFill="1" applyBorder="1" applyAlignment="1">
      <alignment horizontal="center" vertical="center"/>
    </xf>
    <xf numFmtId="0" fontId="55" fillId="37" borderId="61" xfId="0" applyFont="1" applyFill="1" applyBorder="1" applyAlignment="1">
      <alignment vertical="top" wrapText="1"/>
    </xf>
    <xf numFmtId="0" fontId="2" fillId="0" borderId="62" xfId="0" applyFont="1" applyBorder="1"/>
    <xf numFmtId="0" fontId="2" fillId="0" borderId="63" xfId="0" applyFont="1" applyBorder="1"/>
    <xf numFmtId="0" fontId="2" fillId="0" borderId="64" xfId="0" applyFont="1" applyBorder="1"/>
    <xf numFmtId="0" fontId="2" fillId="0" borderId="65" xfId="0" applyFont="1" applyBorder="1"/>
    <xf numFmtId="0" fontId="2" fillId="0" borderId="66" xfId="0" applyFont="1" applyBorder="1"/>
    <xf numFmtId="0" fontId="2" fillId="0" borderId="67" xfId="0" applyFont="1" applyBorder="1"/>
    <xf numFmtId="0" fontId="2" fillId="0" borderId="68" xfId="0" applyFont="1" applyBorder="1"/>
    <xf numFmtId="0" fontId="56" fillId="17" borderId="9" xfId="0" applyFont="1" applyFill="1" applyBorder="1" applyAlignment="1">
      <alignment horizontal="center" vertical="center"/>
    </xf>
    <xf numFmtId="0" fontId="57" fillId="17" borderId="9" xfId="0" applyFont="1" applyFill="1" applyBorder="1" applyAlignment="1">
      <alignment horizontal="center" vertical="center"/>
    </xf>
    <xf numFmtId="0" fontId="3" fillId="0" borderId="12" xfId="0" applyFont="1" applyBorder="1" applyAlignment="1">
      <alignment horizontal="center"/>
    </xf>
    <xf numFmtId="0" fontId="36" fillId="0" borderId="12" xfId="0" applyFont="1" applyBorder="1" applyAlignment="1">
      <alignment horizontal="center"/>
    </xf>
    <xf numFmtId="3" fontId="3" fillId="0" borderId="12" xfId="0" applyNumberFormat="1" applyFont="1" applyBorder="1" applyAlignment="1">
      <alignment horizontal="center"/>
    </xf>
    <xf numFmtId="10" fontId="3" fillId="0" borderId="12" xfId="0" applyNumberFormat="1" applyFont="1" applyBorder="1" applyAlignment="1">
      <alignment horizontal="center"/>
    </xf>
    <xf numFmtId="0" fontId="60" fillId="17" borderId="9" xfId="0" applyFont="1" applyFill="1" applyBorder="1" applyAlignment="1">
      <alignment horizontal="center" vertical="center"/>
    </xf>
    <xf numFmtId="0" fontId="45" fillId="27" borderId="70" xfId="0" applyFont="1" applyFill="1" applyBorder="1" applyAlignment="1">
      <alignment horizontal="center" vertical="center" wrapText="1"/>
    </xf>
    <xf numFmtId="0" fontId="2" fillId="0" borderId="71" xfId="0" applyFont="1" applyBorder="1"/>
    <xf numFmtId="0" fontId="2" fillId="0" borderId="72" xfId="0" applyFont="1" applyBorder="1"/>
    <xf numFmtId="0" fontId="65" fillId="40" borderId="29" xfId="0" applyFont="1" applyFill="1" applyBorder="1" applyAlignment="1">
      <alignment horizontal="center" vertical="center"/>
    </xf>
    <xf numFmtId="0" fontId="2" fillId="0" borderId="74" xfId="0" applyFont="1" applyBorder="1"/>
    <xf numFmtId="0" fontId="66" fillId="23" borderId="73" xfId="0" applyFont="1" applyFill="1" applyBorder="1" applyAlignment="1">
      <alignment horizontal="center" vertical="center"/>
    </xf>
    <xf numFmtId="0" fontId="2" fillId="0" borderId="4" xfId="0" applyFont="1" applyBorder="1"/>
    <xf numFmtId="0" fontId="2" fillId="0" borderId="5" xfId="0" applyFont="1" applyBorder="1"/>
    <xf numFmtId="0" fontId="2" fillId="0" borderId="75" xfId="0" applyFont="1" applyBorder="1"/>
    <xf numFmtId="0" fontId="2" fillId="0" borderId="76" xfId="0" applyFont="1" applyBorder="1"/>
    <xf numFmtId="0" fontId="2" fillId="0" borderId="77" xfId="0" applyFont="1" applyBorder="1"/>
    <xf numFmtId="0" fontId="68" fillId="10" borderId="19" xfId="0" applyFont="1" applyFill="1" applyBorder="1" applyAlignment="1">
      <alignment horizontal="center" vertical="center"/>
    </xf>
    <xf numFmtId="0" fontId="69" fillId="0" borderId="0" xfId="0" applyFont="1" applyAlignment="1">
      <alignment horizontal="center" vertical="center"/>
    </xf>
    <xf numFmtId="0" fontId="9" fillId="23" borderId="9" xfId="0" applyFont="1" applyFill="1" applyBorder="1" applyAlignment="1">
      <alignment horizontal="center"/>
    </xf>
    <xf numFmtId="0" fontId="12" fillId="22" borderId="12" xfId="0" applyFont="1" applyFill="1" applyBorder="1" applyAlignment="1">
      <alignment horizontal="center"/>
    </xf>
    <xf numFmtId="0" fontId="70" fillId="44" borderId="9" xfId="0" applyFont="1" applyFill="1" applyBorder="1" applyAlignment="1">
      <alignment horizontal="center"/>
    </xf>
    <xf numFmtId="0" fontId="70" fillId="2" borderId="44" xfId="0" applyFont="1" applyFill="1" applyBorder="1" applyAlignment="1">
      <alignment horizontal="center" vertical="center"/>
    </xf>
    <xf numFmtId="0" fontId="2" fillId="0" borderId="78" xfId="0" applyFont="1" applyBorder="1"/>
    <xf numFmtId="0" fontId="70" fillId="9" borderId="44" xfId="0" applyFont="1" applyFill="1" applyBorder="1" applyAlignment="1">
      <alignment horizontal="center" vertical="center"/>
    </xf>
    <xf numFmtId="0" fontId="72" fillId="46" borderId="73" xfId="0" applyFont="1" applyFill="1" applyBorder="1" applyAlignment="1">
      <alignment horizontal="center" vertical="center"/>
    </xf>
    <xf numFmtId="0" fontId="2" fillId="0" borderId="11" xfId="0" applyFont="1" applyBorder="1"/>
    <xf numFmtId="0" fontId="2" fillId="0" borderId="10" xfId="0" applyFont="1" applyBorder="1"/>
    <xf numFmtId="0" fontId="72" fillId="47" borderId="73" xfId="0" applyFont="1" applyFill="1" applyBorder="1" applyAlignment="1">
      <alignment horizontal="center" vertical="center"/>
    </xf>
    <xf numFmtId="0" fontId="44" fillId="27" borderId="80" xfId="0" applyFont="1" applyFill="1" applyBorder="1" applyAlignment="1">
      <alignment horizontal="center" vertical="center"/>
    </xf>
    <xf numFmtId="0" fontId="2" fillId="0" borderId="81" xfId="0" applyFont="1" applyBorder="1"/>
    <xf numFmtId="0" fontId="2" fillId="0" borderId="82" xfId="0" applyFont="1" applyBorder="1"/>
    <xf numFmtId="0" fontId="44" fillId="48" borderId="80" xfId="0" applyFont="1" applyFill="1" applyBorder="1" applyAlignment="1">
      <alignment horizontal="center"/>
    </xf>
    <xf numFmtId="0" fontId="45" fillId="27" borderId="83" xfId="0" applyFont="1" applyFill="1" applyBorder="1" applyAlignment="1">
      <alignment horizontal="center" wrapText="1"/>
    </xf>
    <xf numFmtId="0" fontId="2" fillId="0" borderId="88" xfId="0" applyFont="1" applyBorder="1"/>
    <xf numFmtId="0" fontId="45" fillId="48" borderId="83" xfId="0" applyFont="1" applyFill="1" applyBorder="1" applyAlignment="1">
      <alignment horizontal="center" wrapText="1"/>
    </xf>
    <xf numFmtId="0" fontId="80" fillId="0" borderId="0" xfId="0" applyFont="1" applyAlignment="1">
      <alignment horizontal="center"/>
    </xf>
    <xf numFmtId="0" fontId="11" fillId="51" borderId="90" xfId="0" applyFont="1" applyFill="1" applyBorder="1" applyAlignment="1">
      <alignment horizontal="left" vertical="center" wrapText="1"/>
    </xf>
    <xf numFmtId="0" fontId="11" fillId="51" borderId="90" xfId="0" applyFont="1" applyFill="1" applyBorder="1" applyAlignment="1">
      <alignment vertical="center" wrapText="1"/>
    </xf>
    <xf numFmtId="0" fontId="11" fillId="52" borderId="90" xfId="0" applyFont="1" applyFill="1" applyBorder="1" applyAlignment="1">
      <alignment vertical="center" wrapText="1"/>
    </xf>
    <xf numFmtId="0" fontId="13" fillId="51" borderId="90" xfId="0" applyFont="1" applyFill="1" applyBorder="1" applyAlignment="1">
      <alignment vertical="center" wrapText="1"/>
    </xf>
    <xf numFmtId="0" fontId="0" fillId="0" borderId="0" xfId="0" applyFill="1"/>
    <xf numFmtId="0" fontId="11" fillId="0" borderId="90" xfId="0" applyFont="1" applyFill="1" applyBorder="1" applyAlignment="1">
      <alignment horizontal="left" vertical="center" wrapText="1"/>
    </xf>
    <xf numFmtId="0" fontId="81" fillId="0" borderId="0" xfId="0" applyFont="1" applyAlignment="1">
      <alignment vertical="center"/>
    </xf>
    <xf numFmtId="0" fontId="82" fillId="0" borderId="0" xfId="0" applyFont="1"/>
    <xf numFmtId="0" fontId="81" fillId="0" borderId="96" xfId="0" applyFont="1" applyBorder="1" applyAlignment="1">
      <alignment horizontal="left" vertical="center" wrapText="1" indent="1"/>
    </xf>
    <xf numFmtId="0" fontId="83" fillId="0" borderId="96" xfId="0" applyFont="1" applyBorder="1" applyAlignment="1">
      <alignment horizontal="left" vertical="center" wrapText="1" indent="1"/>
    </xf>
    <xf numFmtId="0" fontId="84" fillId="53" borderId="96" xfId="0" applyFont="1" applyFill="1" applyBorder="1" applyAlignment="1">
      <alignment horizontal="left" vertical="center" wrapText="1" indent="1"/>
    </xf>
    <xf numFmtId="0" fontId="86" fillId="0" borderId="0" xfId="0" applyFont="1" applyAlignment="1">
      <alignment horizontal="left" vertical="top"/>
    </xf>
    <xf numFmtId="0" fontId="87" fillId="0" borderId="0" xfId="0" applyFont="1" applyAlignment="1">
      <alignment horizontal="left" vertical="top" wrapText="1"/>
    </xf>
    <xf numFmtId="0" fontId="85" fillId="53" borderId="96" xfId="0" applyFont="1" applyFill="1" applyBorder="1" applyAlignment="1">
      <alignment horizontal="center" vertical="center"/>
    </xf>
    <xf numFmtId="0" fontId="88" fillId="0" borderId="96" xfId="0" applyFont="1" applyBorder="1" applyAlignment="1">
      <alignment horizontal="left" vertical="center" wrapText="1" indent="1"/>
    </xf>
  </cellXfs>
  <cellStyles count="1">
    <cellStyle name="Normal" xfId="0" builtinId="0"/>
  </cellStyles>
  <dxfs count="13">
    <dxf>
      <font>
        <strike val="0"/>
        <outline val="0"/>
        <shadow val="0"/>
        <u val="none"/>
        <vertAlign val="baseline"/>
        <sz val="12"/>
        <color theme="0"/>
        <name val="&quot;Times New Roman&quot;"/>
        <scheme val="none"/>
      </font>
    </dxf>
    <dxf>
      <font>
        <strike val="0"/>
        <outline val="0"/>
        <shadow val="0"/>
        <u val="none"/>
        <vertAlign val="baseline"/>
        <sz val="13"/>
        <color theme="0"/>
        <name val="&quot;Arial&quot;"/>
        <scheme val="none"/>
      </font>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Major acquisitions and their im-style" pivot="0" count="3" xr9:uid="{00000000-0011-0000-FFFF-FFFF00000000}">
      <tableStyleElement type="headerRow" dxfId="12"/>
      <tableStyleElement type="firstRowStripe" dxfId="11"/>
      <tableStyleElement type="secondRowStripe" dxfId="10"/>
    </tableStyle>
    <tableStyle name="Cash Flow Analysis-style" pivot="0" count="4" xr9:uid="{00000000-0011-0000-FFFF-FFFF01000000}">
      <tableStyleElement type="wholeTable" size="0" dxfId="6"/>
      <tableStyleElement type="headerRow" dxfId="9"/>
      <tableStyleElement type="firstRowStripe" dxfId="8"/>
      <tableStyleElement type="secondRowStripe" dxfId="7"/>
    </tableStyle>
    <tableStyle name="Cash Flow Analysis-style 2" pivot="0" count="4" xr9:uid="{00000000-0011-0000-FFFF-FFFF02000000}">
      <tableStyleElement type="wholeTable" size="0" dxfId="2"/>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Employess Headcount</a:t>
            </a:r>
          </a:p>
        </c:rich>
      </c:tx>
      <c:overlay val="0"/>
    </c:title>
    <c:autoTitleDeleted val="0"/>
    <c:plotArea>
      <c:layout/>
      <c:barChart>
        <c:barDir val="col"/>
        <c:grouping val="clustered"/>
        <c:varyColors val="1"/>
        <c:ser>
          <c:idx val="0"/>
          <c:order val="0"/>
          <c:tx>
            <c:v>Radico Khaitan</c:v>
          </c:tx>
          <c:spPr>
            <a:solidFill>
              <a:srgbClr val="4285F4"/>
            </a:solidFill>
            <a:ln cmpd="sng">
              <a:noFill/>
            </a:ln>
          </c:spPr>
          <c:invertIfNegative val="1"/>
          <c:cat>
            <c:numRef>
              <c:f>Performance!$B$3:$G$3</c:f>
              <c:numCache>
                <c:formatCode>General</c:formatCode>
                <c:ptCount val="6"/>
              </c:numCache>
            </c:numRef>
          </c:cat>
          <c:val>
            <c:numRef>
              <c:f>Performance!$B$4:$G$4</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BD39-4E2C-A6AE-1B9112E4F3DD}"/>
            </c:ext>
          </c:extLst>
        </c:ser>
        <c:ser>
          <c:idx val="1"/>
          <c:order val="1"/>
          <c:tx>
            <c:v>YoY Growth% (Radico)</c:v>
          </c:tx>
          <c:spPr>
            <a:solidFill>
              <a:srgbClr val="EA4335"/>
            </a:solidFill>
            <a:ln cmpd="sng">
              <a:noFill/>
            </a:ln>
          </c:spPr>
          <c:invertIfNegative val="1"/>
          <c:cat>
            <c:numRef>
              <c:f>Performance!$B$3:$G$3</c:f>
              <c:numCache>
                <c:formatCode>General</c:formatCode>
                <c:ptCount val="6"/>
              </c:numCache>
            </c:numRef>
          </c:cat>
          <c:val>
            <c:numRef>
              <c:f>Performance!$B$5:$G$5</c:f>
              <c:numCache>
                <c:formatCode>General</c:formatCode>
                <c:ptCount val="6"/>
                <c:pt idx="0">
                  <c:v>1179</c:v>
                </c:pt>
                <c:pt idx="1">
                  <c:v>1196</c:v>
                </c:pt>
                <c:pt idx="2">
                  <c:v>1329</c:v>
                </c:pt>
                <c:pt idx="3">
                  <c:v>1469</c:v>
                </c:pt>
                <c:pt idx="4">
                  <c:v>1494</c:v>
                </c:pt>
                <c:pt idx="5" formatCode="0.00%">
                  <c:v>1.7018379850238258E-2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BD39-4E2C-A6AE-1B9112E4F3DD}"/>
            </c:ext>
          </c:extLst>
        </c:ser>
        <c:ser>
          <c:idx val="2"/>
          <c:order val="2"/>
          <c:tx>
            <c:v>United Spirits Limited(USL)</c:v>
          </c:tx>
          <c:spPr>
            <a:solidFill>
              <a:srgbClr val="FBBC04"/>
            </a:solidFill>
            <a:ln cmpd="sng">
              <a:noFill/>
            </a:ln>
          </c:spPr>
          <c:invertIfNegative val="1"/>
          <c:cat>
            <c:numRef>
              <c:f>Performance!$B$3:$G$3</c:f>
              <c:numCache>
                <c:formatCode>General</c:formatCode>
                <c:ptCount val="6"/>
              </c:numCache>
            </c:numRef>
          </c:cat>
          <c:val>
            <c:numRef>
              <c:f>Performance!$B$6:$G$6</c:f>
              <c:numCache>
                <c:formatCode>0.00%</c:formatCode>
                <c:ptCount val="6"/>
                <c:pt idx="0" formatCode="General">
                  <c:v>0</c:v>
                </c:pt>
                <c:pt idx="1">
                  <c:v>1.441899915182358E-2</c:v>
                </c:pt>
                <c:pt idx="2">
                  <c:v>0.11120401337792642</c:v>
                </c:pt>
                <c:pt idx="3">
                  <c:v>0.10534236267870579</c:v>
                </c:pt>
                <c:pt idx="4">
                  <c:v>1.7018379850238258E-2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BD39-4E2C-A6AE-1B9112E4F3DD}"/>
            </c:ext>
          </c:extLst>
        </c:ser>
        <c:ser>
          <c:idx val="3"/>
          <c:order val="3"/>
          <c:tx>
            <c:v>YoY Growth% (USL)</c:v>
          </c:tx>
          <c:spPr>
            <a:solidFill>
              <a:srgbClr val="34A853"/>
            </a:solidFill>
            <a:ln cmpd="sng">
              <a:noFill/>
            </a:ln>
          </c:spPr>
          <c:invertIfNegative val="1"/>
          <c:cat>
            <c:numRef>
              <c:f>Performance!$B$3:$G$3</c:f>
              <c:numCache>
                <c:formatCode>General</c:formatCode>
                <c:ptCount val="6"/>
              </c:numCache>
            </c:numRef>
          </c:cat>
          <c:val>
            <c:numRef>
              <c:f>Performance!$B$7:$G$7</c:f>
              <c:numCache>
                <c:formatCode>General</c:formatCode>
                <c:ptCount val="6"/>
                <c:pt idx="0">
                  <c:v>3261</c:v>
                </c:pt>
                <c:pt idx="1">
                  <c:v>3145</c:v>
                </c:pt>
                <c:pt idx="2">
                  <c:v>2957</c:v>
                </c:pt>
                <c:pt idx="3">
                  <c:v>2598</c:v>
                </c:pt>
                <c:pt idx="4">
                  <c:v>2420</c:v>
                </c:pt>
                <c:pt idx="5" formatCode="0.00%">
                  <c:v>-6.8514241724403388E-2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BD39-4E2C-A6AE-1B9112E4F3DD}"/>
            </c:ext>
          </c:extLst>
        </c:ser>
        <c:ser>
          <c:idx val="4"/>
          <c:order val="4"/>
          <c:tx>
            <c:strRef>
              <c:f>Performance!$A$8</c:f>
              <c:strCache>
                <c:ptCount val="1"/>
                <c:pt idx="0">
                  <c:v>YoY Growth% (USL)</c:v>
                </c:pt>
              </c:strCache>
            </c:strRef>
          </c:tx>
          <c:invertIfNegative val="1"/>
          <c:cat>
            <c:numRef>
              <c:f>Performance!$B$3:$G$3</c:f>
              <c:numCache>
                <c:formatCode>General</c:formatCode>
                <c:ptCount val="6"/>
              </c:numCache>
            </c:numRef>
          </c:cat>
          <c:val>
            <c:numRef>
              <c:f>Performance!$B$8:$G$8</c:f>
              <c:numCache>
                <c:formatCode>0.00%</c:formatCode>
                <c:ptCount val="6"/>
                <c:pt idx="0" formatCode="General">
                  <c:v>0</c:v>
                </c:pt>
                <c:pt idx="1">
                  <c:v>-3.557191045691506E-2</c:v>
                </c:pt>
                <c:pt idx="2">
                  <c:v>-5.9777424483306835E-2</c:v>
                </c:pt>
                <c:pt idx="3">
                  <c:v>-0.12140683124788637</c:v>
                </c:pt>
                <c:pt idx="4">
                  <c:v>-6.8514241724403388E-2</c:v>
                </c:pt>
              </c:numCache>
            </c:numRef>
          </c:val>
          <c:extLst>
            <c:ext xmlns:c16="http://schemas.microsoft.com/office/drawing/2014/chart" uri="{C3380CC4-5D6E-409C-BE32-E72D297353CC}">
              <c16:uniqueId val="{00000004-BD39-4E2C-A6AE-1B9112E4F3DD}"/>
            </c:ext>
          </c:extLst>
        </c:ser>
        <c:dLbls>
          <c:showLegendKey val="0"/>
          <c:showVal val="0"/>
          <c:showCatName val="0"/>
          <c:showSerName val="0"/>
          <c:showPercent val="0"/>
          <c:showBubbleSize val="0"/>
        </c:dLbls>
        <c:gapWidth val="150"/>
        <c:axId val="1107581768"/>
        <c:axId val="1152435020"/>
      </c:barChart>
      <c:catAx>
        <c:axId val="1107581768"/>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152435020"/>
        <c:crosses val="autoZero"/>
        <c:auto val="1"/>
        <c:lblAlgn val="ctr"/>
        <c:lblOffset val="100"/>
        <c:noMultiLvlLbl val="1"/>
      </c:catAx>
      <c:valAx>
        <c:axId val="115243502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107581768"/>
        <c:crosses val="autoZero"/>
        <c:crossBetween val="between"/>
      </c:valAx>
    </c:plotArea>
    <c:legend>
      <c:legendPos val="b"/>
      <c:layout>
        <c:manualLayout>
          <c:xMode val="edge"/>
          <c:yMode val="edge"/>
          <c:x val="0.32340113735783027"/>
          <c:y val="0.72963400408282297"/>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Total Sales in Crores</a:t>
            </a:r>
          </a:p>
        </c:rich>
      </c:tx>
      <c:overlay val="0"/>
    </c:title>
    <c:autoTitleDeleted val="0"/>
    <c:plotArea>
      <c:layout/>
      <c:barChart>
        <c:barDir val="col"/>
        <c:grouping val="clustered"/>
        <c:varyColors val="1"/>
        <c:ser>
          <c:idx val="0"/>
          <c:order val="0"/>
          <c:tx>
            <c:v>Radico Khaitan</c:v>
          </c:tx>
          <c:spPr>
            <a:solidFill>
              <a:srgbClr val="46BDC6"/>
            </a:solidFill>
            <a:ln cmpd="sng">
              <a:noFill/>
            </a:ln>
          </c:spPr>
          <c:invertIfNegative val="1"/>
          <c:cat>
            <c:numRef>
              <c:f>Performance!$B$10:$G$10</c:f>
              <c:numCache>
                <c:formatCode>General</c:formatCode>
                <c:ptCount val="6"/>
              </c:numCache>
            </c:numRef>
          </c:cat>
          <c:val>
            <c:numRef>
              <c:f>Performance!$B$11:$G$11</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05D3-43DF-AE3F-D10487409C3D}"/>
            </c:ext>
          </c:extLst>
        </c:ser>
        <c:ser>
          <c:idx val="1"/>
          <c:order val="1"/>
          <c:tx>
            <c:v>YoY Sales Growth% (Radico)</c:v>
          </c:tx>
          <c:spPr>
            <a:solidFill>
              <a:srgbClr val="FF6D01"/>
            </a:solidFill>
            <a:ln cmpd="sng">
              <a:noFill/>
            </a:ln>
          </c:spPr>
          <c:invertIfNegative val="1"/>
          <c:cat>
            <c:numRef>
              <c:f>Performance!$B$10:$G$10</c:f>
              <c:numCache>
                <c:formatCode>General</c:formatCode>
                <c:ptCount val="6"/>
              </c:numCache>
            </c:numRef>
          </c:cat>
          <c:val>
            <c:numRef>
              <c:f>Performance!$B$12:$G$12</c:f>
              <c:numCache>
                <c:formatCode>#,##0.00</c:formatCode>
                <c:ptCount val="6"/>
                <c:pt idx="0">
                  <c:v>2398.8000000000002</c:v>
                </c:pt>
                <c:pt idx="1">
                  <c:v>2868</c:v>
                </c:pt>
                <c:pt idx="2">
                  <c:v>3142.8</c:v>
                </c:pt>
                <c:pt idx="3">
                  <c:v>4118.5</c:v>
                </c:pt>
                <c:pt idx="4">
                  <c:v>4851.2</c:v>
                </c:pt>
                <c:pt idx="5" formatCode="0.00%">
                  <c:v>0.1779045769090688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05D3-43DF-AE3F-D10487409C3D}"/>
            </c:ext>
          </c:extLst>
        </c:ser>
        <c:ser>
          <c:idx val="2"/>
          <c:order val="2"/>
          <c:tx>
            <c:v>United Spirits Limited(USL)</c:v>
          </c:tx>
          <c:spPr>
            <a:solidFill>
              <a:srgbClr val="34A853"/>
            </a:solidFill>
            <a:ln cmpd="sng">
              <a:noFill/>
            </a:ln>
          </c:spPr>
          <c:invertIfNegative val="1"/>
          <c:cat>
            <c:numRef>
              <c:f>Performance!$B$10:$G$10</c:f>
              <c:numCache>
                <c:formatCode>General</c:formatCode>
                <c:ptCount val="6"/>
              </c:numCache>
            </c:numRef>
          </c:cat>
          <c:val>
            <c:numRef>
              <c:f>Performance!$B$13:$G$13</c:f>
              <c:numCache>
                <c:formatCode>0.00%</c:formatCode>
                <c:ptCount val="6"/>
                <c:pt idx="0" formatCode="General">
                  <c:v>0</c:v>
                </c:pt>
                <c:pt idx="1">
                  <c:v>0.19559779889944964</c:v>
                </c:pt>
                <c:pt idx="2">
                  <c:v>9.5815899581590022E-2</c:v>
                </c:pt>
                <c:pt idx="3">
                  <c:v>0.31045564464808445</c:v>
                </c:pt>
                <c:pt idx="4">
                  <c:v>0.1779045769090688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05D3-43DF-AE3F-D10487409C3D}"/>
            </c:ext>
          </c:extLst>
        </c:ser>
        <c:ser>
          <c:idx val="3"/>
          <c:order val="3"/>
          <c:tx>
            <c:v>YoY Sales Growth% (USL)</c:v>
          </c:tx>
          <c:spPr>
            <a:solidFill>
              <a:srgbClr val="46BDC6"/>
            </a:solidFill>
            <a:ln cmpd="sng">
              <a:noFill/>
            </a:ln>
          </c:spPr>
          <c:invertIfNegative val="1"/>
          <c:cat>
            <c:numRef>
              <c:f>Performance!$B$10:$G$10</c:f>
              <c:numCache>
                <c:formatCode>General</c:formatCode>
                <c:ptCount val="6"/>
              </c:numCache>
            </c:numRef>
          </c:cat>
          <c:val>
            <c:numRef>
              <c:f>Performance!$B$14:$G$14</c:f>
              <c:numCache>
                <c:formatCode>General</c:formatCode>
                <c:ptCount val="6"/>
                <c:pt idx="0">
                  <c:v>9405.5</c:v>
                </c:pt>
                <c:pt idx="1">
                  <c:v>9423.7000000000007</c:v>
                </c:pt>
                <c:pt idx="2">
                  <c:v>10373.700000000001</c:v>
                </c:pt>
                <c:pt idx="3">
                  <c:v>10692</c:v>
                </c:pt>
                <c:pt idx="4">
                  <c:v>11573</c:v>
                </c:pt>
                <c:pt idx="5" formatCode="0.00%">
                  <c:v>8.2398054620276842E-2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05D3-43DF-AE3F-D10487409C3D}"/>
            </c:ext>
          </c:extLst>
        </c:ser>
        <c:ser>
          <c:idx val="4"/>
          <c:order val="4"/>
          <c:tx>
            <c:strRef>
              <c:f>Performance!$A$15</c:f>
              <c:strCache>
                <c:ptCount val="1"/>
                <c:pt idx="0">
                  <c:v>YoY Sales Growth% (USL)</c:v>
                </c:pt>
              </c:strCache>
            </c:strRef>
          </c:tx>
          <c:invertIfNegative val="1"/>
          <c:cat>
            <c:numRef>
              <c:f>Performance!$B$10:$G$10</c:f>
              <c:numCache>
                <c:formatCode>General</c:formatCode>
                <c:ptCount val="6"/>
              </c:numCache>
            </c:numRef>
          </c:cat>
          <c:val>
            <c:numRef>
              <c:f>Performance!$B$15:$G$15</c:f>
              <c:numCache>
                <c:formatCode>0.00%</c:formatCode>
                <c:ptCount val="6"/>
                <c:pt idx="0" formatCode="General">
                  <c:v>0</c:v>
                </c:pt>
                <c:pt idx="1">
                  <c:v>1.9350380096752674E-3</c:v>
                </c:pt>
                <c:pt idx="2">
                  <c:v>0.10080966074896272</c:v>
                </c:pt>
                <c:pt idx="3">
                  <c:v>3.0683362734607637E-2</c:v>
                </c:pt>
                <c:pt idx="4">
                  <c:v>8.2398054620276842E-2</c:v>
                </c:pt>
              </c:numCache>
            </c:numRef>
          </c:val>
          <c:extLst>
            <c:ext xmlns:c16="http://schemas.microsoft.com/office/drawing/2014/chart" uri="{C3380CC4-5D6E-409C-BE32-E72D297353CC}">
              <c16:uniqueId val="{00000004-05D3-43DF-AE3F-D10487409C3D}"/>
            </c:ext>
          </c:extLst>
        </c:ser>
        <c:dLbls>
          <c:showLegendKey val="0"/>
          <c:showVal val="0"/>
          <c:showCatName val="0"/>
          <c:showSerName val="0"/>
          <c:showPercent val="0"/>
          <c:showBubbleSize val="0"/>
        </c:dLbls>
        <c:gapWidth val="150"/>
        <c:axId val="2026363249"/>
        <c:axId val="1327640179"/>
      </c:barChart>
      <c:catAx>
        <c:axId val="2026363249"/>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327640179"/>
        <c:crosses val="autoZero"/>
        <c:auto val="1"/>
        <c:lblAlgn val="ctr"/>
        <c:lblOffset val="100"/>
        <c:noMultiLvlLbl val="1"/>
      </c:catAx>
      <c:valAx>
        <c:axId val="132764017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2026363249"/>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Profit Growth in %</a:t>
            </a:r>
          </a:p>
        </c:rich>
      </c:tx>
      <c:overlay val="0"/>
    </c:title>
    <c:autoTitleDeleted val="0"/>
    <c:plotArea>
      <c:layout/>
      <c:lineChart>
        <c:grouping val="standard"/>
        <c:varyColors val="1"/>
        <c:ser>
          <c:idx val="0"/>
          <c:order val="0"/>
          <c:tx>
            <c:v>TOTAL PROFIT(in Millions) 2020-21</c:v>
          </c:tx>
          <c:spPr>
            <a:ln w="28575" cmpd="sng">
              <a:solidFill>
                <a:schemeClr val="accent1"/>
              </a:solidFill>
            </a:ln>
          </c:spPr>
          <c:marker>
            <c:symbol val="circle"/>
            <c:size val="5"/>
            <c:spPr>
              <a:solidFill>
                <a:schemeClr val="accent1"/>
              </a:solidFill>
              <a:ln cmpd="sng">
                <a:solidFill>
                  <a:schemeClr val="accent1"/>
                </a:solidFill>
              </a:ln>
            </c:spPr>
          </c:marker>
          <c:cat>
            <c:strRef>
              <c:f>Performance!$A$19:$A$22</c:f>
              <c:strCache>
                <c:ptCount val="4"/>
                <c:pt idx="0">
                  <c:v>Radico Khaitan</c:v>
                </c:pt>
                <c:pt idx="1">
                  <c:v>YoY Sales Growth% (Radico)</c:v>
                </c:pt>
                <c:pt idx="2">
                  <c:v>United Spirits Limited(USL)</c:v>
                </c:pt>
                <c:pt idx="3">
                  <c:v>YoY Sales Growth% (USL)</c:v>
                </c:pt>
              </c:strCache>
            </c:strRef>
          </c:cat>
          <c:val>
            <c:numRef>
              <c:f>Performance!$B$19:$B$22</c:f>
              <c:numCache>
                <c:formatCode>General</c:formatCode>
                <c:ptCount val="4"/>
                <c:pt idx="0" formatCode="#,##0.00">
                  <c:v>2705.64</c:v>
                </c:pt>
                <c:pt idx="1">
                  <c:v>0</c:v>
                </c:pt>
                <c:pt idx="2" formatCode="#,##0.00">
                  <c:v>3621</c:v>
                </c:pt>
                <c:pt idx="3">
                  <c:v>0</c:v>
                </c:pt>
              </c:numCache>
            </c:numRef>
          </c:val>
          <c:smooth val="0"/>
          <c:extLst>
            <c:ext xmlns:c16="http://schemas.microsoft.com/office/drawing/2014/chart" uri="{C3380CC4-5D6E-409C-BE32-E72D297353CC}">
              <c16:uniqueId val="{00000000-75AD-4DBC-9EA5-AAC40F6450C2}"/>
            </c:ext>
          </c:extLst>
        </c:ser>
        <c:ser>
          <c:idx val="1"/>
          <c:order val="1"/>
          <c:tx>
            <c:v>TOTAL PROFIT(in Millions) 2021-22</c:v>
          </c:tx>
          <c:spPr>
            <a:ln w="28575" cmpd="sng">
              <a:solidFill>
                <a:schemeClr val="accent2"/>
              </a:solidFill>
            </a:ln>
          </c:spPr>
          <c:marker>
            <c:symbol val="circle"/>
            <c:size val="5"/>
            <c:spPr>
              <a:solidFill>
                <a:schemeClr val="accent2"/>
              </a:solidFill>
              <a:ln cmpd="sng">
                <a:solidFill>
                  <a:schemeClr val="accent2"/>
                </a:solidFill>
              </a:ln>
            </c:spPr>
          </c:marker>
          <c:cat>
            <c:strRef>
              <c:f>Performance!$A$19:$A$22</c:f>
              <c:strCache>
                <c:ptCount val="4"/>
                <c:pt idx="0">
                  <c:v>Radico Khaitan</c:v>
                </c:pt>
                <c:pt idx="1">
                  <c:v>YoY Sales Growth% (Radico)</c:v>
                </c:pt>
                <c:pt idx="2">
                  <c:v>United Spirits Limited(USL)</c:v>
                </c:pt>
                <c:pt idx="3">
                  <c:v>YoY Sales Growth% (USL)</c:v>
                </c:pt>
              </c:strCache>
            </c:strRef>
          </c:cat>
          <c:val>
            <c:numRef>
              <c:f>Performance!$C$19:$C$22</c:f>
              <c:numCache>
                <c:formatCode>0.00%</c:formatCode>
                <c:ptCount val="4"/>
                <c:pt idx="0" formatCode="#,##0.00">
                  <c:v>2485.4299999999998</c:v>
                </c:pt>
                <c:pt idx="1">
                  <c:v>-8.1389246167265436E-2</c:v>
                </c:pt>
                <c:pt idx="2" formatCode="#,##0.00">
                  <c:v>8106</c:v>
                </c:pt>
                <c:pt idx="3">
                  <c:v>1.2386081193040597</c:v>
                </c:pt>
              </c:numCache>
            </c:numRef>
          </c:val>
          <c:smooth val="0"/>
          <c:extLst>
            <c:ext xmlns:c16="http://schemas.microsoft.com/office/drawing/2014/chart" uri="{C3380CC4-5D6E-409C-BE32-E72D297353CC}">
              <c16:uniqueId val="{00000001-75AD-4DBC-9EA5-AAC40F6450C2}"/>
            </c:ext>
          </c:extLst>
        </c:ser>
        <c:ser>
          <c:idx val="2"/>
          <c:order val="2"/>
          <c:tx>
            <c:v>TOTAL PROFIT(in Millions) 2022-23</c:v>
          </c:tx>
          <c:spPr>
            <a:ln w="28575" cmpd="sng">
              <a:solidFill>
                <a:schemeClr val="accent3"/>
              </a:solidFill>
            </a:ln>
          </c:spPr>
          <c:marker>
            <c:symbol val="circle"/>
            <c:size val="5"/>
            <c:spPr>
              <a:solidFill>
                <a:schemeClr val="accent3"/>
              </a:solidFill>
              <a:ln cmpd="sng">
                <a:solidFill>
                  <a:schemeClr val="accent3"/>
                </a:solidFill>
              </a:ln>
            </c:spPr>
          </c:marker>
          <c:cat>
            <c:strRef>
              <c:f>Performance!$A$19:$A$22</c:f>
              <c:strCache>
                <c:ptCount val="4"/>
                <c:pt idx="0">
                  <c:v>Radico Khaitan</c:v>
                </c:pt>
                <c:pt idx="1">
                  <c:v>YoY Sales Growth% (Radico)</c:v>
                </c:pt>
                <c:pt idx="2">
                  <c:v>United Spirits Limited(USL)</c:v>
                </c:pt>
                <c:pt idx="3">
                  <c:v>YoY Sales Growth% (USL)</c:v>
                </c:pt>
              </c:strCache>
            </c:strRef>
          </c:cat>
          <c:val>
            <c:numRef>
              <c:f>Performance!$D$19:$D$22</c:f>
              <c:numCache>
                <c:formatCode>0.00%</c:formatCode>
                <c:ptCount val="4"/>
                <c:pt idx="0" formatCode="#,##0.00">
                  <c:v>2043.72</c:v>
                </c:pt>
                <c:pt idx="1">
                  <c:v>-0.17771975070712104</c:v>
                </c:pt>
                <c:pt idx="2" formatCode="#,##0.00">
                  <c:v>11258</c:v>
                </c:pt>
                <c:pt idx="3">
                  <c:v>0.38884776708610908</c:v>
                </c:pt>
              </c:numCache>
            </c:numRef>
          </c:val>
          <c:smooth val="0"/>
          <c:extLst>
            <c:ext xmlns:c16="http://schemas.microsoft.com/office/drawing/2014/chart" uri="{C3380CC4-5D6E-409C-BE32-E72D297353CC}">
              <c16:uniqueId val="{00000002-75AD-4DBC-9EA5-AAC40F6450C2}"/>
            </c:ext>
          </c:extLst>
        </c:ser>
        <c:ser>
          <c:idx val="3"/>
          <c:order val="3"/>
          <c:tx>
            <c:v>TOTAL PROFIT(in Millions) 2023-24</c:v>
          </c:tx>
          <c:spPr>
            <a:ln w="28575" cmpd="sng">
              <a:solidFill>
                <a:schemeClr val="accent4"/>
              </a:solidFill>
            </a:ln>
          </c:spPr>
          <c:marker>
            <c:symbol val="circle"/>
            <c:size val="5"/>
            <c:spPr>
              <a:solidFill>
                <a:schemeClr val="accent4"/>
              </a:solidFill>
              <a:ln cmpd="sng">
                <a:solidFill>
                  <a:schemeClr val="accent4"/>
                </a:solidFill>
              </a:ln>
            </c:spPr>
          </c:marker>
          <c:cat>
            <c:strRef>
              <c:f>Performance!$A$19:$A$22</c:f>
              <c:strCache>
                <c:ptCount val="4"/>
                <c:pt idx="0">
                  <c:v>Radico Khaitan</c:v>
                </c:pt>
                <c:pt idx="1">
                  <c:v>YoY Sales Growth% (Radico)</c:v>
                </c:pt>
                <c:pt idx="2">
                  <c:v>United Spirits Limited(USL)</c:v>
                </c:pt>
                <c:pt idx="3">
                  <c:v>YoY Sales Growth% (USL)</c:v>
                </c:pt>
              </c:strCache>
            </c:strRef>
          </c:cat>
          <c:val>
            <c:numRef>
              <c:f>Performance!$E$19:$E$22</c:f>
              <c:numCache>
                <c:formatCode>0.00%</c:formatCode>
                <c:ptCount val="4"/>
                <c:pt idx="0" formatCode="#,##0.00">
                  <c:v>2621.75</c:v>
                </c:pt>
                <c:pt idx="1">
                  <c:v>0.28283228622316164</c:v>
                </c:pt>
                <c:pt idx="2" formatCode="#,##0.00">
                  <c:v>14080</c:v>
                </c:pt>
                <c:pt idx="3">
                  <c:v>0.2506661929294724</c:v>
                </c:pt>
              </c:numCache>
            </c:numRef>
          </c:val>
          <c:smooth val="0"/>
          <c:extLst>
            <c:ext xmlns:c16="http://schemas.microsoft.com/office/drawing/2014/chart" uri="{C3380CC4-5D6E-409C-BE32-E72D297353CC}">
              <c16:uniqueId val="{00000003-75AD-4DBC-9EA5-AAC40F6450C2}"/>
            </c:ext>
          </c:extLst>
        </c:ser>
        <c:ser>
          <c:idx val="4"/>
          <c:order val="4"/>
          <c:tx>
            <c:v>TOTAL PROFIT(in Millions) 2024-25</c:v>
          </c:tx>
          <c:spPr>
            <a:ln w="28575" cmpd="sng">
              <a:solidFill>
                <a:schemeClr val="accent5"/>
              </a:solidFill>
            </a:ln>
          </c:spPr>
          <c:marker>
            <c:symbol val="circle"/>
            <c:size val="5"/>
            <c:spPr>
              <a:solidFill>
                <a:schemeClr val="accent5"/>
              </a:solidFill>
              <a:ln cmpd="sng">
                <a:solidFill>
                  <a:schemeClr val="accent5"/>
                </a:solidFill>
              </a:ln>
            </c:spPr>
          </c:marker>
          <c:cat>
            <c:strRef>
              <c:f>Performance!$A$19:$A$22</c:f>
              <c:strCache>
                <c:ptCount val="4"/>
                <c:pt idx="0">
                  <c:v>Radico Khaitan</c:v>
                </c:pt>
                <c:pt idx="1">
                  <c:v>YoY Sales Growth% (Radico)</c:v>
                </c:pt>
                <c:pt idx="2">
                  <c:v>United Spirits Limited(USL)</c:v>
                </c:pt>
                <c:pt idx="3">
                  <c:v>YoY Sales Growth% (USL)</c:v>
                </c:pt>
              </c:strCache>
            </c:strRef>
          </c:cat>
          <c:val>
            <c:numRef>
              <c:f>Performance!$F$19:$F$22</c:f>
              <c:numCache>
                <c:formatCode>0.00%</c:formatCode>
                <c:ptCount val="4"/>
                <c:pt idx="0" formatCode="#,##0.00">
                  <c:v>3456.11</c:v>
                </c:pt>
                <c:pt idx="1">
                  <c:v>0.31824544674358735</c:v>
                </c:pt>
                <c:pt idx="2" formatCode="General">
                  <c:v>15820</c:v>
                </c:pt>
                <c:pt idx="3">
                  <c:v>0.12357954545454546</c:v>
                </c:pt>
              </c:numCache>
            </c:numRef>
          </c:val>
          <c:smooth val="0"/>
          <c:extLst>
            <c:ext xmlns:c16="http://schemas.microsoft.com/office/drawing/2014/chart" uri="{C3380CC4-5D6E-409C-BE32-E72D297353CC}">
              <c16:uniqueId val="{00000004-75AD-4DBC-9EA5-AAC40F6450C2}"/>
            </c:ext>
          </c:extLst>
        </c:ser>
        <c:ser>
          <c:idx val="5"/>
          <c:order val="5"/>
          <c:tx>
            <c:v>TOTAL PROFIT(in Millions) YOY</c:v>
          </c:tx>
          <c:spPr>
            <a:ln w="28575" cmpd="sng">
              <a:solidFill>
                <a:schemeClr val="accent6"/>
              </a:solidFill>
            </a:ln>
          </c:spPr>
          <c:marker>
            <c:symbol val="circle"/>
            <c:size val="5"/>
            <c:spPr>
              <a:solidFill>
                <a:schemeClr val="accent6"/>
              </a:solidFill>
              <a:ln cmpd="sng">
                <a:solidFill>
                  <a:schemeClr val="accent6"/>
                </a:solidFill>
              </a:ln>
            </c:spPr>
          </c:marker>
          <c:cat>
            <c:strRef>
              <c:f>Performance!$A$19:$A$22</c:f>
              <c:strCache>
                <c:ptCount val="4"/>
                <c:pt idx="0">
                  <c:v>Radico Khaitan</c:v>
                </c:pt>
                <c:pt idx="1">
                  <c:v>YoY Sales Growth% (Radico)</c:v>
                </c:pt>
                <c:pt idx="2">
                  <c:v>United Spirits Limited(USL)</c:v>
                </c:pt>
                <c:pt idx="3">
                  <c:v>YoY Sales Growth% (USL)</c:v>
                </c:pt>
              </c:strCache>
            </c:strRef>
          </c:cat>
          <c:val>
            <c:numRef>
              <c:f>Performance!$G$19:$G$22</c:f>
              <c:numCache>
                <c:formatCode>0.0%</c:formatCode>
                <c:ptCount val="4"/>
                <c:pt idx="0" formatCode="0.00%">
                  <c:v>0.31824544674358735</c:v>
                </c:pt>
                <c:pt idx="2" formatCode="0.00%">
                  <c:v>0.12357954545454546</c:v>
                </c:pt>
              </c:numCache>
            </c:numRef>
          </c:val>
          <c:smooth val="0"/>
          <c:extLst>
            <c:ext xmlns:c16="http://schemas.microsoft.com/office/drawing/2014/chart" uri="{C3380CC4-5D6E-409C-BE32-E72D297353CC}">
              <c16:uniqueId val="{00000005-75AD-4DBC-9EA5-AAC40F6450C2}"/>
            </c:ext>
          </c:extLst>
        </c:ser>
        <c:dLbls>
          <c:showLegendKey val="0"/>
          <c:showVal val="0"/>
          <c:showCatName val="0"/>
          <c:showSerName val="0"/>
          <c:showPercent val="0"/>
          <c:showBubbleSize val="0"/>
        </c:dLbls>
        <c:marker val="1"/>
        <c:smooth val="0"/>
        <c:axId val="319388737"/>
        <c:axId val="1257567688"/>
      </c:lineChart>
      <c:catAx>
        <c:axId val="319388737"/>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257567688"/>
        <c:crosses val="autoZero"/>
        <c:auto val="1"/>
        <c:lblAlgn val="ctr"/>
        <c:lblOffset val="100"/>
        <c:noMultiLvlLbl val="1"/>
      </c:catAx>
      <c:valAx>
        <c:axId val="12575676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0.00"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319388737"/>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Profit in Millions</a:t>
            </a:r>
          </a:p>
        </c:rich>
      </c:tx>
      <c:overlay val="0"/>
    </c:title>
    <c:autoTitleDeleted val="0"/>
    <c:plotArea>
      <c:layout/>
      <c:barChart>
        <c:barDir val="col"/>
        <c:grouping val="clustered"/>
        <c:varyColors val="1"/>
        <c:ser>
          <c:idx val="0"/>
          <c:order val="0"/>
          <c:tx>
            <c:v>Radico Khaitan</c:v>
          </c:tx>
          <c:spPr>
            <a:solidFill>
              <a:srgbClr val="EA4335"/>
            </a:solidFill>
            <a:ln cmpd="sng">
              <a:noFill/>
            </a:ln>
          </c:spPr>
          <c:invertIfNegative val="1"/>
          <c:cat>
            <c:numRef>
              <c:f>Performance!$B$17:$G$17</c:f>
              <c:numCache>
                <c:formatCode>General</c:formatCode>
                <c:ptCount val="6"/>
              </c:numCache>
            </c:numRef>
          </c:cat>
          <c:val>
            <c:numRef>
              <c:f>Performance!$B$18:$G$18</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A5B5-448A-BE54-D122A5DB4EDA}"/>
            </c:ext>
          </c:extLst>
        </c:ser>
        <c:ser>
          <c:idx val="1"/>
          <c:order val="1"/>
          <c:tx>
            <c:v>YoY Sales Growth% (Radico)</c:v>
          </c:tx>
          <c:spPr>
            <a:solidFill>
              <a:srgbClr val="34A853"/>
            </a:solidFill>
            <a:ln cmpd="sng">
              <a:noFill/>
            </a:ln>
          </c:spPr>
          <c:invertIfNegative val="1"/>
          <c:cat>
            <c:numRef>
              <c:f>Performance!$B$17:$G$17</c:f>
              <c:numCache>
                <c:formatCode>General</c:formatCode>
                <c:ptCount val="6"/>
              </c:numCache>
            </c:numRef>
          </c:cat>
          <c:val>
            <c:numRef>
              <c:f>Performance!$B$19:$G$19</c:f>
              <c:numCache>
                <c:formatCode>#,##0.00</c:formatCode>
                <c:ptCount val="6"/>
                <c:pt idx="0">
                  <c:v>2705.64</c:v>
                </c:pt>
                <c:pt idx="1">
                  <c:v>2485.4299999999998</c:v>
                </c:pt>
                <c:pt idx="2">
                  <c:v>2043.72</c:v>
                </c:pt>
                <c:pt idx="3">
                  <c:v>2621.75</c:v>
                </c:pt>
                <c:pt idx="4">
                  <c:v>3456.11</c:v>
                </c:pt>
                <c:pt idx="5" formatCode="0.00%">
                  <c:v>0.31824544674358735</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A5B5-448A-BE54-D122A5DB4EDA}"/>
            </c:ext>
          </c:extLst>
        </c:ser>
        <c:ser>
          <c:idx val="2"/>
          <c:order val="2"/>
          <c:tx>
            <c:v>United Spirits Limited(USL)</c:v>
          </c:tx>
          <c:spPr>
            <a:solidFill>
              <a:srgbClr val="46BDC6"/>
            </a:solidFill>
            <a:ln cmpd="sng">
              <a:noFill/>
            </a:ln>
          </c:spPr>
          <c:invertIfNegative val="1"/>
          <c:cat>
            <c:numRef>
              <c:f>Performance!$B$17:$G$17</c:f>
              <c:numCache>
                <c:formatCode>General</c:formatCode>
                <c:ptCount val="6"/>
              </c:numCache>
            </c:numRef>
          </c:cat>
          <c:val>
            <c:numRef>
              <c:f>Performance!$B$20:$G$20</c:f>
              <c:numCache>
                <c:formatCode>0.00%</c:formatCode>
                <c:ptCount val="6"/>
                <c:pt idx="0" formatCode="General">
                  <c:v>0</c:v>
                </c:pt>
                <c:pt idx="1">
                  <c:v>-8.1389246167265436E-2</c:v>
                </c:pt>
                <c:pt idx="2">
                  <c:v>-0.17771975070712104</c:v>
                </c:pt>
                <c:pt idx="3">
                  <c:v>0.28283228622316164</c:v>
                </c:pt>
                <c:pt idx="4">
                  <c:v>0.31824544674358735</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A5B5-448A-BE54-D122A5DB4EDA}"/>
            </c:ext>
          </c:extLst>
        </c:ser>
        <c:ser>
          <c:idx val="3"/>
          <c:order val="3"/>
          <c:tx>
            <c:v>YoY Sales Growth% (USL)</c:v>
          </c:tx>
          <c:spPr>
            <a:solidFill>
              <a:srgbClr val="EA4335"/>
            </a:solidFill>
            <a:ln cmpd="sng">
              <a:noFill/>
            </a:ln>
          </c:spPr>
          <c:invertIfNegative val="1"/>
          <c:cat>
            <c:numRef>
              <c:f>Performance!$B$17:$G$17</c:f>
              <c:numCache>
                <c:formatCode>General</c:formatCode>
                <c:ptCount val="6"/>
              </c:numCache>
            </c:numRef>
          </c:cat>
          <c:val>
            <c:numRef>
              <c:f>Performance!$B$21:$G$21</c:f>
              <c:numCache>
                <c:formatCode>#,##0.00</c:formatCode>
                <c:ptCount val="6"/>
                <c:pt idx="0">
                  <c:v>3621</c:v>
                </c:pt>
                <c:pt idx="1">
                  <c:v>8106</c:v>
                </c:pt>
                <c:pt idx="2">
                  <c:v>11258</c:v>
                </c:pt>
                <c:pt idx="3">
                  <c:v>14080</c:v>
                </c:pt>
                <c:pt idx="4" formatCode="General">
                  <c:v>15820</c:v>
                </c:pt>
                <c:pt idx="5" formatCode="0.00%">
                  <c:v>0.12357954545454546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A5B5-448A-BE54-D122A5DB4EDA}"/>
            </c:ext>
          </c:extLst>
        </c:ser>
        <c:ser>
          <c:idx val="4"/>
          <c:order val="4"/>
          <c:tx>
            <c:strRef>
              <c:f>Performance!$A$22</c:f>
              <c:strCache>
                <c:ptCount val="1"/>
                <c:pt idx="0">
                  <c:v>YoY Sales Growth% (USL)</c:v>
                </c:pt>
              </c:strCache>
            </c:strRef>
          </c:tx>
          <c:invertIfNegative val="1"/>
          <c:cat>
            <c:numRef>
              <c:f>Performance!$B$17:$G$17</c:f>
              <c:numCache>
                <c:formatCode>General</c:formatCode>
                <c:ptCount val="6"/>
              </c:numCache>
            </c:numRef>
          </c:cat>
          <c:val>
            <c:numRef>
              <c:f>Performance!$B$22:$G$22</c:f>
              <c:numCache>
                <c:formatCode>0.00%</c:formatCode>
                <c:ptCount val="6"/>
                <c:pt idx="0" formatCode="General">
                  <c:v>0</c:v>
                </c:pt>
                <c:pt idx="1">
                  <c:v>1.2386081193040597</c:v>
                </c:pt>
                <c:pt idx="2">
                  <c:v>0.38884776708610908</c:v>
                </c:pt>
                <c:pt idx="3">
                  <c:v>0.2506661929294724</c:v>
                </c:pt>
                <c:pt idx="4">
                  <c:v>0.12357954545454546</c:v>
                </c:pt>
              </c:numCache>
            </c:numRef>
          </c:val>
          <c:extLst>
            <c:ext xmlns:c16="http://schemas.microsoft.com/office/drawing/2014/chart" uri="{C3380CC4-5D6E-409C-BE32-E72D297353CC}">
              <c16:uniqueId val="{00000004-A5B5-448A-BE54-D122A5DB4EDA}"/>
            </c:ext>
          </c:extLst>
        </c:ser>
        <c:dLbls>
          <c:showLegendKey val="0"/>
          <c:showVal val="0"/>
          <c:showCatName val="0"/>
          <c:showSerName val="0"/>
          <c:showPercent val="0"/>
          <c:showBubbleSize val="0"/>
        </c:dLbls>
        <c:gapWidth val="150"/>
        <c:axId val="989879595"/>
        <c:axId val="764210452"/>
      </c:barChart>
      <c:catAx>
        <c:axId val="989879595"/>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764210452"/>
        <c:crosses val="autoZero"/>
        <c:auto val="1"/>
        <c:lblAlgn val="ctr"/>
        <c:lblOffset val="100"/>
        <c:noMultiLvlLbl val="1"/>
      </c:catAx>
      <c:valAx>
        <c:axId val="76421045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989879595"/>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Total Assets in Miilions</a:t>
            </a:r>
          </a:p>
        </c:rich>
      </c:tx>
      <c:overlay val="0"/>
    </c:title>
    <c:autoTitleDeleted val="0"/>
    <c:plotArea>
      <c:layout/>
      <c:barChart>
        <c:barDir val="col"/>
        <c:grouping val="clustered"/>
        <c:varyColors val="1"/>
        <c:ser>
          <c:idx val="0"/>
          <c:order val="0"/>
          <c:tx>
            <c:v>Radico Khaitan</c:v>
          </c:tx>
          <c:spPr>
            <a:solidFill>
              <a:srgbClr val="4285F4"/>
            </a:solidFill>
            <a:ln cmpd="sng">
              <a:noFill/>
            </a:ln>
          </c:spPr>
          <c:invertIfNegative val="1"/>
          <c:cat>
            <c:numRef>
              <c:f>Performance!$B$24:$G$24</c:f>
              <c:numCache>
                <c:formatCode>General</c:formatCode>
                <c:ptCount val="6"/>
              </c:numCache>
            </c:numRef>
          </c:cat>
          <c:val>
            <c:numRef>
              <c:f>Performance!$B$25:$G$25</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230F-454C-822F-C82B16743877}"/>
            </c:ext>
          </c:extLst>
        </c:ser>
        <c:ser>
          <c:idx val="1"/>
          <c:order val="1"/>
          <c:tx>
            <c:v>YoY Sales Growth% (Radico)</c:v>
          </c:tx>
          <c:spPr>
            <a:solidFill>
              <a:srgbClr val="FBBC04"/>
            </a:solidFill>
            <a:ln cmpd="sng">
              <a:noFill/>
            </a:ln>
          </c:spPr>
          <c:invertIfNegative val="1"/>
          <c:cat>
            <c:numRef>
              <c:f>Performance!$B$24:$G$24</c:f>
              <c:numCache>
                <c:formatCode>General</c:formatCode>
                <c:ptCount val="6"/>
              </c:numCache>
            </c:numRef>
          </c:cat>
          <c:val>
            <c:numRef>
              <c:f>Performance!$B$26:$G$26</c:f>
              <c:numCache>
                <c:formatCode>#,##0.00</c:formatCode>
                <c:ptCount val="6"/>
                <c:pt idx="0">
                  <c:v>27143.62</c:v>
                </c:pt>
                <c:pt idx="1">
                  <c:v>27811.919999999998</c:v>
                </c:pt>
                <c:pt idx="2">
                  <c:v>37190.879999999997</c:v>
                </c:pt>
                <c:pt idx="3">
                  <c:v>40949.83</c:v>
                </c:pt>
                <c:pt idx="4">
                  <c:v>46389.56</c:v>
                </c:pt>
                <c:pt idx="5" formatCode="0.00%">
                  <c:v>0.1328388909062625</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230F-454C-822F-C82B16743877}"/>
            </c:ext>
          </c:extLst>
        </c:ser>
        <c:ser>
          <c:idx val="2"/>
          <c:order val="2"/>
          <c:tx>
            <c:v>United Spirits Limited(USL)</c:v>
          </c:tx>
          <c:spPr>
            <a:solidFill>
              <a:srgbClr val="FF6D01"/>
            </a:solidFill>
            <a:ln cmpd="sng">
              <a:noFill/>
            </a:ln>
          </c:spPr>
          <c:invertIfNegative val="1"/>
          <c:cat>
            <c:numRef>
              <c:f>Performance!$B$24:$G$24</c:f>
              <c:numCache>
                <c:formatCode>General</c:formatCode>
                <c:ptCount val="6"/>
              </c:numCache>
            </c:numRef>
          </c:cat>
          <c:val>
            <c:numRef>
              <c:f>Performance!$B$27:$G$27</c:f>
              <c:numCache>
                <c:formatCode>0.00%</c:formatCode>
                <c:ptCount val="6"/>
                <c:pt idx="0" formatCode="General">
                  <c:v>0</c:v>
                </c:pt>
                <c:pt idx="1">
                  <c:v>2.4620886970860897E-2</c:v>
                </c:pt>
                <c:pt idx="2">
                  <c:v>0.33722806623922402</c:v>
                </c:pt>
                <c:pt idx="3">
                  <c:v>0.10107182190902729</c:v>
                </c:pt>
                <c:pt idx="4">
                  <c:v>0.1328388909062625</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230F-454C-822F-C82B16743877}"/>
            </c:ext>
          </c:extLst>
        </c:ser>
        <c:ser>
          <c:idx val="3"/>
          <c:order val="3"/>
          <c:tx>
            <c:v>YoY Sales Growth% (USL)</c:v>
          </c:tx>
          <c:spPr>
            <a:solidFill>
              <a:srgbClr val="4285F4"/>
            </a:solidFill>
            <a:ln cmpd="sng">
              <a:noFill/>
            </a:ln>
          </c:spPr>
          <c:invertIfNegative val="1"/>
          <c:cat>
            <c:numRef>
              <c:f>Performance!$B$24:$G$24</c:f>
              <c:numCache>
                <c:formatCode>General</c:formatCode>
                <c:ptCount val="6"/>
              </c:numCache>
            </c:numRef>
          </c:cat>
          <c:val>
            <c:numRef>
              <c:f>Performance!$B$28:$G$28</c:f>
              <c:numCache>
                <c:formatCode>#,##0.00</c:formatCode>
                <c:ptCount val="6"/>
                <c:pt idx="0">
                  <c:v>85370</c:v>
                </c:pt>
                <c:pt idx="1">
                  <c:v>89113</c:v>
                </c:pt>
                <c:pt idx="2">
                  <c:v>97615</c:v>
                </c:pt>
                <c:pt idx="3">
                  <c:v>112490</c:v>
                </c:pt>
                <c:pt idx="4">
                  <c:v>132480</c:v>
                </c:pt>
                <c:pt idx="5" formatCode="0.00%">
                  <c:v>0.17770468486087651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230F-454C-822F-C82B16743877}"/>
            </c:ext>
          </c:extLst>
        </c:ser>
        <c:ser>
          <c:idx val="4"/>
          <c:order val="4"/>
          <c:tx>
            <c:strRef>
              <c:f>Performance!$A$29</c:f>
              <c:strCache>
                <c:ptCount val="1"/>
                <c:pt idx="0">
                  <c:v>YoY Sales Growth% (USL)</c:v>
                </c:pt>
              </c:strCache>
            </c:strRef>
          </c:tx>
          <c:invertIfNegative val="1"/>
          <c:cat>
            <c:numRef>
              <c:f>Performance!$B$24:$G$24</c:f>
              <c:numCache>
                <c:formatCode>General</c:formatCode>
                <c:ptCount val="6"/>
              </c:numCache>
            </c:numRef>
          </c:cat>
          <c:val>
            <c:numRef>
              <c:f>Performance!$B$29:$G$29</c:f>
              <c:numCache>
                <c:formatCode>0.00%</c:formatCode>
                <c:ptCount val="6"/>
                <c:pt idx="0" formatCode="General">
                  <c:v>0</c:v>
                </c:pt>
                <c:pt idx="1">
                  <c:v>4.3844441841396277E-2</c:v>
                </c:pt>
                <c:pt idx="2">
                  <c:v>9.5406955214166284E-2</c:v>
                </c:pt>
                <c:pt idx="3">
                  <c:v>0.15238436715668699</c:v>
                </c:pt>
                <c:pt idx="4">
                  <c:v>0.17770468486087651</c:v>
                </c:pt>
              </c:numCache>
            </c:numRef>
          </c:val>
          <c:extLst>
            <c:ext xmlns:c16="http://schemas.microsoft.com/office/drawing/2014/chart" uri="{C3380CC4-5D6E-409C-BE32-E72D297353CC}">
              <c16:uniqueId val="{00000004-230F-454C-822F-C82B16743877}"/>
            </c:ext>
          </c:extLst>
        </c:ser>
        <c:dLbls>
          <c:showLegendKey val="0"/>
          <c:showVal val="0"/>
          <c:showCatName val="0"/>
          <c:showSerName val="0"/>
          <c:showPercent val="0"/>
          <c:showBubbleSize val="0"/>
        </c:dLbls>
        <c:gapWidth val="150"/>
        <c:axId val="590008664"/>
        <c:axId val="249248260"/>
      </c:barChart>
      <c:catAx>
        <c:axId val="590008664"/>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249248260"/>
        <c:crosses val="autoZero"/>
        <c:auto val="1"/>
        <c:lblAlgn val="ctr"/>
        <c:lblOffset val="100"/>
        <c:noMultiLvlLbl val="1"/>
      </c:catAx>
      <c:valAx>
        <c:axId val="24924826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590008664"/>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Asset Turnover Comparison (Sales per Rupee of Asset)</a:t>
            </a:r>
          </a:p>
        </c:rich>
      </c:tx>
      <c:overlay val="0"/>
    </c:title>
    <c:autoTitleDeleted val="0"/>
    <c:plotArea>
      <c:layout/>
      <c:lineChart>
        <c:grouping val="standard"/>
        <c:varyColors val="1"/>
        <c:ser>
          <c:idx val="0"/>
          <c:order val="0"/>
          <c:tx>
            <c:v>Radico Asset Turnover</c:v>
          </c:tx>
          <c:spPr>
            <a:ln cmpd="sng">
              <a:solidFill>
                <a:srgbClr val="4285F4"/>
              </a:solidFill>
            </a:ln>
          </c:spPr>
          <c:marker>
            <c:symbol val="none"/>
          </c:marker>
          <c:cat>
            <c:strRef>
              <c:f>GPPM!$A$14:$A$18</c:f>
              <c:strCache>
                <c:ptCount val="5"/>
                <c:pt idx="0">
                  <c:v>FY21</c:v>
                </c:pt>
                <c:pt idx="1">
                  <c:v>FY22</c:v>
                </c:pt>
                <c:pt idx="2">
                  <c:v>FY23</c:v>
                </c:pt>
                <c:pt idx="3">
                  <c:v>FY24</c:v>
                </c:pt>
                <c:pt idx="4">
                  <c:v>FY25</c:v>
                </c:pt>
              </c:strCache>
            </c:strRef>
          </c:cat>
          <c:val>
            <c:numRef>
              <c:f>GPPM!$B$14:$B$18</c:f>
              <c:numCache>
                <c:formatCode>0.00</c:formatCode>
                <c:ptCount val="5"/>
                <c:pt idx="0">
                  <c:v>0.88374358320666146</c:v>
                </c:pt>
                <c:pt idx="1">
                  <c:v>1.0312125160722452</c:v>
                </c:pt>
                <c:pt idx="2">
                  <c:v>0.8450458822162854</c:v>
                </c:pt>
                <c:pt idx="3">
                  <c:v>1.0057428809838771</c:v>
                </c:pt>
                <c:pt idx="4">
                  <c:v>1.0457525356998427</c:v>
                </c:pt>
              </c:numCache>
            </c:numRef>
          </c:val>
          <c:smooth val="0"/>
          <c:extLst>
            <c:ext xmlns:c16="http://schemas.microsoft.com/office/drawing/2014/chart" uri="{C3380CC4-5D6E-409C-BE32-E72D297353CC}">
              <c16:uniqueId val="{00000000-DBDE-47B4-BE53-B7A7656CDEFB}"/>
            </c:ext>
          </c:extLst>
        </c:ser>
        <c:ser>
          <c:idx val="1"/>
          <c:order val="1"/>
          <c:tx>
            <c:v>USL Asset Turnover</c:v>
          </c:tx>
          <c:spPr>
            <a:ln cmpd="sng">
              <a:solidFill>
                <a:srgbClr val="EA4335"/>
              </a:solidFill>
            </a:ln>
          </c:spPr>
          <c:marker>
            <c:symbol val="none"/>
          </c:marker>
          <c:cat>
            <c:strRef>
              <c:f>GPPM!$A$14:$A$18</c:f>
              <c:strCache>
                <c:ptCount val="5"/>
                <c:pt idx="0">
                  <c:v>FY21</c:v>
                </c:pt>
                <c:pt idx="1">
                  <c:v>FY22</c:v>
                </c:pt>
                <c:pt idx="2">
                  <c:v>FY23</c:v>
                </c:pt>
                <c:pt idx="3">
                  <c:v>FY24</c:v>
                </c:pt>
                <c:pt idx="4">
                  <c:v>FY25</c:v>
                </c:pt>
              </c:strCache>
            </c:strRef>
          </c:cat>
          <c:val>
            <c:numRef>
              <c:f>GPPM!$C$14:$C$18</c:f>
              <c:numCache>
                <c:formatCode>0.00</c:formatCode>
                <c:ptCount val="5"/>
                <c:pt idx="0">
                  <c:v>1.1017336300808247</c:v>
                </c:pt>
                <c:pt idx="1">
                  <c:v>1.0575000280542683</c:v>
                </c:pt>
                <c:pt idx="2">
                  <c:v>1.0627157711417303</c:v>
                </c:pt>
                <c:pt idx="3">
                  <c:v>0.95048448751000092</c:v>
                </c:pt>
                <c:pt idx="4">
                  <c:v>0.87356582125603865</c:v>
                </c:pt>
              </c:numCache>
            </c:numRef>
          </c:val>
          <c:smooth val="0"/>
          <c:extLst>
            <c:ext xmlns:c16="http://schemas.microsoft.com/office/drawing/2014/chart" uri="{C3380CC4-5D6E-409C-BE32-E72D297353CC}">
              <c16:uniqueId val="{00000001-DBDE-47B4-BE53-B7A7656CDEFB}"/>
            </c:ext>
          </c:extLst>
        </c:ser>
        <c:dLbls>
          <c:showLegendKey val="0"/>
          <c:showVal val="0"/>
          <c:showCatName val="0"/>
          <c:showSerName val="0"/>
          <c:showPercent val="0"/>
          <c:showBubbleSize val="0"/>
        </c:dLbls>
        <c:smooth val="0"/>
        <c:axId val="897756086"/>
        <c:axId val="1626075516"/>
      </c:lineChart>
      <c:catAx>
        <c:axId val="897756086"/>
        <c:scaling>
          <c:orientation val="minMax"/>
        </c:scaling>
        <c:delete val="0"/>
        <c:axPos val="b"/>
        <c:title>
          <c:tx>
            <c:rich>
              <a:bodyPr/>
              <a:lstStyle/>
              <a:p>
                <a:pPr lvl="0">
                  <a:defRPr b="1" i="0">
                    <a:solidFill>
                      <a:srgbClr val="000000"/>
                    </a:solidFill>
                    <a:latin typeface="+mn-lt"/>
                  </a:defRPr>
                </a:pPr>
                <a:r>
                  <a:rPr lang="en-IN" b="1" i="0">
                    <a:solidFill>
                      <a:srgbClr val="000000"/>
                    </a:solidFill>
                    <a:latin typeface="+mn-lt"/>
                  </a:rPr>
                  <a:t>Fiscal Year</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endParaRPr lang="en-US"/>
          </a:p>
        </c:txPr>
        <c:crossAx val="1626075516"/>
        <c:crosses val="autoZero"/>
        <c:auto val="1"/>
        <c:lblAlgn val="ctr"/>
        <c:lblOffset val="100"/>
        <c:noMultiLvlLbl val="1"/>
      </c:catAx>
      <c:valAx>
        <c:axId val="1626075516"/>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Ratio Value (₹)</a:t>
                </a:r>
              </a:p>
            </c:rich>
          </c:tx>
          <c:overlay val="0"/>
        </c:title>
        <c:numFmt formatCode="0.00" sourceLinked="1"/>
        <c:majorTickMark val="none"/>
        <c:minorTickMark val="none"/>
        <c:tickLblPos val="nextTo"/>
        <c:spPr>
          <a:ln>
            <a:noFill/>
          </a:ln>
        </c:spPr>
        <c:txPr>
          <a:bodyPr/>
          <a:lstStyle/>
          <a:p>
            <a:pPr lvl="0">
              <a:defRPr b="0" i="0">
                <a:solidFill>
                  <a:srgbClr val="000000"/>
                </a:solidFill>
                <a:latin typeface="+mn-lt"/>
              </a:defRPr>
            </a:pPr>
            <a:endParaRPr lang="en-US"/>
          </a:p>
        </c:txPr>
        <c:crossAx val="897756086"/>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Workforce Productivity Trend (Sales per Employee)</a:t>
            </a:r>
          </a:p>
        </c:rich>
      </c:tx>
      <c:overlay val="0"/>
    </c:title>
    <c:autoTitleDeleted val="0"/>
    <c:plotArea>
      <c:layout/>
      <c:lineChart>
        <c:grouping val="standard"/>
        <c:varyColors val="1"/>
        <c:ser>
          <c:idx val="0"/>
          <c:order val="0"/>
          <c:tx>
            <c:v>Radico Sales/Emp</c:v>
          </c:tx>
          <c:spPr>
            <a:ln cmpd="sng">
              <a:solidFill>
                <a:srgbClr val="4285F4"/>
              </a:solidFill>
            </a:ln>
          </c:spPr>
          <c:marker>
            <c:symbol val="none"/>
          </c:marker>
          <c:cat>
            <c:strRef>
              <c:f>GPPM!$A$22:$A$26</c:f>
              <c:strCache>
                <c:ptCount val="5"/>
                <c:pt idx="0">
                  <c:v>FY21</c:v>
                </c:pt>
                <c:pt idx="1">
                  <c:v>FY22</c:v>
                </c:pt>
                <c:pt idx="2">
                  <c:v>FY23</c:v>
                </c:pt>
                <c:pt idx="3">
                  <c:v>FY24</c:v>
                </c:pt>
                <c:pt idx="4">
                  <c:v>FY25</c:v>
                </c:pt>
              </c:strCache>
            </c:strRef>
          </c:cat>
          <c:val>
            <c:numRef>
              <c:f>GPPM!$B$22:$B$26</c:f>
              <c:numCache>
                <c:formatCode>0.00</c:formatCode>
                <c:ptCount val="5"/>
                <c:pt idx="0">
                  <c:v>2.0346055979643767</c:v>
                </c:pt>
                <c:pt idx="1">
                  <c:v>2.3979933110367893</c:v>
                </c:pt>
                <c:pt idx="2">
                  <c:v>2.3649360421369452</c:v>
                </c:pt>
                <c:pt idx="3">
                  <c:v>2.8032675289312459</c:v>
                </c:pt>
                <c:pt idx="4">
                  <c:v>3.2471218206157966</c:v>
                </c:pt>
              </c:numCache>
            </c:numRef>
          </c:val>
          <c:smooth val="0"/>
          <c:extLst>
            <c:ext xmlns:c16="http://schemas.microsoft.com/office/drawing/2014/chart" uri="{C3380CC4-5D6E-409C-BE32-E72D297353CC}">
              <c16:uniqueId val="{00000000-71E3-4734-BDBE-72B3A9BCE724}"/>
            </c:ext>
          </c:extLst>
        </c:ser>
        <c:ser>
          <c:idx val="1"/>
          <c:order val="1"/>
          <c:tx>
            <c:v>USL Sales/Emp</c:v>
          </c:tx>
          <c:spPr>
            <a:ln cmpd="sng">
              <a:solidFill>
                <a:srgbClr val="EA4335"/>
              </a:solidFill>
            </a:ln>
          </c:spPr>
          <c:marker>
            <c:symbol val="none"/>
          </c:marker>
          <c:cat>
            <c:strRef>
              <c:f>GPPM!$A$22:$A$26</c:f>
              <c:strCache>
                <c:ptCount val="5"/>
                <c:pt idx="0">
                  <c:v>FY21</c:v>
                </c:pt>
                <c:pt idx="1">
                  <c:v>FY22</c:v>
                </c:pt>
                <c:pt idx="2">
                  <c:v>FY23</c:v>
                </c:pt>
                <c:pt idx="3">
                  <c:v>FY24</c:v>
                </c:pt>
                <c:pt idx="4">
                  <c:v>FY25</c:v>
                </c:pt>
              </c:strCache>
            </c:strRef>
          </c:cat>
          <c:val>
            <c:numRef>
              <c:f>GPPM!$C$22:$C$26</c:f>
              <c:numCache>
                <c:formatCode>0.00</c:formatCode>
                <c:ptCount val="5"/>
                <c:pt idx="0">
                  <c:v>2.8842379638147806</c:v>
                </c:pt>
                <c:pt idx="1">
                  <c:v>2.996406995230525</c:v>
                </c:pt>
                <c:pt idx="2">
                  <c:v>3.5081839702401085</c:v>
                </c:pt>
                <c:pt idx="3">
                  <c:v>4.115473441108545</c:v>
                </c:pt>
                <c:pt idx="4">
                  <c:v>4.7822314049586776</c:v>
                </c:pt>
              </c:numCache>
            </c:numRef>
          </c:val>
          <c:smooth val="0"/>
          <c:extLst>
            <c:ext xmlns:c16="http://schemas.microsoft.com/office/drawing/2014/chart" uri="{C3380CC4-5D6E-409C-BE32-E72D297353CC}">
              <c16:uniqueId val="{00000001-71E3-4734-BDBE-72B3A9BCE724}"/>
            </c:ext>
          </c:extLst>
        </c:ser>
        <c:dLbls>
          <c:showLegendKey val="0"/>
          <c:showVal val="0"/>
          <c:showCatName val="0"/>
          <c:showSerName val="0"/>
          <c:showPercent val="0"/>
          <c:showBubbleSize val="0"/>
        </c:dLbls>
        <c:smooth val="0"/>
        <c:axId val="212671317"/>
        <c:axId val="600146612"/>
      </c:lineChart>
      <c:catAx>
        <c:axId val="212671317"/>
        <c:scaling>
          <c:orientation val="minMax"/>
        </c:scaling>
        <c:delete val="0"/>
        <c:axPos val="b"/>
        <c:title>
          <c:tx>
            <c:rich>
              <a:bodyPr/>
              <a:lstStyle/>
              <a:p>
                <a:pPr lvl="0">
                  <a:defRPr b="1" i="0">
                    <a:solidFill>
                      <a:srgbClr val="000000"/>
                    </a:solidFill>
                    <a:latin typeface="+mn-lt"/>
                  </a:defRPr>
                </a:pPr>
                <a:r>
                  <a:rPr lang="en-IN" b="1" i="0">
                    <a:solidFill>
                      <a:srgbClr val="000000"/>
                    </a:solidFill>
                    <a:latin typeface="+mn-lt"/>
                  </a:rPr>
                  <a:t>Fiscal Year</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endParaRPr lang="en-US"/>
          </a:p>
        </c:txPr>
        <c:crossAx val="600146612"/>
        <c:crosses val="autoZero"/>
        <c:auto val="1"/>
        <c:lblAlgn val="ctr"/>
        <c:lblOffset val="100"/>
        <c:noMultiLvlLbl val="1"/>
      </c:catAx>
      <c:valAx>
        <c:axId val="600146612"/>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Sales per Employee (₹ Crores)</a:t>
                </a:r>
              </a:p>
            </c:rich>
          </c:tx>
          <c:overlay val="0"/>
        </c:title>
        <c:numFmt formatCode="0.00" sourceLinked="1"/>
        <c:majorTickMark val="none"/>
        <c:minorTickMark val="none"/>
        <c:tickLblPos val="nextTo"/>
        <c:spPr>
          <a:ln>
            <a:noFill/>
          </a:ln>
        </c:spPr>
        <c:txPr>
          <a:bodyPr/>
          <a:lstStyle/>
          <a:p>
            <a:pPr lvl="0">
              <a:defRPr b="0" i="0">
                <a:solidFill>
                  <a:srgbClr val="000000"/>
                </a:solidFill>
                <a:latin typeface="+mn-lt"/>
              </a:defRPr>
            </a:pPr>
            <a:endParaRPr lang="en-US"/>
          </a:p>
        </c:txPr>
        <c:crossAx val="212671317"/>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1" i="0">
                <a:solidFill>
                  <a:srgbClr val="757575"/>
                </a:solidFill>
                <a:latin typeface="+mn-lt"/>
              </a:defRPr>
            </a:pPr>
            <a:r>
              <a:rPr lang="en-IN" sz="1000" b="1" i="0">
                <a:solidFill>
                  <a:srgbClr val="757575"/>
                </a:solidFill>
                <a:latin typeface="+mn-lt"/>
              </a:rPr>
              <a:t>Net Sales &amp; Total Assets</a:t>
            </a:r>
          </a:p>
        </c:rich>
      </c:tx>
      <c:overlay val="0"/>
    </c:title>
    <c:autoTitleDeleted val="0"/>
    <c:plotArea>
      <c:layout/>
      <c:barChart>
        <c:barDir val="col"/>
        <c:grouping val="clustered"/>
        <c:varyColors val="1"/>
        <c:ser>
          <c:idx val="0"/>
          <c:order val="0"/>
          <c:tx>
            <c:v>Fiscal Year</c:v>
          </c:tx>
          <c:spPr>
            <a:solidFill>
              <a:srgbClr val="4285F4"/>
            </a:solidFill>
            <a:ln cmpd="sng">
              <a:noFill/>
            </a:ln>
          </c:spPr>
          <c:invertIfNegative val="1"/>
          <c:cat>
            <c:strRef>
              <c:f>'Financial Data'!$A$5:$A$9</c:f>
              <c:strCache>
                <c:ptCount val="5"/>
                <c:pt idx="0">
                  <c:v>FY2021</c:v>
                </c:pt>
                <c:pt idx="1">
                  <c:v>FY2022</c:v>
                </c:pt>
                <c:pt idx="2">
                  <c:v>FY2023</c:v>
                </c:pt>
                <c:pt idx="3">
                  <c:v>FY2024</c:v>
                </c:pt>
                <c:pt idx="4">
                  <c:v>FY2025</c:v>
                </c:pt>
              </c:strCache>
            </c:strRef>
          </c:cat>
          <c:val>
            <c:numRef>
              <c:f>'Financial Data'!$B$5:$B$9</c:f>
              <c:numCache>
                <c:formatCode>\₹#,##0</c:formatCode>
                <c:ptCount val="5"/>
                <c:pt idx="0">
                  <c:v>2418</c:v>
                </c:pt>
                <c:pt idx="1">
                  <c:v>2868</c:v>
                </c:pt>
                <c:pt idx="2">
                  <c:v>3143</c:v>
                </c:pt>
                <c:pt idx="3">
                  <c:v>4118</c:v>
                </c:pt>
                <c:pt idx="4">
                  <c:v>4600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0B55-4425-8596-CAFAE6BD4B63}"/>
            </c:ext>
          </c:extLst>
        </c:ser>
        <c:ser>
          <c:idx val="1"/>
          <c:order val="1"/>
          <c:tx>
            <c:v>Net Sales (₹ Cr)</c:v>
          </c:tx>
          <c:spPr>
            <a:solidFill>
              <a:srgbClr val="EA4335"/>
            </a:solidFill>
            <a:ln cmpd="sng">
              <a:noFill/>
            </a:ln>
          </c:spPr>
          <c:invertIfNegative val="1"/>
          <c:cat>
            <c:strRef>
              <c:f>'Financial Data'!$A$5:$A$9</c:f>
              <c:strCache>
                <c:ptCount val="5"/>
                <c:pt idx="0">
                  <c:v>FY2021</c:v>
                </c:pt>
                <c:pt idx="1">
                  <c:v>FY2022</c:v>
                </c:pt>
                <c:pt idx="2">
                  <c:v>FY2023</c:v>
                </c:pt>
                <c:pt idx="3">
                  <c:v>FY2024</c:v>
                </c:pt>
                <c:pt idx="4">
                  <c:v>FY2025</c:v>
                </c:pt>
              </c:strCache>
            </c:strRef>
          </c:cat>
          <c:val>
            <c:numRef>
              <c:f>'Financial Data'!$C$5:$C$9</c:f>
              <c:numCache>
                <c:formatCode>\₹#,##0</c:formatCode>
                <c:ptCount val="5"/>
                <c:pt idx="0">
                  <c:v>2500</c:v>
                </c:pt>
                <c:pt idx="1">
                  <c:v>2810</c:v>
                </c:pt>
                <c:pt idx="2">
                  <c:v>3420</c:v>
                </c:pt>
                <c:pt idx="3">
                  <c:v>4200</c:v>
                </c:pt>
                <c:pt idx="4">
                  <c:v>4700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0B55-4425-8596-CAFAE6BD4B63}"/>
            </c:ext>
          </c:extLst>
        </c:ser>
        <c:ser>
          <c:idx val="2"/>
          <c:order val="2"/>
          <c:tx>
            <c:v>Total Assets (₹ Cr)</c:v>
          </c:tx>
          <c:spPr>
            <a:solidFill>
              <a:srgbClr val="FBBC04"/>
            </a:solidFill>
            <a:ln cmpd="sng">
              <a:noFill/>
            </a:ln>
          </c:spPr>
          <c:invertIfNegative val="1"/>
          <c:cat>
            <c:strRef>
              <c:f>'Financial Data'!$A$5:$A$9</c:f>
              <c:strCache>
                <c:ptCount val="5"/>
                <c:pt idx="0">
                  <c:v>FY2021</c:v>
                </c:pt>
                <c:pt idx="1">
                  <c:v>FY2022</c:v>
                </c:pt>
                <c:pt idx="2">
                  <c:v>FY2023</c:v>
                </c:pt>
                <c:pt idx="3">
                  <c:v>FY2024</c:v>
                </c:pt>
                <c:pt idx="4">
                  <c:v>FY2025</c:v>
                </c:pt>
              </c:strCache>
            </c:strRef>
          </c:cat>
          <c:val>
            <c:numRef>
              <c:f>'Financial Data'!$A$14:$A$18</c:f>
              <c:numCache>
                <c:formatCode>General</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0B55-4425-8596-CAFAE6BD4B63}"/>
            </c:ext>
          </c:extLst>
        </c:ser>
        <c:ser>
          <c:idx val="3"/>
          <c:order val="3"/>
          <c:tx>
            <c:v>Fiscal Year</c:v>
          </c:tx>
          <c:spPr>
            <a:solidFill>
              <a:srgbClr val="34A853"/>
            </a:solidFill>
            <a:ln cmpd="sng">
              <a:noFill/>
            </a:ln>
          </c:spPr>
          <c:invertIfNegative val="1"/>
          <c:cat>
            <c:strRef>
              <c:f>'Financial Data'!$A$5:$A$9</c:f>
              <c:strCache>
                <c:ptCount val="5"/>
                <c:pt idx="0">
                  <c:v>FY2021</c:v>
                </c:pt>
                <c:pt idx="1">
                  <c:v>FY2022</c:v>
                </c:pt>
                <c:pt idx="2">
                  <c:v>FY2023</c:v>
                </c:pt>
                <c:pt idx="3">
                  <c:v>FY2024</c:v>
                </c:pt>
                <c:pt idx="4">
                  <c:v>FY2025</c:v>
                </c:pt>
              </c:strCache>
            </c:strRef>
          </c:cat>
          <c:val>
            <c:numRef>
              <c:f>'Financial Data'!$B$14:$B$18</c:f>
              <c:numCache>
                <c:formatCode>\₹#,##0</c:formatCode>
                <c:ptCount val="5"/>
                <c:pt idx="0">
                  <c:v>8131</c:v>
                </c:pt>
                <c:pt idx="1">
                  <c:v>9382</c:v>
                </c:pt>
                <c:pt idx="2">
                  <c:v>10374</c:v>
                </c:pt>
                <c:pt idx="3">
                  <c:v>10611</c:v>
                </c:pt>
                <c:pt idx="4">
                  <c:v>11200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0B55-4425-8596-CAFAE6BD4B63}"/>
            </c:ext>
          </c:extLst>
        </c:ser>
        <c:ser>
          <c:idx val="4"/>
          <c:order val="4"/>
          <c:tx>
            <c:strRef>
              <c:f>'Financial Data'!$C$13</c:f>
              <c:strCache>
                <c:ptCount val="1"/>
                <c:pt idx="0">
                  <c:v>Total Assets (₹ Cr)</c:v>
                </c:pt>
              </c:strCache>
            </c:strRef>
          </c:tx>
          <c:invertIfNegative val="1"/>
          <c:cat>
            <c:strRef>
              <c:f>'Financial Data'!$A$5:$A$9</c:f>
              <c:strCache>
                <c:ptCount val="5"/>
                <c:pt idx="0">
                  <c:v>FY2021</c:v>
                </c:pt>
                <c:pt idx="1">
                  <c:v>FY2022</c:v>
                </c:pt>
                <c:pt idx="2">
                  <c:v>FY2023</c:v>
                </c:pt>
                <c:pt idx="3">
                  <c:v>FY2024</c:v>
                </c:pt>
                <c:pt idx="4">
                  <c:v>FY2025</c:v>
                </c:pt>
              </c:strCache>
            </c:strRef>
          </c:cat>
          <c:val>
            <c:numRef>
              <c:f>'Financial Data'!$C$14:$C$18</c:f>
              <c:numCache>
                <c:formatCode>\₹#,##0</c:formatCode>
                <c:ptCount val="5"/>
                <c:pt idx="0">
                  <c:v>7200</c:v>
                </c:pt>
                <c:pt idx="1">
                  <c:v>7500</c:v>
                </c:pt>
                <c:pt idx="2">
                  <c:v>6820</c:v>
                </c:pt>
                <c:pt idx="3">
                  <c:v>7220</c:v>
                </c:pt>
                <c:pt idx="4">
                  <c:v>7600</c:v>
                </c:pt>
              </c:numCache>
            </c:numRef>
          </c:val>
          <c:extLst>
            <c:ext xmlns:c16="http://schemas.microsoft.com/office/drawing/2014/chart" uri="{C3380CC4-5D6E-409C-BE32-E72D297353CC}">
              <c16:uniqueId val="{00000004-0B55-4425-8596-CAFAE6BD4B63}"/>
            </c:ext>
          </c:extLst>
        </c:ser>
        <c:dLbls>
          <c:showLegendKey val="0"/>
          <c:showVal val="0"/>
          <c:showCatName val="0"/>
          <c:showSerName val="0"/>
          <c:showPercent val="0"/>
          <c:showBubbleSize val="0"/>
        </c:dLbls>
        <c:gapWidth val="150"/>
        <c:axId val="1681496276"/>
        <c:axId val="1014498659"/>
      </c:barChart>
      <c:catAx>
        <c:axId val="1681496276"/>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sz="1000" b="0" i="0">
                <a:solidFill>
                  <a:srgbClr val="000000"/>
                </a:solidFill>
                <a:latin typeface="+mn-lt"/>
              </a:defRPr>
            </a:pPr>
            <a:endParaRPr lang="en-US"/>
          </a:p>
        </c:txPr>
        <c:crossAx val="1014498659"/>
        <c:crosses val="autoZero"/>
        <c:auto val="1"/>
        <c:lblAlgn val="ctr"/>
        <c:lblOffset val="100"/>
        <c:noMultiLvlLbl val="1"/>
      </c:catAx>
      <c:valAx>
        <c:axId val="10144986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a:noFill/>
          </a:ln>
        </c:spPr>
        <c:txPr>
          <a:bodyPr/>
          <a:lstStyle/>
          <a:p>
            <a:pPr lvl="0">
              <a:defRPr sz="1000" b="0" i="0">
                <a:solidFill>
                  <a:srgbClr val="000000"/>
                </a:solidFill>
                <a:latin typeface="+mn-lt"/>
              </a:defRPr>
            </a:pPr>
            <a:endParaRPr lang="en-US"/>
          </a:p>
        </c:txPr>
        <c:crossAx val="1681496276"/>
        <c:crosses val="autoZero"/>
        <c:crossBetween val="between"/>
      </c:valAx>
    </c:plotArea>
    <c:legend>
      <c:legendPos val="r"/>
      <c:overlay val="0"/>
      <c:txPr>
        <a:bodyPr/>
        <a:lstStyle/>
        <a:p>
          <a:pPr lvl="0">
            <a:defRPr sz="10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Equity price comparison with market &amp; sectoral index</a:t>
            </a:r>
          </a:p>
        </c:rich>
      </c:tx>
      <c:overlay val="0"/>
    </c:title>
    <c:autoTitleDeleted val="0"/>
    <c:plotArea>
      <c:layout/>
      <c:lineChart>
        <c:grouping val="standard"/>
        <c:varyColors val="1"/>
        <c:ser>
          <c:idx val="0"/>
          <c:order val="0"/>
          <c:tx>
            <c:v>Radico Khaitan</c:v>
          </c:tx>
          <c:spPr>
            <a:ln cmpd="sng">
              <a:solidFill>
                <a:srgbClr val="4285F4"/>
              </a:solidFill>
            </a:ln>
          </c:spPr>
          <c:marker>
            <c:symbol val="none"/>
          </c:marker>
          <c:cat>
            <c:strRef>
              <c:f>'Weekly Equity Price Data'!$B$1:$B$54</c:f>
              <c:strCache>
                <c:ptCount val="54"/>
                <c:pt idx="1">
                  <c:v>TO</c:v>
                </c:pt>
                <c:pt idx="2">
                  <c:v>29-5-2026</c:v>
                </c:pt>
                <c:pt idx="3">
                  <c:v>22-5-2026</c:v>
                </c:pt>
                <c:pt idx="4">
                  <c:v>15-5-2026</c:v>
                </c:pt>
                <c:pt idx="5">
                  <c:v>8-5-2026</c:v>
                </c:pt>
                <c:pt idx="6">
                  <c:v>1-5-2026</c:v>
                </c:pt>
                <c:pt idx="7">
                  <c:v>24-4-2026</c:v>
                </c:pt>
                <c:pt idx="8">
                  <c:v>17-4-2026</c:v>
                </c:pt>
                <c:pt idx="9">
                  <c:v>10-4-2026</c:v>
                </c:pt>
                <c:pt idx="10">
                  <c:v>3-4-2026</c:v>
                </c:pt>
                <c:pt idx="11">
                  <c:v>27-3-2026</c:v>
                </c:pt>
                <c:pt idx="12">
                  <c:v>20-3-2026</c:v>
                </c:pt>
                <c:pt idx="13">
                  <c:v>13-3-2026</c:v>
                </c:pt>
                <c:pt idx="14">
                  <c:v>6-3-2026</c:v>
                </c:pt>
                <c:pt idx="15">
                  <c:v>27-2-2026</c:v>
                </c:pt>
                <c:pt idx="16">
                  <c:v>20-2-2026</c:v>
                </c:pt>
                <c:pt idx="17">
                  <c:v>13-2-2026</c:v>
                </c:pt>
                <c:pt idx="18">
                  <c:v>6-2-2026</c:v>
                </c:pt>
                <c:pt idx="19">
                  <c:v>30-1-2026</c:v>
                </c:pt>
                <c:pt idx="20">
                  <c:v>23-1-2026</c:v>
                </c:pt>
                <c:pt idx="21">
                  <c:v>16-1-2026</c:v>
                </c:pt>
                <c:pt idx="22">
                  <c:v>9-1-2026</c:v>
                </c:pt>
                <c:pt idx="23">
                  <c:v>2-1-2026</c:v>
                </c:pt>
                <c:pt idx="24">
                  <c:v>26-12-2025</c:v>
                </c:pt>
                <c:pt idx="25">
                  <c:v>19-12-2025</c:v>
                </c:pt>
                <c:pt idx="26">
                  <c:v>12-12-2025</c:v>
                </c:pt>
                <c:pt idx="27">
                  <c:v>5-12-2025</c:v>
                </c:pt>
                <c:pt idx="28">
                  <c:v>28-11-2025</c:v>
                </c:pt>
                <c:pt idx="29">
                  <c:v>21-11-2025</c:v>
                </c:pt>
                <c:pt idx="30">
                  <c:v>14-11-2025</c:v>
                </c:pt>
                <c:pt idx="31">
                  <c:v>7-11-2025</c:v>
                </c:pt>
                <c:pt idx="32">
                  <c:v>31-10-2025</c:v>
                </c:pt>
                <c:pt idx="33">
                  <c:v>24-10-2025</c:v>
                </c:pt>
                <c:pt idx="34">
                  <c:v>17-10-2025</c:v>
                </c:pt>
                <c:pt idx="35">
                  <c:v>10-10-2025</c:v>
                </c:pt>
                <c:pt idx="36">
                  <c:v>3-10-2025</c:v>
                </c:pt>
                <c:pt idx="37">
                  <c:v>26-9-2025</c:v>
                </c:pt>
                <c:pt idx="38">
                  <c:v>19-9-2025</c:v>
                </c:pt>
                <c:pt idx="39">
                  <c:v>12-9-2025</c:v>
                </c:pt>
                <c:pt idx="40">
                  <c:v>5-9-2025</c:v>
                </c:pt>
                <c:pt idx="41">
                  <c:v>29-8-2025</c:v>
                </c:pt>
                <c:pt idx="42">
                  <c:v>22-8-2025</c:v>
                </c:pt>
                <c:pt idx="43">
                  <c:v>15-8-2025</c:v>
                </c:pt>
                <c:pt idx="44">
                  <c:v>8-8-2025</c:v>
                </c:pt>
                <c:pt idx="45">
                  <c:v>1-8-2025</c:v>
                </c:pt>
                <c:pt idx="46">
                  <c:v>25-7-2025</c:v>
                </c:pt>
                <c:pt idx="47">
                  <c:v>18-7-2025</c:v>
                </c:pt>
                <c:pt idx="48">
                  <c:v>11-7-2025</c:v>
                </c:pt>
                <c:pt idx="49">
                  <c:v>4-7-2025</c:v>
                </c:pt>
                <c:pt idx="50">
                  <c:v>27-6-2025</c:v>
                </c:pt>
                <c:pt idx="51">
                  <c:v>20-6-2025</c:v>
                </c:pt>
                <c:pt idx="52">
                  <c:v>13-6-2025</c:v>
                </c:pt>
                <c:pt idx="53">
                  <c:v>6-6-2025</c:v>
                </c:pt>
              </c:strCache>
            </c:strRef>
          </c:cat>
          <c:val>
            <c:numRef>
              <c:f>'Weekly Equity Price Data'!$D$1:$D$54</c:f>
              <c:numCache>
                <c:formatCode>General</c:formatCode>
                <c:ptCount val="54"/>
                <c:pt idx="1">
                  <c:v>0</c:v>
                </c:pt>
                <c:pt idx="2" formatCode="_(* #,##0.00_);_(* \(#,##0.00\);_(* &quot;-&quot;??_);_(@_)">
                  <c:v>3518.6</c:v>
                </c:pt>
                <c:pt idx="3" formatCode="_(* #,##0.00_);_(* \(#,##0.00\);_(* &quot;-&quot;??_);_(@_)">
                  <c:v>3561.1</c:v>
                </c:pt>
                <c:pt idx="4" formatCode="_(* #,##0.00_);_(* \(#,##0.00\);_(* &quot;-&quot;??_);_(@_)">
                  <c:v>3499.2</c:v>
                </c:pt>
                <c:pt idx="5" formatCode="_(* #,##0.00_);_(* \(#,##0.00\);_(* &quot;-&quot;??_);_(@_)">
                  <c:v>3477.2</c:v>
                </c:pt>
                <c:pt idx="6" formatCode="_(* #,##0.00_);_(* \(#,##0.00\);_(* &quot;-&quot;??_);_(@_)">
                  <c:v>3423.1</c:v>
                </c:pt>
                <c:pt idx="7" formatCode="_(* #,##0.00_);_(* \(#,##0.00\);_(* &quot;-&quot;??_);_(@_)">
                  <c:v>3187.2</c:v>
                </c:pt>
                <c:pt idx="8" formatCode="_(* #,##0.00_);_(* \(#,##0.00\);_(* &quot;-&quot;??_);_(@_)">
                  <c:v>3186.9</c:v>
                </c:pt>
                <c:pt idx="9" formatCode="_(* #,##0.00_);_(* \(#,##0.00\);_(* &quot;-&quot;??_);_(@_)">
                  <c:v>2792.7</c:v>
                </c:pt>
                <c:pt idx="10" formatCode="_(* #,##0.00_);_(* \(#,##0.00\);_(* &quot;-&quot;??_);_(@_)">
                  <c:v>2623.2</c:v>
                </c:pt>
                <c:pt idx="11" formatCode="_(* #,##0.00_);_(* \(#,##0.00\);_(* &quot;-&quot;??_);_(@_)">
                  <c:v>2640.2</c:v>
                </c:pt>
                <c:pt idx="12" formatCode="_(* #,##0.00_);_(* \(#,##0.00\);_(* &quot;-&quot;??_);_(@_)">
                  <c:v>2660.5</c:v>
                </c:pt>
                <c:pt idx="13" formatCode="_(* #,##0.00_);_(* \(#,##0.00\);_(* &quot;-&quot;??_);_(@_)">
                  <c:v>2800.1</c:v>
                </c:pt>
                <c:pt idx="14" formatCode="_(* #,##0.00_);_(* \(#,##0.00\);_(* &quot;-&quot;??_);_(@_)">
                  <c:v>2766.9</c:v>
                </c:pt>
                <c:pt idx="15" formatCode="_(* #,##0.00_);_(* \(#,##0.00\);_(* &quot;-&quot;??_);_(@_)">
                  <c:v>2649.5</c:v>
                </c:pt>
                <c:pt idx="16" formatCode="_(* #,##0.00_);_(* \(#,##0.00\);_(* &quot;-&quot;??_);_(@_)">
                  <c:v>2706.2</c:v>
                </c:pt>
                <c:pt idx="17" formatCode="_(* #,##0.00_);_(* \(#,##0.00\);_(* &quot;-&quot;??_);_(@_)">
                  <c:v>2789.4</c:v>
                </c:pt>
                <c:pt idx="18" formatCode="_(* #,##0.00_);_(* \(#,##0.00\);_(* &quot;-&quot;??_);_(@_)">
                  <c:v>2727.2</c:v>
                </c:pt>
                <c:pt idx="19" formatCode="_(* #,##0.00_);_(* \(#,##0.00\);_(* &quot;-&quot;??_);_(@_)">
                  <c:v>2828.1</c:v>
                </c:pt>
                <c:pt idx="20" formatCode="_(* #,##0.00_);_(* \(#,##0.00\);_(* &quot;-&quot;??_);_(@_)">
                  <c:v>2962</c:v>
                </c:pt>
                <c:pt idx="21" formatCode="_(* #,##0.00_);_(* \(#,##0.00\);_(* &quot;-&quot;??_);_(@_)">
                  <c:v>2891.1</c:v>
                </c:pt>
                <c:pt idx="22" formatCode="_(* #,##0.00_);_(* \(#,##0.00\);_(* &quot;-&quot;??_);_(@_)">
                  <c:v>2945.8</c:v>
                </c:pt>
                <c:pt idx="23" formatCode="_(* #,##0.00_);_(* \(#,##0.00\);_(* &quot;-&quot;??_);_(@_)">
                  <c:v>3094.2</c:v>
                </c:pt>
                <c:pt idx="24" formatCode="_(* #,##0.00_);_(* \(#,##0.00\);_(* &quot;-&quot;??_);_(@_)">
                  <c:v>3305.3</c:v>
                </c:pt>
                <c:pt idx="25" formatCode="_(* #,##0.00_);_(* \(#,##0.00\);_(* &quot;-&quot;??_);_(@_)">
                  <c:v>3194.9</c:v>
                </c:pt>
                <c:pt idx="26" formatCode="_(* #,##0.00_);_(* \(#,##0.00\);_(* &quot;-&quot;??_);_(@_)">
                  <c:v>3224.1</c:v>
                </c:pt>
                <c:pt idx="27" formatCode="_(* #,##0.00_);_(* \(#,##0.00\);_(* &quot;-&quot;??_);_(@_)">
                  <c:v>3201.9</c:v>
                </c:pt>
                <c:pt idx="28" formatCode="_(* #,##0.00_);_(* \(#,##0.00\);_(* &quot;-&quot;??_);_(@_)">
                  <c:v>3208.1</c:v>
                </c:pt>
                <c:pt idx="29" formatCode="_(* #,##0.00_);_(* \(#,##0.00\);_(* &quot;-&quot;??_);_(@_)">
                  <c:v>3273.1</c:v>
                </c:pt>
                <c:pt idx="30" formatCode="_(* #,##0.00_);_(* \(#,##0.00\);_(* &quot;-&quot;??_);_(@_)">
                  <c:v>3259.9</c:v>
                </c:pt>
                <c:pt idx="31" formatCode="_(* #,##0.00_);_(* \(#,##0.00\);_(* &quot;-&quot;??_);_(@_)">
                  <c:v>3310.9</c:v>
                </c:pt>
                <c:pt idx="32" formatCode="_(* #,##0.00_);_(* \(#,##0.00\);_(* &quot;-&quot;??_);_(@_)">
                  <c:v>3131.5</c:v>
                </c:pt>
                <c:pt idx="33" formatCode="_(* #,##0.00_);_(* \(#,##0.00\);_(* &quot;-&quot;??_);_(@_)">
                  <c:v>3220</c:v>
                </c:pt>
                <c:pt idx="34" formatCode="_(* #,##0.00_);_(* \(#,##0.00\);_(* &quot;-&quot;??_);_(@_)">
                  <c:v>3108.5</c:v>
                </c:pt>
                <c:pt idx="35" formatCode="_(* #,##0.00_);_(* \(#,##0.00\);_(* &quot;-&quot;??_);_(@_)">
                  <c:v>2988.4</c:v>
                </c:pt>
                <c:pt idx="36" formatCode="_(* #,##0.00_);_(* \(#,##0.00\);_(* &quot;-&quot;??_);_(@_)">
                  <c:v>2957.6</c:v>
                </c:pt>
                <c:pt idx="37" formatCode="_(* #,##0.00_);_(* \(#,##0.00\);_(* &quot;-&quot;??_);_(@_)">
                  <c:v>2882.8</c:v>
                </c:pt>
                <c:pt idx="38" formatCode="_(* #,##0.00_);_(* \(#,##0.00\);_(* &quot;-&quot;??_);_(@_)">
                  <c:v>3052.5</c:v>
                </c:pt>
                <c:pt idx="39" formatCode="_(* #,##0.00_);_(* \(#,##0.00\);_(* &quot;-&quot;??_);_(@_)">
                  <c:v>2870.9</c:v>
                </c:pt>
                <c:pt idx="40" formatCode="_(* #,##0.00_);_(* \(#,##0.00\);_(* &quot;-&quot;??_);_(@_)">
                  <c:v>2787.2</c:v>
                </c:pt>
                <c:pt idx="41" formatCode="_(* #,##0.00_);_(* \(#,##0.00\);_(* &quot;-&quot;??_);_(@_)">
                  <c:v>2852.5</c:v>
                </c:pt>
                <c:pt idx="42" formatCode="_(* #,##0.00_);_(* \(#,##0.00\);_(* &quot;-&quot;??_);_(@_)">
                  <c:v>2890.4</c:v>
                </c:pt>
                <c:pt idx="43" formatCode="_(* #,##0.00_);_(* \(#,##0.00\);_(* &quot;-&quot;??_);_(@_)">
                  <c:v>2857.6</c:v>
                </c:pt>
                <c:pt idx="44" formatCode="_(* #,##0.00_);_(* \(#,##0.00\);_(* &quot;-&quot;??_);_(@_)">
                  <c:v>2824.1</c:v>
                </c:pt>
                <c:pt idx="45" formatCode="_(* #,##0.00_);_(* \(#,##0.00\);_(* &quot;-&quot;??_);_(@_)">
                  <c:v>2838.8</c:v>
                </c:pt>
                <c:pt idx="46" formatCode="_(* #,##0.00_);_(* \(#,##0.00\);_(* &quot;-&quot;??_);_(@_)">
                  <c:v>2702.1</c:v>
                </c:pt>
                <c:pt idx="47" formatCode="_(* #,##0.00_);_(* \(#,##0.00\);_(* &quot;-&quot;??_);_(@_)">
                  <c:v>2718.3</c:v>
                </c:pt>
                <c:pt idx="48" formatCode="_(* #,##0.00_);_(* \(#,##0.00\);_(* &quot;-&quot;??_);_(@_)">
                  <c:v>2718.3</c:v>
                </c:pt>
                <c:pt idx="49" formatCode="_(* #,##0.00_);_(* \(#,##0.00\);_(* &quot;-&quot;??_);_(@_)">
                  <c:v>2630.9</c:v>
                </c:pt>
                <c:pt idx="50" formatCode="_(* #,##0.00_);_(* \(#,##0.00\);_(* &quot;-&quot;??_);_(@_)">
                  <c:v>2588.8000000000002</c:v>
                </c:pt>
                <c:pt idx="51" formatCode="_(* #,##0.00_);_(* \(#,##0.00\);_(* &quot;-&quot;??_);_(@_)">
                  <c:v>2632.9</c:v>
                </c:pt>
                <c:pt idx="52" formatCode="_(* #,##0.00_);_(* \(#,##0.00\);_(* &quot;-&quot;??_);_(@_)">
                  <c:v>2608</c:v>
                </c:pt>
                <c:pt idx="53" formatCode="_(* #,##0.00_);_(* \(#,##0.00\);_(* &quot;-&quot;??_);_(@_)">
                  <c:v>2630.4</c:v>
                </c:pt>
              </c:numCache>
            </c:numRef>
          </c:val>
          <c:smooth val="0"/>
          <c:extLst>
            <c:ext xmlns:c16="http://schemas.microsoft.com/office/drawing/2014/chart" uri="{C3380CC4-5D6E-409C-BE32-E72D297353CC}">
              <c16:uniqueId val="{00000000-5D87-4B89-B4BD-4D4F9E17EBC4}"/>
            </c:ext>
          </c:extLst>
        </c:ser>
        <c:ser>
          <c:idx val="1"/>
          <c:order val="1"/>
          <c:tx>
            <c:v>United Spirits</c:v>
          </c:tx>
          <c:spPr>
            <a:ln cmpd="sng">
              <a:solidFill>
                <a:srgbClr val="EA4335"/>
              </a:solidFill>
            </a:ln>
          </c:spPr>
          <c:marker>
            <c:symbol val="none"/>
          </c:marker>
          <c:cat>
            <c:strRef>
              <c:f>'Weekly Equity Price Data'!$B$1:$B$54</c:f>
              <c:strCache>
                <c:ptCount val="54"/>
                <c:pt idx="1">
                  <c:v>TO</c:v>
                </c:pt>
                <c:pt idx="2">
                  <c:v>29-5-2026</c:v>
                </c:pt>
                <c:pt idx="3">
                  <c:v>22-5-2026</c:v>
                </c:pt>
                <c:pt idx="4">
                  <c:v>15-5-2026</c:v>
                </c:pt>
                <c:pt idx="5">
                  <c:v>8-5-2026</c:v>
                </c:pt>
                <c:pt idx="6">
                  <c:v>1-5-2026</c:v>
                </c:pt>
                <c:pt idx="7">
                  <c:v>24-4-2026</c:v>
                </c:pt>
                <c:pt idx="8">
                  <c:v>17-4-2026</c:v>
                </c:pt>
                <c:pt idx="9">
                  <c:v>10-4-2026</c:v>
                </c:pt>
                <c:pt idx="10">
                  <c:v>3-4-2026</c:v>
                </c:pt>
                <c:pt idx="11">
                  <c:v>27-3-2026</c:v>
                </c:pt>
                <c:pt idx="12">
                  <c:v>20-3-2026</c:v>
                </c:pt>
                <c:pt idx="13">
                  <c:v>13-3-2026</c:v>
                </c:pt>
                <c:pt idx="14">
                  <c:v>6-3-2026</c:v>
                </c:pt>
                <c:pt idx="15">
                  <c:v>27-2-2026</c:v>
                </c:pt>
                <c:pt idx="16">
                  <c:v>20-2-2026</c:v>
                </c:pt>
                <c:pt idx="17">
                  <c:v>13-2-2026</c:v>
                </c:pt>
                <c:pt idx="18">
                  <c:v>6-2-2026</c:v>
                </c:pt>
                <c:pt idx="19">
                  <c:v>30-1-2026</c:v>
                </c:pt>
                <c:pt idx="20">
                  <c:v>23-1-2026</c:v>
                </c:pt>
                <c:pt idx="21">
                  <c:v>16-1-2026</c:v>
                </c:pt>
                <c:pt idx="22">
                  <c:v>9-1-2026</c:v>
                </c:pt>
                <c:pt idx="23">
                  <c:v>2-1-2026</c:v>
                </c:pt>
                <c:pt idx="24">
                  <c:v>26-12-2025</c:v>
                </c:pt>
                <c:pt idx="25">
                  <c:v>19-12-2025</c:v>
                </c:pt>
                <c:pt idx="26">
                  <c:v>12-12-2025</c:v>
                </c:pt>
                <c:pt idx="27">
                  <c:v>5-12-2025</c:v>
                </c:pt>
                <c:pt idx="28">
                  <c:v>28-11-2025</c:v>
                </c:pt>
                <c:pt idx="29">
                  <c:v>21-11-2025</c:v>
                </c:pt>
                <c:pt idx="30">
                  <c:v>14-11-2025</c:v>
                </c:pt>
                <c:pt idx="31">
                  <c:v>7-11-2025</c:v>
                </c:pt>
                <c:pt idx="32">
                  <c:v>31-10-2025</c:v>
                </c:pt>
                <c:pt idx="33">
                  <c:v>24-10-2025</c:v>
                </c:pt>
                <c:pt idx="34">
                  <c:v>17-10-2025</c:v>
                </c:pt>
                <c:pt idx="35">
                  <c:v>10-10-2025</c:v>
                </c:pt>
                <c:pt idx="36">
                  <c:v>3-10-2025</c:v>
                </c:pt>
                <c:pt idx="37">
                  <c:v>26-9-2025</c:v>
                </c:pt>
                <c:pt idx="38">
                  <c:v>19-9-2025</c:v>
                </c:pt>
                <c:pt idx="39">
                  <c:v>12-9-2025</c:v>
                </c:pt>
                <c:pt idx="40">
                  <c:v>5-9-2025</c:v>
                </c:pt>
                <c:pt idx="41">
                  <c:v>29-8-2025</c:v>
                </c:pt>
                <c:pt idx="42">
                  <c:v>22-8-2025</c:v>
                </c:pt>
                <c:pt idx="43">
                  <c:v>15-8-2025</c:v>
                </c:pt>
                <c:pt idx="44">
                  <c:v>8-8-2025</c:v>
                </c:pt>
                <c:pt idx="45">
                  <c:v>1-8-2025</c:v>
                </c:pt>
                <c:pt idx="46">
                  <c:v>25-7-2025</c:v>
                </c:pt>
                <c:pt idx="47">
                  <c:v>18-7-2025</c:v>
                </c:pt>
                <c:pt idx="48">
                  <c:v>11-7-2025</c:v>
                </c:pt>
                <c:pt idx="49">
                  <c:v>4-7-2025</c:v>
                </c:pt>
                <c:pt idx="50">
                  <c:v>27-6-2025</c:v>
                </c:pt>
                <c:pt idx="51">
                  <c:v>20-6-2025</c:v>
                </c:pt>
                <c:pt idx="52">
                  <c:v>13-6-2025</c:v>
                </c:pt>
                <c:pt idx="53">
                  <c:v>6-6-2025</c:v>
                </c:pt>
              </c:strCache>
            </c:strRef>
          </c:cat>
          <c:val>
            <c:numRef>
              <c:f>'Weekly Equity Price Data'!$F$1:$F$54</c:f>
              <c:numCache>
                <c:formatCode>General</c:formatCode>
                <c:ptCount val="54"/>
                <c:pt idx="1">
                  <c:v>0</c:v>
                </c:pt>
                <c:pt idx="2" formatCode="_(* #,##0.00_);_(* \(#,##0.00\);_(* &quot;-&quot;??_);_(@_)">
                  <c:v>1270</c:v>
                </c:pt>
                <c:pt idx="3" formatCode="_(* #,##0.00_);_(* \(#,##0.00\);_(* &quot;-&quot;??_);_(@_)">
                  <c:v>1282.0999999999999</c:v>
                </c:pt>
                <c:pt idx="4" formatCode="_(* #,##0.00_);_(* \(#,##0.00\);_(* &quot;-&quot;??_);_(@_)">
                  <c:v>1320.7</c:v>
                </c:pt>
                <c:pt idx="5" formatCode="_(* #,##0.00_);_(* \(#,##0.00\);_(* &quot;-&quot;??_);_(@_)">
                  <c:v>1280.8</c:v>
                </c:pt>
                <c:pt idx="6" formatCode="_(* #,##0.00_);_(* \(#,##0.00\);_(* &quot;-&quot;??_);_(@_)">
                  <c:v>1325.6</c:v>
                </c:pt>
                <c:pt idx="7" formatCode="_(* #,##0.00_);_(* \(#,##0.00\);_(* &quot;-&quot;??_);_(@_)">
                  <c:v>1391.9</c:v>
                </c:pt>
                <c:pt idx="8" formatCode="_(* #,##0.00_);_(* \(#,##0.00\);_(* &quot;-&quot;??_);_(@_)">
                  <c:v>1302.9000000000001</c:v>
                </c:pt>
                <c:pt idx="9" formatCode="_(* #,##0.00_);_(* \(#,##0.00\);_(* &quot;-&quot;??_);_(@_)">
                  <c:v>1268.2</c:v>
                </c:pt>
                <c:pt idx="10" formatCode="_(* #,##0.00_);_(* \(#,##0.00\);_(* &quot;-&quot;??_);_(@_)">
                  <c:v>1221.2</c:v>
                </c:pt>
                <c:pt idx="11" formatCode="_(* #,##0.00_);_(* \(#,##0.00\);_(* &quot;-&quot;??_);_(@_)">
                  <c:v>1253.8</c:v>
                </c:pt>
                <c:pt idx="12" formatCode="_(* #,##0.00_);_(* \(#,##0.00\);_(* &quot;-&quot;??_);_(@_)">
                  <c:v>1300.0999999999999</c:v>
                </c:pt>
                <c:pt idx="13" formatCode="_(* #,##0.00_);_(* \(#,##0.00\);_(* &quot;-&quot;??_);_(@_)">
                  <c:v>1314.4</c:v>
                </c:pt>
                <c:pt idx="14" formatCode="_(* #,##0.00_);_(* \(#,##0.00\);_(* &quot;-&quot;??_);_(@_)">
                  <c:v>1389.8</c:v>
                </c:pt>
                <c:pt idx="15" formatCode="_(* #,##0.00_);_(* \(#,##0.00\);_(* &quot;-&quot;??_);_(@_)">
                  <c:v>1380.8</c:v>
                </c:pt>
                <c:pt idx="16" formatCode="_(* #,##0.00_);_(* \(#,##0.00\);_(* &quot;-&quot;??_);_(@_)">
                  <c:v>1379.3</c:v>
                </c:pt>
                <c:pt idx="17" formatCode="_(* #,##0.00_);_(* \(#,##0.00\);_(* &quot;-&quot;??_);_(@_)">
                  <c:v>1402.4</c:v>
                </c:pt>
                <c:pt idx="18" formatCode="_(* #,##0.00_);_(* \(#,##0.00\);_(* &quot;-&quot;??_);_(@_)">
                  <c:v>1377</c:v>
                </c:pt>
                <c:pt idx="19" formatCode="_(* #,##0.00_);_(* \(#,##0.00\);_(* &quot;-&quot;??_);_(@_)">
                  <c:v>1362.6</c:v>
                </c:pt>
                <c:pt idx="20" formatCode="_(* #,##0.00_);_(* \(#,##0.00\);_(* &quot;-&quot;??_);_(@_)">
                  <c:v>1333</c:v>
                </c:pt>
                <c:pt idx="21" formatCode="_(* #,##0.00_);_(* \(#,##0.00\);_(* &quot;-&quot;??_);_(@_)">
                  <c:v>1348.7</c:v>
                </c:pt>
                <c:pt idx="22" formatCode="_(* #,##0.00_);_(* \(#,##0.00\);_(* &quot;-&quot;??_);_(@_)">
                  <c:v>1331</c:v>
                </c:pt>
                <c:pt idx="23" formatCode="_(* #,##0.00_);_(* \(#,##0.00\);_(* &quot;-&quot;??_);_(@_)">
                  <c:v>1381.6</c:v>
                </c:pt>
                <c:pt idx="24" formatCode="_(* #,##0.00_);_(* \(#,##0.00\);_(* &quot;-&quot;??_);_(@_)">
                  <c:v>1428.4</c:v>
                </c:pt>
                <c:pt idx="25" formatCode="_(* #,##0.00_);_(* \(#,##0.00\);_(* &quot;-&quot;??_);_(@_)">
                  <c:v>1406.7</c:v>
                </c:pt>
                <c:pt idx="26" formatCode="_(* #,##0.00_);_(* \(#,##0.00\);_(* &quot;-&quot;??_);_(@_)">
                  <c:v>1447.1</c:v>
                </c:pt>
                <c:pt idx="27" formatCode="_(* #,##0.00_);_(* \(#,##0.00\);_(* &quot;-&quot;??_);_(@_)">
                  <c:v>1455.6</c:v>
                </c:pt>
                <c:pt idx="28" formatCode="_(* #,##0.00_);_(* \(#,##0.00\);_(* &quot;-&quot;??_);_(@_)">
                  <c:v>1451.6</c:v>
                </c:pt>
                <c:pt idx="29" formatCode="_(* #,##0.00_);_(* \(#,##0.00\);_(* &quot;-&quot;??_);_(@_)">
                  <c:v>1427.1</c:v>
                </c:pt>
                <c:pt idx="30" formatCode="_(* #,##0.00_);_(* \(#,##0.00\);_(* &quot;-&quot;??_);_(@_)">
                  <c:v>1429.4</c:v>
                </c:pt>
                <c:pt idx="31" formatCode="_(* #,##0.00_);_(* \(#,##0.00\);_(* &quot;-&quot;??_);_(@_)">
                  <c:v>1429.1</c:v>
                </c:pt>
                <c:pt idx="32" formatCode="_(* #,##0.00_);_(* \(#,##0.00\);_(* &quot;-&quot;??_);_(@_)">
                  <c:v>1431.4</c:v>
                </c:pt>
                <c:pt idx="33" formatCode="_(* #,##0.00_);_(* \(#,##0.00\);_(* &quot;-&quot;??_);_(@_)">
                  <c:v>1357.4</c:v>
                </c:pt>
                <c:pt idx="34" formatCode="_(* #,##0.00_);_(* \(#,##0.00\);_(* &quot;-&quot;??_);_(@_)">
                  <c:v>1361.4</c:v>
                </c:pt>
                <c:pt idx="35" formatCode="_(* #,##0.00_);_(* \(#,##0.00\);_(* &quot;-&quot;??_);_(@_)">
                  <c:v>1337</c:v>
                </c:pt>
                <c:pt idx="36" formatCode="_(* #,##0.00_);_(* \(#,##0.00\);_(* &quot;-&quot;??_);_(@_)">
                  <c:v>1362.6</c:v>
                </c:pt>
                <c:pt idx="37" formatCode="_(* #,##0.00_);_(* \(#,##0.00\);_(* &quot;-&quot;??_);_(@_)">
                  <c:v>1297.4000000000001</c:v>
                </c:pt>
                <c:pt idx="38" formatCode="_(* #,##0.00_);_(* \(#,##0.00\);_(* &quot;-&quot;??_);_(@_)">
                  <c:v>1328.2</c:v>
                </c:pt>
                <c:pt idx="39" formatCode="_(* #,##0.00_);_(* \(#,##0.00\);_(* &quot;-&quot;??_);_(@_)">
                  <c:v>1309.7</c:v>
                </c:pt>
                <c:pt idx="40" formatCode="_(* #,##0.00_);_(* \(#,##0.00\);_(* &quot;-&quot;??_);_(@_)">
                  <c:v>1312.1</c:v>
                </c:pt>
                <c:pt idx="41" formatCode="_(* #,##0.00_);_(* \(#,##0.00\);_(* &quot;-&quot;??_);_(@_)">
                  <c:v>1311</c:v>
                </c:pt>
                <c:pt idx="42" formatCode="_(* #,##0.00_);_(* \(#,##0.00\);_(* &quot;-&quot;??_);_(@_)">
                  <c:v>1329.9</c:v>
                </c:pt>
                <c:pt idx="43" formatCode="_(* #,##0.00_);_(* \(#,##0.00\);_(* &quot;-&quot;??_);_(@_)">
                  <c:v>1319.3</c:v>
                </c:pt>
                <c:pt idx="44" formatCode="_(* #,##0.00_);_(* \(#,##0.00\);_(* &quot;-&quot;??_);_(@_)">
                  <c:v>1291.5</c:v>
                </c:pt>
                <c:pt idx="45" formatCode="_(* #,##0.00_);_(* \(#,##0.00\);_(* &quot;-&quot;??_);_(@_)">
                  <c:v>1322.4</c:v>
                </c:pt>
                <c:pt idx="46" formatCode="_(* #,##0.00_);_(* \(#,##0.00\);_(* &quot;-&quot;??_);_(@_)">
                  <c:v>1309.5999999999999</c:v>
                </c:pt>
                <c:pt idx="47" formatCode="_(* #,##0.00_);_(* \(#,##0.00\);_(* &quot;-&quot;??_);_(@_)">
                  <c:v>1362.3</c:v>
                </c:pt>
                <c:pt idx="48" formatCode="_(* #,##0.00_);_(* \(#,##0.00\);_(* &quot;-&quot;??_);_(@_)">
                  <c:v>1357.6</c:v>
                </c:pt>
                <c:pt idx="49" formatCode="_(* #,##0.00_);_(* \(#,##0.00\);_(* &quot;-&quot;??_);_(@_)">
                  <c:v>1378.2</c:v>
                </c:pt>
                <c:pt idx="50" formatCode="_(* #,##0.00_);_(* \(#,##0.00\);_(* &quot;-&quot;??_);_(@_)">
                  <c:v>1442.2</c:v>
                </c:pt>
                <c:pt idx="51" formatCode="_(* #,##0.00_);_(* \(#,##0.00\);_(* &quot;-&quot;??_);_(@_)">
                  <c:v>1458.9</c:v>
                </c:pt>
                <c:pt idx="52" formatCode="_(* #,##0.00_);_(* \(#,##0.00\);_(* &quot;-&quot;??_);_(@_)">
                  <c:v>1453.1</c:v>
                </c:pt>
                <c:pt idx="53" formatCode="_(* #,##0.00_);_(* \(#,##0.00\);_(* &quot;-&quot;??_);_(@_)">
                  <c:v>1593.4</c:v>
                </c:pt>
              </c:numCache>
            </c:numRef>
          </c:val>
          <c:smooth val="0"/>
          <c:extLst>
            <c:ext xmlns:c16="http://schemas.microsoft.com/office/drawing/2014/chart" uri="{C3380CC4-5D6E-409C-BE32-E72D297353CC}">
              <c16:uniqueId val="{00000001-5D87-4B89-B4BD-4D4F9E17EBC4}"/>
            </c:ext>
          </c:extLst>
        </c:ser>
        <c:ser>
          <c:idx val="2"/>
          <c:order val="2"/>
          <c:tx>
            <c:v>NIFTY 50 Index</c:v>
          </c:tx>
          <c:spPr>
            <a:ln cmpd="sng">
              <a:solidFill>
                <a:srgbClr val="FBBC04"/>
              </a:solidFill>
            </a:ln>
          </c:spPr>
          <c:marker>
            <c:symbol val="none"/>
          </c:marker>
          <c:cat>
            <c:strRef>
              <c:f>'Weekly Equity Price Data'!$B$1:$B$54</c:f>
              <c:strCache>
                <c:ptCount val="54"/>
                <c:pt idx="1">
                  <c:v>TO</c:v>
                </c:pt>
                <c:pt idx="2">
                  <c:v>29-5-2026</c:v>
                </c:pt>
                <c:pt idx="3">
                  <c:v>22-5-2026</c:v>
                </c:pt>
                <c:pt idx="4">
                  <c:v>15-5-2026</c:v>
                </c:pt>
                <c:pt idx="5">
                  <c:v>8-5-2026</c:v>
                </c:pt>
                <c:pt idx="6">
                  <c:v>1-5-2026</c:v>
                </c:pt>
                <c:pt idx="7">
                  <c:v>24-4-2026</c:v>
                </c:pt>
                <c:pt idx="8">
                  <c:v>17-4-2026</c:v>
                </c:pt>
                <c:pt idx="9">
                  <c:v>10-4-2026</c:v>
                </c:pt>
                <c:pt idx="10">
                  <c:v>3-4-2026</c:v>
                </c:pt>
                <c:pt idx="11">
                  <c:v>27-3-2026</c:v>
                </c:pt>
                <c:pt idx="12">
                  <c:v>20-3-2026</c:v>
                </c:pt>
                <c:pt idx="13">
                  <c:v>13-3-2026</c:v>
                </c:pt>
                <c:pt idx="14">
                  <c:v>6-3-2026</c:v>
                </c:pt>
                <c:pt idx="15">
                  <c:v>27-2-2026</c:v>
                </c:pt>
                <c:pt idx="16">
                  <c:v>20-2-2026</c:v>
                </c:pt>
                <c:pt idx="17">
                  <c:v>13-2-2026</c:v>
                </c:pt>
                <c:pt idx="18">
                  <c:v>6-2-2026</c:v>
                </c:pt>
                <c:pt idx="19">
                  <c:v>30-1-2026</c:v>
                </c:pt>
                <c:pt idx="20">
                  <c:v>23-1-2026</c:v>
                </c:pt>
                <c:pt idx="21">
                  <c:v>16-1-2026</c:v>
                </c:pt>
                <c:pt idx="22">
                  <c:v>9-1-2026</c:v>
                </c:pt>
                <c:pt idx="23">
                  <c:v>2-1-2026</c:v>
                </c:pt>
                <c:pt idx="24">
                  <c:v>26-12-2025</c:v>
                </c:pt>
                <c:pt idx="25">
                  <c:v>19-12-2025</c:v>
                </c:pt>
                <c:pt idx="26">
                  <c:v>12-12-2025</c:v>
                </c:pt>
                <c:pt idx="27">
                  <c:v>5-12-2025</c:v>
                </c:pt>
                <c:pt idx="28">
                  <c:v>28-11-2025</c:v>
                </c:pt>
                <c:pt idx="29">
                  <c:v>21-11-2025</c:v>
                </c:pt>
                <c:pt idx="30">
                  <c:v>14-11-2025</c:v>
                </c:pt>
                <c:pt idx="31">
                  <c:v>7-11-2025</c:v>
                </c:pt>
                <c:pt idx="32">
                  <c:v>31-10-2025</c:v>
                </c:pt>
                <c:pt idx="33">
                  <c:v>24-10-2025</c:v>
                </c:pt>
                <c:pt idx="34">
                  <c:v>17-10-2025</c:v>
                </c:pt>
                <c:pt idx="35">
                  <c:v>10-10-2025</c:v>
                </c:pt>
                <c:pt idx="36">
                  <c:v>3-10-2025</c:v>
                </c:pt>
                <c:pt idx="37">
                  <c:v>26-9-2025</c:v>
                </c:pt>
                <c:pt idx="38">
                  <c:v>19-9-2025</c:v>
                </c:pt>
                <c:pt idx="39">
                  <c:v>12-9-2025</c:v>
                </c:pt>
                <c:pt idx="40">
                  <c:v>5-9-2025</c:v>
                </c:pt>
                <c:pt idx="41">
                  <c:v>29-8-2025</c:v>
                </c:pt>
                <c:pt idx="42">
                  <c:v>22-8-2025</c:v>
                </c:pt>
                <c:pt idx="43">
                  <c:v>15-8-2025</c:v>
                </c:pt>
                <c:pt idx="44">
                  <c:v>8-8-2025</c:v>
                </c:pt>
                <c:pt idx="45">
                  <c:v>1-8-2025</c:v>
                </c:pt>
                <c:pt idx="46">
                  <c:v>25-7-2025</c:v>
                </c:pt>
                <c:pt idx="47">
                  <c:v>18-7-2025</c:v>
                </c:pt>
                <c:pt idx="48">
                  <c:v>11-7-2025</c:v>
                </c:pt>
                <c:pt idx="49">
                  <c:v>4-7-2025</c:v>
                </c:pt>
                <c:pt idx="50">
                  <c:v>27-6-2025</c:v>
                </c:pt>
                <c:pt idx="51">
                  <c:v>20-6-2025</c:v>
                </c:pt>
                <c:pt idx="52">
                  <c:v>13-6-2025</c:v>
                </c:pt>
                <c:pt idx="53">
                  <c:v>6-6-2025</c:v>
                </c:pt>
              </c:strCache>
            </c:strRef>
          </c:cat>
          <c:val>
            <c:numRef>
              <c:f>'Weekly Equity Price Data'!$H$3:$H$54</c:f>
              <c:numCache>
                <c:formatCode>_(* #,##0.00_);_(* \(#,##0.00\);_(* "-"??_);_(@_)</c:formatCode>
                <c:ptCount val="52"/>
                <c:pt idx="0">
                  <c:v>23547.75</c:v>
                </c:pt>
                <c:pt idx="1">
                  <c:v>23719.3</c:v>
                </c:pt>
                <c:pt idx="2">
                  <c:v>23643.5</c:v>
                </c:pt>
                <c:pt idx="3">
                  <c:v>24176.15</c:v>
                </c:pt>
                <c:pt idx="4">
                  <c:v>23997.55</c:v>
                </c:pt>
                <c:pt idx="5">
                  <c:v>23897.95</c:v>
                </c:pt>
                <c:pt idx="6">
                  <c:v>24353.55</c:v>
                </c:pt>
                <c:pt idx="7">
                  <c:v>24050.6</c:v>
                </c:pt>
                <c:pt idx="8">
                  <c:v>22713.1</c:v>
                </c:pt>
                <c:pt idx="9">
                  <c:v>22819.599999999999</c:v>
                </c:pt>
                <c:pt idx="10">
                  <c:v>23114.5</c:v>
                </c:pt>
                <c:pt idx="11">
                  <c:v>23151.1</c:v>
                </c:pt>
                <c:pt idx="12">
                  <c:v>24450.45</c:v>
                </c:pt>
                <c:pt idx="13">
                  <c:v>25178.65</c:v>
                </c:pt>
                <c:pt idx="14">
                  <c:v>25571.25</c:v>
                </c:pt>
                <c:pt idx="15">
                  <c:v>25471.1</c:v>
                </c:pt>
                <c:pt idx="16">
                  <c:v>25693.7</c:v>
                </c:pt>
                <c:pt idx="17">
                  <c:v>24825.45</c:v>
                </c:pt>
                <c:pt idx="18">
                  <c:v>25048.65</c:v>
                </c:pt>
                <c:pt idx="19">
                  <c:v>25694.35</c:v>
                </c:pt>
                <c:pt idx="20">
                  <c:v>25683.3</c:v>
                </c:pt>
                <c:pt idx="21">
                  <c:v>26328.55</c:v>
                </c:pt>
                <c:pt idx="22">
                  <c:v>26042.3</c:v>
                </c:pt>
                <c:pt idx="23">
                  <c:v>25966.400000000001</c:v>
                </c:pt>
                <c:pt idx="24">
                  <c:v>26046.95</c:v>
                </c:pt>
                <c:pt idx="25">
                  <c:v>26186.45</c:v>
                </c:pt>
                <c:pt idx="26">
                  <c:v>26202.95</c:v>
                </c:pt>
                <c:pt idx="27">
                  <c:v>26068.15</c:v>
                </c:pt>
                <c:pt idx="28">
                  <c:v>25910.05</c:v>
                </c:pt>
                <c:pt idx="29">
                  <c:v>25492.3</c:v>
                </c:pt>
                <c:pt idx="30">
                  <c:v>25722.1</c:v>
                </c:pt>
                <c:pt idx="31">
                  <c:v>25795.15</c:v>
                </c:pt>
                <c:pt idx="32">
                  <c:v>25709.85</c:v>
                </c:pt>
                <c:pt idx="33">
                  <c:v>25285.35</c:v>
                </c:pt>
                <c:pt idx="34">
                  <c:v>24894.25</c:v>
                </c:pt>
                <c:pt idx="35">
                  <c:v>24654.7</c:v>
                </c:pt>
                <c:pt idx="36">
                  <c:v>25327.05</c:v>
                </c:pt>
                <c:pt idx="37">
                  <c:v>25114</c:v>
                </c:pt>
                <c:pt idx="38">
                  <c:v>24741</c:v>
                </c:pt>
                <c:pt idx="39">
                  <c:v>24426.85</c:v>
                </c:pt>
                <c:pt idx="40">
                  <c:v>24870.1</c:v>
                </c:pt>
                <c:pt idx="41">
                  <c:v>24631.3</c:v>
                </c:pt>
                <c:pt idx="42">
                  <c:v>24363.3</c:v>
                </c:pt>
                <c:pt idx="43">
                  <c:v>24565.35</c:v>
                </c:pt>
                <c:pt idx="44">
                  <c:v>24837</c:v>
                </c:pt>
                <c:pt idx="45">
                  <c:v>24968.400000000001</c:v>
                </c:pt>
                <c:pt idx="46">
                  <c:v>25149.85</c:v>
                </c:pt>
                <c:pt idx="47">
                  <c:v>25461</c:v>
                </c:pt>
                <c:pt idx="48">
                  <c:v>25637.8</c:v>
                </c:pt>
                <c:pt idx="49">
                  <c:v>25112.400000000001</c:v>
                </c:pt>
                <c:pt idx="50">
                  <c:v>24718.6</c:v>
                </c:pt>
                <c:pt idx="51">
                  <c:v>25003.05</c:v>
                </c:pt>
              </c:numCache>
            </c:numRef>
          </c:val>
          <c:smooth val="0"/>
          <c:extLst>
            <c:ext xmlns:c16="http://schemas.microsoft.com/office/drawing/2014/chart" uri="{C3380CC4-5D6E-409C-BE32-E72D297353CC}">
              <c16:uniqueId val="{00000002-5D87-4B89-B4BD-4D4F9E17EBC4}"/>
            </c:ext>
          </c:extLst>
        </c:ser>
        <c:ser>
          <c:idx val="3"/>
          <c:order val="3"/>
          <c:tx>
            <c:v>NIFTY FMCG Index</c:v>
          </c:tx>
          <c:spPr>
            <a:ln cmpd="sng">
              <a:solidFill>
                <a:srgbClr val="34A853"/>
              </a:solidFill>
            </a:ln>
          </c:spPr>
          <c:marker>
            <c:symbol val="none"/>
          </c:marker>
          <c:cat>
            <c:strRef>
              <c:f>'Weekly Equity Price Data'!$B$1:$B$54</c:f>
              <c:strCache>
                <c:ptCount val="54"/>
                <c:pt idx="1">
                  <c:v>TO</c:v>
                </c:pt>
                <c:pt idx="2">
                  <c:v>29-5-2026</c:v>
                </c:pt>
                <c:pt idx="3">
                  <c:v>22-5-2026</c:v>
                </c:pt>
                <c:pt idx="4">
                  <c:v>15-5-2026</c:v>
                </c:pt>
                <c:pt idx="5">
                  <c:v>8-5-2026</c:v>
                </c:pt>
                <c:pt idx="6">
                  <c:v>1-5-2026</c:v>
                </c:pt>
                <c:pt idx="7">
                  <c:v>24-4-2026</c:v>
                </c:pt>
                <c:pt idx="8">
                  <c:v>17-4-2026</c:v>
                </c:pt>
                <c:pt idx="9">
                  <c:v>10-4-2026</c:v>
                </c:pt>
                <c:pt idx="10">
                  <c:v>3-4-2026</c:v>
                </c:pt>
                <c:pt idx="11">
                  <c:v>27-3-2026</c:v>
                </c:pt>
                <c:pt idx="12">
                  <c:v>20-3-2026</c:v>
                </c:pt>
                <c:pt idx="13">
                  <c:v>13-3-2026</c:v>
                </c:pt>
                <c:pt idx="14">
                  <c:v>6-3-2026</c:v>
                </c:pt>
                <c:pt idx="15">
                  <c:v>27-2-2026</c:v>
                </c:pt>
                <c:pt idx="16">
                  <c:v>20-2-2026</c:v>
                </c:pt>
                <c:pt idx="17">
                  <c:v>13-2-2026</c:v>
                </c:pt>
                <c:pt idx="18">
                  <c:v>6-2-2026</c:v>
                </c:pt>
                <c:pt idx="19">
                  <c:v>30-1-2026</c:v>
                </c:pt>
                <c:pt idx="20">
                  <c:v>23-1-2026</c:v>
                </c:pt>
                <c:pt idx="21">
                  <c:v>16-1-2026</c:v>
                </c:pt>
                <c:pt idx="22">
                  <c:v>9-1-2026</c:v>
                </c:pt>
                <c:pt idx="23">
                  <c:v>2-1-2026</c:v>
                </c:pt>
                <c:pt idx="24">
                  <c:v>26-12-2025</c:v>
                </c:pt>
                <c:pt idx="25">
                  <c:v>19-12-2025</c:v>
                </c:pt>
                <c:pt idx="26">
                  <c:v>12-12-2025</c:v>
                </c:pt>
                <c:pt idx="27">
                  <c:v>5-12-2025</c:v>
                </c:pt>
                <c:pt idx="28">
                  <c:v>28-11-2025</c:v>
                </c:pt>
                <c:pt idx="29">
                  <c:v>21-11-2025</c:v>
                </c:pt>
                <c:pt idx="30">
                  <c:v>14-11-2025</c:v>
                </c:pt>
                <c:pt idx="31">
                  <c:v>7-11-2025</c:v>
                </c:pt>
                <c:pt idx="32">
                  <c:v>31-10-2025</c:v>
                </c:pt>
                <c:pt idx="33">
                  <c:v>24-10-2025</c:v>
                </c:pt>
                <c:pt idx="34">
                  <c:v>17-10-2025</c:v>
                </c:pt>
                <c:pt idx="35">
                  <c:v>10-10-2025</c:v>
                </c:pt>
                <c:pt idx="36">
                  <c:v>3-10-2025</c:v>
                </c:pt>
                <c:pt idx="37">
                  <c:v>26-9-2025</c:v>
                </c:pt>
                <c:pt idx="38">
                  <c:v>19-9-2025</c:v>
                </c:pt>
                <c:pt idx="39">
                  <c:v>12-9-2025</c:v>
                </c:pt>
                <c:pt idx="40">
                  <c:v>5-9-2025</c:v>
                </c:pt>
                <c:pt idx="41">
                  <c:v>29-8-2025</c:v>
                </c:pt>
                <c:pt idx="42">
                  <c:v>22-8-2025</c:v>
                </c:pt>
                <c:pt idx="43">
                  <c:v>15-8-2025</c:v>
                </c:pt>
                <c:pt idx="44">
                  <c:v>8-8-2025</c:v>
                </c:pt>
                <c:pt idx="45">
                  <c:v>1-8-2025</c:v>
                </c:pt>
                <c:pt idx="46">
                  <c:v>25-7-2025</c:v>
                </c:pt>
                <c:pt idx="47">
                  <c:v>18-7-2025</c:v>
                </c:pt>
                <c:pt idx="48">
                  <c:v>11-7-2025</c:v>
                </c:pt>
                <c:pt idx="49">
                  <c:v>4-7-2025</c:v>
                </c:pt>
                <c:pt idx="50">
                  <c:v>27-6-2025</c:v>
                </c:pt>
                <c:pt idx="51">
                  <c:v>20-6-2025</c:v>
                </c:pt>
                <c:pt idx="52">
                  <c:v>13-6-2025</c:v>
                </c:pt>
                <c:pt idx="53">
                  <c:v>6-6-2025</c:v>
                </c:pt>
              </c:strCache>
            </c:strRef>
          </c:cat>
          <c:val>
            <c:numRef>
              <c:f>'Weekly Equity Price Data'!$J$3:$J$54</c:f>
              <c:numCache>
                <c:formatCode>_(* #,##0.00_);_(* \(#,##0.00\);_(* "-"??_);_(@_)</c:formatCode>
                <c:ptCount val="52"/>
                <c:pt idx="0">
                  <c:v>49383.35</c:v>
                </c:pt>
                <c:pt idx="1">
                  <c:v>50249.8</c:v>
                </c:pt>
                <c:pt idx="2">
                  <c:v>51051.35</c:v>
                </c:pt>
                <c:pt idx="3">
                  <c:v>51165.9</c:v>
                </c:pt>
                <c:pt idx="4">
                  <c:v>51072.1</c:v>
                </c:pt>
                <c:pt idx="5">
                  <c:v>50766.25</c:v>
                </c:pt>
                <c:pt idx="6">
                  <c:v>49657.75</c:v>
                </c:pt>
                <c:pt idx="7">
                  <c:v>48194.05</c:v>
                </c:pt>
                <c:pt idx="8">
                  <c:v>46232.15</c:v>
                </c:pt>
                <c:pt idx="9">
                  <c:v>46427.199999999997</c:v>
                </c:pt>
                <c:pt idx="10">
                  <c:v>47007.55</c:v>
                </c:pt>
                <c:pt idx="11">
                  <c:v>47924.15</c:v>
                </c:pt>
                <c:pt idx="12">
                  <c:v>49970.6</c:v>
                </c:pt>
                <c:pt idx="13">
                  <c:v>51142.2</c:v>
                </c:pt>
                <c:pt idx="14">
                  <c:v>51772.7</c:v>
                </c:pt>
                <c:pt idx="15">
                  <c:v>50902.15</c:v>
                </c:pt>
                <c:pt idx="16">
                  <c:v>51882.75</c:v>
                </c:pt>
                <c:pt idx="17">
                  <c:v>51215.199999999997</c:v>
                </c:pt>
                <c:pt idx="18">
                  <c:v>51662.05</c:v>
                </c:pt>
                <c:pt idx="19">
                  <c:v>52142.5</c:v>
                </c:pt>
                <c:pt idx="20">
                  <c:v>52438.15</c:v>
                </c:pt>
                <c:pt idx="21">
                  <c:v>53078.8</c:v>
                </c:pt>
                <c:pt idx="22">
                  <c:v>55132.05</c:v>
                </c:pt>
                <c:pt idx="23">
                  <c:v>54781.35</c:v>
                </c:pt>
                <c:pt idx="24">
                  <c:v>54490.8</c:v>
                </c:pt>
                <c:pt idx="25">
                  <c:v>55202.85</c:v>
                </c:pt>
                <c:pt idx="26">
                  <c:v>55595.8</c:v>
                </c:pt>
                <c:pt idx="27">
                  <c:v>55504.7</c:v>
                </c:pt>
                <c:pt idx="28">
                  <c:v>55560.800000000003</c:v>
                </c:pt>
                <c:pt idx="29">
                  <c:v>55437.2</c:v>
                </c:pt>
                <c:pt idx="30">
                  <c:v>56208.5</c:v>
                </c:pt>
                <c:pt idx="31">
                  <c:v>56348.1</c:v>
                </c:pt>
                <c:pt idx="32">
                  <c:v>56616.4</c:v>
                </c:pt>
                <c:pt idx="33">
                  <c:v>54966.45</c:v>
                </c:pt>
                <c:pt idx="34">
                  <c:v>55170.6</c:v>
                </c:pt>
                <c:pt idx="35">
                  <c:v>54847.55</c:v>
                </c:pt>
                <c:pt idx="36">
                  <c:v>56273.05</c:v>
                </c:pt>
                <c:pt idx="37">
                  <c:v>56557.15</c:v>
                </c:pt>
                <c:pt idx="38">
                  <c:v>56292.1</c:v>
                </c:pt>
                <c:pt idx="39">
                  <c:v>56141.85</c:v>
                </c:pt>
                <c:pt idx="40">
                  <c:v>55737.45</c:v>
                </c:pt>
                <c:pt idx="41">
                  <c:v>54656.3</c:v>
                </c:pt>
                <c:pt idx="42">
                  <c:v>54900.95</c:v>
                </c:pt>
                <c:pt idx="43">
                  <c:v>56197.05</c:v>
                </c:pt>
                <c:pt idx="44">
                  <c:v>54579.95</c:v>
                </c:pt>
                <c:pt idx="45">
                  <c:v>56506.9</c:v>
                </c:pt>
                <c:pt idx="46">
                  <c:v>55910.25</c:v>
                </c:pt>
                <c:pt idx="47">
                  <c:v>54735.6</c:v>
                </c:pt>
                <c:pt idx="48">
                  <c:v>55109</c:v>
                </c:pt>
                <c:pt idx="49">
                  <c:v>54630.95</c:v>
                </c:pt>
                <c:pt idx="50">
                  <c:v>54527.15</c:v>
                </c:pt>
                <c:pt idx="51">
                  <c:v>55802.7</c:v>
                </c:pt>
              </c:numCache>
            </c:numRef>
          </c:val>
          <c:smooth val="0"/>
          <c:extLst>
            <c:ext xmlns:c16="http://schemas.microsoft.com/office/drawing/2014/chart" uri="{C3380CC4-5D6E-409C-BE32-E72D297353CC}">
              <c16:uniqueId val="{00000003-5D87-4B89-B4BD-4D4F9E17EBC4}"/>
            </c:ext>
          </c:extLst>
        </c:ser>
        <c:dLbls>
          <c:showLegendKey val="0"/>
          <c:showVal val="0"/>
          <c:showCatName val="0"/>
          <c:showSerName val="0"/>
          <c:showPercent val="0"/>
          <c:showBubbleSize val="0"/>
        </c:dLbls>
        <c:smooth val="0"/>
        <c:axId val="1736134661"/>
        <c:axId val="310886862"/>
      </c:lineChart>
      <c:catAx>
        <c:axId val="1736134661"/>
        <c:scaling>
          <c:orientation val="minMax"/>
        </c:scaling>
        <c:delete val="0"/>
        <c:axPos val="b"/>
        <c:title>
          <c:tx>
            <c:rich>
              <a:bodyPr/>
              <a:lstStyle/>
              <a:p>
                <a:pPr lvl="0">
                  <a:defRPr b="0" i="0">
                    <a:solidFill>
                      <a:srgbClr val="000000"/>
                    </a:solidFill>
                    <a:latin typeface="+mn-lt"/>
                  </a:defRPr>
                </a:pPr>
                <a:r>
                  <a:rPr lang="en-IN" b="0" i="0">
                    <a:solidFill>
                      <a:srgbClr val="000000"/>
                    </a:solidFill>
                    <a:latin typeface="+mn-lt"/>
                  </a:rPr>
                  <a:t>PERIOD/TO</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endParaRPr lang="en-US"/>
          </a:p>
        </c:txPr>
        <c:crossAx val="310886862"/>
        <c:crosses val="autoZero"/>
        <c:auto val="1"/>
        <c:lblAlgn val="ctr"/>
        <c:lblOffset val="100"/>
        <c:noMultiLvlLbl val="1"/>
      </c:catAx>
      <c:valAx>
        <c:axId val="31088686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cross"/>
        <c:minorTickMark val="none"/>
        <c:tickLblPos val="nextTo"/>
        <c:spPr>
          <a:ln/>
        </c:spPr>
        <c:txPr>
          <a:bodyPr/>
          <a:lstStyle/>
          <a:p>
            <a:pPr lvl="0">
              <a:defRPr b="0" i="0">
                <a:solidFill>
                  <a:srgbClr val="000000"/>
                </a:solidFill>
                <a:latin typeface="+mn-lt"/>
              </a:defRPr>
            </a:pPr>
            <a:endParaRPr lang="en-US"/>
          </a:p>
        </c:txPr>
        <c:crossAx val="1736134661"/>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                                 RADICO(CLOSE) vs UNITED SPIRITS(CLOSE)</a:t>
            </a:r>
          </a:p>
        </c:rich>
      </c:tx>
      <c:layout>
        <c:manualLayout>
          <c:xMode val="edge"/>
          <c:yMode val="edge"/>
          <c:x val="3.2583333333333332E-2"/>
          <c:y val="0.05"/>
        </c:manualLayout>
      </c:layout>
      <c:overlay val="0"/>
    </c:title>
    <c:autoTitleDeleted val="0"/>
    <c:plotArea>
      <c:layout/>
      <c:lineChart>
        <c:grouping val="standard"/>
        <c:varyColors val="1"/>
        <c:ser>
          <c:idx val="0"/>
          <c:order val="0"/>
          <c:tx>
            <c:v>Radico Khaitan Ltd</c:v>
          </c:tx>
          <c:spPr>
            <a:ln cmpd="sng">
              <a:solidFill>
                <a:srgbClr val="4285F4"/>
              </a:solidFill>
            </a:ln>
          </c:spPr>
          <c:marker>
            <c:symbol val="none"/>
          </c:marker>
          <c:cat>
            <c:numRef>
              <c:f>'Weekly Equity Price Data'!$B$3:$B$54</c:f>
              <c:numCache>
                <c:formatCode>d/m/yyyy</c:formatCode>
                <c:ptCount val="52"/>
                <c:pt idx="0">
                  <c:v>46171</c:v>
                </c:pt>
                <c:pt idx="1">
                  <c:v>46164</c:v>
                </c:pt>
                <c:pt idx="2">
                  <c:v>46157</c:v>
                </c:pt>
                <c:pt idx="3">
                  <c:v>46150</c:v>
                </c:pt>
                <c:pt idx="4">
                  <c:v>46143</c:v>
                </c:pt>
                <c:pt idx="5">
                  <c:v>46136</c:v>
                </c:pt>
                <c:pt idx="6">
                  <c:v>46129</c:v>
                </c:pt>
                <c:pt idx="7">
                  <c:v>46122</c:v>
                </c:pt>
                <c:pt idx="8">
                  <c:v>46115</c:v>
                </c:pt>
                <c:pt idx="9">
                  <c:v>46108</c:v>
                </c:pt>
                <c:pt idx="10">
                  <c:v>46101</c:v>
                </c:pt>
                <c:pt idx="11">
                  <c:v>46094</c:v>
                </c:pt>
                <c:pt idx="12">
                  <c:v>46087</c:v>
                </c:pt>
                <c:pt idx="13">
                  <c:v>46080</c:v>
                </c:pt>
                <c:pt idx="14">
                  <c:v>46073</c:v>
                </c:pt>
                <c:pt idx="15">
                  <c:v>46066</c:v>
                </c:pt>
                <c:pt idx="16">
                  <c:v>46059</c:v>
                </c:pt>
                <c:pt idx="17">
                  <c:v>46052</c:v>
                </c:pt>
                <c:pt idx="18">
                  <c:v>46045</c:v>
                </c:pt>
                <c:pt idx="19">
                  <c:v>46038</c:v>
                </c:pt>
                <c:pt idx="20">
                  <c:v>46031</c:v>
                </c:pt>
                <c:pt idx="21">
                  <c:v>46024</c:v>
                </c:pt>
                <c:pt idx="22">
                  <c:v>46017</c:v>
                </c:pt>
                <c:pt idx="23">
                  <c:v>46010</c:v>
                </c:pt>
                <c:pt idx="24">
                  <c:v>46003</c:v>
                </c:pt>
                <c:pt idx="25">
                  <c:v>45996</c:v>
                </c:pt>
                <c:pt idx="26">
                  <c:v>45989</c:v>
                </c:pt>
                <c:pt idx="27">
                  <c:v>45982</c:v>
                </c:pt>
                <c:pt idx="28">
                  <c:v>45975</c:v>
                </c:pt>
                <c:pt idx="29">
                  <c:v>45968</c:v>
                </c:pt>
                <c:pt idx="30">
                  <c:v>45961</c:v>
                </c:pt>
                <c:pt idx="31">
                  <c:v>45954</c:v>
                </c:pt>
                <c:pt idx="32">
                  <c:v>45947</c:v>
                </c:pt>
                <c:pt idx="33">
                  <c:v>45940</c:v>
                </c:pt>
                <c:pt idx="34">
                  <c:v>45933</c:v>
                </c:pt>
                <c:pt idx="35">
                  <c:v>45926</c:v>
                </c:pt>
                <c:pt idx="36">
                  <c:v>45919</c:v>
                </c:pt>
                <c:pt idx="37">
                  <c:v>45912</c:v>
                </c:pt>
                <c:pt idx="38">
                  <c:v>45905</c:v>
                </c:pt>
                <c:pt idx="39">
                  <c:v>45898</c:v>
                </c:pt>
                <c:pt idx="40">
                  <c:v>45891</c:v>
                </c:pt>
                <c:pt idx="41">
                  <c:v>45884</c:v>
                </c:pt>
                <c:pt idx="42">
                  <c:v>45877</c:v>
                </c:pt>
                <c:pt idx="43">
                  <c:v>45870</c:v>
                </c:pt>
                <c:pt idx="44">
                  <c:v>45863</c:v>
                </c:pt>
                <c:pt idx="45">
                  <c:v>45856</c:v>
                </c:pt>
                <c:pt idx="46">
                  <c:v>45849</c:v>
                </c:pt>
                <c:pt idx="47">
                  <c:v>45842</c:v>
                </c:pt>
                <c:pt idx="48">
                  <c:v>45835</c:v>
                </c:pt>
                <c:pt idx="49">
                  <c:v>45828</c:v>
                </c:pt>
                <c:pt idx="50">
                  <c:v>45821</c:v>
                </c:pt>
                <c:pt idx="51">
                  <c:v>45814</c:v>
                </c:pt>
              </c:numCache>
            </c:numRef>
          </c:cat>
          <c:val>
            <c:numRef>
              <c:f>'Weekly Equity Price Data'!$D$3:$D$54</c:f>
              <c:numCache>
                <c:formatCode>_(* #,##0.00_);_(* \(#,##0.00\);_(* "-"??_);_(@_)</c:formatCode>
                <c:ptCount val="52"/>
                <c:pt idx="0">
                  <c:v>3518.6</c:v>
                </c:pt>
                <c:pt idx="1">
                  <c:v>3561.1</c:v>
                </c:pt>
                <c:pt idx="2">
                  <c:v>3499.2</c:v>
                </c:pt>
                <c:pt idx="3">
                  <c:v>3477.2</c:v>
                </c:pt>
                <c:pt idx="4">
                  <c:v>3423.1</c:v>
                </c:pt>
                <c:pt idx="5">
                  <c:v>3187.2</c:v>
                </c:pt>
                <c:pt idx="6">
                  <c:v>3186.9</c:v>
                </c:pt>
                <c:pt idx="7">
                  <c:v>2792.7</c:v>
                </c:pt>
                <c:pt idx="8">
                  <c:v>2623.2</c:v>
                </c:pt>
                <c:pt idx="9">
                  <c:v>2640.2</c:v>
                </c:pt>
                <c:pt idx="10">
                  <c:v>2660.5</c:v>
                </c:pt>
                <c:pt idx="11">
                  <c:v>2800.1</c:v>
                </c:pt>
                <c:pt idx="12">
                  <c:v>2766.9</c:v>
                </c:pt>
                <c:pt idx="13">
                  <c:v>2649.5</c:v>
                </c:pt>
                <c:pt idx="14">
                  <c:v>2706.2</c:v>
                </c:pt>
                <c:pt idx="15">
                  <c:v>2789.4</c:v>
                </c:pt>
                <c:pt idx="16">
                  <c:v>2727.2</c:v>
                </c:pt>
                <c:pt idx="17">
                  <c:v>2828.1</c:v>
                </c:pt>
                <c:pt idx="18">
                  <c:v>2962</c:v>
                </c:pt>
                <c:pt idx="19">
                  <c:v>2891.1</c:v>
                </c:pt>
                <c:pt idx="20">
                  <c:v>2945.8</c:v>
                </c:pt>
                <c:pt idx="21">
                  <c:v>3094.2</c:v>
                </c:pt>
                <c:pt idx="22">
                  <c:v>3305.3</c:v>
                </c:pt>
                <c:pt idx="23">
                  <c:v>3194.9</c:v>
                </c:pt>
                <c:pt idx="24">
                  <c:v>3224.1</c:v>
                </c:pt>
                <c:pt idx="25">
                  <c:v>3201.9</c:v>
                </c:pt>
                <c:pt idx="26">
                  <c:v>3208.1</c:v>
                </c:pt>
                <c:pt idx="27">
                  <c:v>3273.1</c:v>
                </c:pt>
                <c:pt idx="28">
                  <c:v>3259.9</c:v>
                </c:pt>
                <c:pt idx="29">
                  <c:v>3310.9</c:v>
                </c:pt>
                <c:pt idx="30">
                  <c:v>3131.5</c:v>
                </c:pt>
                <c:pt idx="31">
                  <c:v>3220</c:v>
                </c:pt>
                <c:pt idx="32">
                  <c:v>3108.5</c:v>
                </c:pt>
                <c:pt idx="33">
                  <c:v>2988.4</c:v>
                </c:pt>
                <c:pt idx="34">
                  <c:v>2957.6</c:v>
                </c:pt>
                <c:pt idx="35">
                  <c:v>2882.8</c:v>
                </c:pt>
                <c:pt idx="36">
                  <c:v>3052.5</c:v>
                </c:pt>
                <c:pt idx="37">
                  <c:v>2870.9</c:v>
                </c:pt>
                <c:pt idx="38">
                  <c:v>2787.2</c:v>
                </c:pt>
                <c:pt idx="39">
                  <c:v>2852.5</c:v>
                </c:pt>
                <c:pt idx="40">
                  <c:v>2890.4</c:v>
                </c:pt>
                <c:pt idx="41">
                  <c:v>2857.6</c:v>
                </c:pt>
                <c:pt idx="42">
                  <c:v>2824.1</c:v>
                </c:pt>
                <c:pt idx="43">
                  <c:v>2838.8</c:v>
                </c:pt>
                <c:pt idx="44">
                  <c:v>2702.1</c:v>
                </c:pt>
                <c:pt idx="45">
                  <c:v>2718.3</c:v>
                </c:pt>
                <c:pt idx="46">
                  <c:v>2718.3</c:v>
                </c:pt>
                <c:pt idx="47">
                  <c:v>2630.9</c:v>
                </c:pt>
                <c:pt idx="48">
                  <c:v>2588.8000000000002</c:v>
                </c:pt>
                <c:pt idx="49">
                  <c:v>2632.9</c:v>
                </c:pt>
                <c:pt idx="50">
                  <c:v>2608</c:v>
                </c:pt>
                <c:pt idx="51">
                  <c:v>2630.4</c:v>
                </c:pt>
              </c:numCache>
            </c:numRef>
          </c:val>
          <c:smooth val="0"/>
          <c:extLst>
            <c:ext xmlns:c16="http://schemas.microsoft.com/office/drawing/2014/chart" uri="{C3380CC4-5D6E-409C-BE32-E72D297353CC}">
              <c16:uniqueId val="{00000000-19FF-4FCE-BABF-6DACE78BED79}"/>
            </c:ext>
          </c:extLst>
        </c:ser>
        <c:ser>
          <c:idx val="1"/>
          <c:order val="1"/>
          <c:tx>
            <c:v>United Spirits Ltd</c:v>
          </c:tx>
          <c:spPr>
            <a:ln cmpd="sng">
              <a:solidFill>
                <a:srgbClr val="EA4335"/>
              </a:solidFill>
            </a:ln>
          </c:spPr>
          <c:marker>
            <c:symbol val="none"/>
          </c:marker>
          <c:cat>
            <c:numRef>
              <c:f>'Weekly Equity Price Data'!$B$3:$B$54</c:f>
              <c:numCache>
                <c:formatCode>d/m/yyyy</c:formatCode>
                <c:ptCount val="52"/>
                <c:pt idx="0">
                  <c:v>46171</c:v>
                </c:pt>
                <c:pt idx="1">
                  <c:v>46164</c:v>
                </c:pt>
                <c:pt idx="2">
                  <c:v>46157</c:v>
                </c:pt>
                <c:pt idx="3">
                  <c:v>46150</c:v>
                </c:pt>
                <c:pt idx="4">
                  <c:v>46143</c:v>
                </c:pt>
                <c:pt idx="5">
                  <c:v>46136</c:v>
                </c:pt>
                <c:pt idx="6">
                  <c:v>46129</c:v>
                </c:pt>
                <c:pt idx="7">
                  <c:v>46122</c:v>
                </c:pt>
                <c:pt idx="8">
                  <c:v>46115</c:v>
                </c:pt>
                <c:pt idx="9">
                  <c:v>46108</c:v>
                </c:pt>
                <c:pt idx="10">
                  <c:v>46101</c:v>
                </c:pt>
                <c:pt idx="11">
                  <c:v>46094</c:v>
                </c:pt>
                <c:pt idx="12">
                  <c:v>46087</c:v>
                </c:pt>
                <c:pt idx="13">
                  <c:v>46080</c:v>
                </c:pt>
                <c:pt idx="14">
                  <c:v>46073</c:v>
                </c:pt>
                <c:pt idx="15">
                  <c:v>46066</c:v>
                </c:pt>
                <c:pt idx="16">
                  <c:v>46059</c:v>
                </c:pt>
                <c:pt idx="17">
                  <c:v>46052</c:v>
                </c:pt>
                <c:pt idx="18">
                  <c:v>46045</c:v>
                </c:pt>
                <c:pt idx="19">
                  <c:v>46038</c:v>
                </c:pt>
                <c:pt idx="20">
                  <c:v>46031</c:v>
                </c:pt>
                <c:pt idx="21">
                  <c:v>46024</c:v>
                </c:pt>
                <c:pt idx="22">
                  <c:v>46017</c:v>
                </c:pt>
                <c:pt idx="23">
                  <c:v>46010</c:v>
                </c:pt>
                <c:pt idx="24">
                  <c:v>46003</c:v>
                </c:pt>
                <c:pt idx="25">
                  <c:v>45996</c:v>
                </c:pt>
                <c:pt idx="26">
                  <c:v>45989</c:v>
                </c:pt>
                <c:pt idx="27">
                  <c:v>45982</c:v>
                </c:pt>
                <c:pt idx="28">
                  <c:v>45975</c:v>
                </c:pt>
                <c:pt idx="29">
                  <c:v>45968</c:v>
                </c:pt>
                <c:pt idx="30">
                  <c:v>45961</c:v>
                </c:pt>
                <c:pt idx="31">
                  <c:v>45954</c:v>
                </c:pt>
                <c:pt idx="32">
                  <c:v>45947</c:v>
                </c:pt>
                <c:pt idx="33">
                  <c:v>45940</c:v>
                </c:pt>
                <c:pt idx="34">
                  <c:v>45933</c:v>
                </c:pt>
                <c:pt idx="35">
                  <c:v>45926</c:v>
                </c:pt>
                <c:pt idx="36">
                  <c:v>45919</c:v>
                </c:pt>
                <c:pt idx="37">
                  <c:v>45912</c:v>
                </c:pt>
                <c:pt idx="38">
                  <c:v>45905</c:v>
                </c:pt>
                <c:pt idx="39">
                  <c:v>45898</c:v>
                </c:pt>
                <c:pt idx="40">
                  <c:v>45891</c:v>
                </c:pt>
                <c:pt idx="41">
                  <c:v>45884</c:v>
                </c:pt>
                <c:pt idx="42">
                  <c:v>45877</c:v>
                </c:pt>
                <c:pt idx="43">
                  <c:v>45870</c:v>
                </c:pt>
                <c:pt idx="44">
                  <c:v>45863</c:v>
                </c:pt>
                <c:pt idx="45">
                  <c:v>45856</c:v>
                </c:pt>
                <c:pt idx="46">
                  <c:v>45849</c:v>
                </c:pt>
                <c:pt idx="47">
                  <c:v>45842</c:v>
                </c:pt>
                <c:pt idx="48">
                  <c:v>45835</c:v>
                </c:pt>
                <c:pt idx="49">
                  <c:v>45828</c:v>
                </c:pt>
                <c:pt idx="50">
                  <c:v>45821</c:v>
                </c:pt>
                <c:pt idx="51">
                  <c:v>45814</c:v>
                </c:pt>
              </c:numCache>
            </c:numRef>
          </c:cat>
          <c:val>
            <c:numRef>
              <c:f>'Weekly Equity Price Data'!$F$3:$F$54</c:f>
              <c:numCache>
                <c:formatCode>_(* #,##0.00_);_(* \(#,##0.00\);_(* "-"??_);_(@_)</c:formatCode>
                <c:ptCount val="52"/>
                <c:pt idx="0">
                  <c:v>1270</c:v>
                </c:pt>
                <c:pt idx="1">
                  <c:v>1282.0999999999999</c:v>
                </c:pt>
                <c:pt idx="2">
                  <c:v>1320.7</c:v>
                </c:pt>
                <c:pt idx="3">
                  <c:v>1280.8</c:v>
                </c:pt>
                <c:pt idx="4">
                  <c:v>1325.6</c:v>
                </c:pt>
                <c:pt idx="5">
                  <c:v>1391.9</c:v>
                </c:pt>
                <c:pt idx="6">
                  <c:v>1302.9000000000001</c:v>
                </c:pt>
                <c:pt idx="7">
                  <c:v>1268.2</c:v>
                </c:pt>
                <c:pt idx="8">
                  <c:v>1221.2</c:v>
                </c:pt>
                <c:pt idx="9">
                  <c:v>1253.8</c:v>
                </c:pt>
                <c:pt idx="10">
                  <c:v>1300.0999999999999</c:v>
                </c:pt>
                <c:pt idx="11">
                  <c:v>1314.4</c:v>
                </c:pt>
                <c:pt idx="12">
                  <c:v>1389.8</c:v>
                </c:pt>
                <c:pt idx="13">
                  <c:v>1380.8</c:v>
                </c:pt>
                <c:pt idx="14">
                  <c:v>1379.3</c:v>
                </c:pt>
                <c:pt idx="15">
                  <c:v>1402.4</c:v>
                </c:pt>
                <c:pt idx="16">
                  <c:v>1377</c:v>
                </c:pt>
                <c:pt idx="17">
                  <c:v>1362.6</c:v>
                </c:pt>
                <c:pt idx="18">
                  <c:v>1333</c:v>
                </c:pt>
                <c:pt idx="19">
                  <c:v>1348.7</c:v>
                </c:pt>
                <c:pt idx="20">
                  <c:v>1331</c:v>
                </c:pt>
                <c:pt idx="21">
                  <c:v>1381.6</c:v>
                </c:pt>
                <c:pt idx="22">
                  <c:v>1428.4</c:v>
                </c:pt>
                <c:pt idx="23">
                  <c:v>1406.7</c:v>
                </c:pt>
                <c:pt idx="24">
                  <c:v>1447.1</c:v>
                </c:pt>
                <c:pt idx="25">
                  <c:v>1455.6</c:v>
                </c:pt>
                <c:pt idx="26">
                  <c:v>1451.6</c:v>
                </c:pt>
                <c:pt idx="27">
                  <c:v>1427.1</c:v>
                </c:pt>
                <c:pt idx="28">
                  <c:v>1429.4</c:v>
                </c:pt>
                <c:pt idx="29">
                  <c:v>1429.1</c:v>
                </c:pt>
                <c:pt idx="30">
                  <c:v>1431.4</c:v>
                </c:pt>
                <c:pt idx="31">
                  <c:v>1357.4</c:v>
                </c:pt>
                <c:pt idx="32">
                  <c:v>1361.4</c:v>
                </c:pt>
                <c:pt idx="33">
                  <c:v>1337</c:v>
                </c:pt>
                <c:pt idx="34">
                  <c:v>1362.6</c:v>
                </c:pt>
                <c:pt idx="35">
                  <c:v>1297.4000000000001</c:v>
                </c:pt>
                <c:pt idx="36">
                  <c:v>1328.2</c:v>
                </c:pt>
                <c:pt idx="37">
                  <c:v>1309.7</c:v>
                </c:pt>
                <c:pt idx="38">
                  <c:v>1312.1</c:v>
                </c:pt>
                <c:pt idx="39">
                  <c:v>1311</c:v>
                </c:pt>
                <c:pt idx="40">
                  <c:v>1329.9</c:v>
                </c:pt>
                <c:pt idx="41">
                  <c:v>1319.3</c:v>
                </c:pt>
                <c:pt idx="42">
                  <c:v>1291.5</c:v>
                </c:pt>
                <c:pt idx="43">
                  <c:v>1322.4</c:v>
                </c:pt>
                <c:pt idx="44">
                  <c:v>1309.5999999999999</c:v>
                </c:pt>
                <c:pt idx="45">
                  <c:v>1362.3</c:v>
                </c:pt>
                <c:pt idx="46">
                  <c:v>1357.6</c:v>
                </c:pt>
                <c:pt idx="47">
                  <c:v>1378.2</c:v>
                </c:pt>
                <c:pt idx="48">
                  <c:v>1442.2</c:v>
                </c:pt>
                <c:pt idx="49">
                  <c:v>1458.9</c:v>
                </c:pt>
                <c:pt idx="50">
                  <c:v>1453.1</c:v>
                </c:pt>
                <c:pt idx="51">
                  <c:v>1593.4</c:v>
                </c:pt>
              </c:numCache>
            </c:numRef>
          </c:val>
          <c:smooth val="0"/>
          <c:extLst>
            <c:ext xmlns:c16="http://schemas.microsoft.com/office/drawing/2014/chart" uri="{C3380CC4-5D6E-409C-BE32-E72D297353CC}">
              <c16:uniqueId val="{00000001-19FF-4FCE-BABF-6DACE78BED79}"/>
            </c:ext>
          </c:extLst>
        </c:ser>
        <c:dLbls>
          <c:showLegendKey val="0"/>
          <c:showVal val="0"/>
          <c:showCatName val="0"/>
          <c:showSerName val="0"/>
          <c:showPercent val="0"/>
          <c:showBubbleSize val="0"/>
        </c:dLbls>
        <c:smooth val="0"/>
        <c:axId val="1141076080"/>
        <c:axId val="1147631538"/>
      </c:lineChart>
      <c:dateAx>
        <c:axId val="1141076080"/>
        <c:scaling>
          <c:orientation val="minMax"/>
        </c:scaling>
        <c:delete val="0"/>
        <c:axPos val="b"/>
        <c:title>
          <c:tx>
            <c:rich>
              <a:bodyPr/>
              <a:lstStyle/>
              <a:p>
                <a:pPr lvl="0">
                  <a:defRPr b="0" i="0">
                    <a:solidFill>
                      <a:srgbClr val="000000"/>
                    </a:solidFill>
                    <a:latin typeface="+mn-lt"/>
                  </a:defRPr>
                </a:pPr>
                <a:r>
                  <a:rPr lang="en-IN" b="0" i="0">
                    <a:solidFill>
                      <a:srgbClr val="000000"/>
                    </a:solidFill>
                    <a:latin typeface="+mn-lt"/>
                  </a:rPr>
                  <a:t>PERIOD/TO</a:t>
                </a:r>
              </a:p>
            </c:rich>
          </c:tx>
          <c:overlay val="0"/>
        </c:title>
        <c:numFmt formatCode="d/m/yyyy" sourceLinked="1"/>
        <c:majorTickMark val="none"/>
        <c:minorTickMark val="none"/>
        <c:tickLblPos val="nextTo"/>
        <c:spPr>
          <a:ln>
            <a:noFill/>
          </a:ln>
        </c:spPr>
        <c:txPr>
          <a:bodyPr/>
          <a:lstStyle/>
          <a:p>
            <a:pPr lvl="0">
              <a:defRPr b="0" i="0">
                <a:solidFill>
                  <a:srgbClr val="000000"/>
                </a:solidFill>
                <a:latin typeface="+mn-lt"/>
              </a:defRPr>
            </a:pPr>
            <a:endParaRPr lang="en-US"/>
          </a:p>
        </c:txPr>
        <c:crossAx val="1147631538"/>
        <c:crosses val="autoZero"/>
        <c:auto val="1"/>
        <c:lblOffset val="100"/>
        <c:baseTimeUnit val="days"/>
      </c:dateAx>
      <c:valAx>
        <c:axId val="11476315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_(* #,##0.00_);_(* \(#,##0.00\);_(* &quot;-&quot;??_);_(@_)" sourceLinked="1"/>
        <c:majorTickMark val="none"/>
        <c:minorTickMark val="none"/>
        <c:tickLblPos val="nextTo"/>
        <c:spPr>
          <a:ln>
            <a:noFill/>
          </a:ln>
        </c:spPr>
        <c:txPr>
          <a:bodyPr/>
          <a:lstStyle/>
          <a:p>
            <a:pPr lvl="0">
              <a:defRPr b="0" i="0">
                <a:solidFill>
                  <a:srgbClr val="000000"/>
                </a:solidFill>
                <a:latin typeface="+mn-lt"/>
              </a:defRPr>
            </a:pPr>
            <a:endParaRPr lang="en-US"/>
          </a:p>
        </c:txPr>
        <c:crossAx val="1141076080"/>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Closing Price Trend &amp; Volatility Comparison</a:t>
            </a:r>
          </a:p>
        </c:rich>
      </c:tx>
      <c:overlay val="0"/>
    </c:title>
    <c:autoTitleDeleted val="0"/>
    <c:plotArea>
      <c:layout/>
      <c:lineChart>
        <c:grouping val="standard"/>
        <c:varyColors val="1"/>
        <c:ser>
          <c:idx val="0"/>
          <c:order val="0"/>
          <c:tx>
            <c:v>RADICO Close</c:v>
          </c:tx>
          <c:spPr>
            <a:ln cmpd="sng">
              <a:solidFill>
                <a:srgbClr val="4285F4"/>
              </a:solidFill>
            </a:ln>
          </c:spPr>
          <c:marker>
            <c:symbol val="none"/>
          </c:marker>
          <c:trendline>
            <c:name>Linear (RADICO Close)</c:name>
            <c:spPr>
              <a:ln w="19050">
                <a:solidFill>
                  <a:srgbClr val="000000">
                    <a:alpha val="0"/>
                  </a:srgbClr>
                </a:solidFill>
              </a:ln>
            </c:spPr>
            <c:trendlineType val="linear"/>
            <c:dispRSqr val="0"/>
            <c:dispEq val="0"/>
          </c:trendline>
          <c:cat>
            <c:strRef>
              <c:f>'Historical Data and Volatility'!$A$4:$A$55</c:f>
              <c:strCache>
                <c:ptCount val="52"/>
                <c:pt idx="0">
                  <c:v>Day 1</c:v>
                </c:pt>
                <c:pt idx="1">
                  <c:v>Day 2</c:v>
                </c:pt>
                <c:pt idx="2">
                  <c:v>Day 3</c:v>
                </c:pt>
                <c:pt idx="3">
                  <c:v>Day 4</c:v>
                </c:pt>
                <c:pt idx="4">
                  <c:v>Day 5</c:v>
                </c:pt>
                <c:pt idx="5">
                  <c:v>Day 6</c:v>
                </c:pt>
                <c:pt idx="6">
                  <c:v>Day 7</c:v>
                </c:pt>
                <c:pt idx="7">
                  <c:v>Day 8</c:v>
                </c:pt>
                <c:pt idx="8">
                  <c:v>Day 9</c:v>
                </c:pt>
                <c:pt idx="9">
                  <c:v>Day 10</c:v>
                </c:pt>
                <c:pt idx="10">
                  <c:v>Day 11</c:v>
                </c:pt>
                <c:pt idx="11">
                  <c:v>Day 12</c:v>
                </c:pt>
                <c:pt idx="12">
                  <c:v>Day 13</c:v>
                </c:pt>
                <c:pt idx="13">
                  <c:v>Day 14</c:v>
                </c:pt>
                <c:pt idx="14">
                  <c:v>Day 15</c:v>
                </c:pt>
                <c:pt idx="15">
                  <c:v>Day 16</c:v>
                </c:pt>
                <c:pt idx="16">
                  <c:v>Day 17</c:v>
                </c:pt>
                <c:pt idx="17">
                  <c:v>Day 18</c:v>
                </c:pt>
                <c:pt idx="18">
                  <c:v>Day 19</c:v>
                </c:pt>
                <c:pt idx="19">
                  <c:v>Day 20</c:v>
                </c:pt>
                <c:pt idx="20">
                  <c:v>Day 21</c:v>
                </c:pt>
                <c:pt idx="21">
                  <c:v>Day 22</c:v>
                </c:pt>
                <c:pt idx="22">
                  <c:v>Day 23</c:v>
                </c:pt>
                <c:pt idx="23">
                  <c:v>Day 24</c:v>
                </c:pt>
                <c:pt idx="24">
                  <c:v>Day 25</c:v>
                </c:pt>
                <c:pt idx="25">
                  <c:v>Day 26</c:v>
                </c:pt>
                <c:pt idx="26">
                  <c:v>Day 27</c:v>
                </c:pt>
                <c:pt idx="27">
                  <c:v>Day 28</c:v>
                </c:pt>
                <c:pt idx="28">
                  <c:v>Day 29</c:v>
                </c:pt>
                <c:pt idx="29">
                  <c:v>Day 30</c:v>
                </c:pt>
                <c:pt idx="30">
                  <c:v>Day 31</c:v>
                </c:pt>
                <c:pt idx="31">
                  <c:v>Day 32</c:v>
                </c:pt>
                <c:pt idx="32">
                  <c:v>Day 33</c:v>
                </c:pt>
                <c:pt idx="33">
                  <c:v>Day 34</c:v>
                </c:pt>
                <c:pt idx="34">
                  <c:v>Day 35</c:v>
                </c:pt>
                <c:pt idx="35">
                  <c:v>Day 36</c:v>
                </c:pt>
                <c:pt idx="36">
                  <c:v>Day 37</c:v>
                </c:pt>
                <c:pt idx="37">
                  <c:v>Day 38</c:v>
                </c:pt>
                <c:pt idx="38">
                  <c:v>Day 39</c:v>
                </c:pt>
                <c:pt idx="39">
                  <c:v>Day 40</c:v>
                </c:pt>
                <c:pt idx="40">
                  <c:v>Day 41</c:v>
                </c:pt>
                <c:pt idx="41">
                  <c:v>Day 42</c:v>
                </c:pt>
                <c:pt idx="42">
                  <c:v>Day 43</c:v>
                </c:pt>
                <c:pt idx="43">
                  <c:v>Day 44</c:v>
                </c:pt>
                <c:pt idx="44">
                  <c:v>Day 45</c:v>
                </c:pt>
                <c:pt idx="45">
                  <c:v>Day 46</c:v>
                </c:pt>
                <c:pt idx="46">
                  <c:v>Day 47</c:v>
                </c:pt>
                <c:pt idx="47">
                  <c:v>Day 48</c:v>
                </c:pt>
                <c:pt idx="48">
                  <c:v>Day 49</c:v>
                </c:pt>
                <c:pt idx="49">
                  <c:v>Day 50</c:v>
                </c:pt>
                <c:pt idx="50">
                  <c:v>Day 51</c:v>
                </c:pt>
                <c:pt idx="51">
                  <c:v>Day 52</c:v>
                </c:pt>
              </c:strCache>
            </c:strRef>
          </c:cat>
          <c:val>
            <c:numRef>
              <c:f>'Historical Data and Volatility'!$C$4:$C$55</c:f>
              <c:numCache>
                <c:formatCode>#,##0.00</c:formatCode>
                <c:ptCount val="52"/>
                <c:pt idx="0">
                  <c:v>3518.6</c:v>
                </c:pt>
                <c:pt idx="1">
                  <c:v>3561.1</c:v>
                </c:pt>
                <c:pt idx="2">
                  <c:v>3499.2</c:v>
                </c:pt>
                <c:pt idx="3">
                  <c:v>3477.2</c:v>
                </c:pt>
                <c:pt idx="4">
                  <c:v>3423.1</c:v>
                </c:pt>
                <c:pt idx="5">
                  <c:v>3187.2</c:v>
                </c:pt>
                <c:pt idx="6">
                  <c:v>3186.9</c:v>
                </c:pt>
                <c:pt idx="7">
                  <c:v>2792.7</c:v>
                </c:pt>
                <c:pt idx="8">
                  <c:v>2623.2</c:v>
                </c:pt>
                <c:pt idx="9">
                  <c:v>2640.2</c:v>
                </c:pt>
                <c:pt idx="10">
                  <c:v>2660.5</c:v>
                </c:pt>
                <c:pt idx="11">
                  <c:v>2800.1</c:v>
                </c:pt>
                <c:pt idx="12">
                  <c:v>2766.9</c:v>
                </c:pt>
                <c:pt idx="13">
                  <c:v>2649.5</c:v>
                </c:pt>
                <c:pt idx="14">
                  <c:v>2706.2</c:v>
                </c:pt>
                <c:pt idx="15">
                  <c:v>2789.4</c:v>
                </c:pt>
                <c:pt idx="16">
                  <c:v>2727.2</c:v>
                </c:pt>
                <c:pt idx="17">
                  <c:v>2828.1</c:v>
                </c:pt>
                <c:pt idx="18">
                  <c:v>2962</c:v>
                </c:pt>
                <c:pt idx="19">
                  <c:v>2891.1</c:v>
                </c:pt>
                <c:pt idx="20">
                  <c:v>2945.8</c:v>
                </c:pt>
                <c:pt idx="21">
                  <c:v>3094.2</c:v>
                </c:pt>
                <c:pt idx="22">
                  <c:v>3305.3</c:v>
                </c:pt>
                <c:pt idx="23">
                  <c:v>3194.9</c:v>
                </c:pt>
                <c:pt idx="24">
                  <c:v>3224.1</c:v>
                </c:pt>
                <c:pt idx="25">
                  <c:v>3201.9</c:v>
                </c:pt>
                <c:pt idx="26">
                  <c:v>3208.1</c:v>
                </c:pt>
                <c:pt idx="27">
                  <c:v>3273.1</c:v>
                </c:pt>
                <c:pt idx="28">
                  <c:v>3259.9</c:v>
                </c:pt>
                <c:pt idx="29">
                  <c:v>3310.9</c:v>
                </c:pt>
                <c:pt idx="30">
                  <c:v>3131.5</c:v>
                </c:pt>
                <c:pt idx="31">
                  <c:v>3220</c:v>
                </c:pt>
                <c:pt idx="32">
                  <c:v>3108.5</c:v>
                </c:pt>
                <c:pt idx="33">
                  <c:v>2988.4</c:v>
                </c:pt>
                <c:pt idx="34">
                  <c:v>2957.6</c:v>
                </c:pt>
                <c:pt idx="35">
                  <c:v>2882.8</c:v>
                </c:pt>
                <c:pt idx="36">
                  <c:v>3052.5</c:v>
                </c:pt>
                <c:pt idx="37">
                  <c:v>2870.9</c:v>
                </c:pt>
                <c:pt idx="38">
                  <c:v>2787.2</c:v>
                </c:pt>
                <c:pt idx="39">
                  <c:v>2852.5</c:v>
                </c:pt>
                <c:pt idx="40">
                  <c:v>2890.4</c:v>
                </c:pt>
                <c:pt idx="41">
                  <c:v>2857.6</c:v>
                </c:pt>
                <c:pt idx="42">
                  <c:v>2824.1</c:v>
                </c:pt>
                <c:pt idx="43">
                  <c:v>2838.8</c:v>
                </c:pt>
                <c:pt idx="44">
                  <c:v>2702.1</c:v>
                </c:pt>
                <c:pt idx="45">
                  <c:v>2718.3</c:v>
                </c:pt>
                <c:pt idx="46">
                  <c:v>2718.3</c:v>
                </c:pt>
                <c:pt idx="47">
                  <c:v>2630.9</c:v>
                </c:pt>
                <c:pt idx="48">
                  <c:v>2588.8000000000002</c:v>
                </c:pt>
                <c:pt idx="49">
                  <c:v>2632.9</c:v>
                </c:pt>
                <c:pt idx="50">
                  <c:v>2608</c:v>
                </c:pt>
                <c:pt idx="51">
                  <c:v>2630.4</c:v>
                </c:pt>
              </c:numCache>
            </c:numRef>
          </c:val>
          <c:smooth val="0"/>
          <c:extLst>
            <c:ext xmlns:c16="http://schemas.microsoft.com/office/drawing/2014/chart" uri="{C3380CC4-5D6E-409C-BE32-E72D297353CC}">
              <c16:uniqueId val="{00000001-E967-486A-8E2E-73838E4E6E23}"/>
            </c:ext>
          </c:extLst>
        </c:ser>
        <c:ser>
          <c:idx val="1"/>
          <c:order val="1"/>
          <c:tx>
            <c:v>UNITED SPIRITS Close</c:v>
          </c:tx>
          <c:spPr>
            <a:ln cmpd="sng">
              <a:solidFill>
                <a:srgbClr val="EA4335"/>
              </a:solidFill>
            </a:ln>
          </c:spPr>
          <c:marker>
            <c:symbol val="none"/>
          </c:marker>
          <c:trendline>
            <c:name>Linear (UNITED SPIRITS Close)</c:name>
            <c:spPr>
              <a:ln w="19050">
                <a:solidFill>
                  <a:srgbClr val="000000">
                    <a:alpha val="0"/>
                  </a:srgbClr>
                </a:solidFill>
              </a:ln>
            </c:spPr>
            <c:trendlineType val="linear"/>
            <c:dispRSqr val="0"/>
            <c:dispEq val="0"/>
          </c:trendline>
          <c:cat>
            <c:strRef>
              <c:f>'Historical Data and Volatility'!$A$4:$A$55</c:f>
              <c:strCache>
                <c:ptCount val="52"/>
                <c:pt idx="0">
                  <c:v>Day 1</c:v>
                </c:pt>
                <c:pt idx="1">
                  <c:v>Day 2</c:v>
                </c:pt>
                <c:pt idx="2">
                  <c:v>Day 3</c:v>
                </c:pt>
                <c:pt idx="3">
                  <c:v>Day 4</c:v>
                </c:pt>
                <c:pt idx="4">
                  <c:v>Day 5</c:v>
                </c:pt>
                <c:pt idx="5">
                  <c:v>Day 6</c:v>
                </c:pt>
                <c:pt idx="6">
                  <c:v>Day 7</c:v>
                </c:pt>
                <c:pt idx="7">
                  <c:v>Day 8</c:v>
                </c:pt>
                <c:pt idx="8">
                  <c:v>Day 9</c:v>
                </c:pt>
                <c:pt idx="9">
                  <c:v>Day 10</c:v>
                </c:pt>
                <c:pt idx="10">
                  <c:v>Day 11</c:v>
                </c:pt>
                <c:pt idx="11">
                  <c:v>Day 12</c:v>
                </c:pt>
                <c:pt idx="12">
                  <c:v>Day 13</c:v>
                </c:pt>
                <c:pt idx="13">
                  <c:v>Day 14</c:v>
                </c:pt>
                <c:pt idx="14">
                  <c:v>Day 15</c:v>
                </c:pt>
                <c:pt idx="15">
                  <c:v>Day 16</c:v>
                </c:pt>
                <c:pt idx="16">
                  <c:v>Day 17</c:v>
                </c:pt>
                <c:pt idx="17">
                  <c:v>Day 18</c:v>
                </c:pt>
                <c:pt idx="18">
                  <c:v>Day 19</c:v>
                </c:pt>
                <c:pt idx="19">
                  <c:v>Day 20</c:v>
                </c:pt>
                <c:pt idx="20">
                  <c:v>Day 21</c:v>
                </c:pt>
                <c:pt idx="21">
                  <c:v>Day 22</c:v>
                </c:pt>
                <c:pt idx="22">
                  <c:v>Day 23</c:v>
                </c:pt>
                <c:pt idx="23">
                  <c:v>Day 24</c:v>
                </c:pt>
                <c:pt idx="24">
                  <c:v>Day 25</c:v>
                </c:pt>
                <c:pt idx="25">
                  <c:v>Day 26</c:v>
                </c:pt>
                <c:pt idx="26">
                  <c:v>Day 27</c:v>
                </c:pt>
                <c:pt idx="27">
                  <c:v>Day 28</c:v>
                </c:pt>
                <c:pt idx="28">
                  <c:v>Day 29</c:v>
                </c:pt>
                <c:pt idx="29">
                  <c:v>Day 30</c:v>
                </c:pt>
                <c:pt idx="30">
                  <c:v>Day 31</c:v>
                </c:pt>
                <c:pt idx="31">
                  <c:v>Day 32</c:v>
                </c:pt>
                <c:pt idx="32">
                  <c:v>Day 33</c:v>
                </c:pt>
                <c:pt idx="33">
                  <c:v>Day 34</c:v>
                </c:pt>
                <c:pt idx="34">
                  <c:v>Day 35</c:v>
                </c:pt>
                <c:pt idx="35">
                  <c:v>Day 36</c:v>
                </c:pt>
                <c:pt idx="36">
                  <c:v>Day 37</c:v>
                </c:pt>
                <c:pt idx="37">
                  <c:v>Day 38</c:v>
                </c:pt>
                <c:pt idx="38">
                  <c:v>Day 39</c:v>
                </c:pt>
                <c:pt idx="39">
                  <c:v>Day 40</c:v>
                </c:pt>
                <c:pt idx="40">
                  <c:v>Day 41</c:v>
                </c:pt>
                <c:pt idx="41">
                  <c:v>Day 42</c:v>
                </c:pt>
                <c:pt idx="42">
                  <c:v>Day 43</c:v>
                </c:pt>
                <c:pt idx="43">
                  <c:v>Day 44</c:v>
                </c:pt>
                <c:pt idx="44">
                  <c:v>Day 45</c:v>
                </c:pt>
                <c:pt idx="45">
                  <c:v>Day 46</c:v>
                </c:pt>
                <c:pt idx="46">
                  <c:v>Day 47</c:v>
                </c:pt>
                <c:pt idx="47">
                  <c:v>Day 48</c:v>
                </c:pt>
                <c:pt idx="48">
                  <c:v>Day 49</c:v>
                </c:pt>
                <c:pt idx="49">
                  <c:v>Day 50</c:v>
                </c:pt>
                <c:pt idx="50">
                  <c:v>Day 51</c:v>
                </c:pt>
                <c:pt idx="51">
                  <c:v>Day 52</c:v>
                </c:pt>
              </c:strCache>
            </c:strRef>
          </c:cat>
          <c:val>
            <c:numRef>
              <c:f>'Historical Data and Volatility'!$E$4:$E$55</c:f>
              <c:numCache>
                <c:formatCode>#,##0.00</c:formatCode>
                <c:ptCount val="52"/>
                <c:pt idx="0">
                  <c:v>1270</c:v>
                </c:pt>
                <c:pt idx="1">
                  <c:v>1282.0999999999999</c:v>
                </c:pt>
                <c:pt idx="2">
                  <c:v>1320.7</c:v>
                </c:pt>
                <c:pt idx="3">
                  <c:v>1280.8</c:v>
                </c:pt>
                <c:pt idx="4">
                  <c:v>1325.6</c:v>
                </c:pt>
                <c:pt idx="5">
                  <c:v>1391.9</c:v>
                </c:pt>
                <c:pt idx="6">
                  <c:v>1302.9000000000001</c:v>
                </c:pt>
                <c:pt idx="7">
                  <c:v>1268.2</c:v>
                </c:pt>
                <c:pt idx="8">
                  <c:v>1221.2</c:v>
                </c:pt>
                <c:pt idx="9">
                  <c:v>1253.8</c:v>
                </c:pt>
                <c:pt idx="10">
                  <c:v>1300.0999999999999</c:v>
                </c:pt>
                <c:pt idx="11">
                  <c:v>1314.4</c:v>
                </c:pt>
                <c:pt idx="12">
                  <c:v>1389.8</c:v>
                </c:pt>
                <c:pt idx="13">
                  <c:v>1380.8</c:v>
                </c:pt>
                <c:pt idx="14">
                  <c:v>1379.3</c:v>
                </c:pt>
                <c:pt idx="15">
                  <c:v>1402.4</c:v>
                </c:pt>
                <c:pt idx="16">
                  <c:v>1377</c:v>
                </c:pt>
                <c:pt idx="17">
                  <c:v>1362.6</c:v>
                </c:pt>
                <c:pt idx="18">
                  <c:v>1333</c:v>
                </c:pt>
                <c:pt idx="19">
                  <c:v>1348.7</c:v>
                </c:pt>
                <c:pt idx="20">
                  <c:v>1331</c:v>
                </c:pt>
                <c:pt idx="21">
                  <c:v>1381.6</c:v>
                </c:pt>
                <c:pt idx="22">
                  <c:v>1428.4</c:v>
                </c:pt>
                <c:pt idx="23">
                  <c:v>1406.7</c:v>
                </c:pt>
                <c:pt idx="24">
                  <c:v>1447.1</c:v>
                </c:pt>
                <c:pt idx="25">
                  <c:v>1455.6</c:v>
                </c:pt>
                <c:pt idx="26">
                  <c:v>1451.6</c:v>
                </c:pt>
                <c:pt idx="27">
                  <c:v>1427.1</c:v>
                </c:pt>
                <c:pt idx="28">
                  <c:v>1429.4</c:v>
                </c:pt>
                <c:pt idx="29">
                  <c:v>1429.1</c:v>
                </c:pt>
                <c:pt idx="30">
                  <c:v>1431.4</c:v>
                </c:pt>
                <c:pt idx="31">
                  <c:v>1357.4</c:v>
                </c:pt>
                <c:pt idx="32">
                  <c:v>1361.4</c:v>
                </c:pt>
                <c:pt idx="33">
                  <c:v>1337</c:v>
                </c:pt>
                <c:pt idx="34">
                  <c:v>1362.6</c:v>
                </c:pt>
                <c:pt idx="35">
                  <c:v>1297.4000000000001</c:v>
                </c:pt>
                <c:pt idx="36">
                  <c:v>1328.2</c:v>
                </c:pt>
                <c:pt idx="37">
                  <c:v>1309.7</c:v>
                </c:pt>
                <c:pt idx="38">
                  <c:v>1312.1</c:v>
                </c:pt>
                <c:pt idx="39">
                  <c:v>1311</c:v>
                </c:pt>
                <c:pt idx="40">
                  <c:v>1329.9</c:v>
                </c:pt>
                <c:pt idx="41">
                  <c:v>1319.3</c:v>
                </c:pt>
                <c:pt idx="42">
                  <c:v>1291.5</c:v>
                </c:pt>
                <c:pt idx="43">
                  <c:v>1322.4</c:v>
                </c:pt>
                <c:pt idx="44">
                  <c:v>1309.5999999999999</c:v>
                </c:pt>
                <c:pt idx="45">
                  <c:v>1362.3</c:v>
                </c:pt>
                <c:pt idx="46">
                  <c:v>1357.6</c:v>
                </c:pt>
                <c:pt idx="47">
                  <c:v>1378.2</c:v>
                </c:pt>
                <c:pt idx="48">
                  <c:v>1442.2</c:v>
                </c:pt>
                <c:pt idx="49">
                  <c:v>1458.9</c:v>
                </c:pt>
                <c:pt idx="50">
                  <c:v>1453.1</c:v>
                </c:pt>
                <c:pt idx="51">
                  <c:v>1593.4</c:v>
                </c:pt>
              </c:numCache>
            </c:numRef>
          </c:val>
          <c:smooth val="0"/>
          <c:extLst>
            <c:ext xmlns:c16="http://schemas.microsoft.com/office/drawing/2014/chart" uri="{C3380CC4-5D6E-409C-BE32-E72D297353CC}">
              <c16:uniqueId val="{00000003-E967-486A-8E2E-73838E4E6E23}"/>
            </c:ext>
          </c:extLst>
        </c:ser>
        <c:dLbls>
          <c:showLegendKey val="0"/>
          <c:showVal val="0"/>
          <c:showCatName val="0"/>
          <c:showSerName val="0"/>
          <c:showPercent val="0"/>
          <c:showBubbleSize val="0"/>
        </c:dLbls>
        <c:smooth val="0"/>
        <c:axId val="1220050312"/>
        <c:axId val="417843616"/>
      </c:lineChart>
      <c:catAx>
        <c:axId val="1220050312"/>
        <c:scaling>
          <c:orientation val="minMax"/>
        </c:scaling>
        <c:delete val="0"/>
        <c:axPos val="b"/>
        <c:title>
          <c:tx>
            <c:rich>
              <a:bodyPr/>
              <a:lstStyle/>
              <a:p>
                <a:pPr lvl="0">
                  <a:defRPr b="1" i="0">
                    <a:solidFill>
                      <a:srgbClr val="000000"/>
                    </a:solidFill>
                    <a:latin typeface="+mn-lt"/>
                  </a:defRPr>
                </a:pPr>
                <a:r>
                  <a:rPr lang="en-IN" b="1" i="0">
                    <a:solidFill>
                      <a:srgbClr val="000000"/>
                    </a:solidFill>
                    <a:latin typeface="+mn-lt"/>
                  </a:rPr>
                  <a:t>Timeline (Days)</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endParaRPr lang="en-US"/>
          </a:p>
        </c:txPr>
        <c:crossAx val="417843616"/>
        <c:crosses val="autoZero"/>
        <c:auto val="1"/>
        <c:lblAlgn val="ctr"/>
        <c:lblOffset val="100"/>
        <c:noMultiLvlLbl val="1"/>
      </c:catAx>
      <c:valAx>
        <c:axId val="417843616"/>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Share Price (INR)</a:t>
                </a:r>
              </a:p>
            </c:rich>
          </c:tx>
          <c:overlay val="0"/>
        </c:title>
        <c:numFmt formatCode="#,##0.00" sourceLinked="1"/>
        <c:majorTickMark val="none"/>
        <c:minorTickMark val="none"/>
        <c:tickLblPos val="nextTo"/>
        <c:spPr>
          <a:ln>
            <a:noFill/>
          </a:ln>
        </c:spPr>
        <c:txPr>
          <a:bodyPr/>
          <a:lstStyle/>
          <a:p>
            <a:pPr lvl="0">
              <a:defRPr b="0" i="0">
                <a:solidFill>
                  <a:srgbClr val="000000"/>
                </a:solidFill>
                <a:latin typeface="+mn-lt"/>
              </a:defRPr>
            </a:pPr>
            <a:endParaRPr lang="en-US"/>
          </a:p>
        </c:txPr>
        <c:crossAx val="1220050312"/>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Stock Closing Trajectory Trends (May 2025 - May 2026)</a:t>
            </a:r>
          </a:p>
        </c:rich>
      </c:tx>
      <c:overlay val="0"/>
    </c:title>
    <c:autoTitleDeleted val="0"/>
    <c:plotArea>
      <c:layout/>
      <c:lineChart>
        <c:grouping val="standard"/>
        <c:varyColors val="1"/>
        <c:ser>
          <c:idx val="0"/>
          <c:order val="0"/>
          <c:tx>
            <c:v>Radico Khaitan Close</c:v>
          </c:tx>
          <c:spPr>
            <a:ln cmpd="sng">
              <a:solidFill>
                <a:srgbClr val="4285F4"/>
              </a:solidFill>
            </a:ln>
          </c:spPr>
          <c:marker>
            <c:symbol val="none"/>
          </c:marker>
          <c:cat>
            <c:strRef>
              <c:f>'Quantitative comparison'!$A$17:$A$29</c:f>
              <c:strCache>
                <c:ptCount val="13"/>
                <c:pt idx="0">
                  <c:v>May 2025</c:v>
                </c:pt>
                <c:pt idx="1">
                  <c:v>Jun 2025</c:v>
                </c:pt>
                <c:pt idx="2">
                  <c:v>Jul 2025</c:v>
                </c:pt>
                <c:pt idx="3">
                  <c:v>Aug 2025</c:v>
                </c:pt>
                <c:pt idx="4">
                  <c:v>Sep 2025</c:v>
                </c:pt>
                <c:pt idx="5">
                  <c:v>Oct 2025</c:v>
                </c:pt>
                <c:pt idx="6">
                  <c:v>Nov 2025</c:v>
                </c:pt>
                <c:pt idx="7">
                  <c:v>Dec 2025</c:v>
                </c:pt>
                <c:pt idx="8">
                  <c:v>Jan 2026</c:v>
                </c:pt>
                <c:pt idx="9">
                  <c:v>Feb 2026</c:v>
                </c:pt>
                <c:pt idx="10">
                  <c:v>Mar 2026</c:v>
                </c:pt>
                <c:pt idx="11">
                  <c:v>Apr 2026</c:v>
                </c:pt>
                <c:pt idx="12">
                  <c:v>May 2026</c:v>
                </c:pt>
              </c:strCache>
            </c:strRef>
          </c:cat>
          <c:val>
            <c:numRef>
              <c:f>'Quantitative comparison'!$B$17:$B$29</c:f>
              <c:numCache>
                <c:formatCode>\₹#,##0.00</c:formatCode>
                <c:ptCount val="13"/>
                <c:pt idx="0">
                  <c:v>2547</c:v>
                </c:pt>
                <c:pt idx="1">
                  <c:v>2624.1</c:v>
                </c:pt>
                <c:pt idx="2">
                  <c:v>2730</c:v>
                </c:pt>
                <c:pt idx="3">
                  <c:v>2852.2</c:v>
                </c:pt>
                <c:pt idx="4">
                  <c:v>2887.1</c:v>
                </c:pt>
                <c:pt idx="5">
                  <c:v>3135</c:v>
                </c:pt>
                <c:pt idx="6">
                  <c:v>3207</c:v>
                </c:pt>
                <c:pt idx="7">
                  <c:v>3295</c:v>
                </c:pt>
                <c:pt idx="8">
                  <c:v>2818.5</c:v>
                </c:pt>
                <c:pt idx="9">
                  <c:v>2640</c:v>
                </c:pt>
                <c:pt idx="10">
                  <c:v>2601</c:v>
                </c:pt>
                <c:pt idx="11">
                  <c:v>3423.1</c:v>
                </c:pt>
                <c:pt idx="12">
                  <c:v>3549.4</c:v>
                </c:pt>
              </c:numCache>
            </c:numRef>
          </c:val>
          <c:smooth val="0"/>
          <c:extLst>
            <c:ext xmlns:c16="http://schemas.microsoft.com/office/drawing/2014/chart" uri="{C3380CC4-5D6E-409C-BE32-E72D297353CC}">
              <c16:uniqueId val="{00000000-4B63-40B8-876A-26931FE3AB0C}"/>
            </c:ext>
          </c:extLst>
        </c:ser>
        <c:ser>
          <c:idx val="1"/>
          <c:order val="1"/>
          <c:tx>
            <c:v>United Spirits Close</c:v>
          </c:tx>
          <c:spPr>
            <a:ln cmpd="sng">
              <a:solidFill>
                <a:srgbClr val="EA4335"/>
              </a:solidFill>
            </a:ln>
          </c:spPr>
          <c:marker>
            <c:symbol val="none"/>
          </c:marker>
          <c:cat>
            <c:strRef>
              <c:f>'Quantitative comparison'!$A$17:$A$29</c:f>
              <c:strCache>
                <c:ptCount val="13"/>
                <c:pt idx="0">
                  <c:v>May 2025</c:v>
                </c:pt>
                <c:pt idx="1">
                  <c:v>Jun 2025</c:v>
                </c:pt>
                <c:pt idx="2">
                  <c:v>Jul 2025</c:v>
                </c:pt>
                <c:pt idx="3">
                  <c:v>Aug 2025</c:v>
                </c:pt>
                <c:pt idx="4">
                  <c:v>Sep 2025</c:v>
                </c:pt>
                <c:pt idx="5">
                  <c:v>Oct 2025</c:v>
                </c:pt>
                <c:pt idx="6">
                  <c:v>Nov 2025</c:v>
                </c:pt>
                <c:pt idx="7">
                  <c:v>Dec 2025</c:v>
                </c:pt>
                <c:pt idx="8">
                  <c:v>Jan 2026</c:v>
                </c:pt>
                <c:pt idx="9">
                  <c:v>Feb 2026</c:v>
                </c:pt>
                <c:pt idx="10">
                  <c:v>Mar 2026</c:v>
                </c:pt>
                <c:pt idx="11">
                  <c:v>Apr 2026</c:v>
                </c:pt>
                <c:pt idx="12">
                  <c:v>May 2026</c:v>
                </c:pt>
              </c:strCache>
            </c:strRef>
          </c:cat>
          <c:val>
            <c:numRef>
              <c:f>'Quantitative comparison'!$C$17:$C$29</c:f>
              <c:numCache>
                <c:formatCode>\₹#,##0.00</c:formatCode>
                <c:ptCount val="13"/>
                <c:pt idx="0">
                  <c:v>1450</c:v>
                </c:pt>
                <c:pt idx="1">
                  <c:v>1420</c:v>
                </c:pt>
                <c:pt idx="2">
                  <c:v>1390</c:v>
                </c:pt>
                <c:pt idx="3">
                  <c:v>1350</c:v>
                </c:pt>
                <c:pt idx="4">
                  <c:v>1380</c:v>
                </c:pt>
                <c:pt idx="5">
                  <c:v>1420</c:v>
                </c:pt>
                <c:pt idx="6">
                  <c:v>1490</c:v>
                </c:pt>
                <c:pt idx="7">
                  <c:v>1520</c:v>
                </c:pt>
                <c:pt idx="8">
                  <c:v>1580</c:v>
                </c:pt>
                <c:pt idx="9">
                  <c:v>1460</c:v>
                </c:pt>
                <c:pt idx="10">
                  <c:v>1390</c:v>
                </c:pt>
                <c:pt idx="11">
                  <c:v>1325.6</c:v>
                </c:pt>
                <c:pt idx="12">
                  <c:v>1302.5</c:v>
                </c:pt>
              </c:numCache>
            </c:numRef>
          </c:val>
          <c:smooth val="0"/>
          <c:extLst>
            <c:ext xmlns:c16="http://schemas.microsoft.com/office/drawing/2014/chart" uri="{C3380CC4-5D6E-409C-BE32-E72D297353CC}">
              <c16:uniqueId val="{00000001-4B63-40B8-876A-26931FE3AB0C}"/>
            </c:ext>
          </c:extLst>
        </c:ser>
        <c:dLbls>
          <c:showLegendKey val="0"/>
          <c:showVal val="0"/>
          <c:showCatName val="0"/>
          <c:showSerName val="0"/>
          <c:showPercent val="0"/>
          <c:showBubbleSize val="0"/>
        </c:dLbls>
        <c:smooth val="0"/>
        <c:axId val="66332722"/>
        <c:axId val="2110866736"/>
      </c:lineChart>
      <c:catAx>
        <c:axId val="66332722"/>
        <c:scaling>
          <c:orientation val="minMax"/>
        </c:scaling>
        <c:delete val="0"/>
        <c:axPos val="b"/>
        <c:title>
          <c:tx>
            <c:rich>
              <a:bodyPr/>
              <a:lstStyle/>
              <a:p>
                <a:pPr lvl="0">
                  <a:defRPr b="1" i="0">
                    <a:solidFill>
                      <a:srgbClr val="000000"/>
                    </a:solidFill>
                    <a:latin typeface="+mn-lt"/>
                  </a:defRPr>
                </a:pPr>
                <a:r>
                  <a:rPr lang="en-IN" b="1" i="0">
                    <a:solidFill>
                      <a:srgbClr val="000000"/>
                    </a:solidFill>
                    <a:latin typeface="+mn-lt"/>
                  </a:rPr>
                  <a:t>Timeline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endParaRPr lang="en-US"/>
          </a:p>
        </c:txPr>
        <c:crossAx val="2110866736"/>
        <c:crosses val="autoZero"/>
        <c:auto val="1"/>
        <c:lblAlgn val="ctr"/>
        <c:lblOffset val="100"/>
        <c:noMultiLvlLbl val="1"/>
      </c:catAx>
      <c:valAx>
        <c:axId val="2110866736"/>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Stock Price (₹)</a:t>
                </a:r>
              </a:p>
            </c:rich>
          </c:tx>
          <c:overlay val="0"/>
        </c:title>
        <c:numFmt formatCode="\₹#,##0.00" sourceLinked="1"/>
        <c:majorTickMark val="none"/>
        <c:minorTickMark val="none"/>
        <c:tickLblPos val="nextTo"/>
        <c:spPr>
          <a:ln>
            <a:noFill/>
          </a:ln>
        </c:spPr>
        <c:txPr>
          <a:bodyPr/>
          <a:lstStyle/>
          <a:p>
            <a:pPr lvl="0">
              <a:defRPr b="0" i="0">
                <a:solidFill>
                  <a:srgbClr val="000000"/>
                </a:solidFill>
                <a:latin typeface="+mn-lt"/>
              </a:defRPr>
            </a:pPr>
            <a:endParaRPr lang="en-US"/>
          </a:p>
        </c:txPr>
        <c:crossAx val="66332722"/>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IN" b="0" i="0">
                <a:solidFill>
                  <a:srgbClr val="757575"/>
                </a:solidFill>
                <a:latin typeface="+mn-lt"/>
              </a:rPr>
              <a:t>Sector Summary Performance</a:t>
            </a:r>
          </a:p>
        </c:rich>
      </c:tx>
      <c:overlay val="0"/>
    </c:title>
    <c:autoTitleDeleted val="0"/>
    <c:plotArea>
      <c:layout/>
      <c:lineChart>
        <c:grouping val="standard"/>
        <c:varyColors val="1"/>
        <c:ser>
          <c:idx val="0"/>
          <c:order val="0"/>
          <c:tx>
            <c:v>Sector Summary Performance Radico Khaitan Ltd. (RADICO)</c:v>
          </c:tx>
          <c:spPr>
            <a:ln cmpd="sng">
              <a:solidFill>
                <a:srgbClr val="4285F4"/>
              </a:solidFill>
            </a:ln>
          </c:spPr>
          <c:marker>
            <c:symbol val="circle"/>
            <c:size val="7"/>
            <c:spPr>
              <a:solidFill>
                <a:srgbClr val="4285F4"/>
              </a:solidFill>
              <a:ln cmpd="sng">
                <a:solidFill>
                  <a:srgbClr val="4285F4"/>
                </a:solidFill>
              </a:ln>
            </c:spPr>
          </c:marker>
          <c:dLbls>
            <c:spPr>
              <a:noFill/>
              <a:ln>
                <a:noFill/>
              </a:ln>
              <a:effectLst/>
            </c:spPr>
            <c:txPr>
              <a:bodyPr/>
              <a:lstStyle/>
              <a:p>
                <a:pPr lvl="0">
                  <a:defRPr b="1"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'Quantitative comparison'!$A$7:$A$12</c:f>
              <c:strCache>
                <c:ptCount val="6"/>
                <c:pt idx="0">
                  <c:v>Initial Price (May 2025 Open)</c:v>
                </c:pt>
                <c:pt idx="1">
                  <c:v>Terminal Price (May 2026 Close)</c:v>
                </c:pt>
                <c:pt idx="2">
                  <c:v>Absolute Capital Growth</c:v>
                </c:pt>
                <c:pt idx="3">
                  <c:v>Total Strategic Return (%)</c:v>
                </c:pt>
                <c:pt idx="4">
                  <c:v>52-Week Peak High Price</c:v>
                </c:pt>
                <c:pt idx="5">
                  <c:v>52-Week Floor Low Price</c:v>
                </c:pt>
              </c:strCache>
            </c:strRef>
          </c:cat>
          <c:val>
            <c:numRef>
              <c:f>'Quantitative comparison'!$B$7:$B$12</c:f>
              <c:numCache>
                <c:formatCode>\₹#,##0.00</c:formatCode>
                <c:ptCount val="6"/>
                <c:pt idx="0">
                  <c:v>2441</c:v>
                </c:pt>
                <c:pt idx="1">
                  <c:v>3549.4</c:v>
                </c:pt>
                <c:pt idx="2">
                  <c:v>1108.4000000000001</c:v>
                </c:pt>
                <c:pt idx="3" formatCode="0.0%">
                  <c:v>0.45407619827939372</c:v>
                </c:pt>
                <c:pt idx="4">
                  <c:v>3679</c:v>
                </c:pt>
                <c:pt idx="5">
                  <c:v>2420</c:v>
                </c:pt>
              </c:numCache>
            </c:numRef>
          </c:val>
          <c:smooth val="0"/>
          <c:extLst>
            <c:ext xmlns:c16="http://schemas.microsoft.com/office/drawing/2014/chart" uri="{C3380CC4-5D6E-409C-BE32-E72D297353CC}">
              <c16:uniqueId val="{00000000-C16C-426E-B154-CC4745D3FEA5}"/>
            </c:ext>
          </c:extLst>
        </c:ser>
        <c:ser>
          <c:idx val="1"/>
          <c:order val="1"/>
          <c:tx>
            <c:v>Sector Summary Performance United Spirits Ltd. (MCDOWELL-N)</c:v>
          </c:tx>
          <c:spPr>
            <a:ln cmpd="sng">
              <a:solidFill>
                <a:srgbClr val="EA4335"/>
              </a:solidFill>
            </a:ln>
          </c:spPr>
          <c:marker>
            <c:symbol val="circle"/>
            <c:size val="7"/>
            <c:spPr>
              <a:solidFill>
                <a:srgbClr val="EA4335"/>
              </a:solidFill>
              <a:ln cmpd="sng">
                <a:solidFill>
                  <a:srgbClr val="EA4335"/>
                </a:solidFill>
              </a:ln>
            </c:spPr>
          </c:marker>
          <c:dLbls>
            <c:spPr>
              <a:noFill/>
              <a:ln>
                <a:noFill/>
              </a:ln>
              <a:effectLst/>
            </c:spPr>
            <c:txPr>
              <a:bodyPr/>
              <a:lstStyle/>
              <a:p>
                <a:pPr lvl="0">
                  <a:defRPr b="1"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'Quantitative comparison'!$A$7:$A$12</c:f>
              <c:strCache>
                <c:ptCount val="6"/>
                <c:pt idx="0">
                  <c:v>Initial Price (May 2025 Open)</c:v>
                </c:pt>
                <c:pt idx="1">
                  <c:v>Terminal Price (May 2026 Close)</c:v>
                </c:pt>
                <c:pt idx="2">
                  <c:v>Absolute Capital Growth</c:v>
                </c:pt>
                <c:pt idx="3">
                  <c:v>Total Strategic Return (%)</c:v>
                </c:pt>
                <c:pt idx="4">
                  <c:v>52-Week Peak High Price</c:v>
                </c:pt>
                <c:pt idx="5">
                  <c:v>52-Week Floor Low Price</c:v>
                </c:pt>
              </c:strCache>
            </c:strRef>
          </c:cat>
          <c:val>
            <c:numRef>
              <c:f>'Quantitative comparison'!$C$7:$C$12</c:f>
              <c:numCache>
                <c:formatCode>\₹#,##0.00</c:formatCode>
                <c:ptCount val="6"/>
                <c:pt idx="0">
                  <c:v>1410</c:v>
                </c:pt>
                <c:pt idx="1">
                  <c:v>1302.5</c:v>
                </c:pt>
                <c:pt idx="2">
                  <c:v>-107.5</c:v>
                </c:pt>
                <c:pt idx="3" formatCode="0.0%">
                  <c:v>-7.6241134751773049E-2</c:v>
                </c:pt>
                <c:pt idx="4">
                  <c:v>1620</c:v>
                </c:pt>
                <c:pt idx="5">
                  <c:v>1236</c:v>
                </c:pt>
              </c:numCache>
            </c:numRef>
          </c:val>
          <c:smooth val="0"/>
          <c:extLst>
            <c:ext xmlns:c16="http://schemas.microsoft.com/office/drawing/2014/chart" uri="{C3380CC4-5D6E-409C-BE32-E72D297353CC}">
              <c16:uniqueId val="{00000001-C16C-426E-B154-CC4745D3FEA5}"/>
            </c:ext>
          </c:extLst>
        </c:ser>
        <c:dLbls>
          <c:showLegendKey val="0"/>
          <c:showVal val="0"/>
          <c:showCatName val="0"/>
          <c:showSerName val="0"/>
          <c:showPercent val="0"/>
          <c:showBubbleSize val="0"/>
        </c:dLbls>
        <c:marker val="1"/>
        <c:smooth val="0"/>
        <c:axId val="43864730"/>
        <c:axId val="898426072"/>
      </c:lineChart>
      <c:catAx>
        <c:axId val="43864730"/>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endParaRPr lang="en-US"/>
          </a:p>
        </c:txPr>
        <c:crossAx val="898426072"/>
        <c:crosses val="autoZero"/>
        <c:auto val="1"/>
        <c:lblAlgn val="ctr"/>
        <c:lblOffset val="100"/>
        <c:noMultiLvlLbl val="1"/>
      </c:catAx>
      <c:valAx>
        <c:axId val="8984260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00" sourceLinked="1"/>
        <c:majorTickMark val="none"/>
        <c:minorTickMark val="none"/>
        <c:tickLblPos val="nextTo"/>
        <c:spPr>
          <a:ln>
            <a:noFill/>
          </a:ln>
        </c:spPr>
        <c:txPr>
          <a:bodyPr/>
          <a:lstStyle/>
          <a:p>
            <a:pPr lvl="0">
              <a:defRPr b="0" i="0">
                <a:solidFill>
                  <a:srgbClr val="000000"/>
                </a:solidFill>
                <a:latin typeface="+mn-lt"/>
              </a:defRPr>
            </a:pPr>
            <a:endParaRPr lang="en-US"/>
          </a:p>
        </c:txPr>
        <c:crossAx val="43864730"/>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Gross Profit Margin</a:t>
            </a:r>
          </a:p>
        </c:rich>
      </c:tx>
      <c:overlay val="0"/>
    </c:title>
    <c:autoTitleDeleted val="0"/>
    <c:plotArea>
      <c:layout/>
      <c:lineChart>
        <c:grouping val="standard"/>
        <c:varyColors val="1"/>
        <c:ser>
          <c:idx val="0"/>
          <c:order val="0"/>
          <c:tx>
            <c:v>Radico Khaitan</c:v>
          </c:tx>
          <c:spPr>
            <a:ln cmpd="sng">
              <a:solidFill>
                <a:srgbClr val="1F77B4"/>
              </a:solidFill>
            </a:ln>
          </c:spPr>
          <c:marker>
            <c:symbol val="circle"/>
            <c:size val="5"/>
            <c:spPr>
              <a:solidFill>
                <a:srgbClr val="1F77B4"/>
              </a:solidFill>
              <a:ln cmpd="sng">
                <a:solidFill>
                  <a:srgbClr val="1F77B4"/>
                </a:solidFill>
              </a:ln>
            </c:spPr>
          </c:marke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Data!$B$2:$F$2</c:f>
              <c:strCache>
                <c:ptCount val="5"/>
                <c:pt idx="0">
                  <c:v>Mar 2022</c:v>
                </c:pt>
                <c:pt idx="1">
                  <c:v>Mar 2023</c:v>
                </c:pt>
                <c:pt idx="2">
                  <c:v>Mar 2024</c:v>
                </c:pt>
                <c:pt idx="3">
                  <c:v>Mar 2025</c:v>
                </c:pt>
                <c:pt idx="4">
                  <c:v>Mar 2026</c:v>
                </c:pt>
              </c:strCache>
            </c:strRef>
          </c:cat>
          <c:val>
            <c:numRef>
              <c:f>Data!$B$3:$F$3</c:f>
              <c:numCache>
                <c:formatCode>0.00"%"</c:formatCode>
                <c:ptCount val="5"/>
                <c:pt idx="0">
                  <c:v>33.36</c:v>
                </c:pt>
                <c:pt idx="1">
                  <c:v>39.61</c:v>
                </c:pt>
                <c:pt idx="2">
                  <c:v>39.89</c:v>
                </c:pt>
                <c:pt idx="3">
                  <c:v>40.020000000000003</c:v>
                </c:pt>
                <c:pt idx="4">
                  <c:v>42.76</c:v>
                </c:pt>
              </c:numCache>
            </c:numRef>
          </c:val>
          <c:smooth val="0"/>
          <c:extLst>
            <c:ext xmlns:c16="http://schemas.microsoft.com/office/drawing/2014/chart" uri="{C3380CC4-5D6E-409C-BE32-E72D297353CC}">
              <c16:uniqueId val="{00000000-9D9E-4E39-8534-E85998B79F1B}"/>
            </c:ext>
          </c:extLst>
        </c:ser>
        <c:ser>
          <c:idx val="1"/>
          <c:order val="1"/>
          <c:tx>
            <c:v>United Spirits</c:v>
          </c:tx>
          <c:spPr>
            <a:ln cmpd="sng">
              <a:solidFill>
                <a:srgbClr val="FF7F0E"/>
              </a:solidFill>
            </a:ln>
          </c:spPr>
          <c:marker>
            <c:symbol val="circle"/>
            <c:size val="5"/>
            <c:spPr>
              <a:solidFill>
                <a:srgbClr val="FF7F0E"/>
              </a:solidFill>
              <a:ln cmpd="sng">
                <a:solidFill>
                  <a:srgbClr val="FF7F0E"/>
                </a:solidFill>
              </a:ln>
            </c:spPr>
          </c:marke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Data!$B$2:$F$2</c:f>
              <c:strCache>
                <c:ptCount val="5"/>
                <c:pt idx="0">
                  <c:v>Mar 2022</c:v>
                </c:pt>
                <c:pt idx="1">
                  <c:v>Mar 2023</c:v>
                </c:pt>
                <c:pt idx="2">
                  <c:v>Mar 2024</c:v>
                </c:pt>
                <c:pt idx="3">
                  <c:v>Mar 2025</c:v>
                </c:pt>
                <c:pt idx="4">
                  <c:v>Mar 2026</c:v>
                </c:pt>
              </c:strCache>
            </c:strRef>
          </c:cat>
          <c:val>
            <c:numRef>
              <c:f>Data!$B$4:$F$4</c:f>
              <c:numCache>
                <c:formatCode>0.00"%"</c:formatCode>
                <c:ptCount val="5"/>
                <c:pt idx="0">
                  <c:v>42.47</c:v>
                </c:pt>
                <c:pt idx="1">
                  <c:v>40.39</c:v>
                </c:pt>
                <c:pt idx="2">
                  <c:v>44.3</c:v>
                </c:pt>
                <c:pt idx="3">
                  <c:v>44.81</c:v>
                </c:pt>
                <c:pt idx="4">
                  <c:v>46.24</c:v>
                </c:pt>
              </c:numCache>
            </c:numRef>
          </c:val>
          <c:smooth val="0"/>
          <c:extLst>
            <c:ext xmlns:c16="http://schemas.microsoft.com/office/drawing/2014/chart" uri="{C3380CC4-5D6E-409C-BE32-E72D297353CC}">
              <c16:uniqueId val="{00000001-9D9E-4E39-8534-E85998B79F1B}"/>
            </c:ext>
          </c:extLst>
        </c:ser>
        <c:dLbls>
          <c:showLegendKey val="0"/>
          <c:showVal val="0"/>
          <c:showCatName val="0"/>
          <c:showSerName val="0"/>
          <c:showPercent val="0"/>
          <c:showBubbleSize val="0"/>
        </c:dLbls>
        <c:marker val="1"/>
        <c:smooth val="0"/>
        <c:axId val="1708086280"/>
        <c:axId val="1359424740"/>
      </c:lineChart>
      <c:catAx>
        <c:axId val="1708086280"/>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359424740"/>
        <c:crosses val="autoZero"/>
        <c:auto val="1"/>
        <c:lblAlgn val="ctr"/>
        <c:lblOffset val="100"/>
        <c:noMultiLvlLbl val="1"/>
      </c:catAx>
      <c:valAx>
        <c:axId val="1359424740"/>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Percentage (%)</a:t>
                </a:r>
              </a:p>
            </c:rich>
          </c:tx>
          <c:overlay val="0"/>
        </c:title>
        <c:numFmt formatCode="0.00&quot;%&quot;" sourceLinked="1"/>
        <c:majorTickMark val="none"/>
        <c:minorTickMark val="none"/>
        <c:tickLblPos val="nextTo"/>
        <c:spPr>
          <a:ln>
            <a:noFill/>
          </a:ln>
        </c:spPr>
        <c:txPr>
          <a:bodyPr/>
          <a:lstStyle/>
          <a:p>
            <a:pPr lvl="0">
              <a:defRPr b="0">
                <a:solidFill>
                  <a:srgbClr val="000000"/>
                </a:solidFill>
                <a:latin typeface="+mn-lt"/>
              </a:defRPr>
            </a:pPr>
            <a:endParaRPr lang="en-US"/>
          </a:p>
        </c:txPr>
        <c:crossAx val="1708086280"/>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Net Profit Margin</a:t>
            </a:r>
          </a:p>
        </c:rich>
      </c:tx>
      <c:overlay val="0"/>
    </c:title>
    <c:autoTitleDeleted val="0"/>
    <c:plotArea>
      <c:layout/>
      <c:lineChart>
        <c:grouping val="standard"/>
        <c:varyColors val="1"/>
        <c:ser>
          <c:idx val="0"/>
          <c:order val="0"/>
          <c:tx>
            <c:v>Radico Khaitan</c:v>
          </c:tx>
          <c:spPr>
            <a:ln cmpd="sng">
              <a:solidFill>
                <a:srgbClr val="1F77B4"/>
              </a:solidFill>
            </a:ln>
          </c:spPr>
          <c:marker>
            <c:symbol val="circle"/>
            <c:size val="5"/>
            <c:spPr>
              <a:solidFill>
                <a:srgbClr val="1F77B4"/>
              </a:solidFill>
              <a:ln cmpd="sng">
                <a:solidFill>
                  <a:srgbClr val="1F77B4"/>
                </a:solidFill>
              </a:ln>
            </c:spPr>
          </c:marke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Data!$B$6:$F$6</c:f>
              <c:strCache>
                <c:ptCount val="5"/>
                <c:pt idx="0">
                  <c:v>Mar 2022</c:v>
                </c:pt>
                <c:pt idx="1">
                  <c:v>Mar 2023</c:v>
                </c:pt>
                <c:pt idx="2">
                  <c:v>Mar 2024</c:v>
                </c:pt>
                <c:pt idx="3">
                  <c:v>Mar 2025</c:v>
                </c:pt>
                <c:pt idx="4">
                  <c:v>Mar 2026</c:v>
                </c:pt>
              </c:strCache>
            </c:strRef>
          </c:cat>
          <c:val>
            <c:numRef>
              <c:f>Data!$B$7:$F$7</c:f>
              <c:numCache>
                <c:formatCode>0.00"%"</c:formatCode>
                <c:ptCount val="5"/>
                <c:pt idx="0">
                  <c:v>79.17</c:v>
                </c:pt>
                <c:pt idx="1">
                  <c:v>78.23</c:v>
                </c:pt>
                <c:pt idx="2">
                  <c:v>67.36</c:v>
                </c:pt>
                <c:pt idx="3">
                  <c:v>65.33</c:v>
                </c:pt>
                <c:pt idx="4">
                  <c:v>69.599999999999994</c:v>
                </c:pt>
              </c:numCache>
            </c:numRef>
          </c:val>
          <c:smooth val="0"/>
          <c:extLst>
            <c:ext xmlns:c16="http://schemas.microsoft.com/office/drawing/2014/chart" uri="{C3380CC4-5D6E-409C-BE32-E72D297353CC}">
              <c16:uniqueId val="{00000000-C347-4EEA-90E9-F7BFE26D3168}"/>
            </c:ext>
          </c:extLst>
        </c:ser>
        <c:ser>
          <c:idx val="1"/>
          <c:order val="1"/>
          <c:tx>
            <c:v>United Spirits</c:v>
          </c:tx>
          <c:spPr>
            <a:ln cmpd="sng">
              <a:solidFill>
                <a:srgbClr val="FF7F0E"/>
              </a:solidFill>
            </a:ln>
          </c:spPr>
          <c:marker>
            <c:symbol val="circle"/>
            <c:size val="5"/>
            <c:spPr>
              <a:solidFill>
                <a:srgbClr val="FF7F0E"/>
              </a:solidFill>
              <a:ln cmpd="sng">
                <a:solidFill>
                  <a:srgbClr val="FF7F0E"/>
                </a:solidFill>
              </a:ln>
            </c:spPr>
          </c:marke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Data!$B$6:$F$6</c:f>
              <c:strCache>
                <c:ptCount val="5"/>
                <c:pt idx="0">
                  <c:v>Mar 2022</c:v>
                </c:pt>
                <c:pt idx="1">
                  <c:v>Mar 2023</c:v>
                </c:pt>
                <c:pt idx="2">
                  <c:v>Mar 2024</c:v>
                </c:pt>
                <c:pt idx="3">
                  <c:v>Mar 2025</c:v>
                </c:pt>
                <c:pt idx="4">
                  <c:v>Mar 2026</c:v>
                </c:pt>
              </c:strCache>
            </c:strRef>
          </c:cat>
          <c:val>
            <c:numRef>
              <c:f>Data!$B$8:$F$8</c:f>
              <c:numCache>
                <c:formatCode>0.00"%"</c:formatCode>
                <c:ptCount val="5"/>
                <c:pt idx="0">
                  <c:v>61.52</c:v>
                </c:pt>
                <c:pt idx="1">
                  <c:v>99.17</c:v>
                </c:pt>
                <c:pt idx="2">
                  <c:v>81.2</c:v>
                </c:pt>
                <c:pt idx="3">
                  <c:v>80.67</c:v>
                </c:pt>
                <c:pt idx="4">
                  <c:v>85.58</c:v>
                </c:pt>
              </c:numCache>
            </c:numRef>
          </c:val>
          <c:smooth val="0"/>
          <c:extLst>
            <c:ext xmlns:c16="http://schemas.microsoft.com/office/drawing/2014/chart" uri="{C3380CC4-5D6E-409C-BE32-E72D297353CC}">
              <c16:uniqueId val="{00000001-C347-4EEA-90E9-F7BFE26D3168}"/>
            </c:ext>
          </c:extLst>
        </c:ser>
        <c:dLbls>
          <c:showLegendKey val="0"/>
          <c:showVal val="0"/>
          <c:showCatName val="0"/>
          <c:showSerName val="0"/>
          <c:showPercent val="0"/>
          <c:showBubbleSize val="0"/>
        </c:dLbls>
        <c:marker val="1"/>
        <c:smooth val="0"/>
        <c:axId val="776847231"/>
        <c:axId val="324333061"/>
      </c:lineChart>
      <c:catAx>
        <c:axId val="776847231"/>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324333061"/>
        <c:crosses val="autoZero"/>
        <c:auto val="1"/>
        <c:lblAlgn val="ctr"/>
        <c:lblOffset val="100"/>
        <c:noMultiLvlLbl val="1"/>
      </c:catAx>
      <c:valAx>
        <c:axId val="324333061"/>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Percentage (%)</a:t>
                </a:r>
              </a:p>
            </c:rich>
          </c:tx>
          <c:overlay val="0"/>
        </c:title>
        <c:numFmt formatCode="0.00&quot;%&quot;" sourceLinked="1"/>
        <c:majorTickMark val="none"/>
        <c:minorTickMark val="none"/>
        <c:tickLblPos val="nextTo"/>
        <c:spPr>
          <a:ln>
            <a:noFill/>
          </a:ln>
        </c:spPr>
        <c:txPr>
          <a:bodyPr/>
          <a:lstStyle/>
          <a:p>
            <a:pPr lvl="0">
              <a:defRPr b="0">
                <a:solidFill>
                  <a:srgbClr val="000000"/>
                </a:solidFill>
                <a:latin typeface="+mn-lt"/>
              </a:defRPr>
            </a:pPr>
            <a:endParaRPr lang="en-US"/>
          </a:p>
        </c:txPr>
        <c:crossAx val="776847231"/>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Return on Equity</a:t>
            </a:r>
          </a:p>
        </c:rich>
      </c:tx>
      <c:overlay val="0"/>
    </c:title>
    <c:autoTitleDeleted val="0"/>
    <c:plotArea>
      <c:layout/>
      <c:lineChart>
        <c:grouping val="standard"/>
        <c:varyColors val="1"/>
        <c:ser>
          <c:idx val="0"/>
          <c:order val="0"/>
          <c:tx>
            <c:v>Radico Khaitan</c:v>
          </c:tx>
          <c:spPr>
            <a:ln cmpd="sng">
              <a:solidFill>
                <a:srgbClr val="1F77B4"/>
              </a:solidFill>
            </a:ln>
          </c:spPr>
          <c:marker>
            <c:symbol val="circle"/>
            <c:size val="5"/>
            <c:spPr>
              <a:solidFill>
                <a:srgbClr val="1F77B4"/>
              </a:solidFill>
              <a:ln cmpd="sng">
                <a:solidFill>
                  <a:srgbClr val="1F77B4"/>
                </a:solidFill>
              </a:ln>
            </c:spPr>
          </c:marke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Data!$B$10:$F$10</c:f>
              <c:strCache>
                <c:ptCount val="5"/>
                <c:pt idx="0">
                  <c:v>Mar 2022</c:v>
                </c:pt>
                <c:pt idx="1">
                  <c:v>Mar 2023</c:v>
                </c:pt>
                <c:pt idx="2">
                  <c:v>Mar 2024</c:v>
                </c:pt>
                <c:pt idx="3">
                  <c:v>Mar 2025</c:v>
                </c:pt>
                <c:pt idx="4">
                  <c:v>Mar 2026</c:v>
                </c:pt>
              </c:strCache>
            </c:strRef>
          </c:cat>
          <c:val>
            <c:numRef>
              <c:f>Data!$B$11:$F$11</c:f>
              <c:numCache>
                <c:formatCode>0.00"%"</c:formatCode>
                <c:ptCount val="5"/>
                <c:pt idx="0">
                  <c:v>16.399999999999999</c:v>
                </c:pt>
                <c:pt idx="1">
                  <c:v>12.76</c:v>
                </c:pt>
                <c:pt idx="2">
                  <c:v>15.95</c:v>
                </c:pt>
                <c:pt idx="3">
                  <c:v>19.21</c:v>
                </c:pt>
                <c:pt idx="4">
                  <c:v>26.19</c:v>
                </c:pt>
              </c:numCache>
            </c:numRef>
          </c:val>
          <c:smooth val="0"/>
          <c:extLst>
            <c:ext xmlns:c16="http://schemas.microsoft.com/office/drawing/2014/chart" uri="{C3380CC4-5D6E-409C-BE32-E72D297353CC}">
              <c16:uniqueId val="{00000000-19A1-4492-81F6-E7CAA5CF2A56}"/>
            </c:ext>
          </c:extLst>
        </c:ser>
        <c:ser>
          <c:idx val="1"/>
          <c:order val="1"/>
          <c:tx>
            <c:v>United Spirits</c:v>
          </c:tx>
          <c:spPr>
            <a:ln cmpd="sng">
              <a:solidFill>
                <a:srgbClr val="FF7F0E"/>
              </a:solidFill>
            </a:ln>
          </c:spPr>
          <c:marker>
            <c:symbol val="circle"/>
            <c:size val="5"/>
            <c:spPr>
              <a:solidFill>
                <a:srgbClr val="FF7F0E"/>
              </a:solidFill>
              <a:ln cmpd="sng">
                <a:solidFill>
                  <a:srgbClr val="FF7F0E"/>
                </a:solidFill>
              </a:ln>
            </c:spPr>
          </c:marke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Data!$B$10:$F$10</c:f>
              <c:strCache>
                <c:ptCount val="5"/>
                <c:pt idx="0">
                  <c:v>Mar 2022</c:v>
                </c:pt>
                <c:pt idx="1">
                  <c:v>Mar 2023</c:v>
                </c:pt>
                <c:pt idx="2">
                  <c:v>Mar 2024</c:v>
                </c:pt>
                <c:pt idx="3">
                  <c:v>Mar 2025</c:v>
                </c:pt>
                <c:pt idx="4">
                  <c:v>Mar 2026</c:v>
                </c:pt>
              </c:strCache>
            </c:strRef>
          </c:cat>
          <c:val>
            <c:numRef>
              <c:f>Data!$B$12:$F$12</c:f>
              <c:numCache>
                <c:formatCode>0.00"%"</c:formatCode>
                <c:ptCount val="5"/>
                <c:pt idx="0">
                  <c:v>27.03</c:v>
                </c:pt>
                <c:pt idx="1">
                  <c:v>18.920000000000002</c:v>
                </c:pt>
                <c:pt idx="2">
                  <c:v>24.35</c:v>
                </c:pt>
                <c:pt idx="3">
                  <c:v>24.2</c:v>
                </c:pt>
                <c:pt idx="4">
                  <c:v>22.3</c:v>
                </c:pt>
              </c:numCache>
            </c:numRef>
          </c:val>
          <c:smooth val="0"/>
          <c:extLst>
            <c:ext xmlns:c16="http://schemas.microsoft.com/office/drawing/2014/chart" uri="{C3380CC4-5D6E-409C-BE32-E72D297353CC}">
              <c16:uniqueId val="{00000001-19A1-4492-81F6-E7CAA5CF2A56}"/>
            </c:ext>
          </c:extLst>
        </c:ser>
        <c:dLbls>
          <c:showLegendKey val="0"/>
          <c:showVal val="0"/>
          <c:showCatName val="0"/>
          <c:showSerName val="0"/>
          <c:showPercent val="0"/>
          <c:showBubbleSize val="0"/>
        </c:dLbls>
        <c:marker val="1"/>
        <c:smooth val="0"/>
        <c:axId val="1021564250"/>
        <c:axId val="1056297147"/>
      </c:lineChart>
      <c:catAx>
        <c:axId val="1021564250"/>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056297147"/>
        <c:crosses val="autoZero"/>
        <c:auto val="1"/>
        <c:lblAlgn val="ctr"/>
        <c:lblOffset val="100"/>
        <c:noMultiLvlLbl val="1"/>
      </c:catAx>
      <c:valAx>
        <c:axId val="1056297147"/>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Percentage (%)</a:t>
                </a:r>
              </a:p>
            </c:rich>
          </c:tx>
          <c:overlay val="0"/>
        </c:title>
        <c:numFmt formatCode="0.00&quot;%&quot;" sourceLinked="1"/>
        <c:majorTickMark val="none"/>
        <c:minorTickMark val="none"/>
        <c:tickLblPos val="nextTo"/>
        <c:spPr>
          <a:ln>
            <a:noFill/>
          </a:ln>
        </c:spPr>
        <c:txPr>
          <a:bodyPr/>
          <a:lstStyle/>
          <a:p>
            <a:pPr lvl="0">
              <a:defRPr b="0">
                <a:solidFill>
                  <a:srgbClr val="000000"/>
                </a:solidFill>
                <a:latin typeface="+mn-lt"/>
              </a:defRPr>
            </a:pPr>
            <a:endParaRPr lang="en-US"/>
          </a:p>
        </c:txPr>
        <c:crossAx val="1021564250"/>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Return on Capital Employed</a:t>
            </a:r>
          </a:p>
        </c:rich>
      </c:tx>
      <c:overlay val="0"/>
    </c:title>
    <c:autoTitleDeleted val="0"/>
    <c:plotArea>
      <c:layout/>
      <c:lineChart>
        <c:grouping val="standard"/>
        <c:varyColors val="1"/>
        <c:ser>
          <c:idx val="0"/>
          <c:order val="0"/>
          <c:tx>
            <c:v>Radico Khaitan</c:v>
          </c:tx>
          <c:spPr>
            <a:ln cmpd="sng">
              <a:solidFill>
                <a:srgbClr val="1F77B4"/>
              </a:solidFill>
            </a:ln>
          </c:spPr>
          <c:marker>
            <c:symbol val="circle"/>
            <c:size val="5"/>
            <c:spPr>
              <a:solidFill>
                <a:srgbClr val="1F77B4"/>
              </a:solidFill>
              <a:ln cmpd="sng">
                <a:solidFill>
                  <a:srgbClr val="1F77B4"/>
                </a:solidFill>
              </a:ln>
            </c:spPr>
          </c:marke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Data!$B$14:$F$14</c:f>
              <c:strCache>
                <c:ptCount val="5"/>
                <c:pt idx="0">
                  <c:v>Mar 2022</c:v>
                </c:pt>
                <c:pt idx="1">
                  <c:v>Mar 2023</c:v>
                </c:pt>
                <c:pt idx="2">
                  <c:v>Mar 2024</c:v>
                </c:pt>
                <c:pt idx="3">
                  <c:v>Mar 2025</c:v>
                </c:pt>
                <c:pt idx="4">
                  <c:v>Mar 2026</c:v>
                </c:pt>
              </c:strCache>
            </c:strRef>
          </c:cat>
          <c:val>
            <c:numRef>
              <c:f>Data!$B$15:$F$15</c:f>
              <c:numCache>
                <c:formatCode>0.00"%"</c:formatCode>
                <c:ptCount val="5"/>
                <c:pt idx="0">
                  <c:v>15.63</c:v>
                </c:pt>
                <c:pt idx="1">
                  <c:v>10.76</c:v>
                </c:pt>
                <c:pt idx="2">
                  <c:v>13.5</c:v>
                </c:pt>
                <c:pt idx="3">
                  <c:v>17.09</c:v>
                </c:pt>
                <c:pt idx="4">
                  <c:v>23.98</c:v>
                </c:pt>
              </c:numCache>
            </c:numRef>
          </c:val>
          <c:smooth val="0"/>
          <c:extLst>
            <c:ext xmlns:c16="http://schemas.microsoft.com/office/drawing/2014/chart" uri="{C3380CC4-5D6E-409C-BE32-E72D297353CC}">
              <c16:uniqueId val="{00000000-C857-4DC7-8FC7-E4121E93BF39}"/>
            </c:ext>
          </c:extLst>
        </c:ser>
        <c:ser>
          <c:idx val="1"/>
          <c:order val="1"/>
          <c:tx>
            <c:v>United Spirits</c:v>
          </c:tx>
          <c:spPr>
            <a:ln cmpd="sng">
              <a:solidFill>
                <a:srgbClr val="FF7F0E"/>
              </a:solidFill>
            </a:ln>
          </c:spPr>
          <c:marker>
            <c:symbol val="circle"/>
            <c:size val="5"/>
            <c:spPr>
              <a:solidFill>
                <a:srgbClr val="FF7F0E"/>
              </a:solidFill>
              <a:ln cmpd="sng">
                <a:solidFill>
                  <a:srgbClr val="FF7F0E"/>
                </a:solidFill>
              </a:ln>
            </c:spPr>
          </c:marke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Data!$B$14:$F$14</c:f>
              <c:strCache>
                <c:ptCount val="5"/>
                <c:pt idx="0">
                  <c:v>Mar 2022</c:v>
                </c:pt>
                <c:pt idx="1">
                  <c:v>Mar 2023</c:v>
                </c:pt>
                <c:pt idx="2">
                  <c:v>Mar 2024</c:v>
                </c:pt>
                <c:pt idx="3">
                  <c:v>Mar 2025</c:v>
                </c:pt>
                <c:pt idx="4">
                  <c:v>Mar 2026</c:v>
                </c:pt>
              </c:strCache>
            </c:strRef>
          </c:cat>
          <c:val>
            <c:numRef>
              <c:f>Data!$B$16:$F$16</c:f>
              <c:numCache>
                <c:formatCode>0.00"%"</c:formatCode>
                <c:ptCount val="5"/>
                <c:pt idx="0">
                  <c:v>25.97</c:v>
                </c:pt>
                <c:pt idx="1">
                  <c:v>18.5</c:v>
                </c:pt>
                <c:pt idx="2">
                  <c:v>23.6</c:v>
                </c:pt>
                <c:pt idx="3">
                  <c:v>23</c:v>
                </c:pt>
                <c:pt idx="4">
                  <c:v>21.42</c:v>
                </c:pt>
              </c:numCache>
            </c:numRef>
          </c:val>
          <c:smooth val="0"/>
          <c:extLst>
            <c:ext xmlns:c16="http://schemas.microsoft.com/office/drawing/2014/chart" uri="{C3380CC4-5D6E-409C-BE32-E72D297353CC}">
              <c16:uniqueId val="{00000001-C857-4DC7-8FC7-E4121E93BF39}"/>
            </c:ext>
          </c:extLst>
        </c:ser>
        <c:dLbls>
          <c:showLegendKey val="0"/>
          <c:showVal val="0"/>
          <c:showCatName val="0"/>
          <c:showSerName val="0"/>
          <c:showPercent val="0"/>
          <c:showBubbleSize val="0"/>
        </c:dLbls>
        <c:marker val="1"/>
        <c:smooth val="0"/>
        <c:axId val="1579603603"/>
        <c:axId val="1778427"/>
      </c:lineChart>
      <c:catAx>
        <c:axId val="1579603603"/>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778427"/>
        <c:crosses val="autoZero"/>
        <c:auto val="1"/>
        <c:lblAlgn val="ctr"/>
        <c:lblOffset val="100"/>
        <c:noMultiLvlLbl val="1"/>
      </c:catAx>
      <c:valAx>
        <c:axId val="1778427"/>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Percentage (%)</a:t>
                </a:r>
              </a:p>
            </c:rich>
          </c:tx>
          <c:overlay val="0"/>
        </c:title>
        <c:numFmt formatCode="0.00&quot;%&quot;" sourceLinked="1"/>
        <c:majorTickMark val="none"/>
        <c:minorTickMark val="none"/>
        <c:tickLblPos val="nextTo"/>
        <c:spPr>
          <a:ln>
            <a:noFill/>
          </a:ln>
        </c:spPr>
        <c:txPr>
          <a:bodyPr/>
          <a:lstStyle/>
          <a:p>
            <a:pPr lvl="0">
              <a:defRPr b="0">
                <a:solidFill>
                  <a:srgbClr val="000000"/>
                </a:solidFill>
                <a:latin typeface="+mn-lt"/>
              </a:defRPr>
            </a:pPr>
            <a:endParaRPr lang="en-US"/>
          </a:p>
        </c:txPr>
        <c:crossAx val="1579603603"/>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Return on Assets</a:t>
            </a:r>
          </a:p>
        </c:rich>
      </c:tx>
      <c:overlay val="0"/>
    </c:title>
    <c:autoTitleDeleted val="0"/>
    <c:plotArea>
      <c:layout/>
      <c:lineChart>
        <c:grouping val="standard"/>
        <c:varyColors val="1"/>
        <c:ser>
          <c:idx val="0"/>
          <c:order val="0"/>
          <c:tx>
            <c:v>Radico Khaitan</c:v>
          </c:tx>
          <c:spPr>
            <a:ln cmpd="sng">
              <a:solidFill>
                <a:srgbClr val="1F77B4"/>
              </a:solidFill>
            </a:ln>
          </c:spPr>
          <c:marker>
            <c:symbol val="circle"/>
            <c:size val="5"/>
            <c:spPr>
              <a:solidFill>
                <a:srgbClr val="1F77B4"/>
              </a:solidFill>
              <a:ln cmpd="sng">
                <a:solidFill>
                  <a:srgbClr val="1F77B4"/>
                </a:solidFill>
              </a:ln>
            </c:spPr>
          </c:marke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Data!$B$18:$F$18</c:f>
              <c:strCache>
                <c:ptCount val="5"/>
                <c:pt idx="0">
                  <c:v>Mar 2022</c:v>
                </c:pt>
                <c:pt idx="1">
                  <c:v>Mar 2023</c:v>
                </c:pt>
                <c:pt idx="2">
                  <c:v>Mar 2024</c:v>
                </c:pt>
                <c:pt idx="3">
                  <c:v>Mar 2025</c:v>
                </c:pt>
                <c:pt idx="4">
                  <c:v>Mar 2026</c:v>
                </c:pt>
              </c:strCache>
            </c:strRef>
          </c:cat>
          <c:val>
            <c:numRef>
              <c:f>Data!$B$19:$F$19</c:f>
              <c:numCache>
                <c:formatCode>0.00"%"</c:formatCode>
                <c:ptCount val="5"/>
                <c:pt idx="0">
                  <c:v>12.28</c:v>
                </c:pt>
                <c:pt idx="1">
                  <c:v>8.4499999999999993</c:v>
                </c:pt>
                <c:pt idx="2">
                  <c:v>8.75</c:v>
                </c:pt>
                <c:pt idx="3">
                  <c:v>10.65</c:v>
                </c:pt>
                <c:pt idx="4">
                  <c:v>16.760000000000002</c:v>
                </c:pt>
              </c:numCache>
            </c:numRef>
          </c:val>
          <c:smooth val="0"/>
          <c:extLst>
            <c:ext xmlns:c16="http://schemas.microsoft.com/office/drawing/2014/chart" uri="{C3380CC4-5D6E-409C-BE32-E72D297353CC}">
              <c16:uniqueId val="{00000000-F8DA-46AA-ACE4-BF9A53FE7A1F}"/>
            </c:ext>
          </c:extLst>
        </c:ser>
        <c:ser>
          <c:idx val="1"/>
          <c:order val="1"/>
          <c:tx>
            <c:v>United Spirits</c:v>
          </c:tx>
          <c:spPr>
            <a:ln cmpd="sng">
              <a:solidFill>
                <a:srgbClr val="FF7F0E"/>
              </a:solidFill>
            </a:ln>
          </c:spPr>
          <c:marker>
            <c:symbol val="circle"/>
            <c:size val="5"/>
            <c:spPr>
              <a:solidFill>
                <a:srgbClr val="FF7F0E"/>
              </a:solidFill>
              <a:ln cmpd="sng">
                <a:solidFill>
                  <a:srgbClr val="FF7F0E"/>
                </a:solidFill>
              </a:ln>
            </c:spPr>
          </c:marke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Data!$B$18:$F$18</c:f>
              <c:strCache>
                <c:ptCount val="5"/>
                <c:pt idx="0">
                  <c:v>Mar 2022</c:v>
                </c:pt>
                <c:pt idx="1">
                  <c:v>Mar 2023</c:v>
                </c:pt>
                <c:pt idx="2">
                  <c:v>Mar 2024</c:v>
                </c:pt>
                <c:pt idx="3">
                  <c:v>Mar 2025</c:v>
                </c:pt>
                <c:pt idx="4">
                  <c:v>Mar 2026</c:v>
                </c:pt>
              </c:strCache>
            </c:strRef>
          </c:cat>
          <c:val>
            <c:numRef>
              <c:f>Data!$B$20:$F$20</c:f>
              <c:numCache>
                <c:formatCode>0.00"%"</c:formatCode>
                <c:ptCount val="5"/>
                <c:pt idx="0">
                  <c:v>12.46</c:v>
                </c:pt>
                <c:pt idx="1">
                  <c:v>13.69</c:v>
                </c:pt>
                <c:pt idx="2">
                  <c:v>17.68</c:v>
                </c:pt>
                <c:pt idx="3">
                  <c:v>17.43</c:v>
                </c:pt>
                <c:pt idx="4">
                  <c:v>16.010000000000002</c:v>
                </c:pt>
              </c:numCache>
            </c:numRef>
          </c:val>
          <c:smooth val="0"/>
          <c:extLst>
            <c:ext xmlns:c16="http://schemas.microsoft.com/office/drawing/2014/chart" uri="{C3380CC4-5D6E-409C-BE32-E72D297353CC}">
              <c16:uniqueId val="{00000001-F8DA-46AA-ACE4-BF9A53FE7A1F}"/>
            </c:ext>
          </c:extLst>
        </c:ser>
        <c:dLbls>
          <c:showLegendKey val="0"/>
          <c:showVal val="0"/>
          <c:showCatName val="0"/>
          <c:showSerName val="0"/>
          <c:showPercent val="0"/>
          <c:showBubbleSize val="0"/>
        </c:dLbls>
        <c:marker val="1"/>
        <c:smooth val="0"/>
        <c:axId val="905602557"/>
        <c:axId val="1417023731"/>
      </c:lineChart>
      <c:catAx>
        <c:axId val="905602557"/>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417023731"/>
        <c:crosses val="autoZero"/>
        <c:auto val="1"/>
        <c:lblAlgn val="ctr"/>
        <c:lblOffset val="100"/>
        <c:noMultiLvlLbl val="1"/>
      </c:catAx>
      <c:valAx>
        <c:axId val="1417023731"/>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Percentage (%)</a:t>
                </a:r>
              </a:p>
            </c:rich>
          </c:tx>
          <c:overlay val="0"/>
        </c:title>
        <c:numFmt formatCode="0.00&quot;%&quot;" sourceLinked="1"/>
        <c:majorTickMark val="none"/>
        <c:minorTickMark val="none"/>
        <c:tickLblPos val="nextTo"/>
        <c:spPr>
          <a:ln>
            <a:noFill/>
          </a:ln>
        </c:spPr>
        <c:txPr>
          <a:bodyPr/>
          <a:lstStyle/>
          <a:p>
            <a:pPr lvl="0">
              <a:defRPr b="0">
                <a:solidFill>
                  <a:srgbClr val="000000"/>
                </a:solidFill>
                <a:latin typeface="+mn-lt"/>
              </a:defRPr>
            </a:pPr>
            <a:endParaRPr lang="en-US"/>
          </a:p>
        </c:txPr>
        <c:crossAx val="905602557"/>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Return on Invested Capital</a:t>
            </a:r>
          </a:p>
        </c:rich>
      </c:tx>
      <c:overlay val="0"/>
    </c:title>
    <c:autoTitleDeleted val="0"/>
    <c:plotArea>
      <c:layout/>
      <c:lineChart>
        <c:grouping val="standard"/>
        <c:varyColors val="1"/>
        <c:ser>
          <c:idx val="0"/>
          <c:order val="0"/>
          <c:tx>
            <c:v>Radico Khaitan</c:v>
          </c:tx>
          <c:spPr>
            <a:ln cmpd="sng">
              <a:solidFill>
                <a:srgbClr val="1F77B4"/>
              </a:solidFill>
            </a:ln>
          </c:spPr>
          <c:marker>
            <c:symbol val="circle"/>
            <c:size val="5"/>
            <c:spPr>
              <a:solidFill>
                <a:srgbClr val="1F77B4"/>
              </a:solidFill>
              <a:ln cmpd="sng">
                <a:solidFill>
                  <a:srgbClr val="1F77B4"/>
                </a:solidFill>
              </a:ln>
            </c:spPr>
          </c:marke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Data!$B$22:$F$22</c:f>
              <c:strCache>
                <c:ptCount val="5"/>
                <c:pt idx="0">
                  <c:v>Mar 2022</c:v>
                </c:pt>
                <c:pt idx="1">
                  <c:v>Mar 2023</c:v>
                </c:pt>
                <c:pt idx="2">
                  <c:v>Mar 2024</c:v>
                </c:pt>
                <c:pt idx="3">
                  <c:v>Mar 2025</c:v>
                </c:pt>
                <c:pt idx="4">
                  <c:v>Mar 2026</c:v>
                </c:pt>
              </c:strCache>
            </c:strRef>
          </c:cat>
          <c:val>
            <c:numRef>
              <c:f>Data!$B$23:$F$23</c:f>
              <c:numCache>
                <c:formatCode>0.00"%"</c:formatCode>
                <c:ptCount val="5"/>
                <c:pt idx="0">
                  <c:v>12.64</c:v>
                </c:pt>
                <c:pt idx="1">
                  <c:v>9.1</c:v>
                </c:pt>
                <c:pt idx="2">
                  <c:v>9.52</c:v>
                </c:pt>
                <c:pt idx="3">
                  <c:v>10.91</c:v>
                </c:pt>
                <c:pt idx="4">
                  <c:v>16.37</c:v>
                </c:pt>
              </c:numCache>
            </c:numRef>
          </c:val>
          <c:smooth val="0"/>
          <c:extLst>
            <c:ext xmlns:c16="http://schemas.microsoft.com/office/drawing/2014/chart" uri="{C3380CC4-5D6E-409C-BE32-E72D297353CC}">
              <c16:uniqueId val="{00000000-1481-40D3-B9CF-9406562E73C6}"/>
            </c:ext>
          </c:extLst>
        </c:ser>
        <c:ser>
          <c:idx val="1"/>
          <c:order val="1"/>
          <c:tx>
            <c:v>United Spirits</c:v>
          </c:tx>
          <c:spPr>
            <a:ln cmpd="sng">
              <a:solidFill>
                <a:srgbClr val="FF7F0E"/>
              </a:solidFill>
            </a:ln>
          </c:spPr>
          <c:marker>
            <c:symbol val="circle"/>
            <c:size val="5"/>
            <c:spPr>
              <a:solidFill>
                <a:srgbClr val="FF7F0E"/>
              </a:solidFill>
              <a:ln cmpd="sng">
                <a:solidFill>
                  <a:srgbClr val="FF7F0E"/>
                </a:solidFill>
              </a:ln>
            </c:spPr>
          </c:marke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Data!$B$22:$F$22</c:f>
              <c:strCache>
                <c:ptCount val="5"/>
                <c:pt idx="0">
                  <c:v>Mar 2022</c:v>
                </c:pt>
                <c:pt idx="1">
                  <c:v>Mar 2023</c:v>
                </c:pt>
                <c:pt idx="2">
                  <c:v>Mar 2024</c:v>
                </c:pt>
                <c:pt idx="3">
                  <c:v>Mar 2025</c:v>
                </c:pt>
                <c:pt idx="4">
                  <c:v>Mar 2026</c:v>
                </c:pt>
              </c:strCache>
            </c:strRef>
          </c:cat>
          <c:val>
            <c:numRef>
              <c:f>Data!$B$24:$F$24</c:f>
              <c:numCache>
                <c:formatCode>0.00"%"</c:formatCode>
                <c:ptCount val="5"/>
                <c:pt idx="0">
                  <c:v>16.37</c:v>
                </c:pt>
                <c:pt idx="1">
                  <c:v>20.03</c:v>
                </c:pt>
                <c:pt idx="2">
                  <c:v>20.99</c:v>
                </c:pt>
                <c:pt idx="3">
                  <c:v>20.18</c:v>
                </c:pt>
                <c:pt idx="4">
                  <c:v>21.83</c:v>
                </c:pt>
              </c:numCache>
            </c:numRef>
          </c:val>
          <c:smooth val="0"/>
          <c:extLst>
            <c:ext xmlns:c16="http://schemas.microsoft.com/office/drawing/2014/chart" uri="{C3380CC4-5D6E-409C-BE32-E72D297353CC}">
              <c16:uniqueId val="{00000001-1481-40D3-B9CF-9406562E73C6}"/>
            </c:ext>
          </c:extLst>
        </c:ser>
        <c:dLbls>
          <c:showLegendKey val="0"/>
          <c:showVal val="0"/>
          <c:showCatName val="0"/>
          <c:showSerName val="0"/>
          <c:showPercent val="0"/>
          <c:showBubbleSize val="0"/>
        </c:dLbls>
        <c:marker val="1"/>
        <c:smooth val="0"/>
        <c:axId val="935169571"/>
        <c:axId val="864504974"/>
      </c:lineChart>
      <c:catAx>
        <c:axId val="935169571"/>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864504974"/>
        <c:crosses val="autoZero"/>
        <c:auto val="1"/>
        <c:lblAlgn val="ctr"/>
        <c:lblOffset val="100"/>
        <c:noMultiLvlLbl val="1"/>
      </c:catAx>
      <c:valAx>
        <c:axId val="864504974"/>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Percentage (%)</a:t>
                </a:r>
              </a:p>
            </c:rich>
          </c:tx>
          <c:overlay val="0"/>
        </c:title>
        <c:numFmt formatCode="0.00&quot;%&quot;" sourceLinked="1"/>
        <c:majorTickMark val="none"/>
        <c:minorTickMark val="none"/>
        <c:tickLblPos val="nextTo"/>
        <c:spPr>
          <a:ln>
            <a:noFill/>
          </a:ln>
        </c:spPr>
        <c:txPr>
          <a:bodyPr/>
          <a:lstStyle/>
          <a:p>
            <a:pPr lvl="0">
              <a:defRPr b="0">
                <a:solidFill>
                  <a:srgbClr val="000000"/>
                </a:solidFill>
                <a:latin typeface="+mn-lt"/>
              </a:defRPr>
            </a:pPr>
            <a:endParaRPr lang="en-US"/>
          </a:p>
        </c:txPr>
        <c:crossAx val="935169571"/>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757575"/>
                </a:solidFill>
                <a:latin typeface="+mn-lt"/>
              </a:defRPr>
            </a:pPr>
            <a:r>
              <a:rPr lang="en-IN" sz="1800" b="1" i="0">
                <a:solidFill>
                  <a:srgbClr val="757575"/>
                </a:solidFill>
                <a:latin typeface="+mn-lt"/>
              </a:rPr>
              <a:t>Net Sales Trend Comparison</a:t>
            </a:r>
          </a:p>
        </c:rich>
      </c:tx>
      <c:overlay val="0"/>
    </c:title>
    <c:autoTitleDeleted val="0"/>
    <c:plotArea>
      <c:layout/>
      <c:lineChart>
        <c:grouping val="standard"/>
        <c:varyColors val="1"/>
        <c:ser>
          <c:idx val="0"/>
          <c:order val="0"/>
          <c:tx>
            <c:v>Radico Khaitan</c:v>
          </c:tx>
          <c:spPr>
            <a:ln w="28575" cmpd="sng">
              <a:solidFill>
                <a:schemeClr val="accent6"/>
              </a:solidFill>
              <a:prstDash val="solid"/>
            </a:ln>
          </c:spPr>
          <c:marker>
            <c:symbol val="none"/>
          </c:marker>
          <c:cat>
            <c:strRef>
              <c:f>'Trend Analysis Graphs'!$A$5:$A$9</c:f>
              <c:strCache>
                <c:ptCount val="5"/>
                <c:pt idx="0">
                  <c:v>Mar-22</c:v>
                </c:pt>
                <c:pt idx="1">
                  <c:v>Mar-23</c:v>
                </c:pt>
                <c:pt idx="2">
                  <c:v>Mar-24</c:v>
                </c:pt>
                <c:pt idx="3">
                  <c:v>Mar-25</c:v>
                </c:pt>
                <c:pt idx="4">
                  <c:v>Mar-26</c:v>
                </c:pt>
              </c:strCache>
            </c:strRef>
          </c:cat>
          <c:val>
            <c:numRef>
              <c:f>'Trend Analysis Graphs'!$B$5:$B$9</c:f>
              <c:numCache>
                <c:formatCode>#,##0.0</c:formatCode>
                <c:ptCount val="5"/>
                <c:pt idx="0">
                  <c:v>2859</c:v>
                </c:pt>
                <c:pt idx="1">
                  <c:v>3133</c:v>
                </c:pt>
                <c:pt idx="2">
                  <c:v>4106</c:v>
                </c:pt>
                <c:pt idx="3">
                  <c:v>4843</c:v>
                </c:pt>
                <c:pt idx="4">
                  <c:v>6050</c:v>
                </c:pt>
              </c:numCache>
            </c:numRef>
          </c:val>
          <c:smooth val="0"/>
          <c:extLst>
            <c:ext xmlns:c16="http://schemas.microsoft.com/office/drawing/2014/chart" uri="{C3380CC4-5D6E-409C-BE32-E72D297353CC}">
              <c16:uniqueId val="{00000000-EE99-462F-A276-40460B6B8422}"/>
            </c:ext>
          </c:extLst>
        </c:ser>
        <c:ser>
          <c:idx val="1"/>
          <c:order val="1"/>
          <c:tx>
            <c:v>United Spirits</c:v>
          </c:tx>
          <c:spPr>
            <a:ln w="28575" cmpd="sng">
              <a:solidFill>
                <a:schemeClr val="accent5"/>
              </a:solidFill>
              <a:prstDash val="solid"/>
            </a:ln>
          </c:spPr>
          <c:marker>
            <c:symbol val="none"/>
          </c:marker>
          <c:cat>
            <c:strRef>
              <c:f>'Trend Analysis Graphs'!$A$5:$A$9</c:f>
              <c:strCache>
                <c:ptCount val="5"/>
                <c:pt idx="0">
                  <c:v>Mar-22</c:v>
                </c:pt>
                <c:pt idx="1">
                  <c:v>Mar-23</c:v>
                </c:pt>
                <c:pt idx="2">
                  <c:v>Mar-24</c:v>
                </c:pt>
                <c:pt idx="3">
                  <c:v>Mar-25</c:v>
                </c:pt>
                <c:pt idx="4">
                  <c:v>Mar-26</c:v>
                </c:pt>
              </c:strCache>
            </c:strRef>
          </c:cat>
          <c:val>
            <c:numRef>
              <c:f>'Trend Analysis Graphs'!$C$5:$C$9</c:f>
              <c:numCache>
                <c:formatCode>#,##0.0</c:formatCode>
                <c:ptCount val="5"/>
                <c:pt idx="0">
                  <c:v>9655</c:v>
                </c:pt>
                <c:pt idx="1">
                  <c:v>10554</c:v>
                </c:pt>
                <c:pt idx="2">
                  <c:v>11259</c:v>
                </c:pt>
                <c:pt idx="3">
                  <c:v>12013</c:v>
                </c:pt>
                <c:pt idx="4">
                  <c:v>12467</c:v>
                </c:pt>
              </c:numCache>
            </c:numRef>
          </c:val>
          <c:smooth val="0"/>
          <c:extLst>
            <c:ext xmlns:c16="http://schemas.microsoft.com/office/drawing/2014/chart" uri="{C3380CC4-5D6E-409C-BE32-E72D297353CC}">
              <c16:uniqueId val="{00000001-EE99-462F-A276-40460B6B8422}"/>
            </c:ext>
          </c:extLst>
        </c:ser>
        <c:dLbls>
          <c:showLegendKey val="0"/>
          <c:showVal val="0"/>
          <c:showCatName val="0"/>
          <c:showSerName val="0"/>
          <c:showPercent val="0"/>
          <c:showBubbleSize val="0"/>
        </c:dLbls>
        <c:smooth val="0"/>
        <c:axId val="2037935071"/>
        <c:axId val="1894286616"/>
      </c:lineChart>
      <c:catAx>
        <c:axId val="2037935071"/>
        <c:scaling>
          <c:orientation val="minMax"/>
        </c:scaling>
        <c:delete val="0"/>
        <c:axPos val="b"/>
        <c:title>
          <c:tx>
            <c:rich>
              <a:bodyPr/>
              <a:lstStyle/>
              <a:p>
                <a:pPr lvl="0">
                  <a:defRPr sz="1000" b="1" i="0">
                    <a:solidFill>
                      <a:srgbClr val="000000"/>
                    </a:solidFill>
                    <a:latin typeface="+mn-lt"/>
                  </a:defRPr>
                </a:pPr>
                <a:r>
                  <a:rPr lang="en-IN" sz="1000" b="1" i="0">
                    <a:solidFill>
                      <a:srgbClr val="000000"/>
                    </a:solidFill>
                    <a:latin typeface="+mn-lt"/>
                  </a:rPr>
                  <a:t>Reporting Year</a:t>
                </a:r>
              </a:p>
            </c:rich>
          </c:tx>
          <c:overlay val="0"/>
        </c:title>
        <c:numFmt formatCode="General" sourceLinked="1"/>
        <c:majorTickMark val="none"/>
        <c:minorTickMark val="none"/>
        <c:tickLblPos val="nextTo"/>
        <c:spPr>
          <a:ln>
            <a:noFill/>
          </a:ln>
        </c:spPr>
        <c:txPr>
          <a:bodyPr/>
          <a:lstStyle/>
          <a:p>
            <a:pPr lvl="0">
              <a:defRPr sz="1000" b="0" i="0">
                <a:solidFill>
                  <a:srgbClr val="000000"/>
                </a:solidFill>
                <a:latin typeface="+mn-lt"/>
              </a:defRPr>
            </a:pPr>
            <a:endParaRPr lang="en-US"/>
          </a:p>
        </c:txPr>
        <c:crossAx val="1894286616"/>
        <c:crosses val="autoZero"/>
        <c:auto val="1"/>
        <c:lblAlgn val="ctr"/>
        <c:lblOffset val="100"/>
        <c:noMultiLvlLbl val="1"/>
      </c:catAx>
      <c:valAx>
        <c:axId val="1894286616"/>
        <c:scaling>
          <c:orientation val="minMax"/>
        </c:scaling>
        <c:delete val="0"/>
        <c:axPos val="l"/>
        <c:majorGridlines>
          <c:spPr>
            <a:ln>
              <a:solidFill>
                <a:srgbClr val="B7B7B7"/>
              </a:solidFill>
            </a:ln>
          </c:spPr>
        </c:majorGridlines>
        <c:title>
          <c:tx>
            <c:rich>
              <a:bodyPr/>
              <a:lstStyle/>
              <a:p>
                <a:pPr lvl="0">
                  <a:defRPr sz="1000" b="1" i="0">
                    <a:solidFill>
                      <a:srgbClr val="000000"/>
                    </a:solidFill>
                    <a:latin typeface="+mn-lt"/>
                  </a:defRPr>
                </a:pPr>
                <a:r>
                  <a:rPr lang="en-IN" sz="1000" b="1" i="0">
                    <a:solidFill>
                      <a:srgbClr val="000000"/>
                    </a:solidFill>
                    <a:latin typeface="+mn-lt"/>
                  </a:rPr>
                  <a:t>Value (Rs. Crores)</a:t>
                </a:r>
              </a:p>
            </c:rich>
          </c:tx>
          <c:overlay val="0"/>
        </c:title>
        <c:numFmt formatCode="#,##0.0" sourceLinked="1"/>
        <c:majorTickMark val="none"/>
        <c:minorTickMark val="none"/>
        <c:tickLblPos val="nextTo"/>
        <c:spPr>
          <a:ln>
            <a:noFill/>
          </a:ln>
        </c:spPr>
        <c:txPr>
          <a:bodyPr/>
          <a:lstStyle/>
          <a:p>
            <a:pPr lvl="0">
              <a:defRPr sz="1000" b="0" i="0">
                <a:solidFill>
                  <a:srgbClr val="000000"/>
                </a:solidFill>
                <a:latin typeface="+mn-lt"/>
              </a:defRPr>
            </a:pPr>
            <a:endParaRPr lang="en-US"/>
          </a:p>
        </c:txPr>
        <c:crossAx val="2037935071"/>
        <c:crosses val="autoZero"/>
        <c:crossBetween val="between"/>
      </c:valAx>
    </c:plotArea>
    <c:legend>
      <c:legendPos val="r"/>
      <c:overlay val="0"/>
      <c:txPr>
        <a:bodyPr/>
        <a:lstStyle/>
        <a:p>
          <a:pPr lvl="0">
            <a:defRPr sz="10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757575"/>
                </a:solidFill>
                <a:latin typeface="+mn-lt"/>
              </a:defRPr>
            </a:pPr>
            <a:r>
              <a:rPr lang="en-IN" sz="1800" b="1" i="0">
                <a:solidFill>
                  <a:srgbClr val="757575"/>
                </a:solidFill>
                <a:latin typeface="+mn-lt"/>
              </a:rPr>
              <a:t>Profit After Tax Trend Comparison</a:t>
            </a:r>
          </a:p>
        </c:rich>
      </c:tx>
      <c:overlay val="0"/>
    </c:title>
    <c:autoTitleDeleted val="0"/>
    <c:plotArea>
      <c:layout/>
      <c:lineChart>
        <c:grouping val="standard"/>
        <c:varyColors val="1"/>
        <c:ser>
          <c:idx val="0"/>
          <c:order val="0"/>
          <c:tx>
            <c:v>Radico Khaitan</c:v>
          </c:tx>
          <c:spPr>
            <a:ln w="28575" cmpd="sng">
              <a:solidFill>
                <a:schemeClr val="accent6"/>
              </a:solidFill>
              <a:prstDash val="solid"/>
            </a:ln>
          </c:spPr>
          <c:marker>
            <c:symbol val="none"/>
          </c:marker>
          <c:cat>
            <c:strRef>
              <c:f>'Trend Analysis Graphs'!$A$14:$A$18</c:f>
              <c:strCache>
                <c:ptCount val="5"/>
                <c:pt idx="0">
                  <c:v>Mar-22</c:v>
                </c:pt>
                <c:pt idx="1">
                  <c:v>Mar-23</c:v>
                </c:pt>
                <c:pt idx="2">
                  <c:v>Mar-24</c:v>
                </c:pt>
                <c:pt idx="3">
                  <c:v>Mar-25</c:v>
                </c:pt>
                <c:pt idx="4">
                  <c:v>Mar-26</c:v>
                </c:pt>
              </c:strCache>
            </c:strRef>
          </c:cat>
          <c:val>
            <c:numRef>
              <c:f>'Trend Analysis Graphs'!$B$14:$B$18</c:f>
              <c:numCache>
                <c:formatCode>#,##0.0</c:formatCode>
                <c:ptCount val="5"/>
                <c:pt idx="0">
                  <c:v>248.5</c:v>
                </c:pt>
                <c:pt idx="1">
                  <c:v>204.4</c:v>
                </c:pt>
                <c:pt idx="2">
                  <c:v>255.7</c:v>
                </c:pt>
                <c:pt idx="3">
                  <c:v>345.6</c:v>
                </c:pt>
                <c:pt idx="4">
                  <c:v>604.5</c:v>
                </c:pt>
              </c:numCache>
            </c:numRef>
          </c:val>
          <c:smooth val="0"/>
          <c:extLst>
            <c:ext xmlns:c16="http://schemas.microsoft.com/office/drawing/2014/chart" uri="{C3380CC4-5D6E-409C-BE32-E72D297353CC}">
              <c16:uniqueId val="{00000000-05CB-42DC-8401-85EA1D51BC34}"/>
            </c:ext>
          </c:extLst>
        </c:ser>
        <c:ser>
          <c:idx val="1"/>
          <c:order val="1"/>
          <c:tx>
            <c:v>United Spirits</c:v>
          </c:tx>
          <c:spPr>
            <a:ln w="28575" cmpd="sng">
              <a:solidFill>
                <a:schemeClr val="accent5"/>
              </a:solidFill>
              <a:prstDash val="solid"/>
            </a:ln>
          </c:spPr>
          <c:marker>
            <c:symbol val="none"/>
          </c:marker>
          <c:cat>
            <c:strRef>
              <c:f>'Trend Analysis Graphs'!$A$14:$A$18</c:f>
              <c:strCache>
                <c:ptCount val="5"/>
                <c:pt idx="0">
                  <c:v>Mar-22</c:v>
                </c:pt>
                <c:pt idx="1">
                  <c:v>Mar-23</c:v>
                </c:pt>
                <c:pt idx="2">
                  <c:v>Mar-24</c:v>
                </c:pt>
                <c:pt idx="3">
                  <c:v>Mar-25</c:v>
                </c:pt>
                <c:pt idx="4">
                  <c:v>Mar-26</c:v>
                </c:pt>
              </c:strCache>
            </c:strRef>
          </c:cat>
          <c:val>
            <c:numRef>
              <c:f>'Trend Analysis Graphs'!$C$14:$C$18</c:f>
              <c:numCache>
                <c:formatCode>#,##0.0</c:formatCode>
                <c:ptCount val="5"/>
                <c:pt idx="0">
                  <c:v>810.6</c:v>
                </c:pt>
                <c:pt idx="1">
                  <c:v>1125.8</c:v>
                </c:pt>
                <c:pt idx="2">
                  <c:v>1408</c:v>
                </c:pt>
                <c:pt idx="3">
                  <c:v>1582</c:v>
                </c:pt>
                <c:pt idx="4">
                  <c:v>1709</c:v>
                </c:pt>
              </c:numCache>
            </c:numRef>
          </c:val>
          <c:smooth val="0"/>
          <c:extLst>
            <c:ext xmlns:c16="http://schemas.microsoft.com/office/drawing/2014/chart" uri="{C3380CC4-5D6E-409C-BE32-E72D297353CC}">
              <c16:uniqueId val="{00000001-05CB-42DC-8401-85EA1D51BC34}"/>
            </c:ext>
          </c:extLst>
        </c:ser>
        <c:dLbls>
          <c:showLegendKey val="0"/>
          <c:showVal val="0"/>
          <c:showCatName val="0"/>
          <c:showSerName val="0"/>
          <c:showPercent val="0"/>
          <c:showBubbleSize val="0"/>
        </c:dLbls>
        <c:smooth val="0"/>
        <c:axId val="1688496310"/>
        <c:axId val="13247962"/>
      </c:lineChart>
      <c:catAx>
        <c:axId val="1688496310"/>
        <c:scaling>
          <c:orientation val="minMax"/>
        </c:scaling>
        <c:delete val="0"/>
        <c:axPos val="b"/>
        <c:title>
          <c:tx>
            <c:rich>
              <a:bodyPr/>
              <a:lstStyle/>
              <a:p>
                <a:pPr lvl="0">
                  <a:defRPr sz="1000" b="1" i="0">
                    <a:solidFill>
                      <a:srgbClr val="000000"/>
                    </a:solidFill>
                    <a:latin typeface="+mn-lt"/>
                  </a:defRPr>
                </a:pPr>
                <a:r>
                  <a:rPr lang="en-IN" sz="1000" b="1" i="0">
                    <a:solidFill>
                      <a:srgbClr val="000000"/>
                    </a:solidFill>
                    <a:latin typeface="+mn-lt"/>
                  </a:rPr>
                  <a:t>Reporting Year</a:t>
                </a:r>
              </a:p>
            </c:rich>
          </c:tx>
          <c:overlay val="0"/>
        </c:title>
        <c:numFmt formatCode="General" sourceLinked="1"/>
        <c:majorTickMark val="none"/>
        <c:minorTickMark val="none"/>
        <c:tickLblPos val="nextTo"/>
        <c:spPr>
          <a:ln>
            <a:noFill/>
          </a:ln>
        </c:spPr>
        <c:txPr>
          <a:bodyPr/>
          <a:lstStyle/>
          <a:p>
            <a:pPr lvl="0">
              <a:defRPr sz="1000" b="0" i="0">
                <a:solidFill>
                  <a:srgbClr val="000000"/>
                </a:solidFill>
                <a:latin typeface="+mn-lt"/>
              </a:defRPr>
            </a:pPr>
            <a:endParaRPr lang="en-US"/>
          </a:p>
        </c:txPr>
        <c:crossAx val="13247962"/>
        <c:crosses val="autoZero"/>
        <c:auto val="1"/>
        <c:lblAlgn val="ctr"/>
        <c:lblOffset val="100"/>
        <c:noMultiLvlLbl val="1"/>
      </c:catAx>
      <c:valAx>
        <c:axId val="13247962"/>
        <c:scaling>
          <c:orientation val="minMax"/>
        </c:scaling>
        <c:delete val="0"/>
        <c:axPos val="l"/>
        <c:majorGridlines>
          <c:spPr>
            <a:ln>
              <a:solidFill>
                <a:srgbClr val="B7B7B7"/>
              </a:solidFill>
            </a:ln>
          </c:spPr>
        </c:majorGridlines>
        <c:title>
          <c:tx>
            <c:rich>
              <a:bodyPr/>
              <a:lstStyle/>
              <a:p>
                <a:pPr lvl="0">
                  <a:defRPr sz="1000" b="1" i="0">
                    <a:solidFill>
                      <a:srgbClr val="000000"/>
                    </a:solidFill>
                    <a:latin typeface="+mn-lt"/>
                  </a:defRPr>
                </a:pPr>
                <a:r>
                  <a:rPr lang="en-IN" sz="1000" b="1" i="0">
                    <a:solidFill>
                      <a:srgbClr val="000000"/>
                    </a:solidFill>
                    <a:latin typeface="+mn-lt"/>
                  </a:rPr>
                  <a:t>Value (Rs. Crores)</a:t>
                </a:r>
              </a:p>
            </c:rich>
          </c:tx>
          <c:overlay val="0"/>
        </c:title>
        <c:numFmt formatCode="#,##0.0" sourceLinked="1"/>
        <c:majorTickMark val="none"/>
        <c:minorTickMark val="none"/>
        <c:tickLblPos val="nextTo"/>
        <c:spPr>
          <a:ln>
            <a:noFill/>
          </a:ln>
        </c:spPr>
        <c:txPr>
          <a:bodyPr/>
          <a:lstStyle/>
          <a:p>
            <a:pPr lvl="0">
              <a:defRPr sz="1000" b="0" i="0">
                <a:solidFill>
                  <a:srgbClr val="000000"/>
                </a:solidFill>
                <a:latin typeface="+mn-lt"/>
              </a:defRPr>
            </a:pPr>
            <a:endParaRPr lang="en-US"/>
          </a:p>
        </c:txPr>
        <c:crossAx val="1688496310"/>
        <c:crosses val="autoZero"/>
        <c:crossBetween val="between"/>
      </c:valAx>
    </c:plotArea>
    <c:legend>
      <c:legendPos val="r"/>
      <c:overlay val="0"/>
      <c:txPr>
        <a:bodyPr/>
        <a:lstStyle/>
        <a:p>
          <a:pPr lvl="0">
            <a:defRPr sz="10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757575"/>
                </a:solidFill>
                <a:latin typeface="+mn-lt"/>
              </a:defRPr>
            </a:pPr>
            <a:r>
              <a:rPr lang="en-IN" sz="1800" b="1" i="0">
                <a:solidFill>
                  <a:srgbClr val="757575"/>
                </a:solidFill>
                <a:latin typeface="+mn-lt"/>
              </a:rPr>
              <a:t>Total Asset Comparison</a:t>
            </a:r>
          </a:p>
        </c:rich>
      </c:tx>
      <c:overlay val="0"/>
    </c:title>
    <c:autoTitleDeleted val="0"/>
    <c:plotArea>
      <c:layout/>
      <c:lineChart>
        <c:grouping val="standard"/>
        <c:varyColors val="1"/>
        <c:ser>
          <c:idx val="0"/>
          <c:order val="0"/>
          <c:tx>
            <c:v>Radico Khaitan</c:v>
          </c:tx>
          <c:spPr>
            <a:ln w="28575" cmpd="sng">
              <a:solidFill>
                <a:schemeClr val="accent6"/>
              </a:solidFill>
              <a:prstDash val="solid"/>
            </a:ln>
          </c:spPr>
          <c:marker>
            <c:symbol val="none"/>
          </c:marker>
          <c:cat>
            <c:strRef>
              <c:f>'Trend Analysis Graphs'!$A$23:$A$27</c:f>
              <c:strCache>
                <c:ptCount val="5"/>
                <c:pt idx="0">
                  <c:v>Mar-22</c:v>
                </c:pt>
                <c:pt idx="1">
                  <c:v>Mar-23</c:v>
                </c:pt>
                <c:pt idx="2">
                  <c:v>Mar-24</c:v>
                </c:pt>
                <c:pt idx="3">
                  <c:v>Mar-25</c:v>
                </c:pt>
                <c:pt idx="4">
                  <c:v>Mar-26</c:v>
                </c:pt>
              </c:strCache>
            </c:strRef>
          </c:cat>
          <c:val>
            <c:numRef>
              <c:f>'Trend Analysis Graphs'!$B$23:$B$27</c:f>
              <c:numCache>
                <c:formatCode>#,##0.0</c:formatCode>
                <c:ptCount val="5"/>
                <c:pt idx="0">
                  <c:v>2781.2</c:v>
                </c:pt>
                <c:pt idx="1">
                  <c:v>3719.1</c:v>
                </c:pt>
                <c:pt idx="2">
                  <c:v>4095</c:v>
                </c:pt>
                <c:pt idx="3">
                  <c:v>4639</c:v>
                </c:pt>
                <c:pt idx="4">
                  <c:v>4971.5</c:v>
                </c:pt>
              </c:numCache>
            </c:numRef>
          </c:val>
          <c:smooth val="0"/>
          <c:extLst>
            <c:ext xmlns:c16="http://schemas.microsoft.com/office/drawing/2014/chart" uri="{C3380CC4-5D6E-409C-BE32-E72D297353CC}">
              <c16:uniqueId val="{00000000-69E6-494A-AF47-F37DC2279601}"/>
            </c:ext>
          </c:extLst>
        </c:ser>
        <c:ser>
          <c:idx val="1"/>
          <c:order val="1"/>
          <c:tx>
            <c:v>United Spirits</c:v>
          </c:tx>
          <c:spPr>
            <a:ln w="28575" cmpd="sng">
              <a:solidFill>
                <a:schemeClr val="accent5"/>
              </a:solidFill>
              <a:prstDash val="solid"/>
            </a:ln>
          </c:spPr>
          <c:marker>
            <c:symbol val="none"/>
          </c:marker>
          <c:cat>
            <c:strRef>
              <c:f>'Trend Analysis Graphs'!$A$23:$A$27</c:f>
              <c:strCache>
                <c:ptCount val="5"/>
                <c:pt idx="0">
                  <c:v>Mar-22</c:v>
                </c:pt>
                <c:pt idx="1">
                  <c:v>Mar-23</c:v>
                </c:pt>
                <c:pt idx="2">
                  <c:v>Mar-24</c:v>
                </c:pt>
                <c:pt idx="3">
                  <c:v>Mar-25</c:v>
                </c:pt>
                <c:pt idx="4">
                  <c:v>Mar-26</c:v>
                </c:pt>
              </c:strCache>
            </c:strRef>
          </c:cat>
          <c:val>
            <c:numRef>
              <c:f>'Trend Analysis Graphs'!$C$23:$C$27</c:f>
              <c:numCache>
                <c:formatCode>#,##0.0</c:formatCode>
                <c:ptCount val="5"/>
                <c:pt idx="0">
                  <c:v>8911.2999999999993</c:v>
                </c:pt>
                <c:pt idx="1">
                  <c:v>9761.5</c:v>
                </c:pt>
                <c:pt idx="2">
                  <c:v>11249</c:v>
                </c:pt>
                <c:pt idx="3">
                  <c:v>13248</c:v>
                </c:pt>
                <c:pt idx="4">
                  <c:v>14469</c:v>
                </c:pt>
              </c:numCache>
            </c:numRef>
          </c:val>
          <c:smooth val="0"/>
          <c:extLst>
            <c:ext xmlns:c16="http://schemas.microsoft.com/office/drawing/2014/chart" uri="{C3380CC4-5D6E-409C-BE32-E72D297353CC}">
              <c16:uniqueId val="{00000001-69E6-494A-AF47-F37DC2279601}"/>
            </c:ext>
          </c:extLst>
        </c:ser>
        <c:dLbls>
          <c:showLegendKey val="0"/>
          <c:showVal val="0"/>
          <c:showCatName val="0"/>
          <c:showSerName val="0"/>
          <c:showPercent val="0"/>
          <c:showBubbleSize val="0"/>
        </c:dLbls>
        <c:smooth val="0"/>
        <c:axId val="1607370189"/>
        <c:axId val="460919649"/>
      </c:lineChart>
      <c:catAx>
        <c:axId val="1607370189"/>
        <c:scaling>
          <c:orientation val="minMax"/>
        </c:scaling>
        <c:delete val="0"/>
        <c:axPos val="b"/>
        <c:title>
          <c:tx>
            <c:rich>
              <a:bodyPr/>
              <a:lstStyle/>
              <a:p>
                <a:pPr lvl="0">
                  <a:defRPr sz="1000" b="1" i="0">
                    <a:solidFill>
                      <a:srgbClr val="000000"/>
                    </a:solidFill>
                    <a:latin typeface="+mn-lt"/>
                  </a:defRPr>
                </a:pPr>
                <a:r>
                  <a:rPr lang="en-IN" sz="1000" b="1" i="0">
                    <a:solidFill>
                      <a:srgbClr val="000000"/>
                    </a:solidFill>
                    <a:latin typeface="+mn-lt"/>
                  </a:rPr>
                  <a:t>Reporting Year</a:t>
                </a:r>
              </a:p>
            </c:rich>
          </c:tx>
          <c:overlay val="0"/>
        </c:title>
        <c:numFmt formatCode="General" sourceLinked="1"/>
        <c:majorTickMark val="none"/>
        <c:minorTickMark val="none"/>
        <c:tickLblPos val="nextTo"/>
        <c:spPr>
          <a:ln>
            <a:noFill/>
          </a:ln>
        </c:spPr>
        <c:txPr>
          <a:bodyPr/>
          <a:lstStyle/>
          <a:p>
            <a:pPr lvl="0">
              <a:defRPr sz="1000" b="0" i="0">
                <a:solidFill>
                  <a:srgbClr val="000000"/>
                </a:solidFill>
                <a:latin typeface="+mn-lt"/>
              </a:defRPr>
            </a:pPr>
            <a:endParaRPr lang="en-US"/>
          </a:p>
        </c:txPr>
        <c:crossAx val="460919649"/>
        <c:crosses val="autoZero"/>
        <c:auto val="1"/>
        <c:lblAlgn val="ctr"/>
        <c:lblOffset val="100"/>
        <c:noMultiLvlLbl val="1"/>
      </c:catAx>
      <c:valAx>
        <c:axId val="460919649"/>
        <c:scaling>
          <c:orientation val="minMax"/>
        </c:scaling>
        <c:delete val="0"/>
        <c:axPos val="l"/>
        <c:majorGridlines>
          <c:spPr>
            <a:ln>
              <a:solidFill>
                <a:srgbClr val="B7B7B7"/>
              </a:solidFill>
            </a:ln>
          </c:spPr>
        </c:majorGridlines>
        <c:title>
          <c:tx>
            <c:rich>
              <a:bodyPr/>
              <a:lstStyle/>
              <a:p>
                <a:pPr lvl="0">
                  <a:defRPr sz="1000" b="1" i="0">
                    <a:solidFill>
                      <a:srgbClr val="000000"/>
                    </a:solidFill>
                    <a:latin typeface="+mn-lt"/>
                  </a:defRPr>
                </a:pPr>
                <a:r>
                  <a:rPr lang="en-IN" sz="1000" b="1" i="0">
                    <a:solidFill>
                      <a:srgbClr val="000000"/>
                    </a:solidFill>
                    <a:latin typeface="+mn-lt"/>
                  </a:rPr>
                  <a:t>Value (Rs. Crores)</a:t>
                </a:r>
              </a:p>
            </c:rich>
          </c:tx>
          <c:overlay val="0"/>
        </c:title>
        <c:numFmt formatCode="#,##0.0" sourceLinked="1"/>
        <c:majorTickMark val="none"/>
        <c:minorTickMark val="none"/>
        <c:tickLblPos val="nextTo"/>
        <c:spPr>
          <a:ln>
            <a:noFill/>
          </a:ln>
        </c:spPr>
        <c:txPr>
          <a:bodyPr/>
          <a:lstStyle/>
          <a:p>
            <a:pPr lvl="0">
              <a:defRPr sz="1000" b="0" i="0">
                <a:solidFill>
                  <a:srgbClr val="000000"/>
                </a:solidFill>
                <a:latin typeface="+mn-lt"/>
              </a:defRPr>
            </a:pPr>
            <a:endParaRPr lang="en-US"/>
          </a:p>
        </c:txPr>
        <c:crossAx val="1607370189"/>
        <c:crosses val="autoZero"/>
        <c:crossBetween val="between"/>
      </c:valAx>
    </c:plotArea>
    <c:legend>
      <c:legendPos val="r"/>
      <c:overlay val="0"/>
      <c:txPr>
        <a:bodyPr/>
        <a:lstStyle/>
        <a:p>
          <a:pPr lvl="0">
            <a:defRPr sz="10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Operating Cash Flow (Millions INR)</a:t>
            </a:r>
          </a:p>
        </c:rich>
      </c:tx>
      <c:overlay val="0"/>
    </c:title>
    <c:autoTitleDeleted val="0"/>
    <c:plotArea>
      <c:layout/>
      <c:lineChart>
        <c:grouping val="standard"/>
        <c:varyColors val="1"/>
        <c:ser>
          <c:idx val="0"/>
          <c:order val="0"/>
          <c:tx>
            <c:v>Radico - Operating CF</c:v>
          </c:tx>
          <c:spPr>
            <a:ln cmpd="sng">
              <a:solidFill>
                <a:srgbClr val="4285F4"/>
              </a:solidFill>
            </a:ln>
          </c:spPr>
          <c:marker>
            <c:symbol val="none"/>
          </c:marker>
          <c:cat>
            <c:numRef>
              <c:f>'Graphical Representation of Cas'!$A$4:$A$10</c:f>
              <c:numCache>
                <c:formatCode>General</c:formatCode>
                <c:ptCount val="7"/>
                <c:pt idx="0">
                  <c:v>2020</c:v>
                </c:pt>
                <c:pt idx="1">
                  <c:v>2021</c:v>
                </c:pt>
                <c:pt idx="2">
                  <c:v>2022</c:v>
                </c:pt>
                <c:pt idx="3">
                  <c:v>2023</c:v>
                </c:pt>
                <c:pt idx="4">
                  <c:v>2024</c:v>
                </c:pt>
                <c:pt idx="5">
                  <c:v>2025</c:v>
                </c:pt>
                <c:pt idx="6">
                  <c:v>2026</c:v>
                </c:pt>
              </c:numCache>
            </c:numRef>
          </c:cat>
          <c:val>
            <c:numRef>
              <c:f>'Graphical Representation of Cas'!$B$4:$B$10</c:f>
              <c:numCache>
                <c:formatCode>#,##0.00</c:formatCode>
                <c:ptCount val="7"/>
                <c:pt idx="0">
                  <c:v>425.83</c:v>
                </c:pt>
                <c:pt idx="1">
                  <c:v>3629.85</c:v>
                </c:pt>
                <c:pt idx="2">
                  <c:v>2177.77</c:v>
                </c:pt>
                <c:pt idx="3">
                  <c:v>2208.0500000000002</c:v>
                </c:pt>
                <c:pt idx="4">
                  <c:v>279.33999999999997</c:v>
                </c:pt>
                <c:pt idx="5">
                  <c:v>1521.37</c:v>
                </c:pt>
                <c:pt idx="6">
                  <c:v>7424.53</c:v>
                </c:pt>
              </c:numCache>
            </c:numRef>
          </c:val>
          <c:smooth val="0"/>
          <c:extLst>
            <c:ext xmlns:c16="http://schemas.microsoft.com/office/drawing/2014/chart" uri="{C3380CC4-5D6E-409C-BE32-E72D297353CC}">
              <c16:uniqueId val="{00000000-6CC3-41B2-99D1-16CB478A9738}"/>
            </c:ext>
          </c:extLst>
        </c:ser>
        <c:ser>
          <c:idx val="1"/>
          <c:order val="1"/>
          <c:tx>
            <c:v>USL - Operating CF</c:v>
          </c:tx>
          <c:spPr>
            <a:ln cmpd="sng">
              <a:solidFill>
                <a:srgbClr val="EA4335"/>
              </a:solidFill>
            </a:ln>
          </c:spPr>
          <c:marker>
            <c:symbol val="none"/>
          </c:marker>
          <c:cat>
            <c:numRef>
              <c:f>'Graphical Representation of Cas'!$A$4:$A$10</c:f>
              <c:numCache>
                <c:formatCode>General</c:formatCode>
                <c:ptCount val="7"/>
                <c:pt idx="0">
                  <c:v>2020</c:v>
                </c:pt>
                <c:pt idx="1">
                  <c:v>2021</c:v>
                </c:pt>
                <c:pt idx="2">
                  <c:v>2022</c:v>
                </c:pt>
                <c:pt idx="3">
                  <c:v>2023</c:v>
                </c:pt>
                <c:pt idx="4">
                  <c:v>2024</c:v>
                </c:pt>
                <c:pt idx="5">
                  <c:v>2025</c:v>
                </c:pt>
                <c:pt idx="6">
                  <c:v>2026</c:v>
                </c:pt>
              </c:numCache>
            </c:numRef>
          </c:cat>
          <c:val>
            <c:numRef>
              <c:f>'Graphical Representation of Cas'!$C$4:$C$10</c:f>
              <c:numCache>
                <c:formatCode>#,##0.00</c:formatCode>
                <c:ptCount val="7"/>
                <c:pt idx="0">
                  <c:v>6083</c:v>
                </c:pt>
                <c:pt idx="1">
                  <c:v>16868</c:v>
                </c:pt>
                <c:pt idx="2">
                  <c:v>9337</c:v>
                </c:pt>
                <c:pt idx="3">
                  <c:v>5988</c:v>
                </c:pt>
                <c:pt idx="4">
                  <c:v>11390</c:v>
                </c:pt>
                <c:pt idx="5">
                  <c:v>19430</c:v>
                </c:pt>
                <c:pt idx="6">
                  <c:v>14850</c:v>
                </c:pt>
              </c:numCache>
            </c:numRef>
          </c:val>
          <c:smooth val="0"/>
          <c:extLst>
            <c:ext xmlns:c16="http://schemas.microsoft.com/office/drawing/2014/chart" uri="{C3380CC4-5D6E-409C-BE32-E72D297353CC}">
              <c16:uniqueId val="{00000001-6CC3-41B2-99D1-16CB478A9738}"/>
            </c:ext>
          </c:extLst>
        </c:ser>
        <c:dLbls>
          <c:showLegendKey val="0"/>
          <c:showVal val="0"/>
          <c:showCatName val="0"/>
          <c:showSerName val="0"/>
          <c:showPercent val="0"/>
          <c:showBubbleSize val="0"/>
        </c:dLbls>
        <c:smooth val="0"/>
        <c:axId val="227122718"/>
        <c:axId val="966912053"/>
      </c:lineChart>
      <c:catAx>
        <c:axId val="227122718"/>
        <c:scaling>
          <c:orientation val="minMax"/>
        </c:scaling>
        <c:delete val="0"/>
        <c:axPos val="b"/>
        <c:title>
          <c:tx>
            <c:rich>
              <a:bodyPr/>
              <a:lstStyle/>
              <a:p>
                <a:pPr lvl="0">
                  <a:defRPr b="1" i="0">
                    <a:solidFill>
                      <a:srgbClr val="000000"/>
                    </a:solidFill>
                    <a:latin typeface="+mn-lt"/>
                  </a:defRPr>
                </a:pPr>
                <a:r>
                  <a:rPr lang="en-IN" b="1" i="0">
                    <a:solidFill>
                      <a:srgbClr val="000000"/>
                    </a:solidFill>
                    <a:latin typeface="+mn-lt"/>
                  </a:rPr>
                  <a:t>Year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966912053"/>
        <c:crosses val="autoZero"/>
        <c:auto val="1"/>
        <c:lblAlgn val="ctr"/>
        <c:lblOffset val="100"/>
        <c:noMultiLvlLbl val="1"/>
      </c:catAx>
      <c:valAx>
        <c:axId val="966912053"/>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Amount</a:t>
                </a:r>
              </a:p>
            </c:rich>
          </c:tx>
          <c:overlay val="0"/>
        </c:title>
        <c:numFmt formatCode="#,##0.00" sourceLinked="1"/>
        <c:majorTickMark val="none"/>
        <c:minorTickMark val="none"/>
        <c:tickLblPos val="nextTo"/>
        <c:spPr>
          <a:ln>
            <a:noFill/>
          </a:ln>
        </c:spPr>
        <c:txPr>
          <a:bodyPr/>
          <a:lstStyle/>
          <a:p>
            <a:pPr lvl="0">
              <a:defRPr b="0">
                <a:solidFill>
                  <a:srgbClr val="000000"/>
                </a:solidFill>
                <a:latin typeface="+mn-lt"/>
              </a:defRPr>
            </a:pPr>
            <a:endParaRPr lang="en-US"/>
          </a:p>
        </c:txPr>
        <c:crossAx val="22712271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Free Cash Flow (Millions INR)</a:t>
            </a:r>
          </a:p>
        </c:rich>
      </c:tx>
      <c:overlay val="0"/>
    </c:title>
    <c:autoTitleDeleted val="0"/>
    <c:plotArea>
      <c:layout/>
      <c:lineChart>
        <c:grouping val="standard"/>
        <c:varyColors val="1"/>
        <c:ser>
          <c:idx val="0"/>
          <c:order val="0"/>
          <c:tx>
            <c:v>Radico - Free CF</c:v>
          </c:tx>
          <c:spPr>
            <a:ln cmpd="sng">
              <a:solidFill>
                <a:srgbClr val="4285F4"/>
              </a:solidFill>
            </a:ln>
          </c:spPr>
          <c:marker>
            <c:symbol val="none"/>
          </c:marker>
          <c:cat>
            <c:numRef>
              <c:f>'Graphical Representation of Cas'!$A$4:$A$10</c:f>
              <c:numCache>
                <c:formatCode>General</c:formatCode>
                <c:ptCount val="7"/>
                <c:pt idx="0">
                  <c:v>2020</c:v>
                </c:pt>
                <c:pt idx="1">
                  <c:v>2021</c:v>
                </c:pt>
                <c:pt idx="2">
                  <c:v>2022</c:v>
                </c:pt>
                <c:pt idx="3">
                  <c:v>2023</c:v>
                </c:pt>
                <c:pt idx="4">
                  <c:v>2024</c:v>
                </c:pt>
                <c:pt idx="5">
                  <c:v>2025</c:v>
                </c:pt>
                <c:pt idx="6">
                  <c:v>2026</c:v>
                </c:pt>
              </c:numCache>
            </c:numRef>
          </c:cat>
          <c:val>
            <c:numRef>
              <c:f>'Graphical Representation of Cas'!$D$4:$D$10</c:f>
              <c:numCache>
                <c:formatCode>#,##0.00</c:formatCode>
                <c:ptCount val="7"/>
                <c:pt idx="0">
                  <c:v>-374.74</c:v>
                </c:pt>
                <c:pt idx="1">
                  <c:v>2341.9899999999998</c:v>
                </c:pt>
                <c:pt idx="2">
                  <c:v>819.15</c:v>
                </c:pt>
                <c:pt idx="3">
                  <c:v>-5128.6899999999996</c:v>
                </c:pt>
                <c:pt idx="4">
                  <c:v>-2112.88</c:v>
                </c:pt>
                <c:pt idx="5">
                  <c:v>-288.11</c:v>
                </c:pt>
                <c:pt idx="6">
                  <c:v>4978.6099999999997</c:v>
                </c:pt>
              </c:numCache>
            </c:numRef>
          </c:val>
          <c:smooth val="0"/>
          <c:extLst>
            <c:ext xmlns:c16="http://schemas.microsoft.com/office/drawing/2014/chart" uri="{C3380CC4-5D6E-409C-BE32-E72D297353CC}">
              <c16:uniqueId val="{00000000-482E-4739-A8A9-8250E0FEADF6}"/>
            </c:ext>
          </c:extLst>
        </c:ser>
        <c:ser>
          <c:idx val="1"/>
          <c:order val="1"/>
          <c:tx>
            <c:v>USL - Free CF</c:v>
          </c:tx>
          <c:spPr>
            <a:ln cmpd="sng">
              <a:solidFill>
                <a:srgbClr val="EA4335"/>
              </a:solidFill>
            </a:ln>
          </c:spPr>
          <c:marker>
            <c:symbol val="none"/>
          </c:marker>
          <c:cat>
            <c:numRef>
              <c:f>'Graphical Representation of Cas'!$A$4:$A$10</c:f>
              <c:numCache>
                <c:formatCode>General</c:formatCode>
                <c:ptCount val="7"/>
                <c:pt idx="0">
                  <c:v>2020</c:v>
                </c:pt>
                <c:pt idx="1">
                  <c:v>2021</c:v>
                </c:pt>
                <c:pt idx="2">
                  <c:v>2022</c:v>
                </c:pt>
                <c:pt idx="3">
                  <c:v>2023</c:v>
                </c:pt>
                <c:pt idx="4">
                  <c:v>2024</c:v>
                </c:pt>
                <c:pt idx="5">
                  <c:v>2025</c:v>
                </c:pt>
                <c:pt idx="6">
                  <c:v>2026</c:v>
                </c:pt>
              </c:numCache>
            </c:numRef>
          </c:cat>
          <c:val>
            <c:numRef>
              <c:f>'Graphical Representation of Cas'!$E$4:$E$10</c:f>
              <c:numCache>
                <c:formatCode>#,##0.00</c:formatCode>
                <c:ptCount val="7"/>
                <c:pt idx="0">
                  <c:v>3967</c:v>
                </c:pt>
                <c:pt idx="1">
                  <c:v>15131</c:v>
                </c:pt>
                <c:pt idx="2">
                  <c:v>7997</c:v>
                </c:pt>
                <c:pt idx="3">
                  <c:v>4622</c:v>
                </c:pt>
                <c:pt idx="4">
                  <c:v>10410</c:v>
                </c:pt>
                <c:pt idx="5">
                  <c:v>17810</c:v>
                </c:pt>
                <c:pt idx="6">
                  <c:v>13040</c:v>
                </c:pt>
              </c:numCache>
            </c:numRef>
          </c:val>
          <c:smooth val="0"/>
          <c:extLst>
            <c:ext xmlns:c16="http://schemas.microsoft.com/office/drawing/2014/chart" uri="{C3380CC4-5D6E-409C-BE32-E72D297353CC}">
              <c16:uniqueId val="{00000001-482E-4739-A8A9-8250E0FEADF6}"/>
            </c:ext>
          </c:extLst>
        </c:ser>
        <c:dLbls>
          <c:showLegendKey val="0"/>
          <c:showVal val="0"/>
          <c:showCatName val="0"/>
          <c:showSerName val="0"/>
          <c:showPercent val="0"/>
          <c:showBubbleSize val="0"/>
        </c:dLbls>
        <c:smooth val="0"/>
        <c:axId val="648934343"/>
        <c:axId val="1440148272"/>
      </c:lineChart>
      <c:catAx>
        <c:axId val="648934343"/>
        <c:scaling>
          <c:orientation val="minMax"/>
        </c:scaling>
        <c:delete val="0"/>
        <c:axPos val="b"/>
        <c:title>
          <c:tx>
            <c:rich>
              <a:bodyPr/>
              <a:lstStyle/>
              <a:p>
                <a:pPr lvl="0">
                  <a:defRPr b="1" i="0">
                    <a:solidFill>
                      <a:srgbClr val="000000"/>
                    </a:solidFill>
                    <a:latin typeface="+mn-lt"/>
                  </a:defRPr>
                </a:pPr>
                <a:r>
                  <a:rPr lang="en-IN" b="1" i="0">
                    <a:solidFill>
                      <a:srgbClr val="000000"/>
                    </a:solidFill>
                    <a:latin typeface="+mn-lt"/>
                  </a:rPr>
                  <a:t>Year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440148272"/>
        <c:crosses val="autoZero"/>
        <c:auto val="1"/>
        <c:lblAlgn val="ctr"/>
        <c:lblOffset val="100"/>
        <c:noMultiLvlLbl val="1"/>
      </c:catAx>
      <c:valAx>
        <c:axId val="1440148272"/>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Amount</a:t>
                </a:r>
              </a:p>
            </c:rich>
          </c:tx>
          <c:overlay val="0"/>
        </c:title>
        <c:numFmt formatCode="#,##0.00" sourceLinked="1"/>
        <c:majorTickMark val="none"/>
        <c:minorTickMark val="none"/>
        <c:tickLblPos val="nextTo"/>
        <c:spPr>
          <a:ln>
            <a:noFill/>
          </a:ln>
        </c:spPr>
        <c:txPr>
          <a:bodyPr/>
          <a:lstStyle/>
          <a:p>
            <a:pPr lvl="0">
              <a:defRPr b="0">
                <a:solidFill>
                  <a:srgbClr val="000000"/>
                </a:solidFill>
                <a:latin typeface="+mn-lt"/>
              </a:defRPr>
            </a:pPr>
            <a:endParaRPr lang="en-US"/>
          </a:p>
        </c:txPr>
        <c:crossAx val="64893434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Investing Cash Flow (Millions INR)</a:t>
            </a:r>
          </a:p>
        </c:rich>
      </c:tx>
      <c:overlay val="0"/>
    </c:title>
    <c:autoTitleDeleted val="0"/>
    <c:plotArea>
      <c:layout/>
      <c:lineChart>
        <c:grouping val="standard"/>
        <c:varyColors val="1"/>
        <c:ser>
          <c:idx val="0"/>
          <c:order val="0"/>
          <c:tx>
            <c:v>Radico - Investing CF</c:v>
          </c:tx>
          <c:spPr>
            <a:ln cmpd="sng">
              <a:solidFill>
                <a:srgbClr val="4285F4"/>
              </a:solidFill>
            </a:ln>
          </c:spPr>
          <c:marker>
            <c:symbol val="none"/>
          </c:marker>
          <c:cat>
            <c:numRef>
              <c:f>'Graphical Representation of Cas'!$A$4:$A$10</c:f>
              <c:numCache>
                <c:formatCode>General</c:formatCode>
                <c:ptCount val="7"/>
                <c:pt idx="0">
                  <c:v>2020</c:v>
                </c:pt>
                <c:pt idx="1">
                  <c:v>2021</c:v>
                </c:pt>
                <c:pt idx="2">
                  <c:v>2022</c:v>
                </c:pt>
                <c:pt idx="3">
                  <c:v>2023</c:v>
                </c:pt>
                <c:pt idx="4">
                  <c:v>2024</c:v>
                </c:pt>
                <c:pt idx="5">
                  <c:v>2025</c:v>
                </c:pt>
                <c:pt idx="6">
                  <c:v>2026</c:v>
                </c:pt>
              </c:numCache>
            </c:numRef>
          </c:cat>
          <c:val>
            <c:numRef>
              <c:f>'Graphical Representation of Cas'!$F$4:$F$10</c:f>
              <c:numCache>
                <c:formatCode>#,##0.00</c:formatCode>
                <c:ptCount val="7"/>
                <c:pt idx="0">
                  <c:v>-784.66</c:v>
                </c:pt>
                <c:pt idx="1">
                  <c:v>-916.97</c:v>
                </c:pt>
                <c:pt idx="2">
                  <c:v>-1161.57</c:v>
                </c:pt>
                <c:pt idx="3">
                  <c:v>-7078.13</c:v>
                </c:pt>
                <c:pt idx="4">
                  <c:v>-2336.71</c:v>
                </c:pt>
                <c:pt idx="5">
                  <c:v>-1752.47</c:v>
                </c:pt>
                <c:pt idx="6">
                  <c:v>-2784.37</c:v>
                </c:pt>
              </c:numCache>
            </c:numRef>
          </c:val>
          <c:smooth val="0"/>
          <c:extLst>
            <c:ext xmlns:c16="http://schemas.microsoft.com/office/drawing/2014/chart" uri="{C3380CC4-5D6E-409C-BE32-E72D297353CC}">
              <c16:uniqueId val="{00000000-EDE3-4CAD-A733-F05AA8329BD5}"/>
            </c:ext>
          </c:extLst>
        </c:ser>
        <c:ser>
          <c:idx val="1"/>
          <c:order val="1"/>
          <c:tx>
            <c:v>USL - Investing CF</c:v>
          </c:tx>
          <c:spPr>
            <a:ln cmpd="sng">
              <a:solidFill>
                <a:srgbClr val="EA4335"/>
              </a:solidFill>
            </a:ln>
          </c:spPr>
          <c:marker>
            <c:symbol val="none"/>
          </c:marker>
          <c:cat>
            <c:numRef>
              <c:f>'Graphical Representation of Cas'!$A$4:$A$10</c:f>
              <c:numCache>
                <c:formatCode>General</c:formatCode>
                <c:ptCount val="7"/>
                <c:pt idx="0">
                  <c:v>2020</c:v>
                </c:pt>
                <c:pt idx="1">
                  <c:v>2021</c:v>
                </c:pt>
                <c:pt idx="2">
                  <c:v>2022</c:v>
                </c:pt>
                <c:pt idx="3">
                  <c:v>2023</c:v>
                </c:pt>
                <c:pt idx="4">
                  <c:v>2024</c:v>
                </c:pt>
                <c:pt idx="5">
                  <c:v>2025</c:v>
                </c:pt>
                <c:pt idx="6">
                  <c:v>2026</c:v>
                </c:pt>
              </c:numCache>
            </c:numRef>
          </c:cat>
          <c:val>
            <c:numRef>
              <c:f>'Graphical Representation of Cas'!$G$4:$G$10</c:f>
              <c:numCache>
                <c:formatCode>#,##0.00</c:formatCode>
                <c:ptCount val="7"/>
                <c:pt idx="0">
                  <c:v>-1998</c:v>
                </c:pt>
                <c:pt idx="1">
                  <c:v>-1103</c:v>
                </c:pt>
                <c:pt idx="2">
                  <c:v>-3191</c:v>
                </c:pt>
                <c:pt idx="3">
                  <c:v>-736</c:v>
                </c:pt>
                <c:pt idx="4">
                  <c:v>1840</c:v>
                </c:pt>
                <c:pt idx="5">
                  <c:v>-11500</c:v>
                </c:pt>
                <c:pt idx="6">
                  <c:v>-4660</c:v>
                </c:pt>
              </c:numCache>
            </c:numRef>
          </c:val>
          <c:smooth val="0"/>
          <c:extLst>
            <c:ext xmlns:c16="http://schemas.microsoft.com/office/drawing/2014/chart" uri="{C3380CC4-5D6E-409C-BE32-E72D297353CC}">
              <c16:uniqueId val="{00000001-EDE3-4CAD-A733-F05AA8329BD5}"/>
            </c:ext>
          </c:extLst>
        </c:ser>
        <c:dLbls>
          <c:showLegendKey val="0"/>
          <c:showVal val="0"/>
          <c:showCatName val="0"/>
          <c:showSerName val="0"/>
          <c:showPercent val="0"/>
          <c:showBubbleSize val="0"/>
        </c:dLbls>
        <c:smooth val="0"/>
        <c:axId val="204709563"/>
        <c:axId val="393952460"/>
      </c:lineChart>
      <c:catAx>
        <c:axId val="204709563"/>
        <c:scaling>
          <c:orientation val="minMax"/>
        </c:scaling>
        <c:delete val="0"/>
        <c:axPos val="b"/>
        <c:title>
          <c:tx>
            <c:rich>
              <a:bodyPr/>
              <a:lstStyle/>
              <a:p>
                <a:pPr lvl="0">
                  <a:defRPr b="1" i="0">
                    <a:solidFill>
                      <a:srgbClr val="000000"/>
                    </a:solidFill>
                    <a:latin typeface="+mn-lt"/>
                  </a:defRPr>
                </a:pPr>
                <a:r>
                  <a:rPr lang="en-IN" b="1" i="0">
                    <a:solidFill>
                      <a:srgbClr val="000000"/>
                    </a:solidFill>
                    <a:latin typeface="+mn-lt"/>
                  </a:rPr>
                  <a:t>Year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393952460"/>
        <c:crosses val="autoZero"/>
        <c:auto val="1"/>
        <c:lblAlgn val="ctr"/>
        <c:lblOffset val="100"/>
        <c:noMultiLvlLbl val="1"/>
      </c:catAx>
      <c:valAx>
        <c:axId val="393952460"/>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Amount</a:t>
                </a:r>
              </a:p>
            </c:rich>
          </c:tx>
          <c:overlay val="0"/>
        </c:title>
        <c:numFmt formatCode="#,##0.00" sourceLinked="1"/>
        <c:majorTickMark val="none"/>
        <c:minorTickMark val="none"/>
        <c:tickLblPos val="nextTo"/>
        <c:spPr>
          <a:ln>
            <a:noFill/>
          </a:ln>
        </c:spPr>
        <c:txPr>
          <a:bodyPr/>
          <a:lstStyle/>
          <a:p>
            <a:pPr lvl="0">
              <a:defRPr b="0">
                <a:solidFill>
                  <a:srgbClr val="000000"/>
                </a:solidFill>
                <a:latin typeface="+mn-lt"/>
              </a:defRPr>
            </a:pPr>
            <a:endParaRPr lang="en-US"/>
          </a:p>
        </c:txPr>
        <c:crossAx val="20470956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N" b="1" i="0">
                <a:solidFill>
                  <a:srgbClr val="757575"/>
                </a:solidFill>
                <a:latin typeface="+mn-lt"/>
              </a:rPr>
              <a:t>Financing Cash Flow (Millions INR)</a:t>
            </a:r>
          </a:p>
        </c:rich>
      </c:tx>
      <c:overlay val="0"/>
    </c:title>
    <c:autoTitleDeleted val="0"/>
    <c:plotArea>
      <c:layout/>
      <c:lineChart>
        <c:grouping val="standard"/>
        <c:varyColors val="1"/>
        <c:ser>
          <c:idx val="0"/>
          <c:order val="0"/>
          <c:tx>
            <c:v>Radico - Financing CF</c:v>
          </c:tx>
          <c:spPr>
            <a:ln cmpd="sng">
              <a:solidFill>
                <a:srgbClr val="4285F4"/>
              </a:solidFill>
            </a:ln>
          </c:spPr>
          <c:marker>
            <c:symbol val="none"/>
          </c:marker>
          <c:cat>
            <c:numRef>
              <c:f>'Graphical Representation of Cas'!$A$4:$A$10</c:f>
              <c:numCache>
                <c:formatCode>General</c:formatCode>
                <c:ptCount val="7"/>
                <c:pt idx="0">
                  <c:v>2020</c:v>
                </c:pt>
                <c:pt idx="1">
                  <c:v>2021</c:v>
                </c:pt>
                <c:pt idx="2">
                  <c:v>2022</c:v>
                </c:pt>
                <c:pt idx="3">
                  <c:v>2023</c:v>
                </c:pt>
                <c:pt idx="4">
                  <c:v>2024</c:v>
                </c:pt>
                <c:pt idx="5">
                  <c:v>2025</c:v>
                </c:pt>
                <c:pt idx="6">
                  <c:v>2026</c:v>
                </c:pt>
              </c:numCache>
            </c:numRef>
          </c:cat>
          <c:val>
            <c:numRef>
              <c:f>'Graphical Representation of Cas'!$H$4:$H$10</c:f>
              <c:numCache>
                <c:formatCode>#,##0.00</c:formatCode>
                <c:ptCount val="7"/>
                <c:pt idx="0">
                  <c:v>377.34</c:v>
                </c:pt>
                <c:pt idx="1">
                  <c:v>-1602.89</c:v>
                </c:pt>
                <c:pt idx="2">
                  <c:v>-1214.82</c:v>
                </c:pt>
                <c:pt idx="3">
                  <c:v>5078.38</c:v>
                </c:pt>
                <c:pt idx="4">
                  <c:v>1699.13</c:v>
                </c:pt>
                <c:pt idx="5">
                  <c:v>-229.68</c:v>
                </c:pt>
                <c:pt idx="6">
                  <c:v>-4339.2700000000004</c:v>
                </c:pt>
              </c:numCache>
            </c:numRef>
          </c:val>
          <c:smooth val="0"/>
          <c:extLst>
            <c:ext xmlns:c16="http://schemas.microsoft.com/office/drawing/2014/chart" uri="{C3380CC4-5D6E-409C-BE32-E72D297353CC}">
              <c16:uniqueId val="{00000000-297A-4544-AB63-AFF018981C3D}"/>
            </c:ext>
          </c:extLst>
        </c:ser>
        <c:ser>
          <c:idx val="1"/>
          <c:order val="1"/>
          <c:tx>
            <c:v>USL - Financing CF</c:v>
          </c:tx>
          <c:spPr>
            <a:ln cmpd="sng">
              <a:solidFill>
                <a:srgbClr val="EA4335"/>
              </a:solidFill>
            </a:ln>
          </c:spPr>
          <c:marker>
            <c:symbol val="none"/>
          </c:marker>
          <c:cat>
            <c:numRef>
              <c:f>'Graphical Representation of Cas'!$A$4:$A$10</c:f>
              <c:numCache>
                <c:formatCode>General</c:formatCode>
                <c:ptCount val="7"/>
                <c:pt idx="0">
                  <c:v>2020</c:v>
                </c:pt>
                <c:pt idx="1">
                  <c:v>2021</c:v>
                </c:pt>
                <c:pt idx="2">
                  <c:v>2022</c:v>
                </c:pt>
                <c:pt idx="3">
                  <c:v>2023</c:v>
                </c:pt>
                <c:pt idx="4">
                  <c:v>2024</c:v>
                </c:pt>
                <c:pt idx="5">
                  <c:v>2025</c:v>
                </c:pt>
                <c:pt idx="6">
                  <c:v>2026</c:v>
                </c:pt>
              </c:numCache>
            </c:numRef>
          </c:cat>
          <c:val>
            <c:numRef>
              <c:f>'Graphical Representation of Cas'!$I$4:$I$10</c:f>
              <c:numCache>
                <c:formatCode>#,##0.00</c:formatCode>
                <c:ptCount val="7"/>
                <c:pt idx="0">
                  <c:v>-5588</c:v>
                </c:pt>
                <c:pt idx="1">
                  <c:v>-15648</c:v>
                </c:pt>
                <c:pt idx="2">
                  <c:v>-6379</c:v>
                </c:pt>
                <c:pt idx="3">
                  <c:v>-4646</c:v>
                </c:pt>
                <c:pt idx="4">
                  <c:v>-3860</c:v>
                </c:pt>
                <c:pt idx="5">
                  <c:v>-5170</c:v>
                </c:pt>
                <c:pt idx="6">
                  <c:v>-14130</c:v>
                </c:pt>
              </c:numCache>
            </c:numRef>
          </c:val>
          <c:smooth val="0"/>
          <c:extLst>
            <c:ext xmlns:c16="http://schemas.microsoft.com/office/drawing/2014/chart" uri="{C3380CC4-5D6E-409C-BE32-E72D297353CC}">
              <c16:uniqueId val="{00000001-297A-4544-AB63-AFF018981C3D}"/>
            </c:ext>
          </c:extLst>
        </c:ser>
        <c:dLbls>
          <c:showLegendKey val="0"/>
          <c:showVal val="0"/>
          <c:showCatName val="0"/>
          <c:showSerName val="0"/>
          <c:showPercent val="0"/>
          <c:showBubbleSize val="0"/>
        </c:dLbls>
        <c:smooth val="0"/>
        <c:axId val="1204834151"/>
        <c:axId val="1754472490"/>
      </c:lineChart>
      <c:catAx>
        <c:axId val="1204834151"/>
        <c:scaling>
          <c:orientation val="minMax"/>
        </c:scaling>
        <c:delete val="0"/>
        <c:axPos val="b"/>
        <c:title>
          <c:tx>
            <c:rich>
              <a:bodyPr/>
              <a:lstStyle/>
              <a:p>
                <a:pPr lvl="0">
                  <a:defRPr b="1" i="0">
                    <a:solidFill>
                      <a:srgbClr val="000000"/>
                    </a:solidFill>
                    <a:latin typeface="+mn-lt"/>
                  </a:defRPr>
                </a:pPr>
                <a:r>
                  <a:rPr lang="en-IN" b="1" i="0">
                    <a:solidFill>
                      <a:srgbClr val="000000"/>
                    </a:solidFill>
                    <a:latin typeface="+mn-lt"/>
                  </a:rPr>
                  <a:t>Year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754472490"/>
        <c:crosses val="autoZero"/>
        <c:auto val="1"/>
        <c:lblAlgn val="ctr"/>
        <c:lblOffset val="100"/>
        <c:noMultiLvlLbl val="1"/>
      </c:catAx>
      <c:valAx>
        <c:axId val="1754472490"/>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N" b="1" i="0">
                    <a:solidFill>
                      <a:srgbClr val="000000"/>
                    </a:solidFill>
                    <a:latin typeface="+mn-lt"/>
                  </a:rPr>
                  <a:t>Amount</a:t>
                </a:r>
              </a:p>
            </c:rich>
          </c:tx>
          <c:overlay val="0"/>
        </c:title>
        <c:numFmt formatCode="#,##0.00" sourceLinked="1"/>
        <c:majorTickMark val="none"/>
        <c:minorTickMark val="none"/>
        <c:tickLblPos val="nextTo"/>
        <c:spPr>
          <a:ln>
            <a:noFill/>
          </a:ln>
        </c:spPr>
        <c:txPr>
          <a:bodyPr/>
          <a:lstStyle/>
          <a:p>
            <a:pPr lvl="0">
              <a:defRPr b="0">
                <a:solidFill>
                  <a:srgbClr val="000000"/>
                </a:solidFill>
                <a:latin typeface="+mn-lt"/>
              </a:defRPr>
            </a:pPr>
            <a:endParaRPr lang="en-US"/>
          </a:p>
        </c:txPr>
        <c:crossAx val="120483415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Monthly Price Var (%) vs. Month</cx:v>
        </cx:txData>
      </cx:tx>
      <cx:txPr>
        <a:bodyPr lIns="0" tIns="0" rIns="0" bIns="0"/>
        <a:lstStyle/>
        <a:p>
          <a:pPr lvl="0">
            <a:defRPr b="0">
              <a:solidFill>
                <a:srgbClr val="757575"/>
              </a:solidFill>
              <a:latin typeface="+mn-lt"/>
            </a:defRPr>
          </a:pPr>
          <a:r>
            <a:rPr b="0">
              <a:solidFill>
                <a:srgbClr val="757575"/>
              </a:solidFill>
              <a:latin typeface="+mn-lt"/>
            </a:rPr>
            <a:t>Monthly Price Var (%) vs. Month</a:t>
          </a:r>
        </a:p>
      </cx:txPr>
    </cx:title>
    <cx:plotArea>
      <cx:plotAreaRegion>
        <cx:series layoutId="waterfall" uniqueId="{41E806ED-EC62-4215-B771-17D80E78C35F}">
          <cx:dataId val="0"/>
          <cx:layoutPr>
            <cx:visibility connectorLines="1"/>
            <cx:subtotals/>
          </cx:layoutPr>
        </cx:series>
      </cx:plotAreaRegion>
      <cx:axis id="0">
        <cx:catScaling/>
        <cx:title>
          <cx:tx>
            <cx:txData>
              <cx:v>Month</cx:v>
            </cx:txData>
          </cx:tx>
          <cx:txPr>
            <a:bodyPr lIns="0" tIns="0" rIns="0" bIns="0"/>
            <a:lstStyle/>
            <a:p>
              <a:pPr lvl="0">
                <a:defRPr b="0">
                  <a:solidFill>
                    <a:srgbClr val="000000"/>
                  </a:solidFill>
                  <a:latin typeface="+mn-lt"/>
                </a:defRPr>
              </a:pPr>
              <a:r>
                <a:rPr b="0">
                  <a:solidFill>
                    <a:srgbClr val="000000"/>
                  </a:solidFill>
                  <a:latin typeface="+mn-lt"/>
                </a:rPr>
                <a:t>Month</a:t>
              </a:r>
            </a:p>
          </cx:txPr>
        </cx:title>
        <cx:tickLabels/>
      </cx:axis>
      <cx:axis id="1">
        <cx:valScaling/>
        <cx:title>
          <cx:tx>
            <cx:txData>
              <cx:v>Monthly Price Var (%)</cx:v>
            </cx:txData>
          </cx:tx>
          <cx:txPr>
            <a:bodyPr lIns="0" tIns="0" rIns="0" bIns="0"/>
            <a:lstStyle/>
            <a:p>
              <a:pPr lvl="0">
                <a:defRPr b="0">
                  <a:solidFill>
                    <a:srgbClr val="000000"/>
                  </a:solidFill>
                  <a:latin typeface="+mn-lt"/>
                </a:defRPr>
              </a:pPr>
              <a:r>
                <a:rPr b="0">
                  <a:solidFill>
                    <a:srgbClr val="000000"/>
                  </a:solidFill>
                  <a:latin typeface="+mn-lt"/>
                </a:rPr>
                <a:t>Monthly Price Var (%)</a:t>
              </a:r>
            </a:p>
          </cx:txPr>
        </cx:title>
        <cx:majorGridlines>
          <cx:spPr>
            <a:ln>
              <a:solidFill>
                <a:srgbClr val="B7B7B7"/>
              </a:solidFill>
            </a:ln>
          </cx:spPr>
        </cx:majorGridlines>
        <cx:minorGridlines>
          <cx:spPr>
            <a:ln>
              <a:solidFill>
                <a:srgbClr val="CCCCCC">
                  <a:alpha val="0"/>
                </a:srgbClr>
              </a:solidFill>
            </a:ln>
          </cx:spPr>
        </cx:minorGridlines>
        <cx:tickLabels/>
      </cx:axis>
    </cx:plotArea>
    <cx:legend pos="r" align="ctr" overlay="0">
      <cx:txPr>
        <a:bodyPr lIns="0" tIns="0" rIns="0" bIns="0"/>
        <a:lstStyle/>
        <a:p>
          <a:pPr lvl="0">
            <a:defRPr b="0" i="0">
              <a:solidFill>
                <a:srgbClr val="1A1A1A"/>
              </a:solidFill>
              <a:latin typeface="+mn-lt"/>
            </a:defRPr>
          </a:pPr>
          <a:endParaRPr b="0" i="0">
            <a:solidFill>
              <a:srgbClr val="1A1A1A"/>
            </a:solidFill>
            <a:latin typeface="+mn-lt"/>
          </a:endParaRPr>
        </a:p>
      </cx:txPr>
    </cx:legend>
  </cx:chart>
  <cx:spPr>
    <a:solidFill>
      <a:srgbClr val="FFFFFF"/>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Monthly Price Var (%) vs. Month</cx:v>
        </cx:txData>
      </cx:tx>
      <cx:txPr>
        <a:bodyPr lIns="0" tIns="0" rIns="0" bIns="0"/>
        <a:lstStyle/>
        <a:p>
          <a:pPr lvl="0">
            <a:defRPr b="0">
              <a:solidFill>
                <a:srgbClr val="757575"/>
              </a:solidFill>
              <a:latin typeface="+mn-lt"/>
            </a:defRPr>
          </a:pPr>
          <a:r>
            <a:rPr b="0">
              <a:solidFill>
                <a:srgbClr val="757575"/>
              </a:solidFill>
              <a:latin typeface="+mn-lt"/>
            </a:rPr>
            <a:t>Monthly Price Var (%) vs. Month</a:t>
          </a:r>
        </a:p>
      </cx:txPr>
    </cx:title>
    <cx:plotArea>
      <cx:plotAreaRegion>
        <cx:series layoutId="waterfall" uniqueId="{070B30E1-E32E-46C3-B43F-F2ABDCB0EC27}">
          <cx:dataId val="0"/>
          <cx:layoutPr>
            <cx:visibility connectorLines="1"/>
            <cx:subtotals/>
          </cx:layoutPr>
        </cx:series>
      </cx:plotAreaRegion>
      <cx:axis id="0">
        <cx:catScaling/>
        <cx:title>
          <cx:tx>
            <cx:txData>
              <cx:v>Month</cx:v>
            </cx:txData>
          </cx:tx>
          <cx:txPr>
            <a:bodyPr lIns="0" tIns="0" rIns="0" bIns="0"/>
            <a:lstStyle/>
            <a:p>
              <a:pPr lvl="0">
                <a:defRPr b="0">
                  <a:solidFill>
                    <a:srgbClr val="000000"/>
                  </a:solidFill>
                  <a:latin typeface="+mn-lt"/>
                </a:defRPr>
              </a:pPr>
              <a:r>
                <a:rPr b="0">
                  <a:solidFill>
                    <a:srgbClr val="000000"/>
                  </a:solidFill>
                  <a:latin typeface="+mn-lt"/>
                </a:rPr>
                <a:t>Month</a:t>
              </a:r>
            </a:p>
          </cx:txPr>
        </cx:title>
        <cx:tickLabels/>
      </cx:axis>
      <cx:axis id="1">
        <cx:valScaling/>
        <cx:title>
          <cx:tx>
            <cx:txData>
              <cx:v>Monthly Price Var (%)</cx:v>
            </cx:txData>
          </cx:tx>
          <cx:txPr>
            <a:bodyPr lIns="0" tIns="0" rIns="0" bIns="0"/>
            <a:lstStyle/>
            <a:p>
              <a:pPr lvl="0">
                <a:defRPr b="0">
                  <a:solidFill>
                    <a:srgbClr val="000000"/>
                  </a:solidFill>
                  <a:latin typeface="+mn-lt"/>
                </a:defRPr>
              </a:pPr>
              <a:r>
                <a:rPr b="0">
                  <a:solidFill>
                    <a:srgbClr val="000000"/>
                  </a:solidFill>
                  <a:latin typeface="+mn-lt"/>
                </a:rPr>
                <a:t>Monthly Price Var (%)</a:t>
              </a:r>
            </a:p>
          </cx:txPr>
        </cx:title>
        <cx:majorGridlines>
          <cx:spPr>
            <a:ln>
              <a:solidFill>
                <a:srgbClr val="B7B7B7"/>
              </a:solidFill>
            </a:ln>
          </cx:spPr>
        </cx:majorGridlines>
        <cx:minorGridlines>
          <cx:spPr>
            <a:ln>
              <a:solidFill>
                <a:srgbClr val="CCCCCC">
                  <a:alpha val="0"/>
                </a:srgbClr>
              </a:solidFill>
            </a:ln>
          </cx:spPr>
        </cx:minorGridlines>
        <cx:tickLabels/>
      </cx:axis>
    </cx:plotArea>
    <cx:legend pos="r" align="ctr" overlay="0">
      <cx:txPr>
        <a:bodyPr lIns="0" tIns="0" rIns="0" bIns="0"/>
        <a:lstStyle/>
        <a:p>
          <a:pPr lvl="0">
            <a:defRPr b="0" i="0">
              <a:solidFill>
                <a:srgbClr val="1A1A1A"/>
              </a:solidFill>
              <a:latin typeface="+mn-lt"/>
            </a:defRPr>
          </a:pPr>
          <a:endParaRPr b="0" i="0">
            <a:solidFill>
              <a:srgbClr val="1A1A1A"/>
            </a:solidFill>
            <a:latin typeface="+mn-lt"/>
          </a:endParaRPr>
        </a:p>
      </cx:txPr>
    </cx:legend>
  </cx:chart>
  <cx:spPr>
    <a:solidFill>
      <a:srgbClr val="FFFFFF"/>
    </a:solidFill>
  </cx:spPr>
</cx:chartSpace>
</file>

<file path=xl/charts/colors1.xml><?xml version="1.0" encoding="utf-8"?>
<cs:colorStyle xmlns:cs="http://schemas.microsoft.com/office/drawing/2012/chartStyle" xmlns:a="http://schemas.openxmlformats.org/drawingml/2006/main" meth="cycle" id="10">
  <a:srgbClr val="4285F4"/>
  <a:srgbClr val="DB4437"/>
  <a:srgbClr val="BDBDBD"/>
</cs:colorStyle>
</file>

<file path=xl/charts/colors2.xml><?xml version="1.0" encoding="utf-8"?>
<cs:colorStyle xmlns:cs="http://schemas.microsoft.com/office/drawing/2012/chartStyle" xmlns:a="http://schemas.openxmlformats.org/drawingml/2006/main" meth="cycle" id="10">
  <a:srgbClr val="4285F4"/>
  <a:srgbClr val="DB4437"/>
  <a:srgbClr val="BDBDBD"/>
</cs:colorStyle>
</file>

<file path=xl/charts/style1.xml><?xml version="1.0" encoding="utf-8"?>
<cs:chartStyle xmlns:cs="http://schemas.microsoft.com/office/drawing/2012/chartStyle" xmlns:a="http://schemas.openxmlformats.org/drawingml/2006/main" id="395">
  <cs:axisTitle>
    <cs:lnRef idx="0"/>
    <cs:fillRef idx="0"/>
    <cs:effectRef idx="0"/>
    <cs:fontRef idx="minor"/>
  </cs:axisTitle>
  <cs:categoryAxis>
    <cs:lnRef idx="0"/>
    <cs:fillRef idx="0"/>
    <cs:effectRef idx="0"/>
    <cs:fontRef idx="minor"/>
  </cs:categoryAxis>
  <cs:chartArea>
    <cs:lnRef idx="0"/>
    <cs:fillRef idx="0"/>
    <cs:effectRef idx="0"/>
    <cs:fontRef idx="minor"/>
    <cs:spPr>
      <a:solidFill>
        <a:srgbClr val="FFFFFF"/>
      </a:solidFill>
      <a:ln w="9525" cap="flat" cmpd="sng" algn="ctr">
        <a:solidFill>
          <a:srgbClr val="000000"/>
        </a:solidFill>
      </a:ln>
    </cs:spPr>
  </cs:chartArea>
  <cs:dataLabel>
    <cs:lnRef idx="0"/>
    <cs:fillRef idx="0"/>
    <cs:effectRef idx="0"/>
    <cs:fontRef idx="minor"/>
  </cs:dataLabel>
  <cs:dataLabelCallout>
    <cs:lnRef idx="0"/>
    <cs:fillRef idx="0"/>
    <cs:effectRef idx="0"/>
    <cs:fontRef idx="minor"/>
  </cs:dataLabelCallout>
  <cs:dataPoint>
    <cs:lnRef idx="0"/>
    <cs:fillRef idx="0">
      <cs:styleClr val="isAuto"/>
    </cs:fillRef>
    <cs:effectRef idx="0"/>
    <cs:fontRef idx="minor"/>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cs:axisTitle>
  <cs:categoryAxis>
    <cs:lnRef idx="0"/>
    <cs:fillRef idx="0"/>
    <cs:effectRef idx="0"/>
    <cs:fontRef idx="minor"/>
  </cs:categoryAxis>
  <cs:chartArea>
    <cs:lnRef idx="0"/>
    <cs:fillRef idx="0"/>
    <cs:effectRef idx="0"/>
    <cs:fontRef idx="minor"/>
    <cs:spPr>
      <a:solidFill>
        <a:srgbClr val="FFFFFF"/>
      </a:solidFill>
      <a:ln w="9525" cap="flat" cmpd="sng" algn="ctr">
        <a:solidFill>
          <a:srgbClr val="000000"/>
        </a:solidFill>
      </a:ln>
    </cs:spPr>
  </cs:chartArea>
  <cs:dataLabel>
    <cs:lnRef idx="0"/>
    <cs:fillRef idx="0"/>
    <cs:effectRef idx="0"/>
    <cs:fontRef idx="minor"/>
  </cs:dataLabel>
  <cs:dataLabelCallout>
    <cs:lnRef idx="0"/>
    <cs:fillRef idx="0"/>
    <cs:effectRef idx="0"/>
    <cs:fontRef idx="minor"/>
  </cs:dataLabelCallout>
  <cs:dataPoint>
    <cs:lnRef idx="0"/>
    <cs:fillRef idx="0">
      <cs:styleClr val="isAuto"/>
    </cs:fillRef>
    <cs:effectRef idx="0"/>
    <cs:fontRef idx="minor"/>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ocumenttasks/documenttask1.xml><?xml version="1.0" encoding="utf-8"?>
<Tasks xmlns="http://schemas.microsoft.com/office/tasks/2019/documenttasks">
  <Task id="{FD62A90C-B982-440A-88AF-9AEA22F5443A}">
    <Anchor>
      <Comment id="{3FF729A1-4C3C-4635-9110-88B5C98BAB7F}"/>
    </Anchor>
    <History>
      <Event time="2026-06-01T15:12:27.0" id="{692C1E2E-C3D3-424D-9406-F00E9681F8FC}">
        <Attribution userId="placeholder@email.com" userName="SAMPATH KUMAR S" userProvider="google-sheets"/>
        <Anchor>
          <Comment id="{3FF729A1-4C3C-4635-9110-88B5C98BAB7F}"/>
        </Anchor>
        <Create/>
      </Event>
      <Event time="2026-06-01T15:12:27.0" id="{DD5C2CCA-3FAC-469E-A1F2-27CA35F905D0}">
        <Attribution userId="placeholder@email.com" userName="SAMPATH KUMAR S" userProvider="google-sheets"/>
        <Anchor>
          <Comment id="{3FF729A1-4C3C-4635-9110-88B5C98BAB7F}"/>
        </Anchor>
        <Assign userId="jasmin.ft271025@greatlakes.edu.in" userName="jasmin.ft271025@greatlakes.edu.in" userProvider="google-sheets"/>
      </Event>
    </History>
  </Task>
</Task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7.jp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microsoft.com/office/2014/relationships/chartEx" Target="../charts/chartEx1.xml"/></Relationships>
</file>

<file path=xl/drawings/_rels/drawing15.xml.rels><?xml version="1.0" encoding="UTF-8" standalone="yes"?>
<Relationships xmlns="http://schemas.openxmlformats.org/package/2006/relationships"><Relationship Id="rId1" Type="http://schemas.microsoft.com/office/2014/relationships/chartEx" Target="../charts/chartEx2.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oneCellAnchor>
    <xdr:from>
      <xdr:col>0</xdr:col>
      <xdr:colOff>47625</xdr:colOff>
      <xdr:row>15</xdr:row>
      <xdr:rowOff>0</xdr:rowOff>
    </xdr:from>
    <xdr:ext cx="3533775" cy="46958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583875" y="1436850"/>
          <a:ext cx="3524250" cy="4686300"/>
        </a:xfrm>
        <a:prstGeom prst="rect">
          <a:avLst/>
        </a:prstGeom>
        <a:solidFill>
          <a:schemeClr val="lt1"/>
        </a:solidFill>
        <a:ln w="9525" cap="flat" cmpd="sng">
          <a:solidFill>
            <a:srgbClr val="000000"/>
          </a:solidFill>
          <a:prstDash val="solid"/>
          <a:round/>
          <a:headEnd type="none" w="sm" len="sm"/>
          <a:tailEnd type="none" w="sm" len="sm"/>
        </a:ln>
        <a:effectLst>
          <a:outerShdw blurRad="50800" dist="38100" dir="2700000" algn="tl" rotWithShape="0">
            <a:srgbClr val="000000">
              <a:alpha val="40000"/>
            </a:srgbClr>
          </a:outerShdw>
        </a:effectLst>
      </xdr:spPr>
      <xdr:txBody>
        <a:bodyPr spcFirstLastPara="1" wrap="square" lIns="91425" tIns="45700" rIns="91425" bIns="45700" anchor="t" anchorCtr="0">
          <a:noAutofit/>
        </a:bodyPr>
        <a:lstStyle/>
        <a:p>
          <a:pPr marL="0" lvl="0" indent="0" algn="l" rtl="0">
            <a:lnSpc>
              <a:spcPct val="115000"/>
            </a:lnSpc>
            <a:spcBef>
              <a:spcPts val="0"/>
            </a:spcBef>
            <a:spcAft>
              <a:spcPts val="0"/>
            </a:spcAft>
            <a:buSzPts val="1200"/>
            <a:buFont typeface="Times New Roman"/>
            <a:buNone/>
          </a:pPr>
          <a:r>
            <a:rPr lang="en-US" sz="1200">
              <a:latin typeface="Times New Roman"/>
              <a:ea typeface="Times New Roman"/>
              <a:cs typeface="Times New Roman"/>
              <a:sym typeface="Times New Roman"/>
            </a:rPr>
            <a:t>Radico Khaitan is one of the oldest and most resilient Indian liquor powerhouses. Originally a bulk spirit distiller, it successfully pivoted into a brand-led consumer goods company.</a:t>
          </a:r>
          <a:endParaRPr sz="1200">
            <a:latin typeface="Times New Roman"/>
            <a:ea typeface="Times New Roman"/>
            <a:cs typeface="Times New Roman"/>
            <a:sym typeface="Times New Roman"/>
          </a:endParaRPr>
        </a:p>
        <a:p>
          <a:pPr marL="0" lvl="0" indent="0" algn="l" rtl="0">
            <a:lnSpc>
              <a:spcPct val="115000"/>
            </a:lnSpc>
            <a:spcBef>
              <a:spcPts val="0"/>
            </a:spcBef>
            <a:spcAft>
              <a:spcPts val="0"/>
            </a:spcAft>
            <a:buSzPts val="1200"/>
            <a:buFont typeface="Times New Roman"/>
            <a:buNone/>
          </a:pPr>
          <a:r>
            <a:rPr lang="en-US" sz="1200">
              <a:latin typeface="Times New Roman"/>
              <a:ea typeface="Times New Roman"/>
              <a:cs typeface="Times New Roman"/>
              <a:sym typeface="Times New Roman"/>
            </a:rPr>
            <a:t>Products &amp; Services: Offers a robust portfolio across luxury, premium, and regular categories. Key growth drivers include Magic Moments Vodka (dominating the domestic market), Morpheus Brandy, Rampur Indian Single Malt Whisky, and Jaisalmer Indian Craft Gin.</a:t>
          </a:r>
          <a:endParaRPr sz="1200">
            <a:latin typeface="Times New Roman"/>
            <a:ea typeface="Times New Roman"/>
            <a:cs typeface="Times New Roman"/>
            <a:sym typeface="Times New Roman"/>
          </a:endParaRPr>
        </a:p>
        <a:p>
          <a:pPr marL="0" lvl="0" indent="0" algn="l" rtl="0">
            <a:lnSpc>
              <a:spcPct val="115000"/>
            </a:lnSpc>
            <a:spcBef>
              <a:spcPts val="0"/>
            </a:spcBef>
            <a:spcAft>
              <a:spcPts val="0"/>
            </a:spcAft>
            <a:buSzPts val="1200"/>
            <a:buFont typeface="Times New Roman"/>
            <a:buNone/>
          </a:pPr>
          <a:r>
            <a:rPr lang="en-US" sz="1200">
              <a:latin typeface="Times New Roman"/>
              <a:ea typeface="Times New Roman"/>
              <a:cs typeface="Times New Roman"/>
              <a:sym typeface="Times New Roman"/>
            </a:rPr>
            <a:t>Strategy: Heavy focus on backward integration (producing its own Extra Neutral Alcohol - ENA) and aggressive premium brand launches to capture high-margin segments.</a:t>
          </a:r>
          <a:endParaRPr sz="1200">
            <a:latin typeface="Times New Roman"/>
            <a:ea typeface="Times New Roman"/>
            <a:cs typeface="Times New Roman"/>
            <a:sym typeface="Times New Roman"/>
          </a:endParaRPr>
        </a:p>
        <a:p>
          <a:pPr marL="0" lvl="0" indent="0" algn="l" rtl="0">
            <a:spcBef>
              <a:spcPts val="0"/>
            </a:spcBef>
            <a:spcAft>
              <a:spcPts val="0"/>
            </a:spcAft>
            <a:buSzPts val="1100"/>
            <a:buFont typeface="Arial"/>
            <a:buNone/>
          </a:pPr>
          <a:endParaRPr sz="1100">
            <a:solidFill>
              <a:schemeClr val="dk1"/>
            </a:solidFill>
            <a:latin typeface="Calibri"/>
            <a:ea typeface="Calibri"/>
            <a:cs typeface="Calibri"/>
            <a:sym typeface="Calibri"/>
          </a:endParaRPr>
        </a:p>
        <a:p>
          <a:pPr marL="0" lvl="0" indent="0" algn="l" rtl="0">
            <a:spcBef>
              <a:spcPts val="0"/>
            </a:spcBef>
            <a:spcAft>
              <a:spcPts val="0"/>
            </a:spcAft>
            <a:buSzPts val="1100"/>
            <a:buFont typeface="Arial"/>
            <a:buNone/>
          </a:pPr>
          <a:endParaRPr sz="1100" b="1" i="0" u="none" strike="noStrike">
            <a:solidFill>
              <a:schemeClr val="dk1"/>
            </a:solidFill>
            <a:latin typeface="Calibri"/>
            <a:ea typeface="Calibri"/>
            <a:cs typeface="Calibri"/>
            <a:sym typeface="Calibri"/>
          </a:endParaRPr>
        </a:p>
        <a:p>
          <a:pPr marL="0" lvl="0" indent="0" algn="l" rtl="0">
            <a:spcBef>
              <a:spcPts val="0"/>
            </a:spcBef>
            <a:spcAft>
              <a:spcPts val="0"/>
            </a:spcAft>
            <a:buClr>
              <a:schemeClr val="dk1"/>
            </a:buClr>
            <a:buSzPts val="1100"/>
            <a:buFont typeface="Calibri"/>
            <a:buNone/>
          </a:pPr>
          <a:r>
            <a:rPr lang="en-US" sz="1100" b="1" i="0" u="none" strike="noStrike">
              <a:solidFill>
                <a:schemeClr val="dk1"/>
              </a:solidFill>
              <a:latin typeface="Calibri"/>
              <a:ea typeface="Calibri"/>
              <a:cs typeface="Calibri"/>
              <a:sym typeface="Calibri"/>
            </a:rPr>
            <a:t>Market Operation Regions</a:t>
          </a:r>
          <a:endParaRPr sz="1100" b="0" i="0" u="none" strike="noStrike">
            <a:solidFill>
              <a:schemeClr val="dk1"/>
            </a:solidFill>
            <a:latin typeface="Calibri"/>
            <a:ea typeface="Calibri"/>
            <a:cs typeface="Calibri"/>
            <a:sym typeface="Calibri"/>
          </a:endParaRPr>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India</a:t>
          </a:r>
          <a:endParaRPr sz="1100">
            <a:solidFill>
              <a:schemeClr val="dk1"/>
            </a:solidFill>
            <a:latin typeface="Calibri"/>
            <a:ea typeface="Calibri"/>
            <a:cs typeface="Calibri"/>
            <a:sym typeface="Calibri"/>
          </a:endParaRPr>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ROW</a:t>
          </a:r>
          <a:endParaRPr sz="1100">
            <a:solidFill>
              <a:schemeClr val="dk1"/>
            </a:solidFill>
            <a:latin typeface="Calibri"/>
            <a:ea typeface="Calibri"/>
            <a:cs typeface="Calibri"/>
            <a:sym typeface="Calibri"/>
          </a:endParaRPr>
        </a:p>
        <a:p>
          <a:pPr marL="0" lvl="0" indent="0" algn="l" rtl="0">
            <a:spcBef>
              <a:spcPts val="0"/>
            </a:spcBef>
            <a:spcAft>
              <a:spcPts val="0"/>
            </a:spcAft>
            <a:buClr>
              <a:schemeClr val="dk1"/>
            </a:buClr>
            <a:buSzPts val="1100"/>
            <a:buFont typeface="Calibri"/>
            <a:buNone/>
          </a:pPr>
          <a:r>
            <a:rPr lang="en-US" sz="1100" b="1" i="0" u="none" strike="noStrike">
              <a:solidFill>
                <a:schemeClr val="dk1"/>
              </a:solidFill>
              <a:latin typeface="Calibri"/>
              <a:ea typeface="Calibri"/>
              <a:cs typeface="Calibri"/>
              <a:sym typeface="Calibri"/>
            </a:rPr>
            <a:t>Revenue Bifurcation</a:t>
          </a:r>
          <a:endParaRPr sz="1100" b="1">
            <a:solidFill>
              <a:schemeClr val="dk1"/>
            </a:solidFill>
            <a:latin typeface="Calibri"/>
            <a:ea typeface="Calibri"/>
            <a:cs typeface="Calibri"/>
            <a:sym typeface="Calibri"/>
          </a:endParaRPr>
        </a:p>
        <a:p>
          <a:pPr marL="0" lvl="0" indent="0" algn="l" rtl="0">
            <a:spcBef>
              <a:spcPts val="0"/>
            </a:spcBef>
            <a:spcAft>
              <a:spcPts val="0"/>
            </a:spcAft>
            <a:buClr>
              <a:schemeClr val="dk1"/>
            </a:buClr>
            <a:buSzPts val="1100"/>
            <a:buFont typeface="Calibri"/>
            <a:buNone/>
          </a:pPr>
          <a:r>
            <a:rPr lang="en-US" sz="1100" b="1" i="0" u="none" strike="noStrike">
              <a:solidFill>
                <a:schemeClr val="dk1"/>
              </a:solidFill>
              <a:latin typeface="Calibri"/>
              <a:ea typeface="Calibri"/>
              <a:cs typeface="Calibri"/>
              <a:sym typeface="Calibri"/>
            </a:rPr>
            <a:t>India:</a:t>
          </a:r>
          <a:r>
            <a:rPr lang="en-US" sz="1100" b="0" i="0" u="none" strike="noStrike">
              <a:solidFill>
                <a:schemeClr val="dk1"/>
              </a:solidFill>
              <a:latin typeface="Calibri"/>
              <a:ea typeface="Calibri"/>
              <a:cs typeface="Calibri"/>
              <a:sym typeface="Calibri"/>
            </a:rPr>
            <a:t> </a:t>
          </a:r>
          <a:r>
            <a:rPr lang="en-US" sz="1100">
              <a:solidFill>
                <a:schemeClr val="dk1"/>
              </a:solidFill>
              <a:latin typeface="Calibri"/>
              <a:ea typeface="Calibri"/>
              <a:cs typeface="Calibri"/>
              <a:sym typeface="Calibri"/>
            </a:rPr>
            <a:t>93</a:t>
          </a:r>
          <a:r>
            <a:rPr lang="en-US" sz="1100" b="0" i="0" u="none" strike="noStrike">
              <a:solidFill>
                <a:schemeClr val="dk1"/>
              </a:solidFill>
              <a:latin typeface="Calibri"/>
              <a:ea typeface="Calibri"/>
              <a:cs typeface="Calibri"/>
              <a:sym typeface="Calibri"/>
            </a:rPr>
            <a:t>% of total revenue</a:t>
          </a:r>
          <a:endParaRPr sz="1400"/>
        </a:p>
        <a:p>
          <a:pPr marL="0" lvl="0" indent="0" algn="l" rtl="0">
            <a:spcBef>
              <a:spcPts val="0"/>
            </a:spcBef>
            <a:spcAft>
              <a:spcPts val="0"/>
            </a:spcAft>
            <a:buClr>
              <a:schemeClr val="dk1"/>
            </a:buClr>
            <a:buSzPts val="1100"/>
            <a:buFont typeface="Calibri"/>
            <a:buNone/>
          </a:pPr>
          <a:r>
            <a:rPr lang="en-US" sz="1100" b="1" i="0" u="none" strike="noStrike">
              <a:solidFill>
                <a:schemeClr val="dk1"/>
              </a:solidFill>
              <a:latin typeface="Calibri"/>
              <a:ea typeface="Calibri"/>
              <a:cs typeface="Calibri"/>
              <a:sym typeface="Calibri"/>
            </a:rPr>
            <a:t>Outside India:</a:t>
          </a:r>
          <a:r>
            <a:rPr lang="en-US" sz="1100" b="0" i="0" u="none" strike="noStrike">
              <a:solidFill>
                <a:schemeClr val="dk1"/>
              </a:solidFill>
              <a:latin typeface="Calibri"/>
              <a:ea typeface="Calibri"/>
              <a:cs typeface="Calibri"/>
              <a:sym typeface="Calibri"/>
            </a:rPr>
            <a:t> </a:t>
          </a:r>
          <a:r>
            <a:rPr lang="en-US" sz="1100">
              <a:solidFill>
                <a:schemeClr val="dk1"/>
              </a:solidFill>
              <a:latin typeface="Calibri"/>
              <a:ea typeface="Calibri"/>
              <a:cs typeface="Calibri"/>
              <a:sym typeface="Calibri"/>
            </a:rPr>
            <a:t>7</a:t>
          </a:r>
          <a:r>
            <a:rPr lang="en-US" sz="1100" b="0" i="0" u="none" strike="noStrike">
              <a:solidFill>
                <a:schemeClr val="dk1"/>
              </a:solidFill>
              <a:latin typeface="Calibri"/>
              <a:ea typeface="Calibri"/>
              <a:cs typeface="Calibri"/>
              <a:sym typeface="Calibri"/>
            </a:rPr>
            <a:t>% of total revenue​</a:t>
          </a:r>
          <a:endParaRPr sz="1100"/>
        </a:p>
        <a:p>
          <a:pPr marL="0" marR="0" lvl="0" indent="0" algn="l" rtl="0">
            <a:lnSpc>
              <a:spcPct val="100000"/>
            </a:lnSpc>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b="1"/>
        </a:p>
      </xdr:txBody>
    </xdr:sp>
    <xdr:clientData fLocksWithSheet="0"/>
  </xdr:oneCellAnchor>
  <xdr:oneCellAnchor>
    <xdr:from>
      <xdr:col>5</xdr:col>
      <xdr:colOff>0</xdr:colOff>
      <xdr:row>15</xdr:row>
      <xdr:rowOff>0</xdr:rowOff>
    </xdr:from>
    <xdr:ext cx="3429000" cy="46101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3636263" y="1479713"/>
          <a:ext cx="3419475" cy="4600575"/>
        </a:xfrm>
        <a:prstGeom prst="rect">
          <a:avLst/>
        </a:prstGeom>
        <a:solidFill>
          <a:schemeClr val="lt1"/>
        </a:solidFill>
        <a:ln w="9525" cap="flat" cmpd="sng">
          <a:solidFill>
            <a:srgbClr val="000000"/>
          </a:solidFill>
          <a:prstDash val="solid"/>
          <a:round/>
          <a:headEnd type="none" w="sm" len="sm"/>
          <a:tailEnd type="none" w="sm" len="sm"/>
        </a:ln>
        <a:effectLst>
          <a:outerShdw blurRad="50800" dist="38100" dir="2700000" algn="tl" rotWithShape="0">
            <a:srgbClr val="000000">
              <a:alpha val="40000"/>
            </a:srgbClr>
          </a:outerShdw>
        </a:effectLst>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dk1"/>
            </a:buClr>
            <a:buSzPts val="1100"/>
            <a:buFont typeface="Calibri"/>
            <a:buNone/>
          </a:pPr>
          <a:r>
            <a:rPr lang="en-US" sz="1200">
              <a:latin typeface="Times New Roman"/>
              <a:ea typeface="Times New Roman"/>
              <a:cs typeface="Times New Roman"/>
              <a:sym typeface="Times New Roman"/>
            </a:rPr>
            <a:t>United Spirits is the undisputed market leader in India by volume and value, backed by global spirits giant Diageo.</a:t>
          </a:r>
          <a:r>
            <a:rPr lang="en-US" sz="1100">
              <a:latin typeface="Times New Roman"/>
              <a:ea typeface="Times New Roman"/>
              <a:cs typeface="Times New Roman"/>
              <a:sym typeface="Times New Roman"/>
            </a:rPr>
            <a:t> </a:t>
          </a:r>
          <a:endParaRPr sz="1100">
            <a:latin typeface="Times New Roman"/>
            <a:ea typeface="Times New Roman"/>
            <a:cs typeface="Times New Roman"/>
            <a:sym typeface="Times New Roman"/>
          </a:endParaRPr>
        </a:p>
        <a:p>
          <a:pPr marL="0" lvl="0" indent="0" algn="l" rtl="0">
            <a:lnSpc>
              <a:spcPct val="115000"/>
            </a:lnSpc>
            <a:spcBef>
              <a:spcPts val="0"/>
            </a:spcBef>
            <a:spcAft>
              <a:spcPts val="0"/>
            </a:spcAft>
            <a:buSzPts val="1200"/>
            <a:buFont typeface="Times New Roman"/>
            <a:buNone/>
          </a:pPr>
          <a:r>
            <a:rPr lang="en-US" sz="1200">
              <a:latin typeface="Times New Roman"/>
              <a:ea typeface="Times New Roman"/>
              <a:cs typeface="Times New Roman"/>
              <a:sym typeface="Times New Roman"/>
            </a:rPr>
            <a:t>Products &amp; Services: Spans the entire spectrum of spirits with a clear demarcation between its "Prestige &amp; Above" and "Popular" segments. Iconic brands include McDowell's No. 1, Royal Challenge, Signature, Antiquity, alongside luxury imports like Johnnie Walker and Tanqueray.</a:t>
          </a:r>
          <a:endParaRPr sz="1200">
            <a:latin typeface="Times New Roman"/>
            <a:ea typeface="Times New Roman"/>
            <a:cs typeface="Times New Roman"/>
            <a:sym typeface="Times New Roman"/>
          </a:endParaRPr>
        </a:p>
        <a:p>
          <a:pPr marL="0" lvl="0" indent="0" algn="l" rtl="0">
            <a:lnSpc>
              <a:spcPct val="115000"/>
            </a:lnSpc>
            <a:spcBef>
              <a:spcPts val="0"/>
            </a:spcBef>
            <a:spcAft>
              <a:spcPts val="0"/>
            </a:spcAft>
            <a:buSzPts val="1200"/>
            <a:buFont typeface="Times New Roman"/>
            <a:buNone/>
          </a:pPr>
          <a:r>
            <a:rPr lang="en-US" sz="1200">
              <a:latin typeface="Times New Roman"/>
              <a:ea typeface="Times New Roman"/>
              <a:cs typeface="Times New Roman"/>
              <a:sym typeface="Times New Roman"/>
            </a:rPr>
            <a:t>Strategy: USL recently executed a massive strategic shift, selling off or franchising 32 of its lower-margin "Popular" brands to Inbrew Beverages. It is now a hyper-focused, premium-and-luxury player.</a:t>
          </a:r>
          <a:endParaRPr sz="1200">
            <a:latin typeface="Times New Roman"/>
            <a:ea typeface="Times New Roman"/>
            <a:cs typeface="Times New Roman"/>
            <a:sym typeface="Times New Roman"/>
          </a:endParaRPr>
        </a:p>
        <a:p>
          <a:pPr marL="0" marR="0" lvl="0" indent="0" algn="l" rtl="0">
            <a:lnSpc>
              <a:spcPct val="100000"/>
            </a:lnSpc>
            <a:spcBef>
              <a:spcPts val="0"/>
            </a:spcBef>
            <a:spcAft>
              <a:spcPts val="0"/>
            </a:spcAft>
            <a:buClr>
              <a:schemeClr val="dk1"/>
            </a:buClr>
            <a:buSzPts val="1100"/>
            <a:buFont typeface="Calibri"/>
            <a:buNone/>
          </a:pPr>
          <a:endParaRPr sz="1100"/>
        </a:p>
        <a:p>
          <a:pPr marL="0" lvl="0" indent="0" algn="l" rtl="0">
            <a:spcBef>
              <a:spcPts val="0"/>
            </a:spcBef>
            <a:spcAft>
              <a:spcPts val="0"/>
            </a:spcAft>
            <a:buClr>
              <a:schemeClr val="dk1"/>
            </a:buClr>
            <a:buSzPts val="1100"/>
            <a:buFont typeface="Calibri"/>
            <a:buNone/>
          </a:pPr>
          <a:r>
            <a:rPr lang="en-US" sz="1100" b="1" i="0" u="none" strike="noStrike">
              <a:solidFill>
                <a:schemeClr val="dk1"/>
              </a:solidFill>
              <a:latin typeface="Calibri"/>
              <a:ea typeface="Calibri"/>
              <a:cs typeface="Calibri"/>
              <a:sym typeface="Calibri"/>
            </a:rPr>
            <a:t>Market Operations:</a:t>
          </a:r>
          <a:endParaRPr sz="1100" b="0" i="0" u="none" strike="noStrike">
            <a:solidFill>
              <a:schemeClr val="dk1"/>
            </a:solidFill>
            <a:latin typeface="Calibri"/>
            <a:ea typeface="Calibri"/>
            <a:cs typeface="Calibri"/>
            <a:sym typeface="Calibri"/>
          </a:endParaRPr>
        </a:p>
        <a:p>
          <a:pPr marL="0" lvl="0" indent="0" algn="l" rtl="0">
            <a:spcBef>
              <a:spcPts val="0"/>
            </a:spcBef>
            <a:spcAft>
              <a:spcPts val="0"/>
            </a:spcAft>
            <a:buClr>
              <a:schemeClr val="dk1"/>
            </a:buClr>
            <a:buSzPts val="1100"/>
            <a:buFont typeface="Calibri"/>
            <a:buNone/>
          </a:pPr>
          <a:r>
            <a:rPr lang="en-US" sz="1100" b="1" i="0" u="none" strike="noStrike">
              <a:solidFill>
                <a:schemeClr val="dk1"/>
              </a:solidFill>
              <a:latin typeface="Calibri"/>
              <a:ea typeface="Calibri"/>
              <a:cs typeface="Calibri"/>
              <a:sym typeface="Calibri"/>
            </a:rPr>
            <a:t>Primary Markets:</a:t>
          </a:r>
          <a:endParaRPr sz="1100" b="0" i="0" u="none" strike="noStrike">
            <a:solidFill>
              <a:schemeClr val="dk1"/>
            </a:solidFill>
            <a:latin typeface="Calibri"/>
            <a:ea typeface="Calibri"/>
            <a:cs typeface="Calibri"/>
            <a:sym typeface="Calibri"/>
          </a:endParaRPr>
        </a:p>
        <a:p>
          <a:pPr marL="0" lvl="1" indent="0" algn="l" rtl="0">
            <a:spcBef>
              <a:spcPts val="0"/>
            </a:spcBef>
            <a:spcAft>
              <a:spcPts val="0"/>
            </a:spcAft>
            <a:buClr>
              <a:schemeClr val="dk1"/>
            </a:buClr>
            <a:buSzPts val="1100"/>
            <a:buFont typeface="Calibri"/>
            <a:buNone/>
          </a:pPr>
          <a:r>
            <a:rPr lang="en-US" sz="1100" b="0" i="0" u="none" strike="noStrike">
              <a:solidFill>
                <a:schemeClr val="dk1"/>
              </a:solidFill>
              <a:latin typeface="Calibri"/>
              <a:ea typeface="Calibri"/>
              <a:cs typeface="Calibri"/>
              <a:sym typeface="Calibri"/>
            </a:rPr>
            <a:t>India</a:t>
          </a:r>
          <a:endParaRPr sz="1100" b="0" i="0" u="none" strike="noStrike">
            <a:solidFill>
              <a:schemeClr val="dk1"/>
            </a:solidFill>
            <a:latin typeface="Calibri"/>
            <a:ea typeface="Calibri"/>
            <a:cs typeface="Calibri"/>
            <a:sym typeface="Calibri"/>
          </a:endParaRPr>
        </a:p>
        <a:p>
          <a:pPr marL="0" lvl="1"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ROW (minimal)</a:t>
          </a:r>
          <a:endParaRPr sz="1100">
            <a:solidFill>
              <a:schemeClr val="dk1"/>
            </a:solidFill>
            <a:latin typeface="Calibri"/>
            <a:ea typeface="Calibri"/>
            <a:cs typeface="Calibri"/>
            <a:sym typeface="Calibri"/>
          </a:endParaRPr>
        </a:p>
        <a:p>
          <a:pPr marL="0" lvl="1" indent="0" algn="l" rtl="0">
            <a:spcBef>
              <a:spcPts val="0"/>
            </a:spcBef>
            <a:spcAft>
              <a:spcPts val="0"/>
            </a:spcAft>
            <a:buClr>
              <a:schemeClr val="dk1"/>
            </a:buClr>
            <a:buSzPts val="1100"/>
            <a:buFont typeface="Calibri"/>
            <a:buNone/>
          </a:pPr>
          <a:r>
            <a:rPr lang="en-US" sz="1100" b="1" i="0" u="none" strike="noStrike">
              <a:solidFill>
                <a:schemeClr val="dk1"/>
              </a:solidFill>
              <a:latin typeface="Calibri"/>
              <a:ea typeface="Calibri"/>
              <a:cs typeface="Calibri"/>
              <a:sym typeface="Calibri"/>
            </a:rPr>
            <a:t>Revenue Bifurcation:</a:t>
          </a:r>
          <a:endParaRPr sz="1100" b="0" i="0" u="none" strike="noStrike">
            <a:solidFill>
              <a:schemeClr val="dk1"/>
            </a:solidFill>
            <a:latin typeface="Calibri"/>
            <a:ea typeface="Calibri"/>
            <a:cs typeface="Calibri"/>
            <a:sym typeface="Calibri"/>
          </a:endParaRPr>
        </a:p>
        <a:p>
          <a:pPr marL="0" lvl="0" indent="0" algn="l" rtl="0">
            <a:spcBef>
              <a:spcPts val="0"/>
            </a:spcBef>
            <a:spcAft>
              <a:spcPts val="0"/>
            </a:spcAft>
            <a:buClr>
              <a:schemeClr val="dk1"/>
            </a:buClr>
            <a:buSzPts val="1100"/>
            <a:buFont typeface="Calibri"/>
            <a:buNone/>
          </a:pPr>
          <a:r>
            <a:rPr lang="en-US" sz="1100" b="1" i="0" u="none" strike="noStrike">
              <a:solidFill>
                <a:schemeClr val="dk1"/>
              </a:solidFill>
              <a:latin typeface="Calibri"/>
              <a:ea typeface="Calibri"/>
              <a:cs typeface="Calibri"/>
              <a:sym typeface="Calibri"/>
            </a:rPr>
            <a:t>India:</a:t>
          </a:r>
          <a:r>
            <a:rPr lang="en-US" sz="1100" b="0" i="0" u="none" strike="noStrike">
              <a:solidFill>
                <a:schemeClr val="dk1"/>
              </a:solidFill>
              <a:latin typeface="Calibri"/>
              <a:ea typeface="Calibri"/>
              <a:cs typeface="Calibri"/>
              <a:sym typeface="Calibri"/>
            </a:rPr>
            <a:t> 9</a:t>
          </a:r>
          <a:r>
            <a:rPr lang="en-US" sz="1100">
              <a:solidFill>
                <a:schemeClr val="dk1"/>
              </a:solidFill>
              <a:latin typeface="Calibri"/>
              <a:ea typeface="Calibri"/>
              <a:cs typeface="Calibri"/>
              <a:sym typeface="Calibri"/>
            </a:rPr>
            <a:t>9</a:t>
          </a:r>
          <a:r>
            <a:rPr lang="en-US" sz="1100" b="0" i="0" u="none" strike="noStrike">
              <a:solidFill>
                <a:schemeClr val="dk1"/>
              </a:solidFill>
              <a:latin typeface="Calibri"/>
              <a:ea typeface="Calibri"/>
              <a:cs typeface="Calibri"/>
              <a:sym typeface="Calibri"/>
            </a:rPr>
            <a:t>.3% of total revenue.</a:t>
          </a:r>
          <a:endParaRPr sz="1400"/>
        </a:p>
        <a:p>
          <a:pPr marL="0" lvl="0" indent="0" algn="l" rtl="0">
            <a:spcBef>
              <a:spcPts val="0"/>
            </a:spcBef>
            <a:spcAft>
              <a:spcPts val="0"/>
            </a:spcAft>
            <a:buClr>
              <a:schemeClr val="dk1"/>
            </a:buClr>
            <a:buSzPts val="1100"/>
            <a:buFont typeface="Calibri"/>
            <a:buNone/>
          </a:pPr>
          <a:r>
            <a:rPr lang="en-US" sz="1100" b="1" i="0" u="none" strike="noStrike">
              <a:solidFill>
                <a:schemeClr val="dk1"/>
              </a:solidFill>
              <a:latin typeface="Calibri"/>
              <a:ea typeface="Calibri"/>
              <a:cs typeface="Calibri"/>
              <a:sym typeface="Calibri"/>
            </a:rPr>
            <a:t>Outside India:</a:t>
          </a:r>
          <a:r>
            <a:rPr lang="en-US" sz="1100" b="0" i="0" u="none" strike="noStrike">
              <a:solidFill>
                <a:schemeClr val="dk1"/>
              </a:solidFill>
              <a:latin typeface="Calibri"/>
              <a:ea typeface="Calibri"/>
              <a:cs typeface="Calibri"/>
              <a:sym typeface="Calibri"/>
            </a:rPr>
            <a:t> </a:t>
          </a:r>
          <a:r>
            <a:rPr lang="en-US" sz="1100">
              <a:solidFill>
                <a:schemeClr val="dk1"/>
              </a:solidFill>
              <a:latin typeface="Calibri"/>
              <a:ea typeface="Calibri"/>
              <a:cs typeface="Calibri"/>
              <a:sym typeface="Calibri"/>
            </a:rPr>
            <a:t>0.</a:t>
          </a:r>
          <a:r>
            <a:rPr lang="en-US" sz="1100" b="0" i="0" u="none" strike="noStrike">
              <a:solidFill>
                <a:schemeClr val="dk1"/>
              </a:solidFill>
              <a:latin typeface="Calibri"/>
              <a:ea typeface="Calibri"/>
              <a:cs typeface="Calibri"/>
              <a:sym typeface="Calibri"/>
            </a:rPr>
            <a:t>7% of total revenue.</a:t>
          </a:r>
          <a:endParaRPr sz="1400"/>
        </a:p>
        <a:p>
          <a:pPr marL="0" marR="0" lvl="0" indent="0" algn="l" rtl="0">
            <a:lnSpc>
              <a:spcPct val="100000"/>
            </a:lnSpc>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b="1"/>
        </a:p>
      </xdr:txBody>
    </xdr:sp>
    <xdr:clientData fLocksWithSheet="0"/>
  </xdr:oneCellAnchor>
  <xdr:oneCellAnchor>
    <xdr:from>
      <xdr:col>8</xdr:col>
      <xdr:colOff>390525</xdr:colOff>
      <xdr:row>0</xdr:row>
      <xdr:rowOff>219075</xdr:rowOff>
    </xdr:from>
    <xdr:ext cx="2895600" cy="2238375"/>
    <xdr:sp macro="" textlink="">
      <xdr:nvSpPr>
        <xdr:cNvPr id="5" name="Shape 5">
          <a:extLst>
            <a:ext uri="{FF2B5EF4-FFF2-40B4-BE49-F238E27FC236}">
              <a16:creationId xmlns:a16="http://schemas.microsoft.com/office/drawing/2014/main" id="{00000000-0008-0000-0000-000005000000}"/>
            </a:ext>
          </a:extLst>
        </xdr:cNvPr>
        <xdr:cNvSpPr txBox="1"/>
      </xdr:nvSpPr>
      <xdr:spPr>
        <a:xfrm>
          <a:off x="3902963" y="2665575"/>
          <a:ext cx="2886075" cy="2228850"/>
        </a:xfrm>
        <a:prstGeom prst="rect">
          <a:avLst/>
        </a:prstGeom>
        <a:solidFill>
          <a:schemeClr val="lt1"/>
        </a:solidFill>
        <a:ln w="9525" cap="flat" cmpd="sng">
          <a:solidFill>
            <a:srgbClr val="000000"/>
          </a:solidFill>
          <a:prstDash val="solid"/>
          <a:round/>
          <a:headEnd type="none" w="sm" len="sm"/>
          <a:tailEnd type="none" w="sm" len="sm"/>
        </a:ln>
        <a:effectLst>
          <a:outerShdw blurRad="50800" dist="38100" dir="2700000" algn="tl" rotWithShape="0">
            <a:srgbClr val="000000">
              <a:alpha val="40000"/>
            </a:srgbClr>
          </a:outerShdw>
        </a:effectLst>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dk1"/>
            </a:buClr>
            <a:buSzPts val="1100"/>
            <a:buFont typeface="Calibri"/>
            <a:buNone/>
          </a:pPr>
          <a:r>
            <a:rPr lang="en-US" sz="1400" b="1">
              <a:solidFill>
                <a:schemeClr val="dk1"/>
              </a:solidFill>
              <a:latin typeface="Calibri"/>
              <a:ea typeface="Calibri"/>
              <a:cs typeface="Calibri"/>
              <a:sym typeface="Calibri"/>
            </a:rPr>
            <a:t>SECTION 01 </a:t>
          </a:r>
          <a:r>
            <a:rPr lang="en-US" sz="1400" b="1" i="0" u="none" strike="noStrike">
              <a:solidFill>
                <a:schemeClr val="dk1"/>
              </a:solidFill>
              <a:latin typeface="Calibri"/>
              <a:ea typeface="Calibri"/>
              <a:cs typeface="Calibri"/>
              <a:sym typeface="Calibri"/>
            </a:rPr>
            <a:t>GROUP </a:t>
          </a:r>
          <a:r>
            <a:rPr lang="en-US" sz="1400" b="1">
              <a:solidFill>
                <a:schemeClr val="dk1"/>
              </a:solidFill>
              <a:latin typeface="Calibri"/>
              <a:ea typeface="Calibri"/>
              <a:cs typeface="Calibri"/>
              <a:sym typeface="Calibri"/>
            </a:rPr>
            <a:t>10</a:t>
          </a:r>
          <a:endParaRPr sz="1400" b="1">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200" b="1">
              <a:solidFill>
                <a:schemeClr val="dk1"/>
              </a:solidFill>
              <a:latin typeface="Calibri"/>
              <a:ea typeface="Calibri"/>
              <a:cs typeface="Calibri"/>
              <a:sym typeface="Calibri"/>
            </a:rPr>
            <a:t>FT271003- Gayathri Rajesh</a:t>
          </a:r>
          <a:endParaRPr sz="1200" b="1">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200" b="1">
              <a:solidFill>
                <a:schemeClr val="dk1"/>
              </a:solidFill>
              <a:latin typeface="Calibri"/>
              <a:ea typeface="Calibri"/>
              <a:cs typeface="Calibri"/>
              <a:sym typeface="Calibri"/>
            </a:rPr>
            <a:t>FT271021-Sampath Kumar Shreepad Kulkarni</a:t>
          </a:r>
          <a:endParaRPr sz="1200" b="1">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200" b="1">
              <a:solidFill>
                <a:schemeClr val="dk1"/>
              </a:solidFill>
              <a:latin typeface="Calibri"/>
              <a:ea typeface="Calibri"/>
              <a:cs typeface="Calibri"/>
              <a:sym typeface="Calibri"/>
            </a:rPr>
            <a:t>FT271025-Jasmin Jariwala</a:t>
          </a:r>
          <a:endParaRPr sz="1200" b="1">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200" b="1">
              <a:solidFill>
                <a:schemeClr val="dk1"/>
              </a:solidFill>
              <a:latin typeface="Calibri"/>
              <a:ea typeface="Calibri"/>
              <a:cs typeface="Calibri"/>
              <a:sym typeface="Calibri"/>
            </a:rPr>
            <a:t>FT271049-Ankit Agrawal</a:t>
          </a:r>
          <a:endParaRPr sz="1200" b="1">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200" b="1">
              <a:solidFill>
                <a:schemeClr val="dk1"/>
              </a:solidFill>
              <a:latin typeface="Calibri"/>
              <a:ea typeface="Calibri"/>
              <a:cs typeface="Calibri"/>
              <a:sym typeface="Calibri"/>
            </a:rPr>
            <a:t>FT271063-Jeevitha C</a:t>
          </a:r>
          <a:endParaRPr sz="1200" b="1">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200" b="1">
              <a:solidFill>
                <a:schemeClr val="dk1"/>
              </a:solidFill>
              <a:latin typeface="Calibri"/>
              <a:ea typeface="Calibri"/>
              <a:cs typeface="Calibri"/>
              <a:sym typeface="Calibri"/>
            </a:rPr>
            <a:t>FT271070-Barun Agarwal</a:t>
          </a:r>
          <a:endParaRPr sz="1200" b="1">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br>
            <a:rPr lang="en-US" sz="1100" b="0" i="0" u="none" strike="noStrike">
              <a:solidFill>
                <a:schemeClr val="dk1"/>
              </a:solidFill>
              <a:latin typeface="Calibri"/>
              <a:ea typeface="Calibri"/>
              <a:cs typeface="Calibri"/>
              <a:sym typeface="Calibri"/>
            </a:rPr>
          </a:br>
          <a:r>
            <a:rPr lang="en-US" sz="1100">
              <a:solidFill>
                <a:schemeClr val="dk1"/>
              </a:solidFill>
              <a:latin typeface="Calibri"/>
              <a:ea typeface="Calibri"/>
              <a:cs typeface="Calibri"/>
              <a:sym typeface="Calibri"/>
            </a:rPr>
            <a:t> </a:t>
          </a:r>
          <a:endParaRPr sz="1100"/>
        </a:p>
        <a:p>
          <a:pPr marL="0" marR="0" lvl="0" indent="0" algn="l" rtl="0">
            <a:lnSpc>
              <a:spcPct val="100000"/>
            </a:lnSpc>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b="1"/>
        </a:p>
      </xdr:txBody>
    </xdr:sp>
    <xdr:clientData fLocksWithSheet="0"/>
  </xdr:oneCellAnchor>
  <xdr:oneCellAnchor>
    <xdr:from>
      <xdr:col>4</xdr:col>
      <xdr:colOff>552450</xdr:colOff>
      <xdr:row>3</xdr:row>
      <xdr:rowOff>133350</xdr:rowOff>
    </xdr:from>
    <xdr:ext cx="3486150" cy="638175"/>
    <xdr:pic>
      <xdr:nvPicPr>
        <xdr:cNvPr id="2" name="image8.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257175</xdr:colOff>
      <xdr:row>2</xdr:row>
      <xdr:rowOff>314325</xdr:rowOff>
    </xdr:from>
    <xdr:ext cx="3105150" cy="2171700"/>
    <xdr:pic>
      <xdr:nvPicPr>
        <xdr:cNvPr id="6" name="image2.pn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838200</xdr:colOff>
      <xdr:row>7</xdr:row>
      <xdr:rowOff>47625</xdr:rowOff>
    </xdr:from>
    <xdr:ext cx="1733550" cy="1333500"/>
    <xdr:pic>
      <xdr:nvPicPr>
        <xdr:cNvPr id="7" name="image1.png" title="Image">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295275</xdr:colOff>
      <xdr:row>1</xdr:row>
      <xdr:rowOff>200025</xdr:rowOff>
    </xdr:from>
    <xdr:ext cx="4381500" cy="2638425"/>
    <xdr:pic>
      <xdr:nvPicPr>
        <xdr:cNvPr id="2" name="image7.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314325</xdr:colOff>
      <xdr:row>17</xdr:row>
      <xdr:rowOff>46264</xdr:rowOff>
    </xdr:from>
    <xdr:ext cx="4343400" cy="2638425"/>
    <xdr:pic>
      <xdr:nvPicPr>
        <xdr:cNvPr id="3" name="image10.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6267451" y="3400425"/>
          <a:ext cx="4343400" cy="26384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822181</xdr:colOff>
      <xdr:row>12</xdr:row>
      <xdr:rowOff>96116</xdr:rowOff>
    </xdr:from>
    <xdr:ext cx="4848225" cy="2914650"/>
    <xdr:pic>
      <xdr:nvPicPr>
        <xdr:cNvPr id="2" name="image4.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6441932" y="2486025"/>
          <a:ext cx="4848225" cy="2914650"/>
        </a:xfrm>
        <a:prstGeom prst="rect">
          <a:avLst/>
        </a:prstGeom>
        <a:noFill/>
      </xdr:spPr>
    </xdr:pic>
    <xdr:clientData fLocksWithSheet="0"/>
  </xdr:oneCellAnchor>
  <xdr:oneCellAnchor>
    <xdr:from>
      <xdr:col>0</xdr:col>
      <xdr:colOff>482312</xdr:colOff>
      <xdr:row>12</xdr:row>
      <xdr:rowOff>138547</xdr:rowOff>
    </xdr:from>
    <xdr:ext cx="4848225" cy="2914650"/>
    <xdr:pic>
      <xdr:nvPicPr>
        <xdr:cNvPr id="3" name="image3.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xfrm>
          <a:off x="482312" y="2528456"/>
          <a:ext cx="4848225" cy="291465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10</xdr:row>
      <xdr:rowOff>-200025</xdr:rowOff>
    </xdr:from>
    <xdr:ext cx="3219450" cy="1952625"/>
    <xdr:pic>
      <xdr:nvPicPr>
        <xdr:cNvPr id="2" name="image5.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495300</xdr:colOff>
      <xdr:row>8</xdr:row>
      <xdr:rowOff>200025</xdr:rowOff>
    </xdr:from>
    <xdr:ext cx="3219450" cy="1895475"/>
    <xdr:pic>
      <xdr:nvPicPr>
        <xdr:cNvPr id="3" name="image12.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314325</xdr:colOff>
      <xdr:row>8</xdr:row>
      <xdr:rowOff>171450</xdr:rowOff>
    </xdr:from>
    <xdr:ext cx="3124200" cy="1952625"/>
    <xdr:pic>
      <xdr:nvPicPr>
        <xdr:cNvPr id="4" name="image6.png" title="Imag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7</xdr:col>
      <xdr:colOff>238125</xdr:colOff>
      <xdr:row>1</xdr:row>
      <xdr:rowOff>114300</xdr:rowOff>
    </xdr:from>
    <xdr:ext cx="4105275" cy="24003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228600</xdr:colOff>
      <xdr:row>13</xdr:row>
      <xdr:rowOff>190500</xdr:rowOff>
    </xdr:from>
    <xdr:ext cx="4210050" cy="27813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638175</xdr:colOff>
      <xdr:row>30</xdr:row>
      <xdr:rowOff>66675</xdr:rowOff>
    </xdr:from>
    <xdr:ext cx="3619500" cy="2809875"/>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38100</xdr:colOff>
      <xdr:row>29</xdr:row>
      <xdr:rowOff>19050</xdr:rowOff>
    </xdr:from>
    <xdr:ext cx="4324350" cy="3000375"/>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7</xdr:col>
      <xdr:colOff>38100</xdr:colOff>
      <xdr:row>45</xdr:row>
      <xdr:rowOff>104775</xdr:rowOff>
    </xdr:from>
    <xdr:ext cx="4210050" cy="2771775"/>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12</xdr:col>
      <xdr:colOff>266700</xdr:colOff>
      <xdr:row>1</xdr:row>
      <xdr:rowOff>171450</xdr:rowOff>
    </xdr:from>
    <xdr:ext cx="3962400" cy="2000250"/>
    <xdr:sp macro="" textlink="">
      <xdr:nvSpPr>
        <xdr:cNvPr id="7" name="Shape 6">
          <a:extLst>
            <a:ext uri="{FF2B5EF4-FFF2-40B4-BE49-F238E27FC236}">
              <a16:creationId xmlns:a16="http://schemas.microsoft.com/office/drawing/2014/main" id="{00000000-0008-0000-0400-000007000000}"/>
            </a:ext>
          </a:extLst>
        </xdr:cNvPr>
        <xdr:cNvSpPr txBox="1"/>
      </xdr:nvSpPr>
      <xdr:spPr>
        <a:xfrm>
          <a:off x="3364800" y="2784638"/>
          <a:ext cx="3962400" cy="1990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Radico Khaitan:</a:t>
          </a:r>
          <a:r>
            <a:rPr lang="en-US" sz="1100">
              <a:solidFill>
                <a:schemeClr val="dk1"/>
              </a:solidFill>
              <a:latin typeface="Arial"/>
              <a:ea typeface="Arial"/>
              <a:cs typeface="Arial"/>
              <a:sym typeface="Arial"/>
            </a:rPr>
            <a:t> Has steadily expanded its workforce from 1,179 in 2020-21 to 1,494 in 2024-25, showing a modest YoY growth of </a:t>
          </a:r>
          <a:r>
            <a:rPr lang="en-US" sz="1100" b="1">
              <a:solidFill>
                <a:schemeClr val="dk1"/>
              </a:solidFill>
              <a:latin typeface="Arial"/>
              <a:ea typeface="Arial"/>
              <a:cs typeface="Arial"/>
              <a:sym typeface="Arial"/>
            </a:rPr>
            <a:t>1.70%</a:t>
          </a:r>
          <a:r>
            <a:rPr lang="en-US" sz="1100">
              <a:solidFill>
                <a:schemeClr val="dk1"/>
              </a:solidFill>
              <a:latin typeface="Arial"/>
              <a:ea typeface="Arial"/>
              <a:cs typeface="Arial"/>
              <a:sym typeface="Arial"/>
            </a:rPr>
            <a:t> in the final year.</a:t>
          </a:r>
          <a:endParaRPr sz="1400"/>
        </a:p>
        <a:p>
          <a:pPr marL="0" lvl="0" indent="0" algn="l" rtl="0">
            <a:spcBef>
              <a:spcPts val="0"/>
            </a:spcBef>
            <a:spcAft>
              <a:spcPts val="0"/>
            </a:spcAft>
            <a:buNone/>
          </a:pPr>
          <a:r>
            <a:rPr lang="en-US" sz="1100" b="1">
              <a:solidFill>
                <a:schemeClr val="dk1"/>
              </a:solidFill>
              <a:latin typeface="Arial"/>
              <a:ea typeface="Arial"/>
              <a:cs typeface="Arial"/>
              <a:sym typeface="Arial"/>
            </a:rPr>
            <a:t>United Spirits Limited (USL):</a:t>
          </a:r>
          <a:r>
            <a:rPr lang="en-US" sz="1100">
              <a:solidFill>
                <a:schemeClr val="dk1"/>
              </a:solidFill>
              <a:latin typeface="Arial"/>
              <a:ea typeface="Arial"/>
              <a:cs typeface="Arial"/>
              <a:sym typeface="Arial"/>
            </a:rPr>
            <a:t> Conversely, USL has continuously streamlined its operations, reducing its workforce year-on-year from 3,261 to 2,420 (a </a:t>
          </a:r>
          <a:r>
            <a:rPr lang="en-US" sz="1100" b="1">
              <a:solidFill>
                <a:schemeClr val="dk1"/>
              </a:solidFill>
              <a:latin typeface="Arial"/>
              <a:ea typeface="Arial"/>
              <a:cs typeface="Arial"/>
              <a:sym typeface="Arial"/>
            </a:rPr>
            <a:t>-6.85%</a:t>
          </a:r>
          <a:r>
            <a:rPr lang="en-US" sz="1100">
              <a:solidFill>
                <a:schemeClr val="dk1"/>
              </a:solidFill>
              <a:latin typeface="Arial"/>
              <a:ea typeface="Arial"/>
              <a:cs typeface="Arial"/>
              <a:sym typeface="Arial"/>
            </a:rPr>
            <a:t> decline in the final year).</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While Radico is in an expansionary phase, USL appears to be focusing on operational restructuring, automation, or lean management to drive efficiency.</a:t>
          </a:r>
          <a:endParaRPr sz="1400"/>
        </a:p>
        <a:p>
          <a:pPr marL="0" lvl="0" indent="0" algn="l" rtl="0">
            <a:spcBef>
              <a:spcPts val="0"/>
            </a:spcBef>
            <a:spcAft>
              <a:spcPts val="0"/>
            </a:spcAft>
            <a:buNone/>
          </a:pPr>
          <a:endParaRPr sz="1100"/>
        </a:p>
      </xdr:txBody>
    </xdr:sp>
    <xdr:clientData fLocksWithSheet="0"/>
  </xdr:oneCellAnchor>
  <xdr:oneCellAnchor>
    <xdr:from>
      <xdr:col>12</xdr:col>
      <xdr:colOff>285750</xdr:colOff>
      <xdr:row>14</xdr:row>
      <xdr:rowOff>133350</xdr:rowOff>
    </xdr:from>
    <xdr:ext cx="3962400" cy="2419350"/>
    <xdr:sp macro="" textlink="">
      <xdr:nvSpPr>
        <xdr:cNvPr id="8" name="Shape 7">
          <a:extLst>
            <a:ext uri="{FF2B5EF4-FFF2-40B4-BE49-F238E27FC236}">
              <a16:creationId xmlns:a16="http://schemas.microsoft.com/office/drawing/2014/main" id="{00000000-0008-0000-0400-000008000000}"/>
            </a:ext>
          </a:extLst>
        </xdr:cNvPr>
        <xdr:cNvSpPr txBox="1"/>
      </xdr:nvSpPr>
      <xdr:spPr>
        <a:xfrm>
          <a:off x="3364800" y="2575088"/>
          <a:ext cx="3962400" cy="2409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Radico Khaitan:</a:t>
          </a:r>
          <a:r>
            <a:rPr lang="en-US" sz="1100">
              <a:solidFill>
                <a:schemeClr val="dk1"/>
              </a:solidFill>
              <a:latin typeface="Arial"/>
              <a:ea typeface="Arial"/>
              <a:cs typeface="Arial"/>
              <a:sym typeface="Arial"/>
            </a:rPr>
            <a:t> Achieved consistent, robust revenue growth. Sales grew from 2,398.80 crores to 4,851.20 crores, finishing strong with a </a:t>
          </a:r>
          <a:r>
            <a:rPr lang="en-US" sz="1100" b="1">
              <a:solidFill>
                <a:schemeClr val="dk1"/>
              </a:solidFill>
              <a:latin typeface="Arial"/>
              <a:ea typeface="Arial"/>
              <a:cs typeface="Arial"/>
              <a:sym typeface="Arial"/>
            </a:rPr>
            <a:t>17.79%</a:t>
          </a:r>
          <a:r>
            <a:rPr lang="en-US" sz="1100">
              <a:solidFill>
                <a:schemeClr val="dk1"/>
              </a:solidFill>
              <a:latin typeface="Arial"/>
              <a:ea typeface="Arial"/>
              <a:cs typeface="Arial"/>
              <a:sym typeface="Arial"/>
            </a:rPr>
            <a:t> YoY growth rate in 2024-25. Its peak growth year was 2023-24 at an impressive 31.05%.</a:t>
          </a:r>
          <a:endParaRPr sz="1400"/>
        </a:p>
        <a:p>
          <a:pPr marL="0" lvl="0" indent="0" algn="l" rtl="0">
            <a:spcBef>
              <a:spcPts val="0"/>
            </a:spcBef>
            <a:spcAft>
              <a:spcPts val="0"/>
            </a:spcAft>
            <a:buNone/>
          </a:pPr>
          <a:r>
            <a:rPr lang="en-US" sz="1100" b="1">
              <a:solidFill>
                <a:schemeClr val="dk1"/>
              </a:solidFill>
              <a:latin typeface="Arial"/>
              <a:ea typeface="Arial"/>
              <a:cs typeface="Arial"/>
              <a:sym typeface="Arial"/>
            </a:rPr>
            <a:t>United Spirits Limited (USL):</a:t>
          </a:r>
          <a:r>
            <a:rPr lang="en-US" sz="1100">
              <a:solidFill>
                <a:schemeClr val="dk1"/>
              </a:solidFill>
              <a:latin typeface="Arial"/>
              <a:ea typeface="Arial"/>
              <a:cs typeface="Arial"/>
              <a:sym typeface="Arial"/>
            </a:rPr>
            <a:t> USL remains the market giant, scaling up to 11,573 crores in 2024-25. While its growth slowed down drastically in 2023-24 (3.07%), it rebounded well in 2024-25 with an </a:t>
          </a:r>
          <a:r>
            <a:rPr lang="en-US" sz="1100" b="1">
              <a:solidFill>
                <a:schemeClr val="dk1"/>
              </a:solidFill>
              <a:latin typeface="Arial"/>
              <a:ea typeface="Arial"/>
              <a:cs typeface="Arial"/>
              <a:sym typeface="Arial"/>
            </a:rPr>
            <a:t>8.24%</a:t>
          </a:r>
          <a:r>
            <a:rPr lang="en-US" sz="1100">
              <a:solidFill>
                <a:schemeClr val="dk1"/>
              </a:solidFill>
              <a:latin typeface="Arial"/>
              <a:ea typeface="Arial"/>
              <a:cs typeface="Arial"/>
              <a:sym typeface="Arial"/>
            </a:rPr>
            <a:t> YoY growth rate.</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Radico Khaitan is growing at a faster percentage rate, aggressively capturing market share, whereas USL maintains massive volume dominance with steady single-to-low-double-digit growth.</a:t>
          </a:r>
          <a:endParaRPr sz="1400"/>
        </a:p>
        <a:p>
          <a:pPr marL="0" lvl="0" indent="0" algn="l" rtl="0">
            <a:spcBef>
              <a:spcPts val="0"/>
            </a:spcBef>
            <a:spcAft>
              <a:spcPts val="0"/>
            </a:spcAft>
            <a:buNone/>
          </a:pPr>
          <a:endParaRPr sz="1100"/>
        </a:p>
      </xdr:txBody>
    </xdr:sp>
    <xdr:clientData fLocksWithSheet="0"/>
  </xdr:oneCellAnchor>
  <xdr:oneCellAnchor>
    <xdr:from>
      <xdr:col>12</xdr:col>
      <xdr:colOff>238125</xdr:colOff>
      <xdr:row>29</xdr:row>
      <xdr:rowOff>47625</xdr:rowOff>
    </xdr:from>
    <xdr:ext cx="4600575" cy="2676525"/>
    <xdr:sp macro="" textlink="">
      <xdr:nvSpPr>
        <xdr:cNvPr id="9" name="Shape 8">
          <a:extLst>
            <a:ext uri="{FF2B5EF4-FFF2-40B4-BE49-F238E27FC236}">
              <a16:creationId xmlns:a16="http://schemas.microsoft.com/office/drawing/2014/main" id="{00000000-0008-0000-0400-000009000000}"/>
            </a:ext>
          </a:extLst>
        </xdr:cNvPr>
        <xdr:cNvSpPr txBox="1"/>
      </xdr:nvSpPr>
      <xdr:spPr>
        <a:xfrm>
          <a:off x="3050475" y="2446500"/>
          <a:ext cx="4591050" cy="2667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Radico Khaitan:</a:t>
          </a:r>
          <a:r>
            <a:rPr lang="en-US" sz="1100">
              <a:solidFill>
                <a:schemeClr val="dk1"/>
              </a:solidFill>
              <a:latin typeface="Arial"/>
              <a:ea typeface="Arial"/>
              <a:cs typeface="Arial"/>
              <a:sym typeface="Arial"/>
            </a:rPr>
            <a:t> Experienced a dip in profits during 2021-22 (-8.14%) and 2022-23 (-17.77%), likely due to rising input costs. However, it staged a massive recovery over the last two years, culminating in a spectacular </a:t>
          </a:r>
          <a:r>
            <a:rPr lang="en-US" sz="1100" b="1">
              <a:solidFill>
                <a:schemeClr val="dk1"/>
              </a:solidFill>
              <a:latin typeface="Arial"/>
              <a:ea typeface="Arial"/>
              <a:cs typeface="Arial"/>
              <a:sym typeface="Arial"/>
            </a:rPr>
            <a:t>31.82%</a:t>
          </a:r>
          <a:r>
            <a:rPr lang="en-US" sz="1100">
              <a:solidFill>
                <a:schemeClr val="dk1"/>
              </a:solidFill>
              <a:latin typeface="Arial"/>
              <a:ea typeface="Arial"/>
              <a:cs typeface="Arial"/>
              <a:sym typeface="Arial"/>
            </a:rPr>
            <a:t> YoY profit growth in 2024-25 (reaching 3,456.11 million).</a:t>
          </a:r>
          <a:endParaRPr sz="1400"/>
        </a:p>
        <a:p>
          <a:pPr marL="0" lvl="0" indent="0" algn="l" rtl="0">
            <a:spcBef>
              <a:spcPts val="0"/>
            </a:spcBef>
            <a:spcAft>
              <a:spcPts val="0"/>
            </a:spcAft>
            <a:buNone/>
          </a:pPr>
          <a:r>
            <a:rPr lang="en-US" sz="1100" b="1">
              <a:solidFill>
                <a:schemeClr val="dk1"/>
              </a:solidFill>
              <a:latin typeface="Arial"/>
              <a:ea typeface="Arial"/>
              <a:cs typeface="Arial"/>
              <a:sym typeface="Arial"/>
            </a:rPr>
            <a:t>United Spirits Limited (USL):</a:t>
          </a:r>
          <a:r>
            <a:rPr lang="en-US" sz="1100">
              <a:solidFill>
                <a:schemeClr val="dk1"/>
              </a:solidFill>
              <a:latin typeface="Arial"/>
              <a:ea typeface="Arial"/>
              <a:cs typeface="Arial"/>
              <a:sym typeface="Arial"/>
            </a:rPr>
            <a:t> USL delivered astronomical profit growth early on, spiking by 123.86% in 2021-22. While the growth rate has naturally normalized over time, it still recorded a solid </a:t>
          </a:r>
          <a:r>
            <a:rPr lang="en-US" sz="1100" b="1">
              <a:solidFill>
                <a:schemeClr val="dk1"/>
              </a:solidFill>
              <a:latin typeface="Arial"/>
              <a:ea typeface="Arial"/>
              <a:cs typeface="Arial"/>
              <a:sym typeface="Arial"/>
            </a:rPr>
            <a:t>12.36%</a:t>
          </a:r>
          <a:r>
            <a:rPr lang="en-US" sz="1100">
              <a:solidFill>
                <a:schemeClr val="dk1"/>
              </a:solidFill>
              <a:latin typeface="Arial"/>
              <a:ea typeface="Arial"/>
              <a:cs typeface="Arial"/>
              <a:sym typeface="Arial"/>
            </a:rPr>
            <a:t> YoY increase in 2024-25, reaching 15,820 million.</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Radico’s bottom-line recovery indicates strong pricing power or successful premiumization strategies implemented in recent years. USL’s massive profit jump early in the timeline highlights an excellent turnaround or product-mix optimization strategy.</a:t>
          </a:r>
          <a:endParaRPr sz="1400"/>
        </a:p>
        <a:p>
          <a:pPr marL="0" lvl="0" indent="0" algn="l" rtl="0">
            <a:spcBef>
              <a:spcPts val="0"/>
            </a:spcBef>
            <a:spcAft>
              <a:spcPts val="0"/>
            </a:spcAft>
            <a:buNone/>
          </a:pPr>
          <a:endParaRPr sz="1100"/>
        </a:p>
      </xdr:txBody>
    </xdr:sp>
    <xdr:clientData fLocksWithSheet="0"/>
  </xdr:oneCellAnchor>
  <xdr:oneCellAnchor>
    <xdr:from>
      <xdr:col>12</xdr:col>
      <xdr:colOff>247650</xdr:colOff>
      <xdr:row>45</xdr:row>
      <xdr:rowOff>142875</xdr:rowOff>
    </xdr:from>
    <xdr:ext cx="4600575" cy="2162175"/>
    <xdr:sp macro="" textlink="">
      <xdr:nvSpPr>
        <xdr:cNvPr id="10" name="Shape 9">
          <a:extLst>
            <a:ext uri="{FF2B5EF4-FFF2-40B4-BE49-F238E27FC236}">
              <a16:creationId xmlns:a16="http://schemas.microsoft.com/office/drawing/2014/main" id="{00000000-0008-0000-0400-00000A000000}"/>
            </a:ext>
          </a:extLst>
        </xdr:cNvPr>
        <xdr:cNvSpPr txBox="1"/>
      </xdr:nvSpPr>
      <xdr:spPr>
        <a:xfrm>
          <a:off x="3050475" y="2703675"/>
          <a:ext cx="4591050" cy="21526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Radico Khaitan:</a:t>
          </a:r>
          <a:r>
            <a:rPr lang="en-US" sz="1100">
              <a:solidFill>
                <a:schemeClr val="dk1"/>
              </a:solidFill>
              <a:latin typeface="Arial"/>
              <a:ea typeface="Arial"/>
              <a:cs typeface="Arial"/>
              <a:sym typeface="Arial"/>
            </a:rPr>
            <a:t> Asset size increased significantly from 27,143.62 million to 46,389.56 million, indicating aggressive capital expenditure (CapEx) and capacity expansion, registering a </a:t>
          </a:r>
          <a:r>
            <a:rPr lang="en-US" sz="1100" b="1">
              <a:solidFill>
                <a:schemeClr val="dk1"/>
              </a:solidFill>
              <a:latin typeface="Arial"/>
              <a:ea typeface="Arial"/>
              <a:cs typeface="Arial"/>
              <a:sym typeface="Arial"/>
            </a:rPr>
            <a:t>13.28%</a:t>
          </a:r>
          <a:r>
            <a:rPr lang="en-US" sz="1100">
              <a:solidFill>
                <a:schemeClr val="dk1"/>
              </a:solidFill>
              <a:latin typeface="Arial"/>
              <a:ea typeface="Arial"/>
              <a:cs typeface="Arial"/>
              <a:sym typeface="Arial"/>
            </a:rPr>
            <a:t> YoY growth in 2024-25.</a:t>
          </a:r>
          <a:endParaRPr sz="1400"/>
        </a:p>
        <a:p>
          <a:pPr marL="0" lvl="0" indent="0" algn="l" rtl="0">
            <a:spcBef>
              <a:spcPts val="0"/>
            </a:spcBef>
            <a:spcAft>
              <a:spcPts val="0"/>
            </a:spcAft>
            <a:buNone/>
          </a:pPr>
          <a:r>
            <a:rPr lang="en-US" sz="1100" b="1">
              <a:solidFill>
                <a:schemeClr val="dk1"/>
              </a:solidFill>
              <a:latin typeface="Arial"/>
              <a:ea typeface="Arial"/>
              <a:cs typeface="Arial"/>
              <a:sym typeface="Arial"/>
            </a:rPr>
            <a:t>United Spirits Limited (USL):</a:t>
          </a:r>
          <a:r>
            <a:rPr lang="en-US" sz="1100">
              <a:solidFill>
                <a:schemeClr val="dk1"/>
              </a:solidFill>
              <a:latin typeface="Arial"/>
              <a:ea typeface="Arial"/>
              <a:cs typeface="Arial"/>
              <a:sym typeface="Arial"/>
            </a:rPr>
            <a:t> USL continued its steady asset accumulation, expanding its base to 1,32,480 million in 2024-25, marking an accelerating </a:t>
          </a:r>
          <a:r>
            <a:rPr lang="en-US" sz="1100" b="1">
              <a:solidFill>
                <a:schemeClr val="dk1"/>
              </a:solidFill>
              <a:latin typeface="Arial"/>
              <a:ea typeface="Arial"/>
              <a:cs typeface="Arial"/>
              <a:sym typeface="Arial"/>
            </a:rPr>
            <a:t>17.77%</a:t>
          </a:r>
          <a:r>
            <a:rPr lang="en-US" sz="1100">
              <a:solidFill>
                <a:schemeClr val="dk1"/>
              </a:solidFill>
              <a:latin typeface="Arial"/>
              <a:ea typeface="Arial"/>
              <a:cs typeface="Arial"/>
              <a:sym typeface="Arial"/>
            </a:rPr>
            <a:t> YoY asset growth.</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Arial"/>
              <a:ea typeface="Arial"/>
              <a:cs typeface="Arial"/>
              <a:sym typeface="Arial"/>
            </a:rPr>
            <a:t>Both companies are actively investing back into their businesses. USL's accelerating asset growth combined with a shrinking workforce points heavily toward capital-intensive investments like advanced manufacturing facilities or distribution networks.</a:t>
          </a:r>
          <a:endParaRPr sz="1400"/>
        </a:p>
        <a:p>
          <a:pPr marL="0" lvl="0" indent="0" algn="l" rtl="0">
            <a:spcBef>
              <a:spcPts val="0"/>
            </a:spcBef>
            <a:spcAft>
              <a:spcPts val="0"/>
            </a:spcAft>
            <a:buNone/>
          </a:pP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7</xdr:col>
      <xdr:colOff>0</xdr:colOff>
      <xdr:row>19</xdr:row>
      <xdr:rowOff>77932</xdr:rowOff>
    </xdr:from>
    <xdr:ext cx="5162550" cy="3114675"/>
    <xdr:pic>
      <xdr:nvPicPr>
        <xdr:cNvPr id="2" name="image11.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xfrm>
          <a:off x="6546273" y="4095750"/>
          <a:ext cx="5162550" cy="3114675"/>
        </a:xfrm>
        <a:prstGeom prst="rect">
          <a:avLst/>
        </a:prstGeom>
        <a:noFill/>
      </xdr:spPr>
    </xdr:pic>
    <xdr:clientData fLocksWithSheet="0"/>
  </xdr:oneCellAnchor>
  <xdr:oneCellAnchor>
    <xdr:from>
      <xdr:col>6</xdr:col>
      <xdr:colOff>942975</xdr:colOff>
      <xdr:row>3</xdr:row>
      <xdr:rowOff>180975</xdr:rowOff>
    </xdr:from>
    <xdr:ext cx="5162550" cy="3114675"/>
    <xdr:pic>
      <xdr:nvPicPr>
        <xdr:cNvPr id="3" name="image9.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6</xdr:col>
      <xdr:colOff>485775</xdr:colOff>
      <xdr:row>1</xdr:row>
      <xdr:rowOff>123825</xdr:rowOff>
    </xdr:from>
    <xdr:ext cx="5981700" cy="3590925"/>
    <xdr:pic>
      <xdr:nvPicPr>
        <xdr:cNvPr id="2" name="image18.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512617</xdr:colOff>
      <xdr:row>21</xdr:row>
      <xdr:rowOff>3464</xdr:rowOff>
    </xdr:from>
    <xdr:ext cx="5981700" cy="3590925"/>
    <xdr:pic>
      <xdr:nvPicPr>
        <xdr:cNvPr id="3" name="image17.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xfrm>
          <a:off x="6236277" y="4185806"/>
          <a:ext cx="5981700" cy="3590925"/>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5</xdr:col>
      <xdr:colOff>345282</xdr:colOff>
      <xdr:row>1</xdr:row>
      <xdr:rowOff>59532</xdr:rowOff>
    </xdr:from>
    <xdr:ext cx="6965154" cy="4071936"/>
    <xdr:graphicFrame macro="">
      <xdr:nvGraphicFramePr>
        <xdr:cNvPr id="6" name="Chart 6">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333374</xdr:colOff>
      <xdr:row>20</xdr:row>
      <xdr:rowOff>92869</xdr:rowOff>
    </xdr:from>
    <xdr:ext cx="6965155" cy="4098129"/>
    <xdr:graphicFrame macro="">
      <xdr:nvGraphicFramePr>
        <xdr:cNvPr id="7" name="Chart 7">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152400</xdr:colOff>
      <xdr:row>19</xdr:row>
      <xdr:rowOff>171450</xdr:rowOff>
    </xdr:from>
    <xdr:ext cx="9906000" cy="6124575"/>
    <xdr:graphicFrame macro="">
      <xdr:nvGraphicFramePr>
        <xdr:cNvPr id="8" name="Chart 8" title="Chart">
          <a:extLst>
            <a:ext uri="{FF2B5EF4-FFF2-40B4-BE49-F238E27FC236}">
              <a16:creationId xmlns:a16="http://schemas.microsoft.com/office/drawing/2014/main" id="{00000000-0008-0000-08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66675</xdr:colOff>
      <xdr:row>9</xdr:row>
      <xdr:rowOff>0</xdr:rowOff>
    </xdr:from>
    <xdr:ext cx="4791075" cy="2886075"/>
    <xdr:pic>
      <xdr:nvPicPr>
        <xdr:cNvPr id="2" name="image14.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1638300</xdr:colOff>
      <xdr:row>37</xdr:row>
      <xdr:rowOff>19050</xdr:rowOff>
    </xdr:from>
    <xdr:ext cx="5334000" cy="3209925"/>
    <xdr:pic>
      <xdr:nvPicPr>
        <xdr:cNvPr id="3" name="image15.png" title="Image">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247650</xdr:colOff>
      <xdr:row>26</xdr:row>
      <xdr:rowOff>161925</xdr:rowOff>
    </xdr:from>
    <xdr:ext cx="10610850" cy="3524250"/>
    <xdr:pic>
      <xdr:nvPicPr>
        <xdr:cNvPr id="4" name="image13.jpg" title="Image">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247650</xdr:colOff>
      <xdr:row>0</xdr:row>
      <xdr:rowOff>9525</xdr:rowOff>
    </xdr:from>
    <xdr:ext cx="8096250" cy="5105400"/>
    <xdr:pic>
      <xdr:nvPicPr>
        <xdr:cNvPr id="5" name="image16.png" title="Image">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10</xdr:col>
      <xdr:colOff>190500</xdr:colOff>
      <xdr:row>0</xdr:row>
      <xdr:rowOff>57150</xdr:rowOff>
    </xdr:from>
    <xdr:ext cx="8934450" cy="6038850"/>
    <xdr:graphicFrame macro="">
      <xdr:nvGraphicFramePr>
        <xdr:cNvPr id="9" name="Chart 9" title="Chart">
          <a:extLst>
            <a:ext uri="{FF2B5EF4-FFF2-40B4-BE49-F238E27FC236}">
              <a16:creationId xmlns:a16="http://schemas.microsoft.com/office/drawing/2014/main" id="{00000000-0008-0000-1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164522</xdr:colOff>
      <xdr:row>32</xdr:row>
      <xdr:rowOff>60614</xdr:rowOff>
    </xdr:from>
    <xdr:ext cx="8934450" cy="5524500"/>
    <xdr:graphicFrame macro="">
      <xdr:nvGraphicFramePr>
        <xdr:cNvPr id="10" name="Chart 10" title="Chart">
          <a:extLst>
            <a:ext uri="{FF2B5EF4-FFF2-40B4-BE49-F238E27FC236}">
              <a16:creationId xmlns:a16="http://schemas.microsoft.com/office/drawing/2014/main" id="{00000000-0008-0000-1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dr:oneCellAnchor>
    <xdr:from>
      <xdr:col>6</xdr:col>
      <xdr:colOff>533400</xdr:colOff>
      <xdr:row>18</xdr:row>
      <xdr:rowOff>142875</xdr:rowOff>
    </xdr:from>
    <xdr:ext cx="9020175" cy="5324475"/>
    <xdr:graphicFrame macro="">
      <xdr:nvGraphicFramePr>
        <xdr:cNvPr id="11" name="Chart 11">
          <a:extLst>
            <a:ext uri="{FF2B5EF4-FFF2-40B4-BE49-F238E27FC236}">
              <a16:creationId xmlns:a16="http://schemas.microsoft.com/office/drawing/2014/main" id="{00000000-0008-0000-1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dr:oneCellAnchor>
    <xdr:from>
      <xdr:col>4</xdr:col>
      <xdr:colOff>0</xdr:colOff>
      <xdr:row>4</xdr:row>
      <xdr:rowOff>0</xdr:rowOff>
    </xdr:from>
    <xdr:ext cx="6477000" cy="4314825"/>
    <xdr:graphicFrame macro="">
      <xdr:nvGraphicFramePr>
        <xdr:cNvPr id="12" name="Chart 12">
          <a:extLst>
            <a:ext uri="{FF2B5EF4-FFF2-40B4-BE49-F238E27FC236}">
              <a16:creationId xmlns:a16="http://schemas.microsoft.com/office/drawing/2014/main" id="{00000000-0008-0000-1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785813</xdr:colOff>
      <xdr:row>30</xdr:row>
      <xdr:rowOff>61913</xdr:rowOff>
    </xdr:from>
    <xdr:ext cx="6477000" cy="4019550"/>
    <xdr:graphicFrame macro="">
      <xdr:nvGraphicFramePr>
        <xdr:cNvPr id="13" name="Chart 13" title="Chart">
          <a:extLst>
            <a:ext uri="{FF2B5EF4-FFF2-40B4-BE49-F238E27FC236}">
              <a16:creationId xmlns:a16="http://schemas.microsoft.com/office/drawing/2014/main" id="{00000000-0008-0000-1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dr:oneCellAnchor>
    <xdr:from>
      <xdr:col>8</xdr:col>
      <xdr:colOff>161925</xdr:colOff>
      <xdr:row>5</xdr:row>
      <xdr:rowOff>47625</xdr:rowOff>
    </xdr:from>
    <xdr:ext cx="9153525" cy="5667375"/>
    <mc:AlternateContent xmlns:mc="http://schemas.openxmlformats.org/markup-compatibility/2006">
      <mc:Choice xmlns:cx1="http://schemas.microsoft.com/office/drawing/2015/9/8/chartex" Requires="cx1">
        <xdr:graphicFrame macro="">
          <xdr:nvGraphicFramePr>
            <xdr:cNvPr id="14" name="Chart 14" title="Chart">
              <a:extLst>
                <a:ext uri="{FF2B5EF4-FFF2-40B4-BE49-F238E27FC236}">
                  <a16:creationId xmlns:a16="http://schemas.microsoft.com/office/drawing/2014/main" id="{00000000-0008-0000-1500-00000E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220950" y="952500"/>
              <a:ext cx="9153525" cy="56673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fLocksWithSheet="0"/>
  </xdr:oneCellAnchor>
</xdr:wsDr>
</file>

<file path=xl/drawings/drawing15.xml><?xml version="1.0" encoding="utf-8"?>
<xdr:wsDr xmlns:xdr="http://schemas.openxmlformats.org/drawingml/2006/spreadsheetDrawing" xmlns:a="http://schemas.openxmlformats.org/drawingml/2006/main">
  <xdr:oneCellAnchor>
    <xdr:from>
      <xdr:col>8</xdr:col>
      <xdr:colOff>400050</xdr:colOff>
      <xdr:row>5</xdr:row>
      <xdr:rowOff>114300</xdr:rowOff>
    </xdr:from>
    <xdr:ext cx="9734550" cy="7581900"/>
    <mc:AlternateContent xmlns:mc="http://schemas.openxmlformats.org/markup-compatibility/2006">
      <mc:Choice xmlns:cx1="http://schemas.microsoft.com/office/drawing/2015/9/8/chartex" Requires="cx1">
        <xdr:graphicFrame macro="">
          <xdr:nvGraphicFramePr>
            <xdr:cNvPr id="16" name="Chart 16" title="Chart">
              <a:extLst>
                <a:ext uri="{FF2B5EF4-FFF2-40B4-BE49-F238E27FC236}">
                  <a16:creationId xmlns:a16="http://schemas.microsoft.com/office/drawing/2014/main" id="{00000000-0008-0000-1600-000010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525750" y="1066800"/>
              <a:ext cx="9734550" cy="7581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118382</xdr:colOff>
      <xdr:row>11</xdr:row>
      <xdr:rowOff>119744</xdr:rowOff>
    </xdr:from>
    <xdr:ext cx="3857625" cy="2247900"/>
    <xdr:sp macro="" textlink="">
      <xdr:nvSpPr>
        <xdr:cNvPr id="10" name="Shape 10">
          <a:extLst>
            <a:ext uri="{FF2B5EF4-FFF2-40B4-BE49-F238E27FC236}">
              <a16:creationId xmlns:a16="http://schemas.microsoft.com/office/drawing/2014/main" id="{00000000-0008-0000-1E00-00000A000000}"/>
            </a:ext>
          </a:extLst>
        </xdr:cNvPr>
        <xdr:cNvSpPr txBox="1"/>
      </xdr:nvSpPr>
      <xdr:spPr>
        <a:xfrm>
          <a:off x="118382" y="2140405"/>
          <a:ext cx="3857625" cy="22479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Gross Profit Margin</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In March 2026, United Spirits Limited maintained its sector lead with a Gross Profit Margin of 46.24% compared to Radico Khaitan’s 42.76%. Both companies showed positive growth in gross profits over the period. This steady multi-year expansion is primarily driven by successful product premiumization where the brands are focused on introducing premium collaborated alco-bev product series and pricing adjustments that have successfully mitigated input cost pressures. The companies are showing strong and steady year over year growth in gross profit. </a:t>
          </a:r>
          <a:endParaRPr sz="1100"/>
        </a:p>
      </xdr:txBody>
    </xdr:sp>
    <xdr:clientData fLocksWithSheet="0"/>
  </xdr:oneCellAnchor>
  <xdr:oneCellAnchor>
    <xdr:from>
      <xdr:col>1</xdr:col>
      <xdr:colOff>2087336</xdr:colOff>
      <xdr:row>11</xdr:row>
      <xdr:rowOff>110219</xdr:rowOff>
    </xdr:from>
    <xdr:ext cx="4105275" cy="2247900"/>
    <xdr:sp macro="" textlink="">
      <xdr:nvSpPr>
        <xdr:cNvPr id="11" name="Shape 11">
          <a:extLst>
            <a:ext uri="{FF2B5EF4-FFF2-40B4-BE49-F238E27FC236}">
              <a16:creationId xmlns:a16="http://schemas.microsoft.com/office/drawing/2014/main" id="{00000000-0008-0000-1E00-00000B000000}"/>
            </a:ext>
          </a:extLst>
        </xdr:cNvPr>
        <xdr:cNvSpPr txBox="1"/>
      </xdr:nvSpPr>
      <xdr:spPr>
        <a:xfrm>
          <a:off x="4203247" y="2130880"/>
          <a:ext cx="4105275" cy="22479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Net Profit Margin</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Radico Khaitan and United Spirits reported Net Profit Margins of 69.60% and 85.58% respectively for March 2026, showing notable increases from the prior year. However, these figures are structurally inconsistent as they significantly exceed gross profit margins across the entire timeline. This distortion is likely driven by large non-operating income additions, non-core asset sales, or especially for the United Spirits having multiple subsidiaries and other incomes.</a:t>
          </a:r>
          <a:endParaRPr sz="1100"/>
        </a:p>
      </xdr:txBody>
    </xdr:sp>
    <xdr:clientData fLocksWithSheet="0"/>
  </xdr:oneCellAnchor>
  <xdr:oneCellAnchor>
    <xdr:from>
      <xdr:col>6</xdr:col>
      <xdr:colOff>800100</xdr:colOff>
      <xdr:row>11</xdr:row>
      <xdr:rowOff>106136</xdr:rowOff>
    </xdr:from>
    <xdr:ext cx="4010025" cy="2257425"/>
    <xdr:sp macro="" textlink="">
      <xdr:nvSpPr>
        <xdr:cNvPr id="12" name="Shape 12">
          <a:extLst>
            <a:ext uri="{FF2B5EF4-FFF2-40B4-BE49-F238E27FC236}">
              <a16:creationId xmlns:a16="http://schemas.microsoft.com/office/drawing/2014/main" id="{00000000-0008-0000-1E00-00000C000000}"/>
            </a:ext>
          </a:extLst>
        </xdr:cNvPr>
        <xdr:cNvSpPr txBox="1"/>
      </xdr:nvSpPr>
      <xdr:spPr>
        <a:xfrm>
          <a:off x="8562976" y="2126797"/>
          <a:ext cx="4010025" cy="22574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Return on Equity (ROE)</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This measures how much profit the business creates using the money put in by its shareholders. In March 2026, Radico Khaitan's returns surged to 26.19%, overtaking United Spirits which dropped to 22.30%. This means Radico is currently delivering much stronger growth on its investors' dollars, likely driven by a sharp rise in its bottom-line earnings. his upward trend for Radico reflects highly efficient net earnings generation relative to its equity. </a:t>
          </a:r>
          <a:endParaRPr sz="1400"/>
        </a:p>
      </xdr:txBody>
    </xdr:sp>
    <xdr:clientData fLocksWithSheet="0"/>
  </xdr:oneCellAnchor>
  <xdr:oneCellAnchor>
    <xdr:from>
      <xdr:col>0</xdr:col>
      <xdr:colOff>131991</xdr:colOff>
      <xdr:row>26</xdr:row>
      <xdr:rowOff>81643</xdr:rowOff>
    </xdr:from>
    <xdr:ext cx="3841296" cy="2204356"/>
    <xdr:sp macro="" textlink="">
      <xdr:nvSpPr>
        <xdr:cNvPr id="13" name="Shape 13">
          <a:extLst>
            <a:ext uri="{FF2B5EF4-FFF2-40B4-BE49-F238E27FC236}">
              <a16:creationId xmlns:a16="http://schemas.microsoft.com/office/drawing/2014/main" id="{00000000-0008-0000-1E00-00000D000000}"/>
            </a:ext>
          </a:extLst>
        </xdr:cNvPr>
        <xdr:cNvSpPr txBox="1"/>
      </xdr:nvSpPr>
      <xdr:spPr>
        <a:xfrm>
          <a:off x="131991" y="4551590"/>
          <a:ext cx="3841296" cy="2204356"/>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Return on Capital Employed (ROCE)</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This tracks the performance of all the long-term funding packed into the business, combining both shareholder cash and bank loans. Radico Khaitan’s efficiency jumped to 23.98% this period, while United Spirits continued a multi-year slide down to 21.42%. Radico's upward trend shows excellent management of its total funding, whereas United Spirits' decline points to underperforming projects or idle capital. Radico’s multi-year upward trajectory highlights superior operational efficiency in optimizing its total debt and equity capital. United might be underutilizing their capital.</a:t>
          </a:r>
          <a:endParaRPr sz="1400"/>
        </a:p>
      </xdr:txBody>
    </xdr:sp>
    <xdr:clientData fLocksWithSheet="0"/>
  </xdr:oneCellAnchor>
  <xdr:oneCellAnchor>
    <xdr:from>
      <xdr:col>1</xdr:col>
      <xdr:colOff>2103665</xdr:colOff>
      <xdr:row>26</xdr:row>
      <xdr:rowOff>89808</xdr:rowOff>
    </xdr:from>
    <xdr:ext cx="4073978" cy="2168977"/>
    <xdr:sp macro="" textlink="">
      <xdr:nvSpPr>
        <xdr:cNvPr id="14" name="Shape 14">
          <a:extLst>
            <a:ext uri="{FF2B5EF4-FFF2-40B4-BE49-F238E27FC236}">
              <a16:creationId xmlns:a16="http://schemas.microsoft.com/office/drawing/2014/main" id="{00000000-0008-0000-1E00-00000E000000}"/>
            </a:ext>
          </a:extLst>
        </xdr:cNvPr>
        <xdr:cNvSpPr txBox="1"/>
      </xdr:nvSpPr>
      <xdr:spPr>
        <a:xfrm>
          <a:off x="4219576" y="4559755"/>
          <a:ext cx="4073978" cy="2168977"/>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Return on Assets (ROA)</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This shows how effectively a company converts its physical resources—like factories, equipment, and inventory—into actual profit. Radico Khaitan posted a major productivity leap to 16.76% in March 2026, surpassing United Spirits, which softened to 16.01%. This indicates that Radico is extracting far more value out of its operational footprint than it did last year, while United Spirits' asset growth has temporarily outpaced its profit gains.The ROA shows us significant improvement in Radico’s operational asset turnover and utilization over the last twelve months.</a:t>
          </a:r>
          <a:endParaRPr sz="1400"/>
        </a:p>
      </xdr:txBody>
    </xdr:sp>
    <xdr:clientData fLocksWithSheet="0"/>
  </xdr:oneCellAnchor>
  <xdr:oneCellAnchor>
    <xdr:from>
      <xdr:col>6</xdr:col>
      <xdr:colOff>789215</xdr:colOff>
      <xdr:row>26</xdr:row>
      <xdr:rowOff>72118</xdr:rowOff>
    </xdr:from>
    <xdr:ext cx="4048123" cy="2152649"/>
    <xdr:sp macro="" textlink="">
      <xdr:nvSpPr>
        <xdr:cNvPr id="15" name="Shape 15">
          <a:extLst>
            <a:ext uri="{FF2B5EF4-FFF2-40B4-BE49-F238E27FC236}">
              <a16:creationId xmlns:a16="http://schemas.microsoft.com/office/drawing/2014/main" id="{00000000-0008-0000-1E00-00000F000000}"/>
            </a:ext>
          </a:extLst>
        </xdr:cNvPr>
        <xdr:cNvSpPr txBox="1"/>
      </xdr:nvSpPr>
      <xdr:spPr>
        <a:xfrm>
          <a:off x="8552091" y="4542065"/>
          <a:ext cx="4048123" cy="2152649"/>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Return on Invested Capital (ROIC)</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This pinpoints the actual profit a company squeezes out of the specific cash actively tied up in its core, everyday business—ignoring outside distractions like spare cash just sitting in the bank. United Spirits leads the market here at 21.83% in March 2026, proving its core operations are still a highly efficient money-making machine. However, Radico Khaitan closed the competitive gap dramatically by climbing over 5 percentage points to 16.37%, showing that its latest direct business investments are starting to pay off fast.</a:t>
          </a:r>
          <a:endParaRPr sz="1400"/>
        </a:p>
      </xdr:txBody>
    </xdr:sp>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xdr:col>
      <xdr:colOff>19050</xdr:colOff>
      <xdr:row>4</xdr:row>
      <xdr:rowOff>114300</xdr:rowOff>
    </xdr:from>
    <xdr:ext cx="5753100" cy="3057525"/>
    <xdr:graphicFrame macro="">
      <xdr:nvGraphicFramePr>
        <xdr:cNvPr id="18" name="Chart 18">
          <a:extLst>
            <a:ext uri="{FF2B5EF4-FFF2-40B4-BE49-F238E27FC236}">
              <a16:creationId xmlns:a16="http://schemas.microsoft.com/office/drawing/2014/main" id="{00000000-0008-0000-1F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47625</xdr:colOff>
      <xdr:row>4</xdr:row>
      <xdr:rowOff>114300</xdr:rowOff>
    </xdr:from>
    <xdr:ext cx="5753100" cy="3057525"/>
    <xdr:graphicFrame macro="">
      <xdr:nvGraphicFramePr>
        <xdr:cNvPr id="19" name="Chart 19">
          <a:extLst>
            <a:ext uri="{FF2B5EF4-FFF2-40B4-BE49-F238E27FC236}">
              <a16:creationId xmlns:a16="http://schemas.microsoft.com/office/drawing/2014/main" id="{00000000-0008-0000-1F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19050</xdr:colOff>
      <xdr:row>22</xdr:row>
      <xdr:rowOff>171450</xdr:rowOff>
    </xdr:from>
    <xdr:ext cx="5753100" cy="3057525"/>
    <xdr:graphicFrame macro="">
      <xdr:nvGraphicFramePr>
        <xdr:cNvPr id="20" name="Chart 20">
          <a:extLst>
            <a:ext uri="{FF2B5EF4-FFF2-40B4-BE49-F238E27FC236}">
              <a16:creationId xmlns:a16="http://schemas.microsoft.com/office/drawing/2014/main" id="{00000000-0008-0000-1F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10</xdr:col>
      <xdr:colOff>57150</xdr:colOff>
      <xdr:row>22</xdr:row>
      <xdr:rowOff>161925</xdr:rowOff>
    </xdr:from>
    <xdr:ext cx="5753100" cy="3057525"/>
    <xdr:graphicFrame macro="">
      <xdr:nvGraphicFramePr>
        <xdr:cNvPr id="21" name="Chart 21">
          <a:extLst>
            <a:ext uri="{FF2B5EF4-FFF2-40B4-BE49-F238E27FC236}">
              <a16:creationId xmlns:a16="http://schemas.microsoft.com/office/drawing/2014/main" id="{00000000-0008-0000-1F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638175</xdr:colOff>
      <xdr:row>41</xdr:row>
      <xdr:rowOff>133350</xdr:rowOff>
    </xdr:from>
    <xdr:ext cx="5753100" cy="3057525"/>
    <xdr:graphicFrame macro="">
      <xdr:nvGraphicFramePr>
        <xdr:cNvPr id="22" name="Chart 22">
          <a:extLst>
            <a:ext uri="{FF2B5EF4-FFF2-40B4-BE49-F238E27FC236}">
              <a16:creationId xmlns:a16="http://schemas.microsoft.com/office/drawing/2014/main" id="{00000000-0008-0000-1F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10</xdr:col>
      <xdr:colOff>38100</xdr:colOff>
      <xdr:row>41</xdr:row>
      <xdr:rowOff>123825</xdr:rowOff>
    </xdr:from>
    <xdr:ext cx="5753100" cy="3057525"/>
    <xdr:graphicFrame macro="">
      <xdr:nvGraphicFramePr>
        <xdr:cNvPr id="23" name="Chart 23">
          <a:extLst>
            <a:ext uri="{FF2B5EF4-FFF2-40B4-BE49-F238E27FC236}">
              <a16:creationId xmlns:a16="http://schemas.microsoft.com/office/drawing/2014/main" id="{00000000-0008-0000-1F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dr:oneCellAnchor>
    <xdr:from>
      <xdr:col>6</xdr:col>
      <xdr:colOff>831396</xdr:colOff>
      <xdr:row>2</xdr:row>
      <xdr:rowOff>149678</xdr:rowOff>
    </xdr:from>
    <xdr:ext cx="4781550" cy="1231447"/>
    <xdr:sp macro="" textlink="">
      <xdr:nvSpPr>
        <xdr:cNvPr id="16" name="Shape 16">
          <a:extLst>
            <a:ext uri="{FF2B5EF4-FFF2-40B4-BE49-F238E27FC236}">
              <a16:creationId xmlns:a16="http://schemas.microsoft.com/office/drawing/2014/main" id="{00000000-0008-0000-2000-000010000000}"/>
            </a:ext>
          </a:extLst>
        </xdr:cNvPr>
        <xdr:cNvSpPr txBox="1"/>
      </xdr:nvSpPr>
      <xdr:spPr>
        <a:xfrm>
          <a:off x="6961415" y="476249"/>
          <a:ext cx="4781550" cy="1231447"/>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Sales:</a:t>
          </a:r>
          <a:r>
            <a:rPr lang="en-US" sz="1100">
              <a:solidFill>
                <a:schemeClr val="dk1"/>
              </a:solidFill>
              <a:latin typeface="Arial"/>
              <a:ea typeface="Arial"/>
              <a:cs typeface="Arial"/>
              <a:sym typeface="Arial"/>
            </a:rPr>
            <a:t> Radico Khaitan is in aggressive hyper-growth, more than doubling its revenue since 2022 with a massive </a:t>
          </a:r>
          <a:r>
            <a:rPr lang="en-US" sz="1100" b="1">
              <a:solidFill>
                <a:schemeClr val="dk1"/>
              </a:solidFill>
              <a:latin typeface="Arial"/>
              <a:ea typeface="Arial"/>
              <a:cs typeface="Arial"/>
              <a:sym typeface="Arial"/>
            </a:rPr>
            <a:t>24.94% jump</a:t>
          </a:r>
          <a:r>
            <a:rPr lang="en-US" sz="1100">
              <a:solidFill>
                <a:schemeClr val="dk1"/>
              </a:solidFill>
              <a:latin typeface="Arial"/>
              <a:ea typeface="Arial"/>
              <a:cs typeface="Arial"/>
              <a:sym typeface="Arial"/>
            </a:rPr>
            <a:t> this year, while United Spirits acts as the mature market leader with steady but slowing single-digit growth (</a:t>
          </a:r>
          <a:r>
            <a:rPr lang="en-US" sz="1100" b="1">
              <a:solidFill>
                <a:schemeClr val="dk1"/>
              </a:solidFill>
              <a:latin typeface="Arial"/>
              <a:ea typeface="Arial"/>
              <a:cs typeface="Arial"/>
              <a:sym typeface="Arial"/>
            </a:rPr>
            <a:t>3.78%</a:t>
          </a:r>
          <a:r>
            <a:rPr lang="en-US" sz="1100">
              <a:solidFill>
                <a:schemeClr val="dk1"/>
              </a:solidFill>
              <a:latin typeface="Arial"/>
              <a:ea typeface="Arial"/>
              <a:cs typeface="Arial"/>
              <a:sym typeface="Arial"/>
            </a:rPr>
            <a:t>). In Absolute numbers United Spirits still has huge sales volume in amount but Radico Khaitan is growing at a faster rate. So it gets difficult to comment in number wise but growth wise Radico Khaitan is stronger.</a:t>
          </a:r>
          <a:endParaRPr sz="1100"/>
        </a:p>
      </xdr:txBody>
    </xdr:sp>
    <xdr:clientData fLocksWithSheet="0"/>
  </xdr:oneCellAnchor>
  <xdr:oneCellAnchor>
    <xdr:from>
      <xdr:col>6</xdr:col>
      <xdr:colOff>820511</xdr:colOff>
      <xdr:row>13</xdr:row>
      <xdr:rowOff>5443</xdr:rowOff>
    </xdr:from>
    <xdr:ext cx="4781550" cy="923925"/>
    <xdr:sp macro="" textlink="">
      <xdr:nvSpPr>
        <xdr:cNvPr id="17" name="Shape 17">
          <a:extLst>
            <a:ext uri="{FF2B5EF4-FFF2-40B4-BE49-F238E27FC236}">
              <a16:creationId xmlns:a16="http://schemas.microsoft.com/office/drawing/2014/main" id="{00000000-0008-0000-2000-000011000000}"/>
            </a:ext>
          </a:extLst>
        </xdr:cNvPr>
        <xdr:cNvSpPr txBox="1"/>
      </xdr:nvSpPr>
      <xdr:spPr>
        <a:xfrm>
          <a:off x="6950530" y="2128157"/>
          <a:ext cx="4781550" cy="9239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Profit:</a:t>
          </a:r>
          <a:r>
            <a:rPr lang="en-US" sz="1100">
              <a:solidFill>
                <a:schemeClr val="dk1"/>
              </a:solidFill>
              <a:latin typeface="Arial"/>
              <a:ea typeface="Arial"/>
              <a:cs typeface="Arial"/>
              <a:sym typeface="Arial"/>
            </a:rPr>
            <a:t> United Spirits delivers rock-solid, predictable profit expansion year after year, but Radico is the standout winner this period with its take-home profit growing yoy by </a:t>
          </a:r>
          <a:r>
            <a:rPr lang="en-US" sz="1100" b="1">
              <a:solidFill>
                <a:schemeClr val="dk1"/>
              </a:solidFill>
              <a:latin typeface="Arial"/>
              <a:ea typeface="Arial"/>
              <a:cs typeface="Arial"/>
              <a:sym typeface="Arial"/>
            </a:rPr>
            <a:t>75%</a:t>
          </a:r>
          <a:r>
            <a:rPr lang="en-US" sz="1100">
              <a:solidFill>
                <a:schemeClr val="dk1"/>
              </a:solidFill>
              <a:latin typeface="Arial"/>
              <a:ea typeface="Arial"/>
              <a:cs typeface="Arial"/>
              <a:sym typeface="Arial"/>
            </a:rPr>
            <a:t> in a single year as its operations successfully scale. If we see the percentage Radico Khaitan has been very effecient and cost effective as the firm was able to generate such good PAT.</a:t>
          </a:r>
          <a:endParaRPr sz="1100"/>
        </a:p>
      </xdr:txBody>
    </xdr:sp>
    <xdr:clientData fLocksWithSheet="0"/>
  </xdr:oneCellAnchor>
  <xdr:oneCellAnchor>
    <xdr:from>
      <xdr:col>6</xdr:col>
      <xdr:colOff>828675</xdr:colOff>
      <xdr:row>22</xdr:row>
      <xdr:rowOff>161924</xdr:rowOff>
    </xdr:from>
    <xdr:ext cx="4781550" cy="952500"/>
    <xdr:sp macro="" textlink="">
      <xdr:nvSpPr>
        <xdr:cNvPr id="18" name="Shape 18">
          <a:extLst>
            <a:ext uri="{FF2B5EF4-FFF2-40B4-BE49-F238E27FC236}">
              <a16:creationId xmlns:a16="http://schemas.microsoft.com/office/drawing/2014/main" id="{00000000-0008-0000-2000-000012000000}"/>
            </a:ext>
          </a:extLst>
        </xdr:cNvPr>
        <xdr:cNvSpPr txBox="1"/>
      </xdr:nvSpPr>
      <xdr:spPr>
        <a:xfrm>
          <a:off x="6958694" y="3754210"/>
          <a:ext cx="4781550" cy="9525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Assets:</a:t>
          </a:r>
          <a:r>
            <a:rPr lang="en-US" sz="1100">
              <a:solidFill>
                <a:schemeClr val="dk1"/>
              </a:solidFill>
              <a:latin typeface="Arial"/>
              <a:ea typeface="Arial"/>
              <a:cs typeface="Arial"/>
              <a:sym typeface="Arial"/>
            </a:rPr>
            <a:t> United Spirits is steadily buying more assets to back up its massive scale. Radico Khaitan this year has barely expanded its physical setup size (only 7.2%), yet managed to squeeze massive sales and record profits out of what it already owned.</a:t>
          </a:r>
          <a:endParaRPr sz="1400"/>
        </a:p>
      </xdr:txBody>
    </xdr:sp>
    <xdr:clientData fLocksWithSheet="0"/>
  </xdr:oneCellAnchor>
  <xdr:oneCellAnchor>
    <xdr:from>
      <xdr:col>0</xdr:col>
      <xdr:colOff>122465</xdr:colOff>
      <xdr:row>19</xdr:row>
      <xdr:rowOff>125186</xdr:rowOff>
    </xdr:from>
    <xdr:ext cx="4819650" cy="2838450"/>
    <xdr:sp macro="" textlink="">
      <xdr:nvSpPr>
        <xdr:cNvPr id="19" name="Shape 19">
          <a:extLst>
            <a:ext uri="{FF2B5EF4-FFF2-40B4-BE49-F238E27FC236}">
              <a16:creationId xmlns:a16="http://schemas.microsoft.com/office/drawing/2014/main" id="{00000000-0008-0000-2000-000013000000}"/>
            </a:ext>
          </a:extLst>
        </xdr:cNvPr>
        <xdr:cNvSpPr txBox="1"/>
      </xdr:nvSpPr>
      <xdr:spPr>
        <a:xfrm>
          <a:off x="122465" y="3227615"/>
          <a:ext cx="4819650" cy="28384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Sales Growth:</a:t>
          </a:r>
          <a:r>
            <a:rPr lang="en-US" sz="1100">
              <a:solidFill>
                <a:schemeClr val="dk1"/>
              </a:solidFill>
              <a:latin typeface="Arial"/>
              <a:ea typeface="Arial"/>
              <a:cs typeface="Arial"/>
              <a:sym typeface="Arial"/>
            </a:rPr>
            <a:t> Over the 5-year period, Radico Khaitan has been the fast-climbing challenger by more than doubling its sales, while United Spirits remains the giant market leader growing at a slower, mature pace.</a:t>
          </a:r>
          <a:endParaRPr sz="1400"/>
        </a:p>
        <a:p>
          <a:pPr marL="0" lvl="0" indent="0" algn="l" rtl="0">
            <a:spcBef>
              <a:spcPts val="0"/>
            </a:spcBef>
            <a:spcAft>
              <a:spcPts val="0"/>
            </a:spcAft>
            <a:buNone/>
          </a:pPr>
          <a:r>
            <a:rPr lang="en-US" sz="1100" b="1">
              <a:solidFill>
                <a:schemeClr val="dk1"/>
              </a:solidFill>
              <a:latin typeface="Arial"/>
              <a:ea typeface="Arial"/>
              <a:cs typeface="Arial"/>
              <a:sym typeface="Arial"/>
            </a:rPr>
            <a:t>Profit after Tax:</a:t>
          </a:r>
          <a:r>
            <a:rPr lang="en-US" sz="1100">
              <a:solidFill>
                <a:schemeClr val="dk1"/>
              </a:solidFill>
              <a:latin typeface="Arial"/>
              <a:ea typeface="Arial"/>
              <a:cs typeface="Arial"/>
              <a:sym typeface="Arial"/>
            </a:rPr>
            <a:t> Both businesses successfully increased significantly their final profits since 2022, but Radico achieved an unmatched performance boost this past year, spiking its profits by nearly 75%.</a:t>
          </a:r>
          <a:endParaRPr sz="1400"/>
        </a:p>
        <a:p>
          <a:pPr marL="0" lvl="0" indent="0" algn="l" rtl="0">
            <a:spcBef>
              <a:spcPts val="0"/>
            </a:spcBef>
            <a:spcAft>
              <a:spcPts val="0"/>
            </a:spcAft>
            <a:buNone/>
          </a:pPr>
          <a:r>
            <a:rPr lang="en-US" sz="1100" b="1">
              <a:solidFill>
                <a:schemeClr val="dk1"/>
              </a:solidFill>
              <a:latin typeface="Arial"/>
              <a:ea typeface="Arial"/>
              <a:cs typeface="Arial"/>
              <a:sym typeface="Arial"/>
            </a:rPr>
            <a:t>Assets:</a:t>
          </a:r>
          <a:r>
            <a:rPr lang="en-US" sz="1100">
              <a:solidFill>
                <a:schemeClr val="dk1"/>
              </a:solidFill>
              <a:latin typeface="Arial"/>
              <a:ea typeface="Arial"/>
              <a:cs typeface="Arial"/>
              <a:sym typeface="Arial"/>
            </a:rPr>
            <a:t> United Spirits steadily expanded its massive physical footprint over the 5 years, whereas Radico smartly kept its resource growth minimal this past year to squeeze maximum value out of its current setup.</a:t>
          </a:r>
          <a:endParaRPr sz="1400"/>
        </a:p>
        <a:p>
          <a:pPr marL="0" lvl="0" indent="0" algn="l" rtl="0">
            <a:spcBef>
              <a:spcPts val="0"/>
            </a:spcBef>
            <a:spcAft>
              <a:spcPts val="0"/>
            </a:spcAft>
            <a:buNone/>
          </a:pPr>
          <a:r>
            <a:rPr lang="en-US" sz="1100" b="1">
              <a:solidFill>
                <a:schemeClr val="dk1"/>
              </a:solidFill>
              <a:latin typeface="Arial"/>
              <a:ea typeface="Arial"/>
              <a:cs typeface="Arial"/>
              <a:sym typeface="Arial"/>
            </a:rPr>
            <a:t>The Big Picture:</a:t>
          </a:r>
          <a:r>
            <a:rPr lang="en-US" sz="1100">
              <a:solidFill>
                <a:schemeClr val="dk1"/>
              </a:solidFill>
              <a:latin typeface="Arial"/>
              <a:ea typeface="Arial"/>
              <a:cs typeface="Arial"/>
              <a:sym typeface="Arial"/>
            </a:rPr>
            <a:t> The 5-year journey reveals United Spirits as a reliable, massive cash generator, while Radico Khaitan is transforming itself into a highly efficient, high-speed profit chaser. Hence, we as a team Personally think it is good to invest in Radico Khaitan if Growth and market share price growth is what is expected.</a:t>
          </a:r>
          <a:endParaRPr sz="1400"/>
        </a:p>
        <a:p>
          <a:pPr marL="0" lvl="0" indent="0" algn="l" rtl="0">
            <a:spcBef>
              <a:spcPts val="0"/>
            </a:spcBef>
            <a:spcAft>
              <a:spcPts val="0"/>
            </a:spcAft>
            <a:buNone/>
          </a:pPr>
          <a:endParaRPr sz="1100"/>
        </a:p>
      </xdr:txBody>
    </xdr:sp>
    <xdr:clientData fLocksWithSheet="0"/>
  </xdr:oneCellAnchor>
</xdr:wsDr>
</file>

<file path=xl/drawings/drawing19.xml><?xml version="1.0" encoding="utf-8"?>
<xdr:wsDr xmlns:xdr="http://schemas.openxmlformats.org/drawingml/2006/spreadsheetDrawing" xmlns:a="http://schemas.openxmlformats.org/drawingml/2006/main">
  <xdr:oneCellAnchor>
    <xdr:from>
      <xdr:col>4</xdr:col>
      <xdr:colOff>0</xdr:colOff>
      <xdr:row>2</xdr:row>
      <xdr:rowOff>0</xdr:rowOff>
    </xdr:from>
    <xdr:ext cx="5391150" cy="2695575"/>
    <xdr:graphicFrame macro="">
      <xdr:nvGraphicFramePr>
        <xdr:cNvPr id="24" name="Chart 24">
          <a:extLst>
            <a:ext uri="{FF2B5EF4-FFF2-40B4-BE49-F238E27FC236}">
              <a16:creationId xmlns:a16="http://schemas.microsoft.com/office/drawing/2014/main" id="{00000000-0008-0000-2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623454</xdr:colOff>
      <xdr:row>19</xdr:row>
      <xdr:rowOff>60613</xdr:rowOff>
    </xdr:from>
    <xdr:ext cx="5391150" cy="2695575"/>
    <xdr:graphicFrame macro="">
      <xdr:nvGraphicFramePr>
        <xdr:cNvPr id="25" name="Chart 25">
          <a:extLst>
            <a:ext uri="{FF2B5EF4-FFF2-40B4-BE49-F238E27FC236}">
              <a16:creationId xmlns:a16="http://schemas.microsoft.com/office/drawing/2014/main" id="{00000000-0008-0000-2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646834</xdr:colOff>
      <xdr:row>36</xdr:row>
      <xdr:rowOff>30307</xdr:rowOff>
    </xdr:from>
    <xdr:ext cx="5391150" cy="2695575"/>
    <xdr:graphicFrame macro="">
      <xdr:nvGraphicFramePr>
        <xdr:cNvPr id="26" name="Chart 26">
          <a:extLst>
            <a:ext uri="{FF2B5EF4-FFF2-40B4-BE49-F238E27FC236}">
              <a16:creationId xmlns:a16="http://schemas.microsoft.com/office/drawing/2014/main" id="{00000000-0008-0000-21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dr:oneCellAnchor>
    <xdr:from>
      <xdr:col>1</xdr:col>
      <xdr:colOff>0</xdr:colOff>
      <xdr:row>27</xdr:row>
      <xdr:rowOff>0</xdr:rowOff>
    </xdr:from>
    <xdr:ext cx="4857750" cy="1276350"/>
    <xdr:sp macro="" textlink="">
      <xdr:nvSpPr>
        <xdr:cNvPr id="20" name="Shape 20">
          <a:extLst>
            <a:ext uri="{FF2B5EF4-FFF2-40B4-BE49-F238E27FC236}">
              <a16:creationId xmlns:a16="http://schemas.microsoft.com/office/drawing/2014/main" id="{00000000-0008-0000-2200-000014000000}"/>
            </a:ext>
          </a:extLst>
        </xdr:cNvPr>
        <xdr:cNvSpPr txBox="1"/>
      </xdr:nvSpPr>
      <xdr:spPr>
        <a:xfrm>
          <a:off x="2917125" y="3141825"/>
          <a:ext cx="4857750" cy="12763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Materials &amp; SG&amp;A:</a:t>
          </a:r>
          <a:r>
            <a:rPr lang="en-US" sz="1100">
              <a:solidFill>
                <a:schemeClr val="dk1"/>
              </a:solidFill>
              <a:latin typeface="Arial"/>
              <a:ea typeface="Arial"/>
              <a:cs typeface="Arial"/>
              <a:sym typeface="Arial"/>
            </a:rPr>
            <a:t> Cost of materials rose sharply from 16,323.32 to 33,095.37, representing severe commodity price inflation.</a:t>
          </a:r>
          <a:endParaRPr sz="1400"/>
        </a:p>
        <a:p>
          <a:pPr marL="0" lvl="0" indent="0" algn="l" rtl="0">
            <a:spcBef>
              <a:spcPts val="0"/>
            </a:spcBef>
            <a:spcAft>
              <a:spcPts val="0"/>
            </a:spcAft>
            <a:buNone/>
          </a:pPr>
          <a:r>
            <a:rPr lang="en-US" sz="1100" b="1">
              <a:solidFill>
                <a:schemeClr val="dk1"/>
              </a:solidFill>
              <a:latin typeface="Arial"/>
              <a:ea typeface="Arial"/>
              <a:cs typeface="Arial"/>
              <a:sym typeface="Arial"/>
            </a:rPr>
            <a:t>Administrative Costs:</a:t>
          </a:r>
          <a:r>
            <a:rPr lang="en-US" sz="1100">
              <a:solidFill>
                <a:schemeClr val="dk1"/>
              </a:solidFill>
              <a:latin typeface="Arial"/>
              <a:ea typeface="Arial"/>
              <a:cs typeface="Arial"/>
              <a:sym typeface="Arial"/>
            </a:rPr>
            <a:t> Administrative outlays spiked above 11,800 in 2025 before softening to 8,855.75 in 2026.</a:t>
          </a:r>
          <a:endParaRPr sz="1400"/>
        </a:p>
        <a:p>
          <a:pPr marL="0" lvl="0" indent="0" algn="l" rtl="0">
            <a:spcBef>
              <a:spcPts val="0"/>
            </a:spcBef>
            <a:spcAft>
              <a:spcPts val="0"/>
            </a:spcAft>
            <a:buNone/>
          </a:pPr>
          <a:r>
            <a:rPr lang="en-US" sz="1100" b="1">
              <a:solidFill>
                <a:schemeClr val="dk1"/>
              </a:solidFill>
              <a:latin typeface="Arial"/>
              <a:ea typeface="Arial"/>
              <a:cs typeface="Arial"/>
              <a:sym typeface="Arial"/>
            </a:rPr>
            <a:t>Other Expenses:</a:t>
          </a:r>
          <a:r>
            <a:rPr lang="en-US" sz="1100">
              <a:solidFill>
                <a:schemeClr val="dk1"/>
              </a:solidFill>
              <a:latin typeface="Arial"/>
              <a:ea typeface="Arial"/>
              <a:cs typeface="Arial"/>
              <a:sym typeface="Arial"/>
            </a:rPr>
            <a:t> A drastic expansion occurred in 2026, vaulting other operating expenses from 305.78 to 8,338.38.</a:t>
          </a:r>
          <a:endParaRPr sz="1400"/>
        </a:p>
      </xdr:txBody>
    </xdr:sp>
    <xdr:clientData fLocksWithSheet="0"/>
  </xdr:oneCellAnchor>
  <xdr:oneCellAnchor>
    <xdr:from>
      <xdr:col>0</xdr:col>
      <xdr:colOff>609600</xdr:colOff>
      <xdr:row>36</xdr:row>
      <xdr:rowOff>0</xdr:rowOff>
    </xdr:from>
    <xdr:ext cx="4867275" cy="1714500"/>
    <xdr:sp macro="" textlink="">
      <xdr:nvSpPr>
        <xdr:cNvPr id="21" name="Shape 21">
          <a:extLst>
            <a:ext uri="{FF2B5EF4-FFF2-40B4-BE49-F238E27FC236}">
              <a16:creationId xmlns:a16="http://schemas.microsoft.com/office/drawing/2014/main" id="{00000000-0008-0000-2200-000015000000}"/>
            </a:ext>
          </a:extLst>
        </xdr:cNvPr>
        <xdr:cNvSpPr txBox="1"/>
      </xdr:nvSpPr>
      <xdr:spPr>
        <a:xfrm>
          <a:off x="2912363" y="2927513"/>
          <a:ext cx="4867275" cy="17049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Arial"/>
              <a:ea typeface="Arial"/>
              <a:cs typeface="Arial"/>
              <a:sym typeface="Arial"/>
            </a:rPr>
            <a:t>Radico's finance costs surged over 600% since 2022, reflecting aggressive debt-funded distillery expansion.</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United Spirits' volatile finance costs (-680 in 2025 to 1,580 in 2026) stem from massive brand restructuring one-offs.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Arial"/>
              <a:ea typeface="Arial"/>
              <a:cs typeface="Arial"/>
              <a:sym typeface="Arial"/>
            </a:rPr>
            <a:t>United Spirits holds superior cost discipline by actively lowering overheads and shedding lower-margin popular segments.</a:t>
          </a:r>
          <a:endParaRPr sz="1400"/>
        </a:p>
        <a:p>
          <a:pPr marL="0" lvl="0" indent="0" algn="l" rtl="0">
            <a:spcBef>
              <a:spcPts val="0"/>
            </a:spcBef>
            <a:spcAft>
              <a:spcPts val="0"/>
            </a:spcAft>
            <a:buNone/>
          </a:pPr>
          <a:r>
            <a:rPr lang="en-US" sz="1100" b="1">
              <a:solidFill>
                <a:schemeClr val="dk1"/>
              </a:solidFill>
              <a:latin typeface="Arial"/>
              <a:ea typeface="Arial"/>
              <a:cs typeface="Arial"/>
              <a:sym typeface="Arial"/>
            </a:rPr>
            <a:t>Scaling:</a:t>
          </a:r>
          <a:r>
            <a:rPr lang="en-US" sz="1100">
              <a:solidFill>
                <a:schemeClr val="dk1"/>
              </a:solidFill>
              <a:latin typeface="Arial"/>
              <a:ea typeface="Arial"/>
              <a:cs typeface="Arial"/>
              <a:sym typeface="Arial"/>
            </a:rPr>
            <a:t> Radico Khaitan exhibits an asset-heavy growth profile that is highly sensitive to raw material cost spikes.</a:t>
          </a:r>
          <a:endParaRPr sz="1400"/>
        </a:p>
        <a:p>
          <a:pPr marL="0" lvl="0" indent="0" algn="l" rtl="0">
            <a:spcBef>
              <a:spcPts val="0"/>
            </a:spcBef>
            <a:spcAft>
              <a:spcPts val="0"/>
            </a:spcAft>
            <a:buNone/>
          </a:pPr>
          <a:endParaRPr sz="1100"/>
        </a:p>
      </xdr:txBody>
    </xdr:sp>
    <xdr:clientData fLocksWithSheet="0"/>
  </xdr:oneCellAnchor>
  <xdr:oneCellAnchor>
    <xdr:from>
      <xdr:col>3</xdr:col>
      <xdr:colOff>536863</xdr:colOff>
      <xdr:row>26</xdr:row>
      <xdr:rowOff>128154</xdr:rowOff>
    </xdr:from>
    <xdr:ext cx="4848225" cy="2466975"/>
    <xdr:sp macro="" textlink="">
      <xdr:nvSpPr>
        <xdr:cNvPr id="22" name="Shape 22">
          <a:extLst>
            <a:ext uri="{FF2B5EF4-FFF2-40B4-BE49-F238E27FC236}">
              <a16:creationId xmlns:a16="http://schemas.microsoft.com/office/drawing/2014/main" id="{00000000-0008-0000-2200-000016000000}"/>
            </a:ext>
          </a:extLst>
        </xdr:cNvPr>
        <xdr:cNvSpPr txBox="1"/>
      </xdr:nvSpPr>
      <xdr:spPr>
        <a:xfrm>
          <a:off x="5784272" y="4405745"/>
          <a:ext cx="4848225" cy="24669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Radico Khaitan Trend:</a:t>
          </a:r>
          <a:r>
            <a:rPr lang="en-US" sz="1100">
              <a:solidFill>
                <a:schemeClr val="dk1"/>
              </a:solidFill>
              <a:latin typeface="Arial"/>
              <a:ea typeface="Arial"/>
              <a:cs typeface="Arial"/>
              <a:sym typeface="Arial"/>
            </a:rPr>
            <a:t> Absolute operating expenses grew steadily due to rapid production scaling and input inflation.</a:t>
          </a:r>
          <a:endParaRPr sz="1400"/>
        </a:p>
        <a:p>
          <a:pPr marL="0" lvl="0" indent="0" algn="l" rtl="0">
            <a:spcBef>
              <a:spcPts val="0"/>
            </a:spcBef>
            <a:spcAft>
              <a:spcPts val="0"/>
            </a:spcAft>
            <a:buNone/>
          </a:pPr>
          <a:r>
            <a:rPr lang="en-US" sz="1100" b="1">
              <a:solidFill>
                <a:schemeClr val="dk1"/>
              </a:solidFill>
              <a:latin typeface="Arial"/>
              <a:ea typeface="Arial"/>
              <a:cs typeface="Arial"/>
              <a:sym typeface="Arial"/>
            </a:rPr>
            <a:t>United Spirits Trend:</a:t>
          </a:r>
          <a:r>
            <a:rPr lang="en-US" sz="1100">
              <a:solidFill>
                <a:schemeClr val="dk1"/>
              </a:solidFill>
              <a:latin typeface="Arial"/>
              <a:ea typeface="Arial"/>
              <a:cs typeface="Arial"/>
              <a:sym typeface="Arial"/>
            </a:rPr>
            <a:t> Total expenditures rebased down after portfolio removal or slowing down of non high saleable products, shifting focus toward premium margin optimization.</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E</a:t>
          </a:r>
          <a:r>
            <a:rPr lang="en-US" sz="1100" b="1">
              <a:solidFill>
                <a:schemeClr val="dk1"/>
              </a:solidFill>
              <a:latin typeface="Arial"/>
              <a:ea typeface="Arial"/>
              <a:cs typeface="Arial"/>
              <a:sym typeface="Arial"/>
            </a:rPr>
            <a:t>fficiency:</a:t>
          </a:r>
          <a:r>
            <a:rPr lang="en-US" sz="1100">
              <a:solidFill>
                <a:schemeClr val="dk1"/>
              </a:solidFill>
              <a:latin typeface="Arial"/>
              <a:ea typeface="Arial"/>
              <a:cs typeface="Arial"/>
              <a:sym typeface="Arial"/>
            </a:rPr>
            <a:t> United Spirits holds superior cost discipline by actively lowering overheads and shedding lower-margin popular segments.</a:t>
          </a:r>
          <a:endParaRPr sz="1400"/>
        </a:p>
        <a:p>
          <a:pPr marL="0" lvl="0" indent="0" algn="l" rtl="0">
            <a:spcBef>
              <a:spcPts val="0"/>
            </a:spcBef>
            <a:spcAft>
              <a:spcPts val="0"/>
            </a:spcAft>
            <a:buNone/>
          </a:pPr>
          <a:r>
            <a:rPr lang="en-US" sz="1100" b="1">
              <a:solidFill>
                <a:schemeClr val="dk1"/>
              </a:solidFill>
              <a:latin typeface="Arial"/>
              <a:ea typeface="Arial"/>
              <a:cs typeface="Arial"/>
              <a:sym typeface="Arial"/>
            </a:rPr>
            <a:t>Scaling:</a:t>
          </a:r>
          <a:r>
            <a:rPr lang="en-US" sz="1100">
              <a:solidFill>
                <a:schemeClr val="dk1"/>
              </a:solidFill>
              <a:latin typeface="Arial"/>
              <a:ea typeface="Arial"/>
              <a:cs typeface="Arial"/>
              <a:sym typeface="Arial"/>
            </a:rPr>
            <a:t> Radico Khaitan exhibits an asset-heavy growth profile that is highly sensitive to raw material cost spikes.</a:t>
          </a:r>
          <a:endParaRPr sz="1400"/>
        </a:p>
        <a:p>
          <a:pPr marL="0" lvl="0" indent="0" algn="l" rtl="0">
            <a:spcBef>
              <a:spcPts val="0"/>
            </a:spcBef>
            <a:spcAft>
              <a:spcPts val="0"/>
            </a:spcAft>
            <a:buNone/>
          </a:pPr>
          <a:r>
            <a:rPr lang="en-US" sz="1100" b="1">
              <a:solidFill>
                <a:schemeClr val="dk1"/>
              </a:solidFill>
              <a:latin typeface="Arial"/>
              <a:ea typeface="Arial"/>
              <a:cs typeface="Arial"/>
              <a:sym typeface="Arial"/>
            </a:rPr>
            <a:t>Outlook:</a:t>
          </a:r>
          <a:r>
            <a:rPr lang="en-US" sz="1100">
              <a:solidFill>
                <a:schemeClr val="dk1"/>
              </a:solidFill>
              <a:latin typeface="Arial"/>
              <a:ea typeface="Arial"/>
              <a:cs typeface="Arial"/>
              <a:sym typeface="Arial"/>
            </a:rPr>
            <a:t> United Spirits enjoys better structural cost insulation, while Radico must achieve higher volume leverage to offset investments.</a:t>
          </a:r>
          <a:br>
            <a:rPr lang="en-US" sz="1100">
              <a:solidFill>
                <a:schemeClr val="dk1"/>
              </a:solidFill>
              <a:latin typeface="Arial"/>
              <a:ea typeface="Arial"/>
              <a:cs typeface="Arial"/>
              <a:sym typeface="Arial"/>
            </a:rPr>
          </a:br>
          <a:br>
            <a:rPr lang="en-US" sz="1100">
              <a:solidFill>
                <a:schemeClr val="dk1"/>
              </a:solidFill>
              <a:latin typeface="Arial"/>
              <a:ea typeface="Arial"/>
              <a:cs typeface="Arial"/>
              <a:sym typeface="Arial"/>
            </a:rPr>
          </a:br>
          <a:r>
            <a:rPr lang="en-US" sz="1100" b="1">
              <a:solidFill>
                <a:schemeClr val="dk1"/>
              </a:solidFill>
              <a:latin typeface="Arial"/>
              <a:ea typeface="Arial"/>
              <a:cs typeface="Arial"/>
              <a:sym typeface="Arial"/>
            </a:rPr>
            <a:t>Recommendation:</a:t>
          </a:r>
          <a:r>
            <a:rPr lang="en-US" sz="1100">
              <a:solidFill>
                <a:schemeClr val="dk1"/>
              </a:solidFill>
              <a:latin typeface="Arial"/>
              <a:ea typeface="Arial"/>
              <a:cs typeface="Arial"/>
              <a:sym typeface="Arial"/>
            </a:rPr>
            <a:t> Prioritize free cash flow conversion toward high-interest debt retirement to ease the current interest coverage drag.</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wsDr>
</file>

<file path=xl/drawings/drawing21.xml><?xml version="1.0" encoding="utf-8"?>
<xdr:wsDr xmlns:xdr="http://schemas.openxmlformats.org/drawingml/2006/spreadsheetDrawing" xmlns:a="http://schemas.openxmlformats.org/drawingml/2006/main">
  <xdr:oneCellAnchor>
    <xdr:from>
      <xdr:col>0</xdr:col>
      <xdr:colOff>95250</xdr:colOff>
      <xdr:row>1</xdr:row>
      <xdr:rowOff>104775</xdr:rowOff>
    </xdr:from>
    <xdr:ext cx="6610350" cy="1600200"/>
    <xdr:sp macro="" textlink="">
      <xdr:nvSpPr>
        <xdr:cNvPr id="24" name="Shape 24">
          <a:extLst>
            <a:ext uri="{FF2B5EF4-FFF2-40B4-BE49-F238E27FC236}">
              <a16:creationId xmlns:a16="http://schemas.microsoft.com/office/drawing/2014/main" id="{00000000-0008-0000-2400-000018000000}"/>
            </a:ext>
          </a:extLst>
        </xdr:cNvPr>
        <xdr:cNvSpPr txBox="1"/>
      </xdr:nvSpPr>
      <xdr:spPr>
        <a:xfrm>
          <a:off x="101500" y="81200"/>
          <a:ext cx="7440600" cy="17256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b="1"/>
            <a:t>Cash Flows health, sustainability, generation and liquidity: </a:t>
          </a:r>
          <a:br>
            <a:rPr lang="en-US" sz="1400"/>
          </a:br>
          <a:r>
            <a:rPr lang="en-US" sz="1200"/>
            <a:t>United Spirits Ltd. (USL) maintains strong cash flow and surpluses that favorably finance shareholder distributions. Quality of Cash Generation &amp; Liquidity: USL demonstrates an exemplary cash conversion rate, consistently translating its net income into healthy operational cash flow, thus ensuring a robust liquidity position as of 2026. In contrast, Radico Khaitan Ltd. (Radico) experienced significant recovery in earnings quality, showing a substantial improvement in its cash generation, resulting in Net Cash from Operations surpassing profit margins in 2026. While the firm we have taken, Radico Khaitan is robustly spending to expand. </a:t>
          </a:r>
          <a:endParaRPr sz="1200"/>
        </a:p>
      </xdr:txBody>
    </xdr:sp>
    <xdr:clientData fLocksWithSheet="0"/>
  </xdr:oneCellAnchor>
  <xdr:oneCellAnchor>
    <xdr:from>
      <xdr:col>0</xdr:col>
      <xdr:colOff>95250</xdr:colOff>
      <xdr:row>10</xdr:row>
      <xdr:rowOff>161925</xdr:rowOff>
    </xdr:from>
    <xdr:ext cx="6610350" cy="2000250"/>
    <xdr:sp macro="" textlink="">
      <xdr:nvSpPr>
        <xdr:cNvPr id="25" name="Shape 25">
          <a:extLst>
            <a:ext uri="{FF2B5EF4-FFF2-40B4-BE49-F238E27FC236}">
              <a16:creationId xmlns:a16="http://schemas.microsoft.com/office/drawing/2014/main" id="{00000000-0008-0000-2400-000019000000}"/>
            </a:ext>
          </a:extLst>
        </xdr:cNvPr>
        <xdr:cNvSpPr txBox="1"/>
      </xdr:nvSpPr>
      <xdr:spPr>
        <a:xfrm>
          <a:off x="152275" y="131975"/>
          <a:ext cx="7065000" cy="21012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b="1"/>
            <a:t>Financial Flexibility &amp; Major Changes: </a:t>
          </a:r>
          <a:br>
            <a:rPr lang="en-US" sz="1400" b="1"/>
          </a:br>
          <a:r>
            <a:rPr lang="en-US" sz="1200"/>
            <a:t>United Spirits Ltd.(USL) boasts exceptional financial flexibility, operating as a cash cow that liquidates investments to fund massive dividends (12,630 in 2026). Radico's financial flexibility is constrained but improving; it relied heavily on debt for capital expenditures in 2024/2025 but shifted to internal funding in 2026. Across the three years, USL transitioned from debt repayment to aggressive equity distribution, whereas Radico shifted from external financing dependence to operating self-sufficiency. </a:t>
          </a:r>
          <a:br>
            <a:rPr lang="en-US" sz="1200"/>
          </a:br>
          <a:r>
            <a:rPr lang="en-US" sz="1200"/>
            <a:t>Both the firms follow different strategies, the fact that USL is a global player and has lot’s of internal finance sources to spend, where as Radico Khaitan is robustly growing with new product lines, product collaborations and many more such reasons and hence their strategy of now transitioning to operational self-sufficiency is a great managerial decision and action which justifies the Cash Flows.</a:t>
          </a:r>
          <a:endParaRPr sz="1200"/>
        </a:p>
      </xdr:txBody>
    </xdr:sp>
    <xdr:clientData fLocksWithSheet="0"/>
  </xdr:oneCellAnchor>
  <xdr:oneCellAnchor>
    <xdr:from>
      <xdr:col>0</xdr:col>
      <xdr:colOff>152400</xdr:colOff>
      <xdr:row>22</xdr:row>
      <xdr:rowOff>47625</xdr:rowOff>
    </xdr:from>
    <xdr:ext cx="5410200" cy="1609725"/>
    <xdr:sp macro="" textlink="">
      <xdr:nvSpPr>
        <xdr:cNvPr id="26" name="Shape 26">
          <a:extLst>
            <a:ext uri="{FF2B5EF4-FFF2-40B4-BE49-F238E27FC236}">
              <a16:creationId xmlns:a16="http://schemas.microsoft.com/office/drawing/2014/main" id="{00000000-0008-0000-2400-00001A000000}"/>
            </a:ext>
          </a:extLst>
        </xdr:cNvPr>
        <xdr:cNvSpPr txBox="1"/>
      </xdr:nvSpPr>
      <xdr:spPr>
        <a:xfrm>
          <a:off x="101500" y="162425"/>
          <a:ext cx="6293700" cy="18882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b="1"/>
            <a:t>Financial Year 2024: </a:t>
          </a:r>
          <a:endParaRPr sz="1400" b="1"/>
        </a:p>
        <a:p>
          <a:pPr marL="0" lvl="0" indent="0" algn="l" rtl="0">
            <a:spcBef>
              <a:spcPts val="0"/>
            </a:spcBef>
            <a:spcAft>
              <a:spcPts val="0"/>
            </a:spcAft>
            <a:buNone/>
          </a:pPr>
          <a:r>
            <a:rPr lang="en-US" sz="1400"/>
            <a:t>Radico experienced negative cash flows from operations, investments, and financing, primarily due to poor working capital, large capital expenditures, and heavy debt usage. In contrast, USL had strong cash flow from investing, paid dividends, and reduced long-term debt, indicating an effective management of cash through asset liquidation and dividend distribution. Radico's net cash position decreased, reflecting operational, investment, and financing strains.</a:t>
          </a:r>
          <a:endParaRPr sz="1400"/>
        </a:p>
      </xdr:txBody>
    </xdr:sp>
    <xdr:clientData fLocksWithSheet="0"/>
  </xdr:oneCellAnchor>
  <xdr:oneCellAnchor>
    <xdr:from>
      <xdr:col>2</xdr:col>
      <xdr:colOff>2600325</xdr:colOff>
      <xdr:row>18</xdr:row>
      <xdr:rowOff>133350</xdr:rowOff>
    </xdr:from>
    <xdr:ext cx="4676775" cy="2876550"/>
    <xdr:sp macro="" textlink="">
      <xdr:nvSpPr>
        <xdr:cNvPr id="27" name="Shape 27">
          <a:extLst>
            <a:ext uri="{FF2B5EF4-FFF2-40B4-BE49-F238E27FC236}">
              <a16:creationId xmlns:a16="http://schemas.microsoft.com/office/drawing/2014/main" id="{00000000-0008-0000-2400-00001B000000}"/>
            </a:ext>
          </a:extLst>
        </xdr:cNvPr>
        <xdr:cNvSpPr txBox="1"/>
      </xdr:nvSpPr>
      <xdr:spPr>
        <a:xfrm>
          <a:off x="81200" y="223325"/>
          <a:ext cx="5430900" cy="3045300"/>
        </a:xfrm>
        <a:prstGeom prst="rect">
          <a:avLst/>
        </a:prstGeom>
        <a:noFill/>
        <a:ln>
          <a:noFill/>
        </a:ln>
      </xdr:spPr>
      <xdr:txBody>
        <a:bodyPr spcFirstLastPara="1" wrap="square" lIns="91425" tIns="91425" rIns="91425" bIns="91425" anchor="t" anchorCtr="0">
          <a:noAutofit/>
        </a:bodyPr>
        <a:lstStyle/>
        <a:p>
          <a:pPr marL="0" lvl="0" indent="0" algn="l" rtl="0">
            <a:lnSpc>
              <a:spcPct val="115000"/>
            </a:lnSpc>
            <a:spcBef>
              <a:spcPts val="0"/>
            </a:spcBef>
            <a:spcAft>
              <a:spcPts val="0"/>
            </a:spcAft>
            <a:buNone/>
          </a:pPr>
          <a:r>
            <a:rPr lang="en-US" sz="1400" b="1">
              <a:solidFill>
                <a:srgbClr val="1F1F1F"/>
              </a:solidFill>
            </a:rPr>
            <a:t>Financial Year 2024</a:t>
          </a:r>
          <a:endParaRPr sz="1400" b="1">
            <a:solidFill>
              <a:srgbClr val="1F1F1F"/>
            </a:solidFill>
          </a:endParaRPr>
        </a:p>
        <a:p>
          <a:pPr marL="0" lvl="0" indent="0" algn="l" rtl="0">
            <a:spcBef>
              <a:spcPts val="0"/>
            </a:spcBef>
            <a:spcAft>
              <a:spcPts val="0"/>
            </a:spcAft>
            <a:buNone/>
          </a:pPr>
          <a:r>
            <a:rPr lang="en-US" sz="1200"/>
            <a:t>- Radico 2024: Weak CFO at 279.34 due to large working capital increase, low operational support. High CFI with significant Capex of 2261.07, suggesting heavy capacity buildup. Small positive CFF of 1699.13 to cover CFO shortfall, but negative net cash flow.</a:t>
          </a:r>
          <a:endParaRPr sz="1200"/>
        </a:p>
        <a:p>
          <a:pPr marL="0" lvl="0" indent="0" algn="l" rtl="0">
            <a:spcBef>
              <a:spcPts val="0"/>
            </a:spcBef>
            <a:spcAft>
              <a:spcPts val="0"/>
            </a:spcAft>
            <a:buNone/>
          </a:pPr>
          <a:r>
            <a:rPr lang="en-US" sz="1200"/>
            <a:t>- United Spirits Ltd. 2024: High CFO of 11390, impacted by a significant receivable increase, partially offset by inventory gain. Positive CFI of 1840 due to liquidation of assets. Large negative CFF of -3860, funds paid dividends and debt repayment.</a:t>
          </a:r>
          <a:endParaRPr sz="1200"/>
        </a:p>
        <a:p>
          <a:pPr marL="0" lvl="0" indent="0" algn="l" rtl="0">
            <a:spcBef>
              <a:spcPts val="0"/>
            </a:spcBef>
            <a:spcAft>
              <a:spcPts val="0"/>
            </a:spcAft>
            <a:buNone/>
          </a:pPr>
          <a:endParaRPr sz="1200"/>
        </a:p>
        <a:p>
          <a:pPr marL="0" lvl="0" indent="0" algn="l" rtl="0">
            <a:lnSpc>
              <a:spcPct val="115000"/>
            </a:lnSpc>
            <a:spcBef>
              <a:spcPts val="0"/>
            </a:spcBef>
            <a:spcAft>
              <a:spcPts val="0"/>
            </a:spcAft>
            <a:buNone/>
          </a:pPr>
          <a:r>
            <a:rPr lang="en-US" sz="1200" b="1">
              <a:solidFill>
                <a:srgbClr val="1F1F1F"/>
              </a:solidFill>
            </a:rPr>
            <a:t>Net Increase/Decrease in Cash</a:t>
          </a:r>
          <a:endParaRPr sz="1200" b="1">
            <a:solidFill>
              <a:srgbClr val="1F1F1F"/>
            </a:solidFill>
          </a:endParaRPr>
        </a:p>
        <a:p>
          <a:pPr marL="457200" lvl="0" indent="-228600" algn="l" rtl="0">
            <a:lnSpc>
              <a:spcPct val="115000"/>
            </a:lnSpc>
            <a:spcBef>
              <a:spcPts val="0"/>
            </a:spcBef>
            <a:spcAft>
              <a:spcPts val="0"/>
            </a:spcAft>
            <a:buNone/>
          </a:pPr>
          <a:r>
            <a:rPr lang="en-US" sz="1100">
              <a:solidFill>
                <a:srgbClr val="1F1F1F"/>
              </a:solidFill>
            </a:rPr>
            <a:t>●</a:t>
          </a:r>
          <a:r>
            <a:rPr lang="en-US" sz="700">
              <a:solidFill>
                <a:srgbClr val="1F1F1F"/>
              </a:solidFill>
            </a:rPr>
            <a:t>  	</a:t>
          </a:r>
          <a:r>
            <a:rPr lang="en-US" sz="1100" b="1">
              <a:solidFill>
                <a:srgbClr val="1F1F1F"/>
              </a:solidFill>
            </a:rPr>
            <a:t>Radico:</a:t>
          </a:r>
          <a:r>
            <a:rPr lang="en-US" sz="1100">
              <a:solidFill>
                <a:srgbClr val="1F1F1F"/>
              </a:solidFill>
            </a:rPr>
            <a:t> Cash decreased by -358.24. Financing inflows could not fully cover the massive operating and investing outflows.</a:t>
          </a:r>
          <a:endParaRPr sz="1100">
            <a:solidFill>
              <a:srgbClr val="1F1F1F"/>
            </a:solidFill>
          </a:endParaRPr>
        </a:p>
        <a:p>
          <a:pPr marL="457200" lvl="0" indent="-228600" algn="l" rtl="0">
            <a:lnSpc>
              <a:spcPct val="115000"/>
            </a:lnSpc>
            <a:spcBef>
              <a:spcPts val="0"/>
            </a:spcBef>
            <a:spcAft>
              <a:spcPts val="0"/>
            </a:spcAft>
            <a:buNone/>
          </a:pPr>
          <a:r>
            <a:rPr lang="en-US" sz="1100">
              <a:solidFill>
                <a:srgbClr val="1F1F1F"/>
              </a:solidFill>
            </a:rPr>
            <a:t>●</a:t>
          </a:r>
          <a:r>
            <a:rPr lang="en-US" sz="700">
              <a:solidFill>
                <a:srgbClr val="1F1F1F"/>
              </a:solidFill>
            </a:rPr>
            <a:t>  	</a:t>
          </a:r>
          <a:r>
            <a:rPr lang="en-US" sz="1100" b="1">
              <a:solidFill>
                <a:srgbClr val="1F1F1F"/>
              </a:solidFill>
            </a:rPr>
            <a:t>USL:</a:t>
          </a:r>
          <a:r>
            <a:rPr lang="en-US" sz="1100">
              <a:solidFill>
                <a:srgbClr val="1F1F1F"/>
              </a:solidFill>
            </a:rPr>
            <a:t> Cash increased significantly by 9370, largely driven by operating inflows and investment liquidation.</a:t>
          </a:r>
          <a:endParaRPr sz="1100">
            <a:solidFill>
              <a:srgbClr val="1F1F1F"/>
            </a:solidFill>
          </a:endParaRPr>
        </a:p>
        <a:p>
          <a:pPr marL="0" lvl="0" indent="0" algn="l" rtl="0">
            <a:spcBef>
              <a:spcPts val="0"/>
            </a:spcBef>
            <a:spcAft>
              <a:spcPts val="0"/>
            </a:spcAft>
            <a:buNone/>
          </a:pPr>
          <a:br>
            <a:rPr lang="en-US" sz="1200"/>
          </a:br>
          <a:endParaRPr sz="1200"/>
        </a:p>
      </xdr:txBody>
    </xdr:sp>
    <xdr:clientData fLocksWithSheet="0"/>
  </xdr:oneCellAnchor>
  <xdr:oneCellAnchor>
    <xdr:from>
      <xdr:col>0</xdr:col>
      <xdr:colOff>152400</xdr:colOff>
      <xdr:row>33</xdr:row>
      <xdr:rowOff>152400</xdr:rowOff>
    </xdr:from>
    <xdr:ext cx="5724525" cy="2752725"/>
    <xdr:sp macro="" textlink="">
      <xdr:nvSpPr>
        <xdr:cNvPr id="28" name="Shape 28">
          <a:extLst>
            <a:ext uri="{FF2B5EF4-FFF2-40B4-BE49-F238E27FC236}">
              <a16:creationId xmlns:a16="http://schemas.microsoft.com/office/drawing/2014/main" id="{00000000-0008-0000-2400-00001C000000}"/>
            </a:ext>
          </a:extLst>
        </xdr:cNvPr>
        <xdr:cNvSpPr txBox="1"/>
      </xdr:nvSpPr>
      <xdr:spPr>
        <a:xfrm>
          <a:off x="30450" y="40600"/>
          <a:ext cx="5704800" cy="2730600"/>
        </a:xfrm>
        <a:prstGeom prst="rect">
          <a:avLst/>
        </a:prstGeom>
        <a:noFill/>
        <a:ln>
          <a:noFill/>
        </a:ln>
      </xdr:spPr>
      <xdr:txBody>
        <a:bodyPr spcFirstLastPara="1" wrap="square" lIns="91425" tIns="91425" rIns="91425" bIns="91425" anchor="t" anchorCtr="0">
          <a:noAutofit/>
        </a:bodyPr>
        <a:lstStyle/>
        <a:p>
          <a:pPr marL="0" lvl="0" indent="0" algn="l" rtl="0">
            <a:lnSpc>
              <a:spcPct val="115000"/>
            </a:lnSpc>
            <a:spcBef>
              <a:spcPts val="0"/>
            </a:spcBef>
            <a:spcAft>
              <a:spcPts val="0"/>
            </a:spcAft>
            <a:buNone/>
          </a:pPr>
          <a:r>
            <a:rPr lang="en-US" sz="1400" b="1">
              <a:solidFill>
                <a:srgbClr val="1F1F1F"/>
              </a:solidFill>
            </a:rPr>
            <a:t>Financial Year 2025:</a:t>
          </a:r>
          <a:br>
            <a:rPr lang="en-US" sz="1400"/>
          </a:br>
          <a:r>
            <a:rPr lang="en-US" sz="1200"/>
            <a:t>Radico's Cash Flow from Operating Activities saw an improvement in CFO but faced significant working capital issues. United Spirits Limited displayed a stronger CFO and a larger CFI, with capex stability. Financing activities for Radico saw cash movement with short-term debt repayment, while USL experienced cash inflow due to debt reduction and dividends. Net changes in cash showed operational shortfall for Radico and growth for USL. USL has been having strong growth the fact they are well established and have the global parent their to back. While Radico Khaitan we have seen the new collaboration with D’YAVOLl and also them personally increasing their product portfolio to expand and grow robustly, catering Indian markets, especially the new products addressing the premium market.</a:t>
          </a:r>
          <a:endParaRPr sz="1200"/>
        </a:p>
      </xdr:txBody>
    </xdr:sp>
    <xdr:clientData fLocksWithSheet="0"/>
  </xdr:oneCellAnchor>
  <xdr:oneCellAnchor>
    <xdr:from>
      <xdr:col>2</xdr:col>
      <xdr:colOff>2600325</xdr:colOff>
      <xdr:row>34</xdr:row>
      <xdr:rowOff>114300</xdr:rowOff>
    </xdr:from>
    <xdr:ext cx="4791075" cy="2457450"/>
    <xdr:sp macro="" textlink="">
      <xdr:nvSpPr>
        <xdr:cNvPr id="29" name="Shape 29">
          <a:extLst>
            <a:ext uri="{FF2B5EF4-FFF2-40B4-BE49-F238E27FC236}">
              <a16:creationId xmlns:a16="http://schemas.microsoft.com/office/drawing/2014/main" id="{00000000-0008-0000-2400-00001D000000}"/>
            </a:ext>
          </a:extLst>
        </xdr:cNvPr>
        <xdr:cNvSpPr txBox="1"/>
      </xdr:nvSpPr>
      <xdr:spPr>
        <a:xfrm>
          <a:off x="-40600" y="30450"/>
          <a:ext cx="5572800" cy="27102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200" b="1"/>
            <a:t>Financial Cash Flow Summary 2025:</a:t>
          </a:r>
          <a:br>
            <a:rPr lang="en-US" sz="1200" b="1"/>
          </a:br>
          <a:r>
            <a:rPr lang="en-US" sz="1200"/>
            <a:t>- Radico: CFO slightly higher, working capital heavy negative (-3664), increased inventory (-2965), reduced receivables (-2059), CFI nearly balanced with Capex (1734), and CFF -229.</a:t>
          </a:r>
          <a:endParaRPr sz="1200"/>
        </a:p>
        <a:p>
          <a:pPr marL="0" lvl="0" indent="0" algn="l" rtl="0">
            <a:spcBef>
              <a:spcPts val="0"/>
            </a:spcBef>
            <a:spcAft>
              <a:spcPts val="0"/>
            </a:spcAft>
            <a:buNone/>
          </a:pPr>
          <a:r>
            <a:rPr lang="en-US" sz="1200"/>
            <a:t>- USL: CFO high (+501), working capital improvement (-2090), increased payables (2500), significant CFI with inflow (-9650), and CFF -5170 with debt reduction and dividends.</a:t>
          </a:r>
          <a:endParaRPr sz="1200"/>
        </a:p>
        <a:p>
          <a:pPr marL="0" lvl="0" indent="0" algn="l" rtl="0">
            <a:spcBef>
              <a:spcPts val="0"/>
            </a:spcBef>
            <a:spcAft>
              <a:spcPts val="0"/>
            </a:spcAft>
            <a:buNone/>
          </a:pPr>
          <a:endParaRPr sz="1200"/>
        </a:p>
        <a:p>
          <a:pPr marL="0" lvl="0" indent="0" algn="l" rtl="0">
            <a:lnSpc>
              <a:spcPct val="115000"/>
            </a:lnSpc>
            <a:spcBef>
              <a:spcPts val="0"/>
            </a:spcBef>
            <a:spcAft>
              <a:spcPts val="0"/>
            </a:spcAft>
            <a:buNone/>
          </a:pPr>
          <a:r>
            <a:rPr lang="en-US" sz="1200" b="1">
              <a:solidFill>
                <a:srgbClr val="1F1F1F"/>
              </a:solidFill>
            </a:rPr>
            <a:t>Net Increase/Decrease in Cash</a:t>
          </a:r>
          <a:endParaRPr sz="1200" b="1">
            <a:solidFill>
              <a:srgbClr val="1F1F1F"/>
            </a:solidFill>
          </a:endParaRPr>
        </a:p>
        <a:p>
          <a:pPr marL="457200" lvl="0" indent="-228600" algn="l" rtl="0">
            <a:lnSpc>
              <a:spcPct val="115000"/>
            </a:lnSpc>
            <a:spcBef>
              <a:spcPts val="0"/>
            </a:spcBef>
            <a:spcAft>
              <a:spcPts val="0"/>
            </a:spcAft>
            <a:buNone/>
          </a:pPr>
          <a:r>
            <a:rPr lang="en-US" sz="1200">
              <a:solidFill>
                <a:srgbClr val="1F1F1F"/>
              </a:solidFill>
            </a:rPr>
            <a:t>●  	</a:t>
          </a:r>
          <a:r>
            <a:rPr lang="en-US" sz="1200" b="1">
              <a:solidFill>
                <a:srgbClr val="1F1F1F"/>
              </a:solidFill>
            </a:rPr>
            <a:t>Radico:</a:t>
          </a:r>
          <a:r>
            <a:rPr lang="en-US" sz="1200">
              <a:solidFill>
                <a:srgbClr val="1F1F1F"/>
              </a:solidFill>
            </a:rPr>
            <a:t> Cash decreased by -460.78, indicating operations were still not self-sustaining.</a:t>
          </a:r>
          <a:endParaRPr sz="1200">
            <a:solidFill>
              <a:srgbClr val="1F1F1F"/>
            </a:solidFill>
          </a:endParaRPr>
        </a:p>
        <a:p>
          <a:pPr marL="457200" lvl="0" indent="-228600" algn="l" rtl="0">
            <a:lnSpc>
              <a:spcPct val="115000"/>
            </a:lnSpc>
            <a:spcBef>
              <a:spcPts val="0"/>
            </a:spcBef>
            <a:spcAft>
              <a:spcPts val="0"/>
            </a:spcAft>
            <a:buNone/>
          </a:pPr>
          <a:r>
            <a:rPr lang="en-US" sz="1200">
              <a:solidFill>
                <a:srgbClr val="1F1F1F"/>
              </a:solidFill>
            </a:rPr>
            <a:t>●  	</a:t>
          </a:r>
          <a:r>
            <a:rPr lang="en-US" sz="1200" b="1">
              <a:solidFill>
                <a:srgbClr val="1F1F1F"/>
              </a:solidFill>
            </a:rPr>
            <a:t>USL:</a:t>
          </a:r>
          <a:r>
            <a:rPr lang="en-US" sz="1200">
              <a:solidFill>
                <a:srgbClr val="1F1F1F"/>
              </a:solidFill>
            </a:rPr>
            <a:t> Cash increased by 2760, with the strong CFO absorbing the heavy investing outflows.</a:t>
          </a:r>
          <a:endParaRPr sz="1200">
            <a:solidFill>
              <a:srgbClr val="1F1F1F"/>
            </a:solidFill>
          </a:endParaRPr>
        </a:p>
        <a:p>
          <a:pPr marL="0" lvl="0" indent="0" algn="l" rtl="0">
            <a:spcBef>
              <a:spcPts val="0"/>
            </a:spcBef>
            <a:spcAft>
              <a:spcPts val="0"/>
            </a:spcAft>
            <a:buNone/>
          </a:pPr>
          <a:endParaRPr sz="1400"/>
        </a:p>
      </xdr:txBody>
    </xdr:sp>
    <xdr:clientData fLocksWithSheet="0"/>
  </xdr:oneCellAnchor>
  <xdr:oneCellAnchor>
    <xdr:from>
      <xdr:col>0</xdr:col>
      <xdr:colOff>152400</xdr:colOff>
      <xdr:row>49</xdr:row>
      <xdr:rowOff>190500</xdr:rowOff>
    </xdr:from>
    <xdr:ext cx="5467350" cy="3648075"/>
    <xdr:sp macro="" textlink="">
      <xdr:nvSpPr>
        <xdr:cNvPr id="30" name="Shape 30">
          <a:extLst>
            <a:ext uri="{FF2B5EF4-FFF2-40B4-BE49-F238E27FC236}">
              <a16:creationId xmlns:a16="http://schemas.microsoft.com/office/drawing/2014/main" id="{00000000-0008-0000-2400-00001E000000}"/>
            </a:ext>
          </a:extLst>
        </xdr:cNvPr>
        <xdr:cNvSpPr txBox="1"/>
      </xdr:nvSpPr>
      <xdr:spPr>
        <a:xfrm>
          <a:off x="81200" y="60900"/>
          <a:ext cx="5451000" cy="34920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b="1"/>
            <a:t>Financial Year 2026:</a:t>
          </a:r>
          <a:endParaRPr sz="1400" b="1"/>
        </a:p>
        <a:p>
          <a:pPr marL="0" lvl="0" indent="0" algn="l" rtl="0">
            <a:spcBef>
              <a:spcPts val="0"/>
            </a:spcBef>
            <a:spcAft>
              <a:spcPts val="0"/>
            </a:spcAft>
            <a:buNone/>
          </a:pPr>
          <a:r>
            <a:rPr lang="en-US" sz="1200"/>
            <a:t>In 2026, Radico's operating cash flow significantly improved, reflected by a rise in Cash Flow (CFO) from 279.34 to 7424.53, aiding the business's liquidity and reducing dependency on external financing. High Capital Expenditure (Capex) increased, but was offset by other positive factors. Similarly, USL saw an increase in CFO but continued to experience a drag from cash management.</a:t>
          </a:r>
          <a:endParaRPr sz="1200"/>
        </a:p>
        <a:p>
          <a:pPr marL="0" lvl="0" indent="0" algn="l" rtl="0">
            <a:spcBef>
              <a:spcPts val="0"/>
            </a:spcBef>
            <a:spcAft>
              <a:spcPts val="0"/>
            </a:spcAft>
            <a:buNone/>
          </a:pPr>
          <a:br>
            <a:rPr lang="en-US" sz="1200"/>
          </a:br>
          <a:r>
            <a:rPr lang="en-US" sz="1200"/>
            <a:t>Radico Cash Flow from Financing Activities (CFF) indicates a net outflow, partially offset by operational cash inflows. USL, under a similar CFF pattern, experienced a substantial cash decline largely due to large dividend disbursements. Both cases suggest a strategy favoring shareholder returns over internal reinvestment.</a:t>
          </a:r>
          <a:endParaRPr sz="1200"/>
        </a:p>
        <a:p>
          <a:pPr marL="0" lvl="0" indent="0" algn="l" rtl="0">
            <a:spcBef>
              <a:spcPts val="0"/>
            </a:spcBef>
            <a:spcAft>
              <a:spcPts val="0"/>
            </a:spcAft>
            <a:buNone/>
          </a:pPr>
          <a:endParaRPr sz="1200"/>
        </a:p>
        <a:p>
          <a:pPr marL="0" lvl="0" indent="0" algn="l" rtl="0">
            <a:spcBef>
              <a:spcPts val="0"/>
            </a:spcBef>
            <a:spcAft>
              <a:spcPts val="0"/>
            </a:spcAft>
            <a:buNone/>
          </a:pPr>
          <a:r>
            <a:rPr lang="en-US" sz="1200"/>
            <a:t>In 2026, USL's dividend payout surged significantly to $12,630, a growth from $2,840 in 2024 and $3,550 in 2025, driven by an aggressive capital distribution. The firm is prioritizing shareholder returns over retained earnings in its mature "cash cow" phase.</a:t>
          </a:r>
          <a:endParaRPr sz="1200"/>
        </a:p>
        <a:p>
          <a:pPr marL="0" lvl="0" indent="0" algn="l" rtl="0">
            <a:spcBef>
              <a:spcPts val="0"/>
            </a:spcBef>
            <a:spcAft>
              <a:spcPts val="0"/>
            </a:spcAft>
            <a:buNone/>
          </a:pPr>
          <a:endParaRPr sz="1400"/>
        </a:p>
      </xdr:txBody>
    </xdr:sp>
    <xdr:clientData fLocksWithSheet="0"/>
  </xdr:oneCellAnchor>
  <xdr:oneCellAnchor>
    <xdr:from>
      <xdr:col>2</xdr:col>
      <xdr:colOff>2019300</xdr:colOff>
      <xdr:row>49</xdr:row>
      <xdr:rowOff>76200</xdr:rowOff>
    </xdr:from>
    <xdr:ext cx="5314950" cy="3876675"/>
    <xdr:sp macro="" textlink="">
      <xdr:nvSpPr>
        <xdr:cNvPr id="31" name="Shape 31">
          <a:extLst>
            <a:ext uri="{FF2B5EF4-FFF2-40B4-BE49-F238E27FC236}">
              <a16:creationId xmlns:a16="http://schemas.microsoft.com/office/drawing/2014/main" id="{00000000-0008-0000-2400-00001F000000}"/>
            </a:ext>
          </a:extLst>
        </xdr:cNvPr>
        <xdr:cNvSpPr txBox="1"/>
      </xdr:nvSpPr>
      <xdr:spPr>
        <a:xfrm>
          <a:off x="121825" y="111675"/>
          <a:ext cx="6740100" cy="48825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b="1"/>
            <a:t>Cash Flow Analysis Summary FY 2026:</a:t>
          </a:r>
          <a:endParaRPr sz="1400" b="1"/>
        </a:p>
        <a:p>
          <a:pPr marL="0" lvl="0" indent="0" algn="l" rtl="0">
            <a:spcBef>
              <a:spcPts val="0"/>
            </a:spcBef>
            <a:spcAft>
              <a:spcPts val="0"/>
            </a:spcAft>
            <a:buNone/>
          </a:pPr>
          <a:r>
            <a:rPr lang="en-US" sz="1400"/>
            <a:t>-</a:t>
          </a:r>
          <a:r>
            <a:rPr lang="en-US" sz="1200"/>
            <a:t> Radico: Significant Cash Flow (CFO) increase in 2026 to 7424.53, indicating less need for external funding.</a:t>
          </a:r>
          <a:endParaRPr sz="1200"/>
        </a:p>
        <a:p>
          <a:pPr marL="0" lvl="0" indent="0" algn="l" rtl="0">
            <a:spcBef>
              <a:spcPts val="0"/>
            </a:spcBef>
            <a:spcAft>
              <a:spcPts val="0"/>
            </a:spcAft>
            <a:buNone/>
          </a:pPr>
          <a:endParaRPr sz="1200"/>
        </a:p>
        <a:p>
          <a:pPr marL="0" lvl="0" indent="0" algn="l" rtl="0">
            <a:spcBef>
              <a:spcPts val="0"/>
            </a:spcBef>
            <a:spcAft>
              <a:spcPts val="0"/>
            </a:spcAft>
            <a:buNone/>
          </a:pPr>
          <a:r>
            <a:rPr lang="en-US" sz="1200"/>
            <a:t>- USL: Continues to struggle, higher Capex but higher total outflow, dividend payment exacerbates CFF.</a:t>
          </a:r>
          <a:endParaRPr sz="1200"/>
        </a:p>
        <a:p>
          <a:pPr marL="0" lvl="0" indent="0" algn="l" rtl="0">
            <a:spcBef>
              <a:spcPts val="0"/>
            </a:spcBef>
            <a:spcAft>
              <a:spcPts val="0"/>
            </a:spcAft>
            <a:buNone/>
          </a:pPr>
          <a:endParaRPr sz="1200"/>
        </a:p>
        <a:p>
          <a:pPr marL="0" lvl="0" indent="0" algn="l" rtl="0">
            <a:spcBef>
              <a:spcPts val="0"/>
            </a:spcBef>
            <a:spcAft>
              <a:spcPts val="0"/>
            </a:spcAft>
            <a:buNone/>
          </a:pPr>
          <a:r>
            <a:rPr lang="en-US" sz="1200"/>
            <a:t>- CFI: High negative CFI in Radico (2384.62) compared to USL’s outflow (1810+ unclassified).</a:t>
          </a:r>
          <a:endParaRPr sz="1200"/>
        </a:p>
        <a:p>
          <a:pPr marL="0" lvl="0" indent="0" algn="l" rtl="0">
            <a:spcBef>
              <a:spcPts val="0"/>
            </a:spcBef>
            <a:spcAft>
              <a:spcPts val="0"/>
            </a:spcAft>
            <a:buNone/>
          </a:pPr>
          <a:endParaRPr sz="1200"/>
        </a:p>
        <a:p>
          <a:pPr marL="0" lvl="0" indent="0" algn="l" rtl="0">
            <a:spcBef>
              <a:spcPts val="0"/>
            </a:spcBef>
            <a:spcAft>
              <a:spcPts val="0"/>
            </a:spcAft>
            <a:buNone/>
          </a:pPr>
          <a:r>
            <a:rPr lang="en-US" sz="1200"/>
            <a:t>- CFF: Reduction in short- and long-term debt for Radico, whereas USL faces high dividend payouts.</a:t>
          </a:r>
          <a:endParaRPr sz="1200"/>
        </a:p>
        <a:p>
          <a:pPr marL="0" lvl="0" indent="0" algn="l" rtl="0">
            <a:spcBef>
              <a:spcPts val="0"/>
            </a:spcBef>
            <a:spcAft>
              <a:spcPts val="0"/>
            </a:spcAft>
            <a:buNone/>
          </a:pPr>
          <a:endParaRPr sz="1400"/>
        </a:p>
        <a:p>
          <a:pPr marL="0" lvl="0" indent="0" algn="l" rtl="0">
            <a:lnSpc>
              <a:spcPct val="115000"/>
            </a:lnSpc>
            <a:spcBef>
              <a:spcPts val="0"/>
            </a:spcBef>
            <a:spcAft>
              <a:spcPts val="0"/>
            </a:spcAft>
            <a:buNone/>
          </a:pPr>
          <a:r>
            <a:rPr lang="en-US" sz="1200" b="1">
              <a:solidFill>
                <a:srgbClr val="1F1F1F"/>
              </a:solidFill>
            </a:rPr>
            <a:t>Financial Accounting Interpretation</a:t>
          </a:r>
          <a:endParaRPr sz="1200" b="1">
            <a:solidFill>
              <a:srgbClr val="1F1F1F"/>
            </a:solidFill>
          </a:endParaRPr>
        </a:p>
        <a:p>
          <a:pPr marL="0" lvl="0" indent="0" algn="l" rtl="0">
            <a:lnSpc>
              <a:spcPct val="115000"/>
            </a:lnSpc>
            <a:spcBef>
              <a:spcPts val="0"/>
            </a:spcBef>
            <a:spcAft>
              <a:spcPts val="0"/>
            </a:spcAft>
            <a:buNone/>
          </a:pPr>
          <a:r>
            <a:rPr lang="en-US" sz="1200">
              <a:solidFill>
                <a:srgbClr val="1F1F1F"/>
              </a:solidFill>
            </a:rPr>
            <a:t>Represents aggressive capital distribution. The company is prioritizing equity returns over retained earnings for expansion.</a:t>
          </a:r>
          <a:endParaRPr sz="1200">
            <a:solidFill>
              <a:srgbClr val="1F1F1F"/>
            </a:solidFill>
          </a:endParaRPr>
        </a:p>
        <a:p>
          <a:pPr marL="0" lvl="0" indent="0" algn="l" rtl="0">
            <a:lnSpc>
              <a:spcPct val="115000"/>
            </a:lnSpc>
            <a:spcBef>
              <a:spcPts val="0"/>
            </a:spcBef>
            <a:spcAft>
              <a:spcPts val="0"/>
            </a:spcAft>
            <a:buNone/>
          </a:pPr>
          <a:r>
            <a:rPr lang="en-US" sz="1200" b="1">
              <a:solidFill>
                <a:srgbClr val="1F1F1F"/>
              </a:solidFill>
            </a:rPr>
            <a:t>Business Implication</a:t>
          </a:r>
          <a:endParaRPr sz="1200" b="1">
            <a:solidFill>
              <a:srgbClr val="1F1F1F"/>
            </a:solidFill>
          </a:endParaRPr>
        </a:p>
        <a:p>
          <a:pPr marL="0" lvl="0" indent="0" algn="l" rtl="0">
            <a:lnSpc>
              <a:spcPct val="115000"/>
            </a:lnSpc>
            <a:spcBef>
              <a:spcPts val="0"/>
            </a:spcBef>
            <a:spcAft>
              <a:spcPts val="0"/>
            </a:spcAft>
            <a:buNone/>
          </a:pPr>
          <a:r>
            <a:rPr lang="en-US" sz="1200">
              <a:solidFill>
                <a:srgbClr val="1F1F1F"/>
              </a:solidFill>
            </a:rPr>
            <a:t>USL is operating in a mature "cash cow" phase, maximizing shareholder yield rather than aggressive reinvestment.</a:t>
          </a:r>
          <a:endParaRPr sz="1200">
            <a:solidFill>
              <a:srgbClr val="1F1F1F"/>
            </a:solidFill>
          </a:endParaRPr>
        </a:p>
        <a:p>
          <a:pPr marL="0" lvl="0" indent="0" algn="l" rtl="0">
            <a:lnSpc>
              <a:spcPct val="115000"/>
            </a:lnSpc>
            <a:spcBef>
              <a:spcPts val="0"/>
            </a:spcBef>
            <a:spcAft>
              <a:spcPts val="0"/>
            </a:spcAft>
            <a:buNone/>
          </a:pPr>
          <a:r>
            <a:rPr lang="en-US" sz="1200" b="1">
              <a:solidFill>
                <a:srgbClr val="1F1F1F"/>
              </a:solidFill>
            </a:rPr>
            <a:t>Net Increase/Decrease in Cash</a:t>
          </a:r>
          <a:endParaRPr sz="1200" b="1">
            <a:solidFill>
              <a:srgbClr val="1F1F1F"/>
            </a:solidFill>
          </a:endParaRPr>
        </a:p>
        <a:p>
          <a:pPr marL="457200" lvl="0" indent="-228600" algn="l" rtl="0">
            <a:lnSpc>
              <a:spcPct val="115000"/>
            </a:lnSpc>
            <a:spcBef>
              <a:spcPts val="0"/>
            </a:spcBef>
            <a:spcAft>
              <a:spcPts val="0"/>
            </a:spcAft>
            <a:buNone/>
          </a:pPr>
          <a:r>
            <a:rPr lang="en-US" sz="1200">
              <a:solidFill>
                <a:srgbClr val="1F1F1F"/>
              </a:solidFill>
            </a:rPr>
            <a:t>●  	</a:t>
          </a:r>
          <a:r>
            <a:rPr lang="en-US" sz="1200" b="1">
              <a:solidFill>
                <a:srgbClr val="1F1F1F"/>
              </a:solidFill>
            </a:rPr>
            <a:t>Radico:</a:t>
          </a:r>
          <a:r>
            <a:rPr lang="en-US" sz="1200">
              <a:solidFill>
                <a:srgbClr val="1F1F1F"/>
              </a:solidFill>
            </a:rPr>
            <a:t> Cash increased by 300.89. Operations finally funded both CapEx and heavy debt repayment.</a:t>
          </a:r>
          <a:endParaRPr sz="1200">
            <a:solidFill>
              <a:srgbClr val="1F1F1F"/>
            </a:solidFill>
          </a:endParaRPr>
        </a:p>
        <a:p>
          <a:pPr marL="457200" lvl="0" indent="-228600" algn="l" rtl="0">
            <a:lnSpc>
              <a:spcPct val="115000"/>
            </a:lnSpc>
            <a:spcBef>
              <a:spcPts val="0"/>
            </a:spcBef>
            <a:spcAft>
              <a:spcPts val="0"/>
            </a:spcAft>
            <a:buNone/>
          </a:pPr>
          <a:r>
            <a:rPr lang="en-US" sz="1200">
              <a:solidFill>
                <a:srgbClr val="1F1F1F"/>
              </a:solidFill>
            </a:rPr>
            <a:t>●  	</a:t>
          </a:r>
          <a:r>
            <a:rPr lang="en-US" sz="1200" b="1">
              <a:solidFill>
                <a:srgbClr val="1F1F1F"/>
              </a:solidFill>
            </a:rPr>
            <a:t>USL:</a:t>
          </a:r>
          <a:r>
            <a:rPr lang="en-US" sz="1200">
              <a:solidFill>
                <a:srgbClr val="1F1F1F"/>
              </a:solidFill>
            </a:rPr>
            <a:t> Cash decreased by -4190 due to the massive dividend, though the ending balance remains a healthy 9090.</a:t>
          </a:r>
          <a:endParaRPr sz="1200">
            <a:solidFill>
              <a:srgbClr val="1F1F1F"/>
            </a:solidFill>
          </a:endParaRPr>
        </a:p>
        <a:p>
          <a:pPr marL="0" lvl="0" indent="0" algn="l" rtl="0">
            <a:spcBef>
              <a:spcPts val="0"/>
            </a:spcBef>
            <a:spcAft>
              <a:spcPts val="0"/>
            </a:spcAft>
            <a:buNone/>
          </a:pPr>
          <a:endParaRPr sz="1400"/>
        </a:p>
      </xdr:txBody>
    </xdr:sp>
    <xdr:clientData fLocksWithSheet="0"/>
  </xdr:oneCellAnchor>
  <xdr:oneCellAnchor>
    <xdr:from>
      <xdr:col>9</xdr:col>
      <xdr:colOff>450272</xdr:colOff>
      <xdr:row>2</xdr:row>
      <xdr:rowOff>95250</xdr:rowOff>
    </xdr:from>
    <xdr:ext cx="8286750" cy="1950534"/>
    <xdr:sp macro="" textlink="">
      <xdr:nvSpPr>
        <xdr:cNvPr id="2" name="TextBox 1">
          <a:extLst>
            <a:ext uri="{FF2B5EF4-FFF2-40B4-BE49-F238E27FC236}">
              <a16:creationId xmlns:a16="http://schemas.microsoft.com/office/drawing/2014/main" id="{FA4F0CD2-DCFE-C445-E478-44D8C4537D57}"/>
            </a:ext>
          </a:extLst>
        </xdr:cNvPr>
        <xdr:cNvSpPr txBox="1"/>
      </xdr:nvSpPr>
      <xdr:spPr>
        <a:xfrm>
          <a:off x="12928023" y="476250"/>
          <a:ext cx="8286750" cy="19505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a:r>
            <a:rPr lang="en-IN" sz="1400" b="0" i="0" u="none" strike="noStrike">
              <a:solidFill>
                <a:schemeClr val="tx1"/>
              </a:solidFill>
              <a:effectLst/>
              <a:latin typeface="+mn-lt"/>
              <a:ea typeface="+mn-ea"/>
              <a:cs typeface="+mn-cs"/>
            </a:rPr>
            <a:t>Here are the formulas applied to standardize the metrics across both companies:</a:t>
          </a:r>
          <a:endParaRPr lang="en-IN" sz="1400" b="0">
            <a:effectLst/>
          </a:endParaRPr>
        </a:p>
        <a:p>
          <a:pPr rtl="0" fontAlgn="base"/>
          <a:r>
            <a:rPr lang="en-IN" sz="1400" b="1" i="0" u="none" strike="noStrike">
              <a:solidFill>
                <a:schemeClr val="tx1"/>
              </a:solidFill>
              <a:effectLst/>
              <a:latin typeface="+mn-lt"/>
              <a:ea typeface="+mn-ea"/>
              <a:cs typeface="+mn-cs"/>
            </a:rPr>
            <a:t>Cash Generating Power Ratio</a:t>
          </a:r>
          <a:r>
            <a:rPr lang="en-IN" sz="1400" b="0" i="0" u="none" strike="noStrike">
              <a:solidFill>
                <a:schemeClr val="tx1"/>
              </a:solidFill>
              <a:effectLst/>
              <a:latin typeface="+mn-lt"/>
              <a:ea typeface="+mn-ea"/>
              <a:cs typeface="+mn-cs"/>
            </a:rPr>
            <a:t> = CFO / Net Sales</a:t>
          </a:r>
        </a:p>
        <a:p>
          <a:pPr rtl="0" fontAlgn="base"/>
          <a:r>
            <a:rPr lang="en-IN" sz="1400" b="1" i="0" u="none" strike="noStrike">
              <a:solidFill>
                <a:schemeClr val="tx1"/>
              </a:solidFill>
              <a:effectLst/>
              <a:latin typeface="+mn-lt"/>
              <a:ea typeface="+mn-ea"/>
              <a:cs typeface="+mn-cs"/>
            </a:rPr>
            <a:t>Cash Realisation Ratio</a:t>
          </a:r>
          <a:r>
            <a:rPr lang="en-IN" sz="1400" b="0" i="0" u="none" strike="noStrike">
              <a:solidFill>
                <a:schemeClr val="tx1"/>
              </a:solidFill>
              <a:effectLst/>
              <a:latin typeface="+mn-lt"/>
              <a:ea typeface="+mn-ea"/>
              <a:cs typeface="+mn-cs"/>
            </a:rPr>
            <a:t> = CFO / Net Income After Tax</a:t>
          </a:r>
        </a:p>
        <a:p>
          <a:pPr rtl="0" fontAlgn="base"/>
          <a:r>
            <a:rPr lang="en-IN" sz="1400" b="1" i="0" u="none" strike="noStrike">
              <a:solidFill>
                <a:schemeClr val="tx1"/>
              </a:solidFill>
              <a:effectLst/>
              <a:latin typeface="+mn-lt"/>
              <a:ea typeface="+mn-ea"/>
              <a:cs typeface="+mn-cs"/>
            </a:rPr>
            <a:t>Credit Worthiness Ratio</a:t>
          </a:r>
          <a:r>
            <a:rPr lang="en-IN" sz="1400" b="0" i="0" u="none" strike="noStrike">
              <a:solidFill>
                <a:schemeClr val="tx1"/>
              </a:solidFill>
              <a:effectLst/>
              <a:latin typeface="+mn-lt"/>
              <a:ea typeface="+mn-ea"/>
              <a:cs typeface="+mn-cs"/>
            </a:rPr>
            <a:t> = CFO / Total Debt</a:t>
          </a:r>
        </a:p>
        <a:p>
          <a:pPr rtl="0" fontAlgn="base"/>
          <a:r>
            <a:rPr lang="en-IN" sz="1400" b="1" i="0" u="none" strike="noStrike">
              <a:solidFill>
                <a:schemeClr val="tx1"/>
              </a:solidFill>
              <a:effectLst/>
              <a:latin typeface="+mn-lt"/>
              <a:ea typeface="+mn-ea"/>
              <a:cs typeface="+mn-cs"/>
            </a:rPr>
            <a:t>Asset Effective Ratio</a:t>
          </a:r>
          <a:r>
            <a:rPr lang="en-IN" sz="1400" b="0" i="0" u="none" strike="noStrike">
              <a:solidFill>
                <a:schemeClr val="tx1"/>
              </a:solidFill>
              <a:effectLst/>
              <a:latin typeface="+mn-lt"/>
              <a:ea typeface="+mn-ea"/>
              <a:cs typeface="+mn-cs"/>
            </a:rPr>
            <a:t> = CFO / Total Assets</a:t>
          </a:r>
        </a:p>
        <a:p>
          <a:pPr rtl="0" fontAlgn="base"/>
          <a:r>
            <a:rPr lang="en-IN" sz="1400" b="1" i="0" u="none" strike="noStrike">
              <a:solidFill>
                <a:schemeClr val="tx1"/>
              </a:solidFill>
              <a:effectLst/>
              <a:latin typeface="+mn-lt"/>
              <a:ea typeface="+mn-ea"/>
              <a:cs typeface="+mn-cs"/>
            </a:rPr>
            <a:t>Interest Coverage Ratio</a:t>
          </a:r>
          <a:r>
            <a:rPr lang="en-IN" sz="1400" b="0" i="0" u="none" strike="noStrike">
              <a:solidFill>
                <a:schemeClr val="tx1"/>
              </a:solidFill>
              <a:effectLst/>
              <a:latin typeface="+mn-lt"/>
              <a:ea typeface="+mn-ea"/>
              <a:cs typeface="+mn-cs"/>
            </a:rPr>
            <a:t> = EBIT / Interest Expense</a:t>
          </a:r>
        </a:p>
        <a:p>
          <a:pPr rtl="0" fontAlgn="base"/>
          <a:r>
            <a:rPr lang="en-IN" sz="1400" b="1" i="0" u="none" strike="noStrike">
              <a:solidFill>
                <a:schemeClr val="tx1"/>
              </a:solidFill>
              <a:effectLst/>
              <a:latin typeface="+mn-lt"/>
              <a:ea typeface="+mn-ea"/>
              <a:cs typeface="+mn-cs"/>
            </a:rPr>
            <a:t>External Financing Ratio</a:t>
          </a:r>
          <a:r>
            <a:rPr lang="en-IN" sz="1400" b="0" i="0" u="none" strike="noStrike">
              <a:solidFill>
                <a:schemeClr val="tx1"/>
              </a:solidFill>
              <a:effectLst/>
              <a:latin typeface="+mn-lt"/>
              <a:ea typeface="+mn-ea"/>
              <a:cs typeface="+mn-cs"/>
            </a:rPr>
            <a:t> = (Change in Total Assets - CFO) / Total Assets</a:t>
          </a:r>
        </a:p>
        <a:p>
          <a:pPr rtl="0" fontAlgn="base"/>
          <a:endParaRPr lang="en-IN" sz="1400" b="0" i="0" u="none" strike="noStrike">
            <a:solidFill>
              <a:schemeClr val="tx1"/>
            </a:solidFill>
            <a:effectLst/>
            <a:latin typeface="+mn-lt"/>
            <a:ea typeface="+mn-ea"/>
            <a:cs typeface="+mn-cs"/>
          </a:endParaRPr>
        </a:p>
        <a:p>
          <a:pPr rtl="0" fontAlgn="base"/>
          <a:endParaRPr lang="en-IN" sz="1400" b="0" i="0" u="none" strike="noStrike">
            <a:solidFill>
              <a:schemeClr val="tx1"/>
            </a:solidFill>
            <a:effectLst/>
            <a:latin typeface="+mn-lt"/>
            <a:ea typeface="+mn-ea"/>
            <a:cs typeface="+mn-cs"/>
          </a:endParaRP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1</xdr:col>
      <xdr:colOff>0</xdr:colOff>
      <xdr:row>12</xdr:row>
      <xdr:rowOff>0</xdr:rowOff>
    </xdr:from>
    <xdr:ext cx="5753100" cy="3238500"/>
    <xdr:graphicFrame macro="">
      <xdr:nvGraphicFramePr>
        <xdr:cNvPr id="27" name="Chart 27">
          <a:extLst>
            <a:ext uri="{FF2B5EF4-FFF2-40B4-BE49-F238E27FC236}">
              <a16:creationId xmlns:a16="http://schemas.microsoft.com/office/drawing/2014/main" id="{00000000-0008-0000-26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303068</xdr:colOff>
      <xdr:row>11</xdr:row>
      <xdr:rowOff>155865</xdr:rowOff>
    </xdr:from>
    <xdr:ext cx="5753100" cy="3238500"/>
    <xdr:graphicFrame macro="">
      <xdr:nvGraphicFramePr>
        <xdr:cNvPr id="28" name="Chart 28">
          <a:extLst>
            <a:ext uri="{FF2B5EF4-FFF2-40B4-BE49-F238E27FC236}">
              <a16:creationId xmlns:a16="http://schemas.microsoft.com/office/drawing/2014/main" id="{00000000-0008-0000-26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0</xdr:colOff>
      <xdr:row>31</xdr:row>
      <xdr:rowOff>0</xdr:rowOff>
    </xdr:from>
    <xdr:ext cx="5753100" cy="3238500"/>
    <xdr:graphicFrame macro="">
      <xdr:nvGraphicFramePr>
        <xdr:cNvPr id="29" name="Chart 29">
          <a:extLst>
            <a:ext uri="{FF2B5EF4-FFF2-40B4-BE49-F238E27FC236}">
              <a16:creationId xmlns:a16="http://schemas.microsoft.com/office/drawing/2014/main" id="{00000000-0008-0000-26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363682</xdr:colOff>
      <xdr:row>31</xdr:row>
      <xdr:rowOff>25977</xdr:rowOff>
    </xdr:from>
    <xdr:ext cx="5753100" cy="3238500"/>
    <xdr:graphicFrame macro="">
      <xdr:nvGraphicFramePr>
        <xdr:cNvPr id="30" name="Chart 30">
          <a:extLst>
            <a:ext uri="{FF2B5EF4-FFF2-40B4-BE49-F238E27FC236}">
              <a16:creationId xmlns:a16="http://schemas.microsoft.com/office/drawing/2014/main" id="{00000000-0008-0000-26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person displayName="JASMIN AMISH" id="{AB1A34AB-DEF2-4364-B42D-EABBAD829ABC}" userId="" providerId="google-sheets"/>
  <person displayName="SAMPATH KUMAR S" id="{B3269894-C185-4F0A-AFB6-B22DF5EB7925}" userId="" providerId="google-sheets"/>
  <person displayName="jasmin.ft271025@greatlakes.edu.in" id="{2A06BF2F-024E-4DC2-BFF9-1AAA7EF5DC02}" userId="jasmin.ft271025@greatlakes.edu.in" providerId="PeoplePicker"/>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D8">
  <tableColumns count="4">
    <tableColumn id="1" xr3:uid="{00000000-0010-0000-0000-000001000000}" name="DETAILS"/>
    <tableColumn id="2" xr3:uid="{00000000-0010-0000-0000-000002000000}" name="SALES IMPACT"/>
    <tableColumn id="3" xr3:uid="{00000000-0010-0000-0000-000003000000}" name="PROFIT IMPACT"/>
    <tableColumn id="4" xr3:uid="{00000000-0010-0000-0000-000004000000}" name="CASH FROM OPERATIONS"/>
  </tableColumns>
  <tableStyleInfo name="Major acquisitions and their im-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75:C81" headerRowDxfId="1">
  <tableColumns count="3">
    <tableColumn id="1" xr3:uid="{00000000-0010-0000-0100-000001000000}" name="Metric"/>
    <tableColumn id="2" xr3:uid="{00000000-0010-0000-0100-000002000000}" name="Radico Khaitan Trend"/>
    <tableColumn id="3" xr3:uid="{00000000-0010-0000-0100-000003000000}" name="United Spirits Trend"/>
  </tableColumns>
  <tableStyleInfo name="Cash Flow Analysi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2" displayName="Table2" ref="A84:C91" headerRowDxfId="0">
  <tableColumns count="3">
    <tableColumn id="1" xr3:uid="{00000000-0010-0000-0200-000001000000}" name="Metric / Aspect"/>
    <tableColumn id="2" xr3:uid="{00000000-0010-0000-0200-000002000000}" name="Radico Khaitan Ltd."/>
    <tableColumn id="3" xr3:uid="{00000000-0010-0000-0200-000003000000}" name="United Spirits Ltd. (USL)"/>
  </tableColumns>
  <tableStyleInfo name="Cash Flow Analysis-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6-01T16:01:27.00" personId="{AB1A34AB-DEF2-4364-B42D-EABBAD829ABC}" id="{8B340723-B8D6-4DEF-89FC-E9465D19B705}" done="1">
    <text>to update if required</text>
  </threadedComment>
</ThreadedComments>
</file>

<file path=xl/threadedComments/threadedComment2.xml><?xml version="1.0" encoding="utf-8"?>
<ThreadedComments xmlns="http://schemas.microsoft.com/office/spreadsheetml/2018/threadedcomments" xmlns:x="http://schemas.openxmlformats.org/spreadsheetml/2006/main">
  <threadedComment ref="E11" dT="2026-06-01T12:28:49.00" personId="{B3269894-C185-4F0A-AFB6-B22DF5EB7925}" id="{E84D8D7C-FF1C-44C7-B615-B182E985E84A}" done="1">
    <text>jasmin to update USL</text>
  </threadedComment>
  <threadedComment ref="E11" dT="2026-06-01T13:25:25.00" personId="{AB1A34AB-DEF2-4364-B42D-EABBAD829ABC}" id="{1911D03B-A306-49FB-BD04-C8B7F2C163FE}" parentId="{E84D8D7C-FF1C-44C7-B615-B182E985E84A}">
    <text>updated
Marked as resolved</text>
  </threadedComment>
</ThreadedComments>
</file>

<file path=xl/threadedComments/threadedComment3.xml><?xml version="1.0" encoding="utf-8"?>
<ThreadedComments xmlns="http://schemas.microsoft.com/office/spreadsheetml/2018/threadedcomments" xmlns:x="http://schemas.openxmlformats.org/spreadsheetml/2006/main">
  <threadedComment ref="B12" dT="2026-06-01T12:28:37.00" personId="{B3269894-C185-4F0A-AFB6-B22DF5EB7925}" id="{E79ADF20-0AD0-45B2-A93F-8A03BE7B4F3D}" done="1">
    <text>jasmin to put USL data</text>
  </threadedComment>
  <threadedComment ref="B12" dT="2026-06-01T13:08:20.00" personId="{AB1A34AB-DEF2-4364-B42D-EABBAD829ABC}" id="{5C545DF1-365F-4BD3-8F8C-064ECDC7B259}" parentId="{E79ADF20-0AD0-45B2-A93F-8A03BE7B4F3D}">
    <text>updated
Marked as resolved</text>
  </threadedComment>
  <threadedComment ref="E12" dT="2026-06-01T15:12:27.00" personId="{B3269894-C185-4F0A-AFB6-B22DF5EB7925}" id="{3FF729A1-4C3C-4635-9110-88B5C98BAB7F}" done="1">
    <text>some text needed here @jasmin.ft271025@greatlakes.edu.in
Assigned to jasmin.ft271025@greatlakes.edu.in
Assigned to jasmin.ft271025@greatlakes.edu.in</text>
    <mentions>
      <mention mentionpersonId="{2A06BF2F-024E-4DC2-BFF9-1AAA7EF5DC02}" mentionId="{EB7F692B-B563-45E4-BA7A-E48C7AF2DAB0}" startIndex="22" length="34"/>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5" Type="http://schemas.microsoft.com/office/2019/04/relationships/documenttask" Target="../documenttasks/documenttask1.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1.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sheetPr>
  <dimension ref="A1:Z1000"/>
  <sheetViews>
    <sheetView zoomScale="55" zoomScaleNormal="55" workbookViewId="0">
      <selection activeCell="K31" sqref="K31"/>
    </sheetView>
  </sheetViews>
  <sheetFormatPr defaultColWidth="12.59765625" defaultRowHeight="15" customHeight="1"/>
  <cols>
    <col min="1" max="1" width="22.265625" customWidth="1"/>
    <col min="2" max="5" width="7.73046875" customWidth="1"/>
    <col min="6" max="6" width="19.59765625" customWidth="1"/>
    <col min="7" max="8" width="13.265625" customWidth="1"/>
    <col min="9" max="9" width="13.1328125" customWidth="1"/>
    <col min="10" max="10" width="19.59765625" customWidth="1"/>
    <col min="11" max="11" width="14.3984375" customWidth="1"/>
    <col min="12" max="26" width="7.73046875" customWidth="1"/>
  </cols>
  <sheetData>
    <row r="1" spans="1:26" ht="30.75">
      <c r="A1" s="339" t="s">
        <v>0</v>
      </c>
      <c r="B1" s="340"/>
      <c r="C1" s="340"/>
      <c r="D1" s="340"/>
      <c r="E1" s="340"/>
      <c r="F1" s="340"/>
      <c r="G1" s="340"/>
      <c r="H1" s="341"/>
      <c r="I1" s="1"/>
      <c r="J1" s="1"/>
      <c r="K1" s="1"/>
      <c r="L1" s="2"/>
      <c r="M1" s="2"/>
      <c r="N1" s="2"/>
      <c r="O1" s="2"/>
      <c r="P1" s="2"/>
      <c r="Q1" s="2"/>
      <c r="R1" s="2"/>
      <c r="S1" s="2"/>
      <c r="T1" s="2"/>
      <c r="U1" s="2"/>
      <c r="V1" s="2"/>
      <c r="W1" s="2"/>
      <c r="X1" s="2"/>
      <c r="Y1" s="2"/>
      <c r="Z1" s="3"/>
    </row>
    <row r="2" spans="1:26" ht="28.5">
      <c r="A2" s="342" t="s">
        <v>1</v>
      </c>
      <c r="B2" s="343"/>
      <c r="C2" s="343"/>
      <c r="D2" s="344"/>
      <c r="F2" s="345" t="s">
        <v>2</v>
      </c>
      <c r="G2" s="343"/>
      <c r="H2" s="344"/>
      <c r="I2" s="4"/>
      <c r="J2" s="346"/>
      <c r="K2" s="347"/>
      <c r="Z2" s="5"/>
    </row>
    <row r="3" spans="1:26" ht="28.5">
      <c r="A3" s="348" t="s">
        <v>3</v>
      </c>
      <c r="B3" s="347"/>
      <c r="C3" s="347"/>
      <c r="D3" s="347"/>
      <c r="F3" s="349" t="s">
        <v>4</v>
      </c>
      <c r="G3" s="347"/>
      <c r="H3" s="347"/>
      <c r="J3" s="349"/>
      <c r="K3" s="347"/>
      <c r="L3" s="347"/>
      <c r="Z3" s="5"/>
    </row>
    <row r="4" spans="1:26" ht="14.25" customHeight="1">
      <c r="A4" s="6"/>
      <c r="Z4" s="5"/>
    </row>
    <row r="5" spans="1:26" ht="14.25" customHeight="1">
      <c r="A5" s="6"/>
      <c r="Z5" s="5"/>
    </row>
    <row r="6" spans="1:26" ht="14.25" customHeight="1">
      <c r="A6" s="6"/>
      <c r="Z6" s="5"/>
    </row>
    <row r="7" spans="1:26" ht="14.25" customHeight="1">
      <c r="A7" s="6"/>
      <c r="Z7" s="5"/>
    </row>
    <row r="8" spans="1:26" ht="14.25" customHeight="1">
      <c r="A8" s="6"/>
      <c r="Z8" s="5"/>
    </row>
    <row r="9" spans="1:26" ht="14.25" customHeight="1">
      <c r="A9" s="6"/>
      <c r="Z9" s="5"/>
    </row>
    <row r="10" spans="1:26" ht="14.25" customHeight="1">
      <c r="A10" s="6"/>
      <c r="Z10" s="5"/>
    </row>
    <row r="11" spans="1:26" ht="14.25" customHeight="1">
      <c r="A11" s="6"/>
      <c r="Z11" s="5"/>
    </row>
    <row r="12" spans="1:26" ht="14.25" customHeight="1">
      <c r="A12" s="6"/>
      <c r="Z12" s="5"/>
    </row>
    <row r="13" spans="1:26" ht="14.25" customHeight="1">
      <c r="A13" s="6"/>
      <c r="Z13" s="5"/>
    </row>
    <row r="14" spans="1:26" ht="14.25" customHeight="1">
      <c r="A14" s="6"/>
      <c r="Z14" s="5"/>
    </row>
    <row r="15" spans="1:26" ht="14.25" customHeight="1">
      <c r="A15" s="6"/>
      <c r="Z15" s="5"/>
    </row>
    <row r="16" spans="1:26" ht="14.25" customHeight="1">
      <c r="A16" s="6"/>
      <c r="Z16" s="5"/>
    </row>
    <row r="17" spans="1:26" ht="14.25" customHeight="1">
      <c r="A17" s="6"/>
      <c r="Z17" s="5"/>
    </row>
    <row r="18" spans="1:26" ht="14.25" customHeight="1">
      <c r="A18" s="6"/>
      <c r="Z18" s="5"/>
    </row>
    <row r="19" spans="1:26" ht="14.25" customHeight="1">
      <c r="A19" s="6"/>
      <c r="Z19" s="5"/>
    </row>
    <row r="20" spans="1:26" ht="14.25" customHeight="1">
      <c r="A20" s="6"/>
      <c r="Z20" s="5"/>
    </row>
    <row r="21" spans="1:26" ht="14.25" customHeight="1">
      <c r="A21" s="6"/>
      <c r="Z21" s="5"/>
    </row>
    <row r="22" spans="1:26" ht="14.25" customHeight="1">
      <c r="A22" s="6"/>
      <c r="Z22" s="5"/>
    </row>
    <row r="23" spans="1:26" ht="14.25" customHeight="1">
      <c r="A23" s="6"/>
      <c r="Z23" s="5"/>
    </row>
    <row r="24" spans="1:26" ht="14.25" customHeight="1">
      <c r="A24" s="6"/>
      <c r="Z24" s="5"/>
    </row>
    <row r="25" spans="1:26" ht="14.25" customHeight="1">
      <c r="A25" s="6"/>
      <c r="Z25" s="5"/>
    </row>
    <row r="26" spans="1:26" ht="14.25" customHeight="1">
      <c r="A26" s="6"/>
      <c r="Z26" s="5"/>
    </row>
    <row r="27" spans="1:26" ht="14.25" customHeight="1">
      <c r="A27" s="6"/>
      <c r="Z27" s="5"/>
    </row>
    <row r="28" spans="1:26" ht="14.25" customHeight="1">
      <c r="A28" s="6"/>
      <c r="Z28" s="5"/>
    </row>
    <row r="29" spans="1:26" ht="14.25" customHeight="1">
      <c r="A29" s="6"/>
      <c r="Z29" s="5"/>
    </row>
    <row r="30" spans="1:26" ht="14.25" customHeight="1">
      <c r="A30" s="6"/>
      <c r="Z30" s="5"/>
    </row>
    <row r="31" spans="1:26" ht="14.25" customHeight="1">
      <c r="A31" s="6"/>
      <c r="Z31" s="5"/>
    </row>
    <row r="32" spans="1:26" ht="14.25" customHeight="1">
      <c r="A32" s="6"/>
      <c r="Z32" s="5"/>
    </row>
    <row r="33" spans="1:26" ht="14.25" customHeight="1">
      <c r="A33" s="6"/>
      <c r="Z33" s="5"/>
    </row>
    <row r="34" spans="1:26" ht="14.25" customHeight="1">
      <c r="A34" s="6"/>
      <c r="Z34" s="5"/>
    </row>
    <row r="35" spans="1:26" ht="14.25" customHeight="1">
      <c r="A35" s="6"/>
      <c r="Z35" s="5"/>
    </row>
    <row r="36" spans="1:26" ht="14.25" customHeight="1">
      <c r="A36" s="6"/>
      <c r="Z36" s="5"/>
    </row>
    <row r="37" spans="1:26" ht="14.25" customHeight="1">
      <c r="A37" s="6"/>
      <c r="Z37" s="5"/>
    </row>
    <row r="38" spans="1:26" ht="14.25" customHeight="1">
      <c r="A38" s="6"/>
      <c r="Z38" s="5"/>
    </row>
    <row r="39" spans="1:26" ht="14.25" customHeight="1">
      <c r="A39" s="6"/>
      <c r="Z39" s="5"/>
    </row>
    <row r="40" spans="1:26" ht="14.25" customHeight="1">
      <c r="A40" s="6"/>
      <c r="Z40" s="5"/>
    </row>
    <row r="41" spans="1:26" ht="14.25" customHeight="1">
      <c r="A41" s="6"/>
      <c r="Z41" s="5"/>
    </row>
    <row r="42" spans="1:26" ht="14.25" customHeight="1">
      <c r="A42" s="6"/>
      <c r="Z42" s="5"/>
    </row>
    <row r="43" spans="1:26" ht="14.25" customHeight="1">
      <c r="A43" s="6"/>
      <c r="Z43" s="5"/>
    </row>
    <row r="44" spans="1:26" ht="14.25" customHeight="1">
      <c r="A44" s="6"/>
      <c r="Z44" s="5"/>
    </row>
    <row r="45" spans="1:26" ht="14.25" customHeight="1">
      <c r="A45" s="6"/>
      <c r="Z45" s="5"/>
    </row>
    <row r="46" spans="1:26" ht="14.25" customHeight="1">
      <c r="A46" s="6"/>
      <c r="Z46" s="5"/>
    </row>
    <row r="47" spans="1:26" ht="14.25" customHeight="1">
      <c r="A47" s="6"/>
      <c r="Z47" s="5"/>
    </row>
    <row r="48" spans="1:26" ht="14.25" customHeight="1">
      <c r="A48" s="6"/>
      <c r="Z48" s="5"/>
    </row>
    <row r="49" spans="1:26" ht="14.25" customHeight="1">
      <c r="A49" s="6"/>
      <c r="Z49" s="5"/>
    </row>
    <row r="50" spans="1:26" ht="14.25" customHeight="1">
      <c r="A50" s="6"/>
      <c r="Z50" s="5"/>
    </row>
    <row r="51" spans="1:26" ht="14.25" customHeight="1">
      <c r="A51" s="6"/>
      <c r="Z51" s="5"/>
    </row>
    <row r="52" spans="1:26" ht="14.25" customHeight="1">
      <c r="A52" s="6"/>
      <c r="Z52" s="5"/>
    </row>
    <row r="53" spans="1:26" ht="14.25" customHeight="1">
      <c r="A53" s="6"/>
      <c r="Z53" s="5"/>
    </row>
    <row r="54" spans="1:26" ht="14.25" customHeight="1">
      <c r="A54" s="6"/>
      <c r="Z54" s="5"/>
    </row>
    <row r="55" spans="1:26" ht="14.25" customHeight="1">
      <c r="A55" s="6"/>
      <c r="Z55" s="5"/>
    </row>
    <row r="56" spans="1:26" ht="14.25" customHeight="1">
      <c r="A56" s="6"/>
      <c r="Z56" s="5"/>
    </row>
    <row r="57" spans="1:26" ht="14.25" customHeight="1">
      <c r="A57" s="6"/>
      <c r="Z57" s="5"/>
    </row>
    <row r="58" spans="1:26" ht="14.25" customHeight="1">
      <c r="A58" s="6"/>
      <c r="Z58" s="5"/>
    </row>
    <row r="59" spans="1:26" ht="14.25" customHeight="1">
      <c r="A59" s="6"/>
      <c r="Z59" s="5"/>
    </row>
    <row r="60" spans="1:26" ht="14.25" customHeight="1">
      <c r="A60" s="6"/>
      <c r="Z60" s="5"/>
    </row>
    <row r="61" spans="1:26" ht="14.25" customHeight="1">
      <c r="A61" s="6"/>
      <c r="Z61" s="5"/>
    </row>
    <row r="62" spans="1:26" ht="14.25" customHeight="1">
      <c r="A62" s="6"/>
      <c r="Z62" s="5"/>
    </row>
    <row r="63" spans="1:26" ht="14.25" customHeight="1">
      <c r="A63" s="6"/>
      <c r="Z63" s="5"/>
    </row>
    <row r="64" spans="1:26" ht="14.25" customHeight="1">
      <c r="A64" s="6"/>
      <c r="Z64" s="5"/>
    </row>
    <row r="65" spans="1:26" ht="14.25" customHeight="1">
      <c r="A65" s="6"/>
      <c r="Z65" s="5"/>
    </row>
    <row r="66" spans="1:26" ht="14.25" customHeight="1">
      <c r="A66" s="6"/>
      <c r="Z66" s="5"/>
    </row>
    <row r="67" spans="1:26" ht="14.25" customHeight="1">
      <c r="A67" s="6"/>
      <c r="Z67" s="5"/>
    </row>
    <row r="68" spans="1:26" ht="14.25" customHeight="1">
      <c r="A68" s="6"/>
      <c r="Z68" s="5"/>
    </row>
    <row r="69" spans="1:26" ht="14.25" customHeight="1">
      <c r="A69" s="6"/>
      <c r="Z69" s="5"/>
    </row>
    <row r="70" spans="1:26" ht="14.25" customHeight="1">
      <c r="A70" s="6"/>
      <c r="Z70" s="5"/>
    </row>
    <row r="71" spans="1:26" ht="14.25" customHeight="1">
      <c r="A71" s="6"/>
      <c r="Z71" s="5"/>
    </row>
    <row r="72" spans="1:26" ht="14.25" customHeight="1">
      <c r="A72" s="6"/>
      <c r="Z72" s="5"/>
    </row>
    <row r="73" spans="1:26" ht="14.25" customHeight="1">
      <c r="A73" s="6"/>
      <c r="Z73" s="5"/>
    </row>
    <row r="74" spans="1:26" ht="14.25" customHeight="1">
      <c r="A74" s="6"/>
      <c r="Z74" s="5"/>
    </row>
    <row r="75" spans="1:26" ht="14.25" customHeight="1">
      <c r="A75" s="6"/>
      <c r="Z75" s="5"/>
    </row>
    <row r="76" spans="1:26" ht="14.25" customHeight="1">
      <c r="A76" s="6"/>
      <c r="Z76" s="5"/>
    </row>
    <row r="77" spans="1:26" ht="14.25" customHeight="1">
      <c r="A77" s="6"/>
      <c r="Z77" s="5"/>
    </row>
    <row r="78" spans="1:26" ht="14.25" customHeight="1">
      <c r="A78" s="6"/>
      <c r="Z78" s="5"/>
    </row>
    <row r="79" spans="1:26" ht="14.25" customHeight="1">
      <c r="A79" s="6"/>
      <c r="Z79" s="5"/>
    </row>
    <row r="80" spans="1:26" ht="14.25" customHeight="1">
      <c r="A80" s="6"/>
      <c r="Z80" s="5"/>
    </row>
    <row r="81" spans="1:26" ht="14.25" customHeight="1">
      <c r="A81" s="6"/>
      <c r="Z81" s="5"/>
    </row>
    <row r="82" spans="1:26" ht="14.25" customHeight="1">
      <c r="A82" s="6"/>
      <c r="Z82" s="5"/>
    </row>
    <row r="83" spans="1:26" ht="14.25" customHeight="1">
      <c r="A83" s="6"/>
      <c r="Z83" s="5"/>
    </row>
    <row r="84" spans="1:26" ht="14.25" customHeight="1">
      <c r="A84" s="6"/>
      <c r="Z84" s="5"/>
    </row>
    <row r="85" spans="1:26" ht="14.25" customHeight="1">
      <c r="A85" s="6"/>
      <c r="Z85" s="5"/>
    </row>
    <row r="86" spans="1:26" ht="14.25" customHeight="1">
      <c r="A86" s="6"/>
      <c r="Z86" s="5"/>
    </row>
    <row r="87" spans="1:26" ht="14.25" customHeight="1">
      <c r="A87" s="6"/>
      <c r="Z87" s="5"/>
    </row>
    <row r="88" spans="1:26" ht="14.25" customHeight="1">
      <c r="A88" s="6"/>
      <c r="Z88" s="5"/>
    </row>
    <row r="89" spans="1:26" ht="14.25" customHeight="1">
      <c r="A89" s="6"/>
      <c r="Z89" s="5"/>
    </row>
    <row r="90" spans="1:26" ht="14.25" customHeight="1">
      <c r="A90" s="6"/>
      <c r="Z90" s="5"/>
    </row>
    <row r="91" spans="1:26" ht="14.25" customHeight="1">
      <c r="A91" s="6"/>
      <c r="Z91" s="5"/>
    </row>
    <row r="92" spans="1:26" ht="14.25" customHeight="1">
      <c r="A92" s="6"/>
      <c r="Z92" s="5"/>
    </row>
    <row r="93" spans="1:26" ht="14.25" customHeight="1">
      <c r="A93" s="6"/>
      <c r="Z93" s="5"/>
    </row>
    <row r="94" spans="1:26" ht="14.25" customHeight="1">
      <c r="A94" s="6"/>
      <c r="Z94" s="5"/>
    </row>
    <row r="95" spans="1:26" ht="14.25" customHeight="1">
      <c r="A95" s="6"/>
      <c r="Z95" s="5"/>
    </row>
    <row r="96" spans="1:26" ht="14.25" customHeight="1">
      <c r="A96" s="6"/>
      <c r="Z96" s="5"/>
    </row>
    <row r="97" spans="1:26" ht="14.25" customHeight="1">
      <c r="A97" s="6"/>
      <c r="Z97" s="5"/>
    </row>
    <row r="98" spans="1:26" ht="14.25" customHeight="1">
      <c r="A98" s="6"/>
      <c r="Z98" s="5"/>
    </row>
    <row r="99" spans="1:26" ht="14.25" customHeight="1">
      <c r="A99" s="6"/>
      <c r="Z99" s="5"/>
    </row>
    <row r="100" spans="1:26" ht="14.25" customHeight="1">
      <c r="A100" s="6"/>
      <c r="Z100" s="5"/>
    </row>
    <row r="101" spans="1:26" ht="14.25" customHeight="1">
      <c r="A101" s="6"/>
      <c r="Z101" s="5"/>
    </row>
    <row r="102" spans="1:26" ht="14.25" customHeight="1">
      <c r="A102" s="6"/>
      <c r="Z102" s="5"/>
    </row>
    <row r="103" spans="1:26" ht="14.25" customHeight="1">
      <c r="A103" s="6"/>
      <c r="Z103" s="5"/>
    </row>
    <row r="104" spans="1:26" ht="14.25" customHeight="1">
      <c r="A104" s="6"/>
      <c r="Z104" s="5"/>
    </row>
    <row r="105" spans="1:26" ht="14.25" customHeight="1">
      <c r="A105" s="6"/>
      <c r="Z105" s="5"/>
    </row>
    <row r="106" spans="1:26" ht="14.25" customHeight="1">
      <c r="A106" s="6"/>
      <c r="Z106" s="5"/>
    </row>
    <row r="107" spans="1:26" ht="14.25" customHeight="1">
      <c r="A107" s="6"/>
      <c r="Z107" s="5"/>
    </row>
    <row r="108" spans="1:26" ht="14.25" customHeight="1">
      <c r="A108" s="6"/>
      <c r="Z108" s="5"/>
    </row>
    <row r="109" spans="1:26" ht="14.25" customHeight="1">
      <c r="A109" s="6"/>
      <c r="Z109" s="5"/>
    </row>
    <row r="110" spans="1:26" ht="14.25" customHeight="1">
      <c r="A110" s="6"/>
      <c r="Z110" s="5"/>
    </row>
    <row r="111" spans="1:26" ht="14.25" customHeight="1">
      <c r="A111" s="6"/>
      <c r="Z111" s="5"/>
    </row>
    <row r="112" spans="1:26" ht="14.25" customHeight="1">
      <c r="A112" s="6"/>
      <c r="Z112" s="5"/>
    </row>
    <row r="113" spans="1:26" ht="14.25" customHeight="1">
      <c r="A113" s="6"/>
      <c r="Z113" s="5"/>
    </row>
    <row r="114" spans="1:26" ht="14.25" customHeight="1">
      <c r="A114" s="6"/>
      <c r="Z114" s="5"/>
    </row>
    <row r="115" spans="1:26" ht="14.25" customHeight="1">
      <c r="A115" s="6"/>
      <c r="Z115" s="5"/>
    </row>
    <row r="116" spans="1:26" ht="14.25" customHeight="1">
      <c r="A116" s="6"/>
      <c r="Z116" s="5"/>
    </row>
    <row r="117" spans="1:26" ht="14.25" customHeight="1">
      <c r="A117" s="6"/>
      <c r="Z117" s="5"/>
    </row>
    <row r="118" spans="1:26" ht="14.25" customHeight="1">
      <c r="A118" s="6"/>
      <c r="Z118" s="5"/>
    </row>
    <row r="119" spans="1:26" ht="14.25" customHeight="1">
      <c r="A119" s="6"/>
      <c r="Z119" s="5"/>
    </row>
    <row r="120" spans="1:26" ht="14.25" customHeight="1">
      <c r="A120" s="6"/>
      <c r="Z120" s="5"/>
    </row>
    <row r="121" spans="1:26" ht="14.25" customHeight="1">
      <c r="A121" s="6"/>
      <c r="Z121" s="5"/>
    </row>
    <row r="122" spans="1:26" ht="14.25" customHeight="1">
      <c r="A122" s="6"/>
      <c r="Z122" s="5"/>
    </row>
    <row r="123" spans="1:26" ht="14.25" customHeight="1">
      <c r="A123" s="6"/>
      <c r="Z123" s="5"/>
    </row>
    <row r="124" spans="1:26" ht="14.25" customHeight="1">
      <c r="A124" s="6"/>
      <c r="Z124" s="5"/>
    </row>
    <row r="125" spans="1:26" ht="14.25" customHeight="1">
      <c r="A125" s="6"/>
      <c r="Z125" s="5"/>
    </row>
    <row r="126" spans="1:26" ht="14.25" customHeight="1">
      <c r="A126" s="6"/>
      <c r="Z126" s="5"/>
    </row>
    <row r="127" spans="1:26" ht="14.25" customHeight="1">
      <c r="A127" s="6"/>
      <c r="Z127" s="5"/>
    </row>
    <row r="128" spans="1:26" ht="14.25" customHeight="1">
      <c r="A128" s="6"/>
      <c r="Z128" s="5"/>
    </row>
    <row r="129" spans="1:26" ht="14.25" customHeight="1">
      <c r="A129" s="6"/>
      <c r="Z129" s="5"/>
    </row>
    <row r="130" spans="1:26" ht="14.25" customHeight="1">
      <c r="A130" s="6"/>
      <c r="Z130" s="5"/>
    </row>
    <row r="131" spans="1:26" ht="14.25" customHeight="1">
      <c r="A131" s="6"/>
      <c r="Z131" s="5"/>
    </row>
    <row r="132" spans="1:26" ht="14.25" customHeight="1">
      <c r="A132" s="6"/>
      <c r="Z132" s="5"/>
    </row>
    <row r="133" spans="1:26" ht="14.25" customHeight="1">
      <c r="A133" s="6"/>
      <c r="Z133" s="5"/>
    </row>
    <row r="134" spans="1:26" ht="14.25" customHeight="1">
      <c r="A134" s="6"/>
      <c r="Z134" s="5"/>
    </row>
    <row r="135" spans="1:26" ht="14.25" customHeight="1">
      <c r="A135" s="6"/>
      <c r="Z135" s="5"/>
    </row>
    <row r="136" spans="1:26" ht="14.25" customHeight="1">
      <c r="A136" s="6"/>
      <c r="Z136" s="5"/>
    </row>
    <row r="137" spans="1:26" ht="14.25" customHeight="1">
      <c r="A137" s="6"/>
      <c r="Z137" s="5"/>
    </row>
    <row r="138" spans="1:26" ht="14.25" customHeight="1">
      <c r="A138" s="6"/>
      <c r="Z138" s="5"/>
    </row>
    <row r="139" spans="1:26" ht="14.25" customHeight="1">
      <c r="A139" s="6"/>
      <c r="Z139" s="5"/>
    </row>
    <row r="140" spans="1:26" ht="14.25" customHeight="1">
      <c r="A140" s="6"/>
      <c r="Z140" s="5"/>
    </row>
    <row r="141" spans="1:26" ht="14.25" customHeight="1">
      <c r="A141" s="6"/>
      <c r="Z141" s="5"/>
    </row>
    <row r="142" spans="1:26" ht="14.25" customHeight="1">
      <c r="A142" s="6"/>
      <c r="Z142" s="5"/>
    </row>
    <row r="143" spans="1:26" ht="14.25" customHeight="1">
      <c r="A143" s="6"/>
      <c r="Z143" s="5"/>
    </row>
    <row r="144" spans="1:26" ht="14.25" customHeight="1">
      <c r="A144" s="6"/>
      <c r="Z144" s="5"/>
    </row>
    <row r="145" spans="1:26" ht="14.25" customHeight="1">
      <c r="A145" s="6"/>
      <c r="Z145" s="5"/>
    </row>
    <row r="146" spans="1:26" ht="14.25" customHeight="1">
      <c r="A146" s="6"/>
      <c r="Z146" s="5"/>
    </row>
    <row r="147" spans="1:26" ht="14.25" customHeight="1">
      <c r="A147" s="6"/>
      <c r="Z147" s="5"/>
    </row>
    <row r="148" spans="1:26" ht="14.25" customHeight="1">
      <c r="A148" s="6"/>
      <c r="Z148" s="5"/>
    </row>
    <row r="149" spans="1:26" ht="14.25" customHeight="1">
      <c r="A149" s="6"/>
      <c r="Z149" s="5"/>
    </row>
    <row r="150" spans="1:26" ht="14.25" customHeight="1">
      <c r="A150" s="6"/>
      <c r="Z150" s="5"/>
    </row>
    <row r="151" spans="1:26" ht="14.25" customHeight="1">
      <c r="A151" s="6"/>
      <c r="Z151" s="5"/>
    </row>
    <row r="152" spans="1:26" ht="14.25" customHeight="1">
      <c r="A152" s="6"/>
      <c r="Z152" s="5"/>
    </row>
    <row r="153" spans="1:26" ht="14.25" customHeight="1">
      <c r="A153" s="6"/>
      <c r="Z153" s="5"/>
    </row>
    <row r="154" spans="1:26" ht="14.25" customHeight="1">
      <c r="A154" s="6"/>
      <c r="Z154" s="5"/>
    </row>
    <row r="155" spans="1:26" ht="14.25" customHeight="1">
      <c r="A155" s="6"/>
      <c r="Z155" s="5"/>
    </row>
    <row r="156" spans="1:26" ht="14.25" customHeight="1">
      <c r="A156" s="6"/>
      <c r="Z156" s="5"/>
    </row>
    <row r="157" spans="1:26" ht="14.25" customHeight="1">
      <c r="A157" s="6"/>
      <c r="Z157" s="5"/>
    </row>
    <row r="158" spans="1:26" ht="14.25" customHeight="1">
      <c r="A158" s="6"/>
      <c r="Z158" s="5"/>
    </row>
    <row r="159" spans="1:26" ht="14.25" customHeight="1">
      <c r="A159" s="6"/>
      <c r="Z159" s="5"/>
    </row>
    <row r="160" spans="1:26" ht="14.25" customHeight="1">
      <c r="A160" s="6"/>
      <c r="Z160" s="5"/>
    </row>
    <row r="161" spans="1:26" ht="14.25" customHeight="1">
      <c r="A161" s="6"/>
      <c r="Z161" s="5"/>
    </row>
    <row r="162" spans="1:26" ht="14.25" customHeight="1">
      <c r="A162" s="6"/>
      <c r="Z162" s="5"/>
    </row>
    <row r="163" spans="1:26" ht="14.25" customHeight="1">
      <c r="A163" s="6"/>
      <c r="Z163" s="5"/>
    </row>
    <row r="164" spans="1:26" ht="14.25" customHeight="1">
      <c r="A164" s="6"/>
      <c r="Z164" s="5"/>
    </row>
    <row r="165" spans="1:26" ht="14.25" customHeight="1">
      <c r="A165" s="6"/>
      <c r="Z165" s="5"/>
    </row>
    <row r="166" spans="1:26" ht="14.25" customHeight="1">
      <c r="A166" s="6"/>
      <c r="Z166" s="5"/>
    </row>
    <row r="167" spans="1:26" ht="14.25" customHeight="1">
      <c r="A167" s="6"/>
      <c r="Z167" s="5"/>
    </row>
    <row r="168" spans="1:26" ht="14.25" customHeight="1">
      <c r="A168" s="6"/>
      <c r="Z168" s="5"/>
    </row>
    <row r="169" spans="1:26" ht="14.25" customHeight="1">
      <c r="A169" s="6"/>
      <c r="Z169" s="5"/>
    </row>
    <row r="170" spans="1:26" ht="14.25" customHeight="1">
      <c r="A170" s="6"/>
      <c r="Z170" s="5"/>
    </row>
    <row r="171" spans="1:26" ht="14.25" customHeight="1">
      <c r="A171" s="6"/>
      <c r="Z171" s="5"/>
    </row>
    <row r="172" spans="1:26" ht="14.25" customHeight="1">
      <c r="A172" s="6"/>
      <c r="Z172" s="5"/>
    </row>
    <row r="173" spans="1:26" ht="14.25" customHeight="1">
      <c r="A173" s="6"/>
      <c r="Z173" s="5"/>
    </row>
    <row r="174" spans="1:26" ht="14.25" customHeight="1">
      <c r="A174" s="6"/>
      <c r="Z174" s="5"/>
    </row>
    <row r="175" spans="1:26" ht="14.25" customHeight="1">
      <c r="A175" s="6"/>
      <c r="Z175" s="5"/>
    </row>
    <row r="176" spans="1:26" ht="14.25" customHeight="1">
      <c r="A176" s="6"/>
      <c r="Z176" s="5"/>
    </row>
    <row r="177" spans="1:26" ht="14.25" customHeight="1">
      <c r="A177" s="6"/>
      <c r="Z177" s="5"/>
    </row>
    <row r="178" spans="1:26" ht="14.25" customHeight="1">
      <c r="A178" s="6"/>
      <c r="Z178" s="5"/>
    </row>
    <row r="179" spans="1:26" ht="14.25" customHeight="1">
      <c r="A179" s="6"/>
      <c r="Z179" s="5"/>
    </row>
    <row r="180" spans="1:26" ht="14.25" customHeight="1">
      <c r="A180" s="6"/>
      <c r="Z180" s="5"/>
    </row>
    <row r="181" spans="1:26" ht="14.25" customHeight="1">
      <c r="A181" s="6"/>
      <c r="Z181" s="5"/>
    </row>
    <row r="182" spans="1:26" ht="14.25" customHeight="1">
      <c r="A182" s="6"/>
      <c r="Z182" s="5"/>
    </row>
    <row r="183" spans="1:26" ht="14.25" customHeight="1">
      <c r="A183" s="6"/>
      <c r="Z183" s="5"/>
    </row>
    <row r="184" spans="1:26" ht="14.25" customHeight="1">
      <c r="A184" s="6"/>
      <c r="Z184" s="5"/>
    </row>
    <row r="185" spans="1:26" ht="14.25" customHeight="1">
      <c r="A185" s="6"/>
      <c r="Z185" s="5"/>
    </row>
    <row r="186" spans="1:26" ht="14.25" customHeight="1">
      <c r="A186" s="6"/>
      <c r="Z186" s="5"/>
    </row>
    <row r="187" spans="1:26" ht="14.25" customHeight="1">
      <c r="A187" s="6"/>
      <c r="Z187" s="5"/>
    </row>
    <row r="188" spans="1:26" ht="14.25" customHeight="1">
      <c r="A188" s="6"/>
      <c r="Z188" s="5"/>
    </row>
    <row r="189" spans="1:26" ht="14.25" customHeight="1">
      <c r="A189" s="6"/>
      <c r="Z189" s="5"/>
    </row>
    <row r="190" spans="1:26" ht="14.25" customHeight="1">
      <c r="A190" s="6"/>
      <c r="Z190" s="5"/>
    </row>
    <row r="191" spans="1:26" ht="14.25" customHeight="1">
      <c r="A191" s="6"/>
      <c r="Z191" s="5"/>
    </row>
    <row r="192" spans="1:26" ht="14.25" customHeight="1">
      <c r="A192" s="6"/>
      <c r="Z192" s="5"/>
    </row>
    <row r="193" spans="1:26" ht="14.25" customHeight="1">
      <c r="A193" s="6"/>
      <c r="Z193" s="5"/>
    </row>
    <row r="194" spans="1:26" ht="14.25" customHeight="1">
      <c r="A194" s="6"/>
      <c r="Z194" s="5"/>
    </row>
    <row r="195" spans="1:26" ht="14.25" customHeight="1">
      <c r="A195" s="6"/>
      <c r="Z195" s="5"/>
    </row>
    <row r="196" spans="1:26" ht="14.25" customHeight="1">
      <c r="A196" s="6"/>
      <c r="Z196" s="5"/>
    </row>
    <row r="197" spans="1:26" ht="14.25" customHeight="1">
      <c r="A197" s="6"/>
      <c r="Z197" s="5"/>
    </row>
    <row r="198" spans="1:26" ht="14.25" customHeight="1">
      <c r="A198" s="6"/>
      <c r="Z198" s="5"/>
    </row>
    <row r="199" spans="1:26" ht="14.25" customHeight="1">
      <c r="A199" s="6"/>
      <c r="Z199" s="5"/>
    </row>
    <row r="200" spans="1:26" ht="14.25" customHeight="1">
      <c r="A200" s="6"/>
      <c r="Z200" s="5"/>
    </row>
    <row r="201" spans="1:26" ht="14.25" customHeight="1">
      <c r="A201" s="6"/>
      <c r="Z201" s="5"/>
    </row>
    <row r="202" spans="1:26" ht="14.25" customHeight="1">
      <c r="A202" s="6"/>
      <c r="Z202" s="5"/>
    </row>
    <row r="203" spans="1:26" ht="14.25" customHeight="1">
      <c r="A203" s="6"/>
      <c r="Z203" s="5"/>
    </row>
    <row r="204" spans="1:26" ht="14.25" customHeight="1">
      <c r="A204" s="6"/>
      <c r="Z204" s="5"/>
    </row>
    <row r="205" spans="1:26" ht="14.25" customHeight="1">
      <c r="A205" s="6"/>
      <c r="Z205" s="5"/>
    </row>
    <row r="206" spans="1:26" ht="14.25" customHeight="1">
      <c r="A206" s="6"/>
      <c r="Z206" s="5"/>
    </row>
    <row r="207" spans="1:26" ht="14.25" customHeight="1">
      <c r="A207" s="6"/>
      <c r="Z207" s="5"/>
    </row>
    <row r="208" spans="1:26" ht="14.25" customHeight="1">
      <c r="A208" s="6"/>
      <c r="Z208" s="5"/>
    </row>
    <row r="209" spans="1:26" ht="14.25" customHeight="1">
      <c r="A209" s="6"/>
      <c r="Z209" s="5"/>
    </row>
    <row r="210" spans="1:26" ht="14.25" customHeight="1">
      <c r="A210" s="6"/>
      <c r="Z210" s="5"/>
    </row>
    <row r="211" spans="1:26" ht="14.25" customHeight="1">
      <c r="A211" s="6"/>
      <c r="Z211" s="5"/>
    </row>
    <row r="212" spans="1:26" ht="14.25" customHeight="1">
      <c r="A212" s="6"/>
      <c r="Z212" s="5"/>
    </row>
    <row r="213" spans="1:26" ht="14.25" customHeight="1">
      <c r="A213" s="6"/>
      <c r="Z213" s="5"/>
    </row>
    <row r="214" spans="1:26" ht="14.25" customHeight="1">
      <c r="A214" s="6"/>
      <c r="Z214" s="5"/>
    </row>
    <row r="215" spans="1:26" ht="14.25" customHeight="1">
      <c r="A215" s="6"/>
      <c r="Z215" s="5"/>
    </row>
    <row r="216" spans="1:26" ht="14.25" customHeight="1">
      <c r="A216" s="6"/>
      <c r="Z216" s="5"/>
    </row>
    <row r="217" spans="1:26" ht="14.25" customHeight="1">
      <c r="A217" s="6"/>
      <c r="Z217" s="5"/>
    </row>
    <row r="218" spans="1:26" ht="14.25" customHeight="1">
      <c r="A218" s="6"/>
      <c r="Z218" s="5"/>
    </row>
    <row r="219" spans="1:26" ht="14.25" customHeight="1">
      <c r="A219" s="6"/>
      <c r="Z219" s="5"/>
    </row>
    <row r="220" spans="1:26" ht="14.25" customHeight="1">
      <c r="A220" s="6"/>
      <c r="Z220" s="5"/>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H1"/>
    <mergeCell ref="A2:D2"/>
    <mergeCell ref="F2:H2"/>
    <mergeCell ref="J2:K2"/>
    <mergeCell ref="A3:D3"/>
    <mergeCell ref="F3:H3"/>
    <mergeCell ref="J3:L3"/>
  </mergeCells>
  <pageMargins left="0.7" right="0.7"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Below="0" summaryRight="0"/>
  </sheetPr>
  <dimension ref="A1:F1000"/>
  <sheetViews>
    <sheetView zoomScale="70" zoomScaleNormal="70" workbookViewId="0">
      <selection activeCell="M19" sqref="M18:M19"/>
    </sheetView>
  </sheetViews>
  <sheetFormatPr defaultColWidth="12.59765625" defaultRowHeight="15" customHeight="1"/>
  <cols>
    <col min="1" max="1" width="20.46484375" customWidth="1"/>
    <col min="2" max="6" width="12.59765625" customWidth="1"/>
  </cols>
  <sheetData>
    <row r="1" spans="1:6" ht="15.75" customHeight="1">
      <c r="A1" s="350" t="s">
        <v>5</v>
      </c>
      <c r="B1" s="343"/>
      <c r="C1" s="343"/>
      <c r="D1" s="343"/>
      <c r="E1" s="343"/>
      <c r="F1" s="344"/>
    </row>
    <row r="2" spans="1:6" ht="15.75" customHeight="1">
      <c r="A2" s="7"/>
      <c r="B2" s="7"/>
      <c r="C2" s="7"/>
      <c r="D2" s="8"/>
      <c r="E2" s="8"/>
      <c r="F2" s="8"/>
    </row>
    <row r="3" spans="1:6" ht="15.75" customHeight="1">
      <c r="A3" s="351" t="s">
        <v>6</v>
      </c>
      <c r="B3" s="352"/>
      <c r="C3" s="352"/>
      <c r="D3" s="352"/>
      <c r="E3" s="352"/>
      <c r="F3" s="353"/>
    </row>
    <row r="4" spans="1:6" ht="15.75" customHeight="1">
      <c r="A4" s="9" t="s">
        <v>7</v>
      </c>
      <c r="B4" s="10">
        <v>45741</v>
      </c>
      <c r="C4" s="10">
        <v>46105</v>
      </c>
      <c r="D4" s="10">
        <v>46104</v>
      </c>
      <c r="E4" s="10">
        <v>46103</v>
      </c>
      <c r="F4" s="10">
        <v>46102</v>
      </c>
    </row>
    <row r="5" spans="1:6" ht="15.75" customHeight="1">
      <c r="A5" s="9" t="s">
        <v>8</v>
      </c>
      <c r="B5" s="11">
        <v>4851.2</v>
      </c>
      <c r="C5" s="11">
        <v>4118.5</v>
      </c>
      <c r="D5" s="11">
        <v>3142.8</v>
      </c>
      <c r="E5" s="11">
        <v>2868</v>
      </c>
      <c r="F5" s="11">
        <v>2398.8000000000002</v>
      </c>
    </row>
    <row r="6" spans="1:6" ht="15.75" customHeight="1">
      <c r="A6" s="9" t="s">
        <v>9</v>
      </c>
      <c r="B6" s="12">
        <f t="shared" ref="B6:E6" si="0">(B5-C5)/C5</f>
        <v>0.1779045769090688</v>
      </c>
      <c r="C6" s="12">
        <f t="shared" si="0"/>
        <v>0.31045564464808445</v>
      </c>
      <c r="D6" s="12">
        <f t="shared" si="0"/>
        <v>9.5815899581590022E-2</v>
      </c>
      <c r="E6" s="12">
        <f t="shared" si="0"/>
        <v>0.19559779889944964</v>
      </c>
      <c r="F6" s="13" t="s">
        <v>10</v>
      </c>
    </row>
    <row r="7" spans="1:6" ht="15.75" customHeight="1"/>
    <row r="8" spans="1:6" ht="15.75" customHeight="1"/>
    <row r="9" spans="1:6" ht="15.75" customHeight="1">
      <c r="A9" s="351" t="s">
        <v>11</v>
      </c>
      <c r="B9" s="352"/>
      <c r="C9" s="352"/>
      <c r="D9" s="352"/>
      <c r="E9" s="352"/>
      <c r="F9" s="353"/>
    </row>
    <row r="10" spans="1:6" ht="15.75" customHeight="1">
      <c r="A10" s="9" t="s">
        <v>7</v>
      </c>
      <c r="B10" s="10">
        <v>45741</v>
      </c>
      <c r="C10" s="10">
        <v>46105</v>
      </c>
      <c r="D10" s="10">
        <v>46104</v>
      </c>
      <c r="E10" s="10">
        <v>46103</v>
      </c>
      <c r="F10" s="10">
        <v>46102</v>
      </c>
    </row>
    <row r="11" spans="1:6" ht="15.75" customHeight="1">
      <c r="A11" s="9" t="s">
        <v>8</v>
      </c>
      <c r="B11" s="11">
        <v>11573</v>
      </c>
      <c r="C11" s="11">
        <v>10692</v>
      </c>
      <c r="D11" s="11">
        <v>10373.700000000001</v>
      </c>
      <c r="E11" s="11">
        <v>9423.7000000000007</v>
      </c>
      <c r="F11" s="11">
        <v>9405.5</v>
      </c>
    </row>
    <row r="12" spans="1:6" ht="15.75" customHeight="1">
      <c r="A12" s="9" t="s">
        <v>9</v>
      </c>
      <c r="B12" s="12">
        <f t="shared" ref="B12:E12" si="1">(B11-C11)/C11</f>
        <v>8.2398054620276842E-2</v>
      </c>
      <c r="C12" s="12">
        <f t="shared" si="1"/>
        <v>3.0683362734607637E-2</v>
      </c>
      <c r="D12" s="12">
        <f t="shared" si="1"/>
        <v>0.10080966074896272</v>
      </c>
      <c r="E12" s="12">
        <f t="shared" si="1"/>
        <v>1.9350380096752674E-3</v>
      </c>
      <c r="F12" s="13" t="s">
        <v>10</v>
      </c>
    </row>
    <row r="13" spans="1:6" ht="15.75" customHeight="1"/>
    <row r="14" spans="1:6" ht="15.75" customHeight="1"/>
    <row r="15" spans="1:6" ht="15.75" customHeight="1"/>
    <row r="16" spans="1:6" ht="15.75" customHeight="1"/>
    <row r="17" spans="1:6" ht="15.75" customHeight="1"/>
    <row r="18" spans="1:6" ht="15.75" customHeight="1">
      <c r="A18" s="14"/>
      <c r="B18" s="15"/>
      <c r="C18" s="15"/>
      <c r="D18" s="15"/>
      <c r="E18" s="15"/>
      <c r="F18" s="15"/>
    </row>
    <row r="19" spans="1:6" ht="15.75" customHeight="1"/>
    <row r="20" spans="1:6" ht="15.75" customHeight="1"/>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3:F3"/>
    <mergeCell ref="A9:F9"/>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outlinePr summaryBelow="0" summaryRight="0"/>
  </sheetPr>
  <dimension ref="A1:G1000"/>
  <sheetViews>
    <sheetView zoomScale="55" zoomScaleNormal="55" workbookViewId="0">
      <selection activeCell="O20" sqref="O20"/>
    </sheetView>
  </sheetViews>
  <sheetFormatPr defaultColWidth="12.59765625" defaultRowHeight="15" customHeight="1"/>
  <cols>
    <col min="1" max="1" width="15.59765625" customWidth="1"/>
    <col min="2" max="6" width="12.59765625" customWidth="1"/>
  </cols>
  <sheetData>
    <row r="1" spans="1:7" ht="15.75" customHeight="1">
      <c r="A1" s="350" t="s">
        <v>12</v>
      </c>
      <c r="B1" s="343"/>
      <c r="C1" s="343"/>
      <c r="D1" s="343"/>
      <c r="E1" s="343"/>
      <c r="F1" s="344"/>
    </row>
    <row r="2" spans="1:7" ht="15.75" customHeight="1">
      <c r="A2" s="351" t="s">
        <v>6</v>
      </c>
      <c r="B2" s="352"/>
      <c r="C2" s="352"/>
      <c r="D2" s="352"/>
      <c r="E2" s="352"/>
      <c r="F2" s="353"/>
    </row>
    <row r="3" spans="1:7" ht="15.75" customHeight="1">
      <c r="A3" s="9" t="s">
        <v>7</v>
      </c>
      <c r="B3" s="10">
        <v>45741</v>
      </c>
      <c r="C3" s="10">
        <v>46105</v>
      </c>
      <c r="D3" s="10">
        <v>46104</v>
      </c>
      <c r="E3" s="10">
        <v>46103</v>
      </c>
      <c r="F3" s="10">
        <v>46102</v>
      </c>
    </row>
    <row r="4" spans="1:7" ht="15.75" customHeight="1">
      <c r="A4" s="16" t="s">
        <v>13</v>
      </c>
      <c r="B4" s="11">
        <v>4638.9560000000001</v>
      </c>
      <c r="C4" s="11">
        <v>4094.9830000000002</v>
      </c>
      <c r="D4" s="11">
        <v>3719.0879999999997</v>
      </c>
      <c r="E4" s="11">
        <v>2781.192</v>
      </c>
      <c r="F4" s="11">
        <v>2714.3620000000001</v>
      </c>
    </row>
    <row r="5" spans="1:7" ht="15.75" customHeight="1">
      <c r="A5" s="16" t="s">
        <v>14</v>
      </c>
      <c r="B5" s="12">
        <f t="shared" ref="B5:E5" si="0">(B4-C4)/C4</f>
        <v>0.13283889090626261</v>
      </c>
      <c r="C5" s="12">
        <f t="shared" si="0"/>
        <v>0.10107182190902729</v>
      </c>
      <c r="D5" s="12">
        <f t="shared" si="0"/>
        <v>0.33722806623922397</v>
      </c>
      <c r="E5" s="12">
        <f t="shared" si="0"/>
        <v>2.4620886970860897E-2</v>
      </c>
      <c r="F5" s="11" t="s">
        <v>10</v>
      </c>
    </row>
    <row r="6" spans="1:7" ht="15.75" customHeight="1"/>
    <row r="7" spans="1:7" ht="15.75" customHeight="1"/>
    <row r="8" spans="1:7" ht="15.75" customHeight="1">
      <c r="A8" s="351" t="s">
        <v>11</v>
      </c>
      <c r="B8" s="352"/>
      <c r="C8" s="352"/>
      <c r="D8" s="352"/>
      <c r="E8" s="352"/>
      <c r="F8" s="353"/>
    </row>
    <row r="9" spans="1:7" ht="15.75" customHeight="1">
      <c r="A9" s="9" t="s">
        <v>7</v>
      </c>
      <c r="B9" s="10">
        <v>45741</v>
      </c>
      <c r="C9" s="10">
        <v>46105</v>
      </c>
      <c r="D9" s="10">
        <v>46104</v>
      </c>
      <c r="E9" s="10">
        <v>46103</v>
      </c>
      <c r="F9" s="10">
        <v>46102</v>
      </c>
    </row>
    <row r="10" spans="1:7" ht="15.75" customHeight="1">
      <c r="A10" s="16" t="s">
        <v>13</v>
      </c>
      <c r="B10" s="17">
        <v>13248</v>
      </c>
      <c r="C10" s="17">
        <v>11249</v>
      </c>
      <c r="D10" s="17">
        <v>9761.5</v>
      </c>
      <c r="E10" s="17">
        <v>8911.2999999999993</v>
      </c>
      <c r="F10" s="17">
        <v>8537</v>
      </c>
    </row>
    <row r="11" spans="1:7" ht="15.75" customHeight="1">
      <c r="A11" s="16" t="s">
        <v>14</v>
      </c>
      <c r="B11" s="12">
        <f t="shared" ref="B11:E11" si="1">(B10-C10)/C10</f>
        <v>0.17770468486087651</v>
      </c>
      <c r="C11" s="12">
        <f t="shared" si="1"/>
        <v>0.15238436715668699</v>
      </c>
      <c r="D11" s="12">
        <f t="shared" si="1"/>
        <v>9.5406955214166367E-2</v>
      </c>
      <c r="E11" s="12">
        <f t="shared" si="1"/>
        <v>4.3844441841396187E-2</v>
      </c>
      <c r="F11" s="11" t="s">
        <v>10</v>
      </c>
    </row>
    <row r="12" spans="1:7" ht="15.75" customHeight="1"/>
    <row r="13" spans="1:7" ht="15.75" customHeight="1">
      <c r="A13" s="14"/>
      <c r="B13" s="18"/>
      <c r="C13" s="18"/>
      <c r="D13" s="18"/>
      <c r="E13" s="18"/>
      <c r="F13" s="18"/>
      <c r="G13" s="19"/>
    </row>
    <row r="14" spans="1:7" ht="15.75" customHeight="1">
      <c r="A14" s="14"/>
      <c r="B14" s="15"/>
      <c r="C14" s="20"/>
      <c r="D14" s="20"/>
      <c r="E14" s="20"/>
      <c r="F14" s="20"/>
      <c r="G14" s="21"/>
    </row>
    <row r="15" spans="1:7" ht="15.75" customHeight="1">
      <c r="A15" s="14"/>
      <c r="B15" s="18"/>
      <c r="C15" s="18"/>
      <c r="D15" s="18"/>
      <c r="E15" s="18"/>
      <c r="F15" s="18"/>
      <c r="G15" s="19"/>
    </row>
    <row r="16" spans="1:7" ht="15.75" customHeight="1">
      <c r="A16" s="22"/>
      <c r="B16" s="15"/>
      <c r="C16" s="20"/>
      <c r="D16" s="20"/>
      <c r="E16" s="20"/>
      <c r="F16" s="20"/>
      <c r="G16" s="21"/>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8:F8"/>
  </mergeCells>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outlinePr summaryBelow="0" summaryRight="0"/>
  </sheetPr>
  <dimension ref="A1:G1000"/>
  <sheetViews>
    <sheetView zoomScale="70" zoomScaleNormal="70" workbookViewId="0">
      <selection sqref="A1:G1"/>
    </sheetView>
  </sheetViews>
  <sheetFormatPr defaultColWidth="12.59765625" defaultRowHeight="15" customHeight="1"/>
  <cols>
    <col min="1" max="1" width="28.265625" customWidth="1"/>
    <col min="2" max="6" width="12.59765625" customWidth="1"/>
  </cols>
  <sheetData>
    <row r="1" spans="1:7" ht="15.75" customHeight="1">
      <c r="A1" s="354" t="s">
        <v>15</v>
      </c>
      <c r="B1" s="343"/>
      <c r="C1" s="343"/>
      <c r="D1" s="343"/>
      <c r="E1" s="343"/>
      <c r="F1" s="343"/>
      <c r="G1" s="344"/>
    </row>
    <row r="2" spans="1:7" ht="15.75" customHeight="1">
      <c r="A2" s="355" t="s">
        <v>16</v>
      </c>
      <c r="B2" s="343"/>
      <c r="C2" s="343"/>
      <c r="D2" s="343"/>
      <c r="E2" s="343"/>
      <c r="F2" s="343"/>
      <c r="G2" s="344"/>
    </row>
    <row r="3" spans="1:7" ht="15.75" customHeight="1">
      <c r="A3" s="23"/>
      <c r="B3" s="24" t="s">
        <v>17</v>
      </c>
      <c r="C3" s="24" t="s">
        <v>18</v>
      </c>
      <c r="D3" s="24" t="s">
        <v>19</v>
      </c>
      <c r="E3" s="24" t="s">
        <v>20</v>
      </c>
      <c r="F3" s="24" t="s">
        <v>21</v>
      </c>
      <c r="G3" s="25" t="s">
        <v>22</v>
      </c>
    </row>
    <row r="4" spans="1:7" ht="15.75" customHeight="1">
      <c r="A4" s="26" t="s">
        <v>23</v>
      </c>
      <c r="B4" s="27">
        <v>2705.64</v>
      </c>
      <c r="C4" s="27">
        <v>2485.4299999999998</v>
      </c>
      <c r="D4" s="27">
        <v>2043.72</v>
      </c>
      <c r="E4" s="27">
        <v>2621.75</v>
      </c>
      <c r="F4" s="27">
        <v>3456.11</v>
      </c>
      <c r="G4" s="28">
        <f>(F4-E4)/E4</f>
        <v>0.31824544674358735</v>
      </c>
    </row>
    <row r="5" spans="1:7" ht="15.75" customHeight="1">
      <c r="A5" s="26" t="s">
        <v>24</v>
      </c>
      <c r="B5" s="29" t="s">
        <v>10</v>
      </c>
      <c r="C5" s="30">
        <f t="shared" ref="C5:F5" si="0">(C4-B4)/B4</f>
        <v>-8.1389246167265436E-2</v>
      </c>
      <c r="D5" s="30">
        <f t="shared" si="0"/>
        <v>-0.17771975070712104</v>
      </c>
      <c r="E5" s="30">
        <f t="shared" si="0"/>
        <v>0.28283228622316164</v>
      </c>
      <c r="F5" s="30">
        <f t="shared" si="0"/>
        <v>0.31824544674358735</v>
      </c>
      <c r="G5" s="31"/>
    </row>
    <row r="6" spans="1:7" ht="15.75" customHeight="1">
      <c r="A6" s="32" t="s">
        <v>25</v>
      </c>
      <c r="B6" s="27">
        <v>3621</v>
      </c>
      <c r="C6" s="27">
        <v>8106</v>
      </c>
      <c r="D6" s="27">
        <v>11258</v>
      </c>
      <c r="E6" s="27">
        <v>14080</v>
      </c>
      <c r="F6" s="29">
        <v>15820</v>
      </c>
      <c r="G6" s="28">
        <f>(F6-E6)/E6</f>
        <v>0.12357954545454546</v>
      </c>
    </row>
    <row r="7" spans="1:7" ht="15.75" customHeight="1">
      <c r="A7" s="33" t="s">
        <v>26</v>
      </c>
      <c r="B7" s="29" t="s">
        <v>10</v>
      </c>
      <c r="C7" s="30">
        <f t="shared" ref="C7:F7" si="1">(C6-B6)/B6</f>
        <v>1.2386081193040597</v>
      </c>
      <c r="D7" s="30">
        <f t="shared" si="1"/>
        <v>0.38884776708610908</v>
      </c>
      <c r="E7" s="30">
        <f t="shared" si="1"/>
        <v>0.2506661929294724</v>
      </c>
      <c r="F7" s="30">
        <f t="shared" si="1"/>
        <v>0.12357954545454546</v>
      </c>
      <c r="G7" s="31"/>
    </row>
    <row r="8" spans="1:7" ht="15.75" customHeight="1"/>
    <row r="9" spans="1:7" ht="15.75" customHeight="1"/>
    <row r="10" spans="1:7" ht="15.75" customHeight="1"/>
    <row r="11" spans="1:7" ht="15.75" customHeight="1"/>
    <row r="12" spans="1:7" ht="15.75" customHeight="1"/>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ageMargins left="0.7" right="0.7" top="0.75" bottom="0.75" header="0" footer="0"/>
  <pageSetup orientation="landscape"/>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outlinePr summaryBelow="0" summaryRight="0"/>
  </sheetPr>
  <dimension ref="A1:AG1000"/>
  <sheetViews>
    <sheetView zoomScale="40" zoomScaleNormal="40" workbookViewId="0">
      <selection sqref="A1:H1"/>
    </sheetView>
  </sheetViews>
  <sheetFormatPr defaultColWidth="12.59765625" defaultRowHeight="15" customHeight="1"/>
  <cols>
    <col min="1" max="1" width="26.73046875" customWidth="1"/>
    <col min="2" max="6" width="12.59765625" customWidth="1"/>
  </cols>
  <sheetData>
    <row r="1" spans="1:33" ht="15.75" customHeight="1">
      <c r="A1" s="356" t="s">
        <v>27</v>
      </c>
      <c r="B1" s="352"/>
      <c r="C1" s="352"/>
      <c r="D1" s="352"/>
      <c r="E1" s="352"/>
      <c r="F1" s="352"/>
      <c r="G1" s="352"/>
      <c r="H1" s="353"/>
      <c r="I1" s="34"/>
      <c r="J1" s="35"/>
      <c r="K1" s="35"/>
      <c r="L1" s="35"/>
      <c r="M1" s="35"/>
      <c r="N1" s="35"/>
      <c r="O1" s="35"/>
      <c r="P1" s="35"/>
      <c r="Q1" s="35"/>
      <c r="R1" s="35"/>
      <c r="S1" s="35"/>
      <c r="T1" s="35"/>
      <c r="U1" s="35"/>
      <c r="V1" s="35"/>
      <c r="W1" s="35"/>
      <c r="X1" s="35"/>
      <c r="Y1" s="35"/>
      <c r="Z1" s="35"/>
      <c r="AA1" s="35"/>
      <c r="AB1" s="35"/>
      <c r="AC1" s="35"/>
      <c r="AD1" s="35"/>
      <c r="AE1" s="35"/>
      <c r="AF1" s="35"/>
      <c r="AG1" s="35"/>
    </row>
    <row r="2" spans="1:33" ht="15.75" customHeight="1">
      <c r="A2" s="35"/>
      <c r="B2" s="35"/>
      <c r="C2" s="35"/>
      <c r="D2" s="35"/>
      <c r="E2" s="35"/>
      <c r="F2" s="35"/>
      <c r="G2" s="35"/>
      <c r="H2" s="35"/>
      <c r="I2" s="35"/>
      <c r="K2" s="35"/>
      <c r="L2" s="35"/>
      <c r="M2" s="35"/>
      <c r="N2" s="35"/>
      <c r="O2" s="35"/>
      <c r="P2" s="35"/>
      <c r="Q2" s="35"/>
      <c r="R2" s="35"/>
      <c r="S2" s="35"/>
      <c r="T2" s="35"/>
      <c r="U2" s="35"/>
      <c r="V2" s="35"/>
      <c r="W2" s="35"/>
      <c r="X2" s="35"/>
      <c r="Y2" s="35"/>
      <c r="Z2" s="35"/>
      <c r="AA2" s="35"/>
      <c r="AB2" s="35"/>
      <c r="AC2" s="35"/>
      <c r="AD2" s="35"/>
      <c r="AE2" s="35"/>
      <c r="AF2" s="35"/>
      <c r="AG2" s="35"/>
    </row>
    <row r="3" spans="1:33" ht="15.75" customHeight="1">
      <c r="A3" s="357" t="s">
        <v>28</v>
      </c>
      <c r="B3" s="343"/>
      <c r="C3" s="343"/>
      <c r="D3" s="343"/>
      <c r="E3" s="343"/>
      <c r="F3" s="343"/>
      <c r="G3" s="344"/>
      <c r="H3" s="36"/>
      <c r="I3" s="35"/>
      <c r="J3" s="35"/>
      <c r="K3" s="35"/>
      <c r="L3" s="35"/>
      <c r="M3" s="35"/>
      <c r="N3" s="35"/>
      <c r="O3" s="35"/>
      <c r="P3" s="35"/>
      <c r="Q3" s="35"/>
      <c r="R3" s="35"/>
      <c r="S3" s="35"/>
      <c r="T3" s="35"/>
      <c r="U3" s="35"/>
      <c r="V3" s="35"/>
      <c r="W3" s="35"/>
      <c r="X3" s="35"/>
      <c r="Y3" s="35"/>
      <c r="Z3" s="35"/>
      <c r="AA3" s="35"/>
      <c r="AB3" s="35"/>
      <c r="AC3" s="35"/>
      <c r="AD3" s="35"/>
      <c r="AE3" s="35"/>
      <c r="AF3" s="35"/>
      <c r="AG3" s="35"/>
    </row>
    <row r="4" spans="1:33" ht="15.75" customHeight="1">
      <c r="A4" s="23"/>
      <c r="B4" s="24" t="s">
        <v>17</v>
      </c>
      <c r="C4" s="24" t="s">
        <v>18</v>
      </c>
      <c r="D4" s="24" t="s">
        <v>19</v>
      </c>
      <c r="E4" s="24" t="s">
        <v>20</v>
      </c>
      <c r="F4" s="24" t="s">
        <v>21</v>
      </c>
      <c r="G4" s="25" t="s">
        <v>22</v>
      </c>
      <c r="H4" s="35"/>
      <c r="I4" s="35"/>
      <c r="J4" s="35"/>
      <c r="K4" s="35"/>
      <c r="L4" s="35"/>
      <c r="M4" s="35"/>
      <c r="N4" s="35"/>
      <c r="O4" s="35"/>
      <c r="P4" s="35"/>
      <c r="Q4" s="35"/>
      <c r="R4" s="35"/>
      <c r="S4" s="35"/>
      <c r="T4" s="35"/>
      <c r="U4" s="35"/>
      <c r="V4" s="35"/>
      <c r="W4" s="35"/>
      <c r="X4" s="35"/>
      <c r="Y4" s="35"/>
      <c r="Z4" s="35"/>
      <c r="AA4" s="35"/>
      <c r="AB4" s="35"/>
      <c r="AC4" s="35"/>
      <c r="AD4" s="35"/>
      <c r="AE4" s="35"/>
      <c r="AF4" s="35"/>
      <c r="AG4" s="35"/>
    </row>
    <row r="5" spans="1:33" ht="15.75" customHeight="1">
      <c r="A5" s="26" t="s">
        <v>23</v>
      </c>
      <c r="B5" s="29">
        <v>1179</v>
      </c>
      <c r="C5" s="29">
        <v>1196</v>
      </c>
      <c r="D5" s="29">
        <v>1329</v>
      </c>
      <c r="E5" s="29">
        <v>1469</v>
      </c>
      <c r="F5" s="29">
        <v>1494</v>
      </c>
      <c r="G5" s="28">
        <f>(F5-E5)/E5</f>
        <v>1.7018379850238258E-2</v>
      </c>
      <c r="H5" s="35"/>
      <c r="I5" s="35"/>
      <c r="J5" s="35"/>
      <c r="K5" s="35"/>
      <c r="L5" s="35"/>
      <c r="M5" s="35"/>
      <c r="N5" s="35"/>
      <c r="O5" s="35"/>
      <c r="P5" s="35"/>
      <c r="Q5" s="35"/>
      <c r="R5" s="35"/>
      <c r="S5" s="35"/>
      <c r="T5" s="35"/>
      <c r="U5" s="35"/>
      <c r="V5" s="35"/>
      <c r="W5" s="35"/>
      <c r="X5" s="35"/>
      <c r="Y5" s="35"/>
      <c r="Z5" s="35"/>
      <c r="AA5" s="35"/>
      <c r="AB5" s="35"/>
      <c r="AC5" s="35"/>
      <c r="AD5" s="35"/>
      <c r="AE5" s="35"/>
      <c r="AF5" s="35"/>
      <c r="AG5" s="35"/>
    </row>
    <row r="6" spans="1:33" ht="15.75" customHeight="1">
      <c r="A6" s="26" t="s">
        <v>29</v>
      </c>
      <c r="B6" s="29" t="s">
        <v>10</v>
      </c>
      <c r="C6" s="30">
        <f t="shared" ref="C6:F6" si="0">(C5-B5)/B5</f>
        <v>1.441899915182358E-2</v>
      </c>
      <c r="D6" s="30">
        <f t="shared" si="0"/>
        <v>0.11120401337792642</v>
      </c>
      <c r="E6" s="30">
        <f t="shared" si="0"/>
        <v>0.10534236267870579</v>
      </c>
      <c r="F6" s="30">
        <f t="shared" si="0"/>
        <v>1.7018379850238258E-2</v>
      </c>
      <c r="G6" s="37"/>
      <c r="H6" s="35"/>
      <c r="I6" s="35"/>
      <c r="J6" s="35"/>
      <c r="K6" s="35"/>
      <c r="L6" s="35"/>
      <c r="M6" s="35"/>
      <c r="N6" s="35"/>
      <c r="O6" s="35"/>
      <c r="P6" s="35"/>
      <c r="Q6" s="35"/>
      <c r="R6" s="35"/>
      <c r="S6" s="35"/>
      <c r="T6" s="35"/>
      <c r="U6" s="35"/>
      <c r="V6" s="35"/>
      <c r="W6" s="35"/>
      <c r="X6" s="35"/>
      <c r="Y6" s="35"/>
      <c r="Z6" s="35"/>
      <c r="AA6" s="35"/>
      <c r="AB6" s="35"/>
      <c r="AC6" s="35"/>
      <c r="AD6" s="35"/>
      <c r="AE6" s="35"/>
      <c r="AF6" s="35"/>
      <c r="AG6" s="35"/>
    </row>
    <row r="7" spans="1:33" ht="15.75" customHeight="1">
      <c r="A7" s="32" t="s">
        <v>25</v>
      </c>
      <c r="B7" s="29">
        <v>3261</v>
      </c>
      <c r="C7" s="29">
        <v>3145</v>
      </c>
      <c r="D7" s="29">
        <v>2957</v>
      </c>
      <c r="E7" s="29">
        <v>2598</v>
      </c>
      <c r="F7" s="29">
        <v>2420</v>
      </c>
      <c r="G7" s="28">
        <f>(F7-E7)/E7</f>
        <v>-6.8514241724403388E-2</v>
      </c>
      <c r="H7" s="35" t="s">
        <v>30</v>
      </c>
      <c r="I7" s="38" t="s">
        <v>30</v>
      </c>
      <c r="J7" s="38"/>
      <c r="K7" s="39"/>
      <c r="L7" s="39"/>
      <c r="M7" s="40" t="s">
        <v>31</v>
      </c>
      <c r="N7" s="35"/>
      <c r="O7" s="35"/>
      <c r="P7" s="35"/>
      <c r="Q7" s="35"/>
      <c r="R7" s="35"/>
      <c r="S7" s="35"/>
      <c r="T7" s="35"/>
      <c r="U7" s="35"/>
      <c r="V7" s="35"/>
      <c r="W7" s="35"/>
      <c r="X7" s="35"/>
      <c r="Y7" s="35"/>
      <c r="Z7" s="35"/>
      <c r="AA7" s="35"/>
      <c r="AB7" s="35"/>
      <c r="AC7" s="35"/>
      <c r="AD7" s="35"/>
      <c r="AE7" s="35"/>
      <c r="AF7" s="35"/>
      <c r="AG7" s="35"/>
    </row>
    <row r="8" spans="1:33" ht="15.75" customHeight="1">
      <c r="A8" s="32" t="s">
        <v>32</v>
      </c>
      <c r="B8" s="29" t="s">
        <v>10</v>
      </c>
      <c r="C8" s="30">
        <f t="shared" ref="C8:F8" si="1">(C7-B7)/B7</f>
        <v>-3.557191045691506E-2</v>
      </c>
      <c r="D8" s="30">
        <f t="shared" si="1"/>
        <v>-5.9777424483306835E-2</v>
      </c>
      <c r="E8" s="30">
        <f t="shared" si="1"/>
        <v>-0.12140683124788637</v>
      </c>
      <c r="F8" s="30">
        <f t="shared" si="1"/>
        <v>-6.8514241724403388E-2</v>
      </c>
      <c r="G8" s="37"/>
      <c r="H8" s="35"/>
      <c r="I8" s="35"/>
      <c r="J8" s="35"/>
      <c r="K8" s="35"/>
      <c r="L8" s="35"/>
      <c r="M8" s="35"/>
      <c r="N8" s="35"/>
      <c r="O8" s="35"/>
      <c r="P8" s="35"/>
      <c r="Q8" s="35"/>
      <c r="R8" s="35"/>
      <c r="S8" s="35"/>
      <c r="T8" s="35"/>
      <c r="U8" s="35"/>
      <c r="V8" s="35"/>
      <c r="W8" s="35"/>
      <c r="X8" s="35"/>
      <c r="Y8" s="35"/>
      <c r="Z8" s="35"/>
      <c r="AA8" s="35"/>
      <c r="AB8" s="35"/>
      <c r="AC8" s="35"/>
      <c r="AD8" s="35"/>
      <c r="AE8" s="35"/>
      <c r="AF8" s="35"/>
      <c r="AG8" s="35"/>
    </row>
    <row r="9" spans="1:33" ht="15.75" customHeight="1">
      <c r="A9" s="35"/>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75" customHeight="1">
      <c r="A10" s="357" t="s">
        <v>33</v>
      </c>
      <c r="B10" s="343"/>
      <c r="C10" s="343"/>
      <c r="D10" s="343"/>
      <c r="E10" s="343"/>
      <c r="F10" s="343"/>
      <c r="G10" s="344"/>
      <c r="H10" s="41"/>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row>
    <row r="11" spans="1:33" ht="15.75" customHeight="1">
      <c r="A11" s="23"/>
      <c r="B11" s="24" t="s">
        <v>17</v>
      </c>
      <c r="C11" s="24" t="s">
        <v>18</v>
      </c>
      <c r="D11" s="24" t="s">
        <v>19</v>
      </c>
      <c r="E11" s="24" t="s">
        <v>20</v>
      </c>
      <c r="F11" s="24" t="s">
        <v>21</v>
      </c>
      <c r="G11" s="25" t="s">
        <v>22</v>
      </c>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row>
    <row r="12" spans="1:33" ht="15.75" customHeight="1">
      <c r="A12" s="26" t="s">
        <v>23</v>
      </c>
      <c r="B12" s="27">
        <v>2398.8000000000002</v>
      </c>
      <c r="C12" s="27">
        <v>2868</v>
      </c>
      <c r="D12" s="27">
        <v>3142.8</v>
      </c>
      <c r="E12" s="27">
        <v>4118.5</v>
      </c>
      <c r="F12" s="27">
        <v>4851.2</v>
      </c>
      <c r="G12" s="28">
        <f>(F12-E12)/E12</f>
        <v>0.1779045769090688</v>
      </c>
      <c r="H12" s="35"/>
      <c r="I12" s="35"/>
      <c r="J12" s="35"/>
      <c r="K12" s="42"/>
      <c r="L12" s="42"/>
      <c r="M12" s="42"/>
      <c r="N12" s="42"/>
      <c r="O12" s="42"/>
      <c r="P12" s="42"/>
      <c r="Q12" s="35"/>
      <c r="R12" s="35"/>
      <c r="S12" s="35"/>
      <c r="T12" s="35"/>
      <c r="U12" s="35"/>
      <c r="V12" s="35"/>
      <c r="W12" s="35"/>
      <c r="X12" s="35"/>
      <c r="Y12" s="35"/>
      <c r="Z12" s="35"/>
      <c r="AA12" s="35"/>
      <c r="AB12" s="35"/>
      <c r="AC12" s="35"/>
      <c r="AD12" s="35"/>
      <c r="AE12" s="35"/>
      <c r="AF12" s="35"/>
      <c r="AG12" s="35"/>
    </row>
    <row r="13" spans="1:33" ht="15.75" customHeight="1">
      <c r="A13" s="26" t="s">
        <v>24</v>
      </c>
      <c r="B13" s="29" t="s">
        <v>10</v>
      </c>
      <c r="C13" s="30">
        <f t="shared" ref="C13:F13" si="2">(C12-B12)/B12</f>
        <v>0.19559779889944964</v>
      </c>
      <c r="D13" s="30">
        <f t="shared" si="2"/>
        <v>9.5815899581590022E-2</v>
      </c>
      <c r="E13" s="30">
        <f t="shared" si="2"/>
        <v>0.31045564464808445</v>
      </c>
      <c r="F13" s="30">
        <f t="shared" si="2"/>
        <v>0.1779045769090688</v>
      </c>
      <c r="G13" s="31"/>
      <c r="H13" s="35"/>
      <c r="I13" s="35"/>
      <c r="J13" s="35"/>
      <c r="K13" s="43"/>
      <c r="L13" s="43"/>
      <c r="M13" s="43"/>
      <c r="N13" s="43"/>
      <c r="O13" s="43"/>
      <c r="P13" s="43"/>
      <c r="Q13" s="35"/>
      <c r="R13" s="35"/>
      <c r="S13" s="35"/>
      <c r="T13" s="35"/>
      <c r="U13" s="35"/>
      <c r="V13" s="35"/>
      <c r="W13" s="35"/>
      <c r="X13" s="35"/>
      <c r="Y13" s="35"/>
      <c r="Z13" s="35"/>
      <c r="AA13" s="35"/>
      <c r="AB13" s="35"/>
      <c r="AC13" s="35"/>
      <c r="AD13" s="35"/>
      <c r="AE13" s="35"/>
      <c r="AF13" s="35"/>
      <c r="AG13" s="35"/>
    </row>
    <row r="14" spans="1:33" ht="15.75" customHeight="1">
      <c r="A14" s="32" t="s">
        <v>25</v>
      </c>
      <c r="B14" s="29">
        <v>9405.5</v>
      </c>
      <c r="C14" s="29">
        <v>9423.7000000000007</v>
      </c>
      <c r="D14" s="29">
        <v>10373.700000000001</v>
      </c>
      <c r="E14" s="29">
        <v>10692</v>
      </c>
      <c r="F14" s="29">
        <v>11573</v>
      </c>
      <c r="G14" s="28">
        <f>(F14-E14)/E14</f>
        <v>8.2398054620276842E-2</v>
      </c>
      <c r="H14" s="35"/>
      <c r="I14" s="35"/>
      <c r="J14" s="35"/>
      <c r="K14" s="44"/>
      <c r="L14" s="45"/>
      <c r="M14" s="45"/>
      <c r="O14" s="45"/>
      <c r="P14" s="45"/>
      <c r="Q14" s="35"/>
      <c r="R14" s="35"/>
      <c r="S14" s="35"/>
      <c r="T14" s="35"/>
      <c r="U14" s="35"/>
      <c r="V14" s="35"/>
      <c r="W14" s="35"/>
      <c r="X14" s="35"/>
      <c r="Y14" s="35"/>
      <c r="Z14" s="35"/>
      <c r="AA14" s="35"/>
      <c r="AB14" s="35"/>
      <c r="AC14" s="35"/>
      <c r="AD14" s="35"/>
      <c r="AE14" s="35"/>
      <c r="AF14" s="35"/>
      <c r="AG14" s="35"/>
    </row>
    <row r="15" spans="1:33" ht="15.75" customHeight="1">
      <c r="A15" s="33" t="s">
        <v>26</v>
      </c>
      <c r="B15" s="29" t="s">
        <v>10</v>
      </c>
      <c r="C15" s="30">
        <f t="shared" ref="C15:F15" si="3">(C14-B14)/B14</f>
        <v>1.9350380096752674E-3</v>
      </c>
      <c r="D15" s="30">
        <f t="shared" si="3"/>
        <v>0.10080966074896272</v>
      </c>
      <c r="E15" s="30">
        <f t="shared" si="3"/>
        <v>3.0683362734607637E-2</v>
      </c>
      <c r="F15" s="30">
        <f t="shared" si="3"/>
        <v>8.2398054620276842E-2</v>
      </c>
      <c r="G15" s="31"/>
      <c r="H15" s="35"/>
      <c r="I15" s="35"/>
      <c r="J15" s="35"/>
      <c r="K15" s="44"/>
      <c r="L15" s="46"/>
      <c r="N15" s="46"/>
      <c r="O15" s="46"/>
      <c r="P15" s="46"/>
      <c r="Q15" s="35"/>
      <c r="R15" s="35"/>
      <c r="S15" s="35"/>
      <c r="T15" s="35"/>
      <c r="U15" s="35"/>
      <c r="V15" s="35"/>
      <c r="W15" s="35"/>
      <c r="X15" s="35"/>
      <c r="Y15" s="35"/>
      <c r="Z15" s="35"/>
      <c r="AA15" s="35"/>
      <c r="AB15" s="35"/>
      <c r="AC15" s="35"/>
      <c r="AD15" s="35"/>
      <c r="AE15" s="35"/>
      <c r="AF15" s="35"/>
      <c r="AG15" s="35"/>
    </row>
    <row r="16" spans="1:33" ht="15.75" customHeight="1">
      <c r="A16" s="34"/>
      <c r="B16" s="34"/>
      <c r="C16" s="34"/>
      <c r="D16" s="34"/>
      <c r="E16" s="34"/>
      <c r="F16" s="34"/>
      <c r="G16" s="34"/>
      <c r="H16" s="47"/>
      <c r="I16" s="35"/>
      <c r="J16" s="35"/>
      <c r="K16" s="44"/>
      <c r="L16" s="48"/>
      <c r="M16" s="49"/>
      <c r="N16" s="49"/>
      <c r="O16" s="49"/>
      <c r="P16" s="49"/>
      <c r="Q16" s="35"/>
      <c r="R16" s="35"/>
      <c r="S16" s="35"/>
      <c r="T16" s="35"/>
      <c r="U16" s="35"/>
      <c r="V16" s="35"/>
      <c r="W16" s="35"/>
      <c r="X16" s="35"/>
      <c r="Y16" s="35"/>
      <c r="Z16" s="35"/>
      <c r="AA16" s="35"/>
      <c r="AB16" s="35"/>
      <c r="AC16" s="35"/>
      <c r="AD16" s="35"/>
      <c r="AE16" s="35"/>
      <c r="AF16" s="35"/>
      <c r="AG16" s="35"/>
    </row>
    <row r="17" spans="1:33" ht="15.75" customHeight="1">
      <c r="A17" s="355" t="s">
        <v>16</v>
      </c>
      <c r="B17" s="343"/>
      <c r="C17" s="343"/>
      <c r="D17" s="343"/>
      <c r="E17" s="343"/>
      <c r="F17" s="343"/>
      <c r="G17" s="344"/>
      <c r="H17" s="47"/>
      <c r="I17" s="35"/>
      <c r="J17" s="35"/>
      <c r="K17" s="50"/>
      <c r="L17" s="50"/>
      <c r="M17" s="50"/>
      <c r="N17" s="50"/>
      <c r="O17" s="50"/>
      <c r="P17" s="50"/>
      <c r="Q17" s="35"/>
      <c r="R17" s="35"/>
      <c r="S17" s="35"/>
      <c r="T17" s="35"/>
      <c r="U17" s="35"/>
      <c r="V17" s="35"/>
      <c r="W17" s="35"/>
      <c r="X17" s="35"/>
      <c r="Y17" s="35"/>
      <c r="Z17" s="35"/>
      <c r="AA17" s="35"/>
      <c r="AB17" s="35"/>
      <c r="AC17" s="35"/>
      <c r="AD17" s="35"/>
      <c r="AE17" s="35"/>
      <c r="AF17" s="35"/>
      <c r="AG17" s="35"/>
    </row>
    <row r="18" spans="1:33" ht="15.75" customHeight="1">
      <c r="A18" s="23"/>
      <c r="B18" s="24" t="s">
        <v>17</v>
      </c>
      <c r="C18" s="24" t="s">
        <v>18</v>
      </c>
      <c r="D18" s="24" t="s">
        <v>19</v>
      </c>
      <c r="E18" s="24" t="s">
        <v>20</v>
      </c>
      <c r="F18" s="24" t="s">
        <v>21</v>
      </c>
      <c r="G18" s="25" t="s">
        <v>22</v>
      </c>
      <c r="H18" s="51"/>
      <c r="I18" s="35"/>
      <c r="J18" s="35"/>
      <c r="K18" s="50"/>
      <c r="L18" s="50"/>
      <c r="M18" s="50"/>
      <c r="N18" s="50"/>
      <c r="O18" s="50"/>
      <c r="P18" s="50"/>
      <c r="Q18" s="35"/>
      <c r="R18" s="35"/>
      <c r="S18" s="35"/>
      <c r="T18" s="35"/>
      <c r="U18" s="35"/>
      <c r="V18" s="35"/>
      <c r="W18" s="35"/>
      <c r="X18" s="35"/>
      <c r="Y18" s="35"/>
      <c r="Z18" s="35"/>
      <c r="AA18" s="35"/>
      <c r="AB18" s="35"/>
      <c r="AC18" s="35"/>
      <c r="AD18" s="35"/>
      <c r="AE18" s="35"/>
      <c r="AF18" s="35"/>
      <c r="AG18" s="35"/>
    </row>
    <row r="19" spans="1:33" ht="15.75" customHeight="1">
      <c r="A19" s="26" t="s">
        <v>23</v>
      </c>
      <c r="B19" s="27">
        <v>2705.64</v>
      </c>
      <c r="C19" s="27">
        <v>2485.4299999999998</v>
      </c>
      <c r="D19" s="27">
        <v>2043.72</v>
      </c>
      <c r="E19" s="27">
        <v>2621.75</v>
      </c>
      <c r="F19" s="27">
        <v>3456.11</v>
      </c>
      <c r="G19" s="28">
        <f>(F19-E19)/E19</f>
        <v>0.31824544674358735</v>
      </c>
      <c r="H19" s="35"/>
      <c r="I19" s="35"/>
      <c r="J19" s="35"/>
      <c r="K19" s="43"/>
      <c r="L19" s="43"/>
      <c r="M19" s="43"/>
      <c r="N19" s="43"/>
      <c r="O19" s="43"/>
      <c r="P19" s="43"/>
      <c r="Q19" s="35"/>
      <c r="R19" s="35"/>
      <c r="S19" s="35"/>
      <c r="T19" s="35"/>
      <c r="U19" s="35"/>
      <c r="V19" s="35"/>
      <c r="W19" s="35"/>
      <c r="X19" s="35"/>
      <c r="Y19" s="35"/>
      <c r="Z19" s="35"/>
      <c r="AA19" s="35"/>
      <c r="AB19" s="35"/>
      <c r="AC19" s="35"/>
      <c r="AD19" s="35"/>
      <c r="AE19" s="35"/>
      <c r="AF19" s="35"/>
      <c r="AG19" s="35"/>
    </row>
    <row r="20" spans="1:33" ht="15.75" customHeight="1">
      <c r="A20" s="26" t="s">
        <v>24</v>
      </c>
      <c r="B20" s="29" t="s">
        <v>10</v>
      </c>
      <c r="C20" s="30">
        <f t="shared" ref="C20:F20" si="4">(C19-B19)/B19</f>
        <v>-8.1389246167265436E-2</v>
      </c>
      <c r="D20" s="30">
        <f t="shared" si="4"/>
        <v>-0.17771975070712104</v>
      </c>
      <c r="E20" s="30">
        <f t="shared" si="4"/>
        <v>0.28283228622316164</v>
      </c>
      <c r="F20" s="30">
        <f t="shared" si="4"/>
        <v>0.31824544674358735</v>
      </c>
      <c r="G20" s="31"/>
      <c r="H20" s="35"/>
      <c r="I20" s="35"/>
      <c r="J20" s="35"/>
      <c r="K20" s="44"/>
      <c r="L20" s="45"/>
      <c r="M20" s="40" t="s">
        <v>31</v>
      </c>
      <c r="N20" s="45"/>
      <c r="O20" s="45"/>
      <c r="P20" s="45"/>
      <c r="Q20" s="35"/>
      <c r="R20" s="35"/>
      <c r="S20" s="35"/>
      <c r="T20" s="35"/>
      <c r="U20" s="35"/>
      <c r="V20" s="35"/>
      <c r="W20" s="35"/>
      <c r="X20" s="35"/>
      <c r="Y20" s="35"/>
      <c r="Z20" s="35"/>
      <c r="AA20" s="35"/>
      <c r="AB20" s="35"/>
      <c r="AC20" s="35"/>
      <c r="AD20" s="35"/>
      <c r="AE20" s="35"/>
      <c r="AF20" s="35"/>
      <c r="AG20" s="35"/>
    </row>
    <row r="21" spans="1:33" ht="15.75" customHeight="1">
      <c r="A21" s="32" t="s">
        <v>25</v>
      </c>
      <c r="B21" s="27">
        <v>3621</v>
      </c>
      <c r="C21" s="27">
        <v>8106</v>
      </c>
      <c r="D21" s="27">
        <v>11258</v>
      </c>
      <c r="E21" s="27">
        <v>14080</v>
      </c>
      <c r="F21" s="29">
        <v>15820</v>
      </c>
      <c r="G21" s="28">
        <f>(F21-E21)/E21</f>
        <v>0.12357954545454546</v>
      </c>
      <c r="H21" s="35"/>
      <c r="I21" s="35"/>
      <c r="J21" s="35"/>
      <c r="K21" s="44"/>
      <c r="L21" s="46"/>
      <c r="M21" s="46"/>
      <c r="N21" s="46"/>
      <c r="O21" s="46"/>
      <c r="P21" s="46"/>
      <c r="Q21" s="35"/>
      <c r="R21" s="35"/>
      <c r="S21" s="35"/>
      <c r="T21" s="35"/>
      <c r="U21" s="35"/>
      <c r="V21" s="35"/>
      <c r="W21" s="35"/>
      <c r="X21" s="35"/>
      <c r="Y21" s="35"/>
      <c r="Z21" s="35"/>
      <c r="AA21" s="35"/>
      <c r="AB21" s="35"/>
      <c r="AC21" s="35"/>
      <c r="AD21" s="35"/>
      <c r="AE21" s="35"/>
      <c r="AF21" s="35"/>
      <c r="AG21" s="35"/>
    </row>
    <row r="22" spans="1:33" ht="15.75" customHeight="1">
      <c r="A22" s="33" t="s">
        <v>26</v>
      </c>
      <c r="B22" s="29" t="s">
        <v>10</v>
      </c>
      <c r="C22" s="30">
        <f t="shared" ref="C22:F22" si="5">(C21-B21)/B21</f>
        <v>1.2386081193040597</v>
      </c>
      <c r="D22" s="30">
        <f t="shared" si="5"/>
        <v>0.38884776708610908</v>
      </c>
      <c r="E22" s="30">
        <f t="shared" si="5"/>
        <v>0.2506661929294724</v>
      </c>
      <c r="F22" s="30">
        <f t="shared" si="5"/>
        <v>0.12357954545454546</v>
      </c>
      <c r="G22" s="31"/>
      <c r="H22" s="35"/>
      <c r="I22" s="35"/>
      <c r="J22" s="35"/>
      <c r="K22" s="44"/>
      <c r="L22" s="48"/>
      <c r="M22" s="49"/>
      <c r="N22" s="49"/>
      <c r="O22" s="49"/>
      <c r="P22" s="49"/>
      <c r="Q22" s="35"/>
      <c r="R22" s="35"/>
      <c r="S22" s="35"/>
      <c r="T22" s="35"/>
      <c r="U22" s="35"/>
      <c r="V22" s="35"/>
      <c r="W22" s="35"/>
      <c r="X22" s="35"/>
      <c r="Y22" s="35"/>
      <c r="Z22" s="35"/>
      <c r="AA22" s="35"/>
      <c r="AB22" s="35"/>
      <c r="AC22" s="35"/>
      <c r="AD22" s="35"/>
      <c r="AE22" s="35"/>
      <c r="AF22" s="35"/>
      <c r="AG22" s="35"/>
    </row>
    <row r="23" spans="1:33" ht="15.75" customHeight="1">
      <c r="A23" s="34"/>
      <c r="B23" s="34"/>
      <c r="C23" s="34"/>
      <c r="D23" s="34"/>
      <c r="E23" s="34"/>
      <c r="F23" s="34"/>
      <c r="G23" s="34"/>
      <c r="H23" s="34"/>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row>
    <row r="24" spans="1:33" ht="15.75" customHeight="1">
      <c r="A24" s="355" t="s">
        <v>34</v>
      </c>
      <c r="B24" s="343"/>
      <c r="C24" s="343"/>
      <c r="D24" s="343"/>
      <c r="E24" s="343"/>
      <c r="F24" s="343"/>
      <c r="G24" s="344"/>
      <c r="H24" s="34"/>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row>
    <row r="25" spans="1:33" ht="15.75" customHeight="1">
      <c r="A25" s="23"/>
      <c r="B25" s="24" t="s">
        <v>17</v>
      </c>
      <c r="C25" s="24" t="s">
        <v>18</v>
      </c>
      <c r="D25" s="24" t="s">
        <v>19</v>
      </c>
      <c r="E25" s="24" t="s">
        <v>20</v>
      </c>
      <c r="F25" s="24" t="s">
        <v>21</v>
      </c>
      <c r="G25" s="52" t="s">
        <v>22</v>
      </c>
      <c r="H25" s="53"/>
      <c r="I25" s="54"/>
      <c r="J25" s="35"/>
      <c r="K25" s="35"/>
      <c r="L25" s="35"/>
      <c r="M25" s="35"/>
      <c r="N25" s="35"/>
      <c r="O25" s="35"/>
      <c r="P25" s="35"/>
      <c r="Q25" s="35"/>
      <c r="R25" s="35"/>
      <c r="S25" s="35"/>
      <c r="T25" s="35"/>
      <c r="U25" s="35"/>
      <c r="V25" s="35"/>
      <c r="W25" s="35"/>
      <c r="X25" s="35"/>
      <c r="Y25" s="35"/>
      <c r="Z25" s="35"/>
      <c r="AA25" s="35"/>
      <c r="AB25" s="35"/>
      <c r="AC25" s="35"/>
      <c r="AD25" s="35"/>
      <c r="AE25" s="35"/>
      <c r="AF25" s="35"/>
      <c r="AG25" s="35"/>
    </row>
    <row r="26" spans="1:33" ht="15.75" customHeight="1">
      <c r="A26" s="26" t="s">
        <v>23</v>
      </c>
      <c r="B26" s="27">
        <v>27143.62</v>
      </c>
      <c r="C26" s="27">
        <v>27811.919999999998</v>
      </c>
      <c r="D26" s="27">
        <v>37190.879999999997</v>
      </c>
      <c r="E26" s="27">
        <v>40949.83</v>
      </c>
      <c r="F26" s="27">
        <v>46389.56</v>
      </c>
      <c r="G26" s="28">
        <f>(F26-E26)/E26</f>
        <v>0.1328388909062625</v>
      </c>
      <c r="H26" s="55"/>
      <c r="I26" s="54"/>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75" customHeight="1">
      <c r="A27" s="26" t="s">
        <v>24</v>
      </c>
      <c r="B27" s="29" t="s">
        <v>10</v>
      </c>
      <c r="C27" s="30">
        <f t="shared" ref="C27:F27" si="6">(C26-B26)/B26</f>
        <v>2.4620886970860897E-2</v>
      </c>
      <c r="D27" s="30">
        <f t="shared" si="6"/>
        <v>0.33722806623922402</v>
      </c>
      <c r="E27" s="30">
        <f t="shared" si="6"/>
        <v>0.10107182190902729</v>
      </c>
      <c r="F27" s="30">
        <f t="shared" si="6"/>
        <v>0.1328388909062625</v>
      </c>
      <c r="G27" s="31"/>
      <c r="H27" s="55"/>
      <c r="I27" s="54"/>
      <c r="J27" s="35"/>
      <c r="K27" s="35"/>
      <c r="L27" s="35"/>
      <c r="M27" s="35"/>
      <c r="N27" s="35"/>
      <c r="O27" s="35"/>
      <c r="P27" s="35"/>
      <c r="Q27" s="35"/>
      <c r="R27" s="35"/>
      <c r="S27" s="35"/>
      <c r="T27" s="35"/>
      <c r="U27" s="35"/>
      <c r="V27" s="35"/>
      <c r="W27" s="35"/>
      <c r="X27" s="35"/>
      <c r="Y27" s="35"/>
      <c r="Z27" s="35"/>
      <c r="AA27" s="35"/>
      <c r="AB27" s="35"/>
      <c r="AC27" s="35"/>
      <c r="AD27" s="35"/>
      <c r="AE27" s="35"/>
      <c r="AF27" s="35"/>
      <c r="AG27" s="35"/>
    </row>
    <row r="28" spans="1:33" ht="15.75" customHeight="1">
      <c r="A28" s="32" t="s">
        <v>25</v>
      </c>
      <c r="B28" s="27">
        <v>85370</v>
      </c>
      <c r="C28" s="27">
        <v>89113</v>
      </c>
      <c r="D28" s="27">
        <v>97615</v>
      </c>
      <c r="E28" s="27">
        <v>112490</v>
      </c>
      <c r="F28" s="27">
        <v>132480</v>
      </c>
      <c r="G28" s="28">
        <f>(F28-E28)/E28</f>
        <v>0.17770468486087651</v>
      </c>
      <c r="H28" s="55"/>
      <c r="I28" s="54"/>
      <c r="J28" s="35"/>
      <c r="K28" s="35"/>
      <c r="L28" s="35"/>
      <c r="M28" s="35"/>
      <c r="N28" s="35"/>
      <c r="O28" s="35"/>
      <c r="P28" s="35"/>
      <c r="Q28" s="35"/>
      <c r="R28" s="35"/>
      <c r="S28" s="35"/>
      <c r="T28" s="35"/>
      <c r="U28" s="35"/>
      <c r="V28" s="35"/>
      <c r="W28" s="35"/>
      <c r="X28" s="35"/>
      <c r="Y28" s="35"/>
      <c r="Z28" s="35"/>
      <c r="AA28" s="35"/>
      <c r="AB28" s="35"/>
      <c r="AC28" s="35"/>
      <c r="AD28" s="35"/>
      <c r="AE28" s="35"/>
      <c r="AF28" s="35"/>
      <c r="AG28" s="35"/>
    </row>
    <row r="29" spans="1:33" ht="15.75" customHeight="1">
      <c r="A29" s="33" t="s">
        <v>26</v>
      </c>
      <c r="B29" s="29" t="s">
        <v>10</v>
      </c>
      <c r="C29" s="30">
        <f t="shared" ref="C29:F29" si="7">(C28-B28)/B28</f>
        <v>4.3844441841396277E-2</v>
      </c>
      <c r="D29" s="30">
        <f t="shared" si="7"/>
        <v>9.5406955214166284E-2</v>
      </c>
      <c r="E29" s="30">
        <f t="shared" si="7"/>
        <v>0.15238436715668699</v>
      </c>
      <c r="F29" s="30">
        <f t="shared" si="7"/>
        <v>0.17770468486087651</v>
      </c>
      <c r="G29" s="31"/>
      <c r="H29" s="56"/>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row>
    <row r="30" spans="1:33" ht="15.75" customHeight="1">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row>
    <row r="31" spans="1:33" ht="15.75" customHeight="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row>
    <row r="32" spans="1:33" ht="15.75" customHeight="1">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row>
    <row r="33" spans="1:33" ht="15.75" customHeight="1">
      <c r="A33" s="35"/>
      <c r="B33" s="35"/>
      <c r="C33" s="35"/>
      <c r="D33" s="35"/>
      <c r="E33" s="35"/>
      <c r="F33" s="35"/>
      <c r="G33" s="35"/>
      <c r="H33" s="35"/>
      <c r="I33" s="35"/>
      <c r="J33" s="35"/>
      <c r="K33" s="35"/>
      <c r="L33" s="35"/>
      <c r="M33" s="35"/>
      <c r="N33" s="35"/>
      <c r="O33" s="35"/>
      <c r="P33" s="35"/>
      <c r="Q33" s="35"/>
      <c r="R33" s="35"/>
      <c r="S33" s="35"/>
      <c r="T33" s="35"/>
      <c r="U33" s="35"/>
      <c r="V33" s="35"/>
      <c r="W33" s="34"/>
      <c r="X33" s="35"/>
      <c r="Y33" s="35"/>
      <c r="Z33" s="35"/>
      <c r="AA33" s="35"/>
      <c r="AB33" s="35"/>
      <c r="AC33" s="35"/>
      <c r="AD33" s="35"/>
      <c r="AE33" s="35"/>
      <c r="AF33" s="35"/>
      <c r="AG33" s="35"/>
    </row>
    <row r="34" spans="1:33" ht="15.75" customHeight="1">
      <c r="A34" s="34"/>
      <c r="B34" s="35"/>
      <c r="C34" s="35"/>
      <c r="D34" s="35"/>
      <c r="E34" s="35"/>
      <c r="F34" s="35"/>
      <c r="G34" s="35"/>
      <c r="H34" s="35"/>
      <c r="I34" s="35"/>
      <c r="P34" s="35"/>
      <c r="W34" s="35"/>
      <c r="X34" s="35"/>
      <c r="Y34" s="35"/>
      <c r="Z34" s="35"/>
      <c r="AA34" s="35"/>
      <c r="AB34" s="35"/>
      <c r="AC34" s="35"/>
      <c r="AD34" s="35"/>
      <c r="AE34" s="35"/>
      <c r="AF34" s="35"/>
      <c r="AG34" s="35"/>
    </row>
    <row r="35" spans="1:33" ht="15.75" customHeight="1">
      <c r="A35" s="35"/>
      <c r="B35" s="35"/>
      <c r="C35" s="35"/>
      <c r="D35" s="35"/>
      <c r="E35" s="35"/>
      <c r="F35" s="35"/>
      <c r="G35" s="35"/>
      <c r="H35" s="35"/>
      <c r="W35" s="35"/>
      <c r="X35" s="35"/>
      <c r="Y35" s="35"/>
      <c r="Z35" s="35"/>
      <c r="AA35" s="35"/>
      <c r="AB35" s="35"/>
      <c r="AC35" s="35"/>
      <c r="AD35" s="35"/>
      <c r="AE35" s="35"/>
      <c r="AF35" s="35"/>
      <c r="AG35" s="35"/>
    </row>
    <row r="36" spans="1:33" ht="15.75" customHeight="1">
      <c r="A36" s="35"/>
      <c r="B36" s="35"/>
      <c r="C36" s="35"/>
      <c r="D36" s="35"/>
      <c r="E36" s="35"/>
      <c r="F36" s="35"/>
      <c r="G36" s="35"/>
      <c r="H36" s="35"/>
      <c r="W36" s="35"/>
      <c r="X36" s="35"/>
      <c r="Y36" s="35"/>
      <c r="Z36" s="35"/>
      <c r="AA36" s="35"/>
      <c r="AB36" s="35"/>
      <c r="AC36" s="35"/>
      <c r="AD36" s="35"/>
      <c r="AE36" s="35"/>
      <c r="AF36" s="35"/>
      <c r="AG36" s="35"/>
    </row>
    <row r="37" spans="1:33" ht="15.75" customHeight="1">
      <c r="A37" s="35"/>
      <c r="B37" s="35"/>
      <c r="C37" s="35"/>
      <c r="D37" s="35"/>
      <c r="E37" s="35"/>
      <c r="F37" s="35"/>
      <c r="G37" s="35"/>
      <c r="H37" s="35"/>
      <c r="M37" s="40" t="s">
        <v>31</v>
      </c>
      <c r="W37" s="35"/>
      <c r="X37" s="35"/>
      <c r="Y37" s="35"/>
      <c r="Z37" s="35"/>
      <c r="AA37" s="35"/>
      <c r="AB37" s="35"/>
      <c r="AC37" s="35"/>
      <c r="AD37" s="35"/>
      <c r="AE37" s="35"/>
      <c r="AF37" s="35"/>
      <c r="AG37" s="35"/>
    </row>
    <row r="38" spans="1:33" ht="15.75" customHeight="1">
      <c r="A38" s="35"/>
      <c r="B38" s="35"/>
      <c r="C38" s="35"/>
      <c r="D38" s="35"/>
      <c r="E38" s="35"/>
      <c r="F38" s="35"/>
      <c r="G38" s="35"/>
      <c r="H38" s="35"/>
      <c r="W38" s="35"/>
      <c r="X38" s="35"/>
      <c r="Y38" s="35"/>
      <c r="Z38" s="35"/>
      <c r="AA38" s="35"/>
      <c r="AB38" s="35"/>
      <c r="AC38" s="35"/>
      <c r="AD38" s="35"/>
      <c r="AE38" s="35"/>
      <c r="AF38" s="35"/>
      <c r="AG38" s="35"/>
    </row>
    <row r="39" spans="1:33" ht="15.75" customHeight="1">
      <c r="A39" s="35"/>
      <c r="B39" s="35"/>
      <c r="C39" s="35"/>
      <c r="D39" s="35"/>
      <c r="E39" s="35"/>
      <c r="F39" s="35"/>
      <c r="G39" s="35"/>
      <c r="H39" s="35"/>
      <c r="W39" s="35"/>
      <c r="X39" s="35"/>
      <c r="Y39" s="35"/>
      <c r="Z39" s="35"/>
      <c r="AA39" s="15"/>
      <c r="AB39" s="35"/>
      <c r="AC39" s="35"/>
      <c r="AD39" s="35"/>
      <c r="AE39" s="35"/>
      <c r="AF39" s="35"/>
      <c r="AG39" s="35"/>
    </row>
    <row r="40" spans="1:33" ht="15.75" customHeight="1">
      <c r="A40" s="35"/>
      <c r="B40" s="35"/>
      <c r="C40" s="35"/>
      <c r="D40" s="35"/>
      <c r="E40" s="35"/>
      <c r="F40" s="35"/>
      <c r="G40" s="35"/>
      <c r="H40" s="35"/>
      <c r="W40" s="35"/>
      <c r="X40" s="35"/>
      <c r="Y40" s="35"/>
      <c r="Z40" s="35"/>
      <c r="AA40" s="35"/>
      <c r="AB40" s="35"/>
      <c r="AC40" s="35"/>
      <c r="AD40" s="35"/>
      <c r="AE40" s="35"/>
      <c r="AF40" s="35"/>
      <c r="AG40" s="35"/>
    </row>
    <row r="41" spans="1:33" ht="15.75" customHeight="1">
      <c r="A41" s="35"/>
      <c r="B41" s="35"/>
      <c r="C41" s="35"/>
      <c r="D41" s="35"/>
      <c r="E41" s="35"/>
      <c r="F41" s="35"/>
      <c r="G41" s="35"/>
      <c r="H41" s="35"/>
      <c r="W41" s="35"/>
      <c r="X41" s="35"/>
      <c r="Y41" s="35"/>
      <c r="Z41" s="35"/>
      <c r="AA41" s="35"/>
      <c r="AB41" s="35"/>
      <c r="AC41" s="35"/>
      <c r="AD41" s="35"/>
      <c r="AE41" s="35"/>
      <c r="AF41" s="35"/>
      <c r="AG41" s="35"/>
    </row>
    <row r="42" spans="1:33" ht="15.75" customHeight="1">
      <c r="A42" s="35"/>
      <c r="B42" s="35"/>
      <c r="C42" s="35"/>
      <c r="D42" s="35"/>
      <c r="E42" s="35"/>
      <c r="F42" s="35"/>
      <c r="G42" s="35"/>
      <c r="H42" s="35"/>
      <c r="W42" s="35"/>
      <c r="X42" s="35"/>
      <c r="Y42" s="35"/>
      <c r="Z42" s="35"/>
      <c r="AA42" s="35"/>
      <c r="AB42" s="35"/>
      <c r="AC42" s="35"/>
      <c r="AD42" s="35"/>
      <c r="AE42" s="35"/>
      <c r="AF42" s="35"/>
      <c r="AG42" s="35"/>
    </row>
    <row r="43" spans="1:33" ht="15.75" customHeight="1">
      <c r="A43" s="35"/>
      <c r="B43" s="35"/>
      <c r="C43" s="35"/>
      <c r="D43" s="35"/>
      <c r="E43" s="35"/>
      <c r="F43" s="35"/>
      <c r="G43" s="35"/>
      <c r="H43" s="35"/>
      <c r="W43" s="35"/>
      <c r="X43" s="35"/>
      <c r="Y43" s="35"/>
      <c r="Z43" s="35"/>
      <c r="AA43" s="35"/>
      <c r="AB43" s="35"/>
      <c r="AC43" s="35"/>
      <c r="AD43" s="35"/>
      <c r="AE43" s="35"/>
      <c r="AF43" s="35"/>
      <c r="AG43" s="35"/>
    </row>
    <row r="44" spans="1:33" ht="15.75" customHeight="1">
      <c r="A44" s="35"/>
      <c r="B44" s="35"/>
      <c r="C44" s="35"/>
      <c r="D44" s="35"/>
      <c r="E44" s="35"/>
      <c r="F44" s="35"/>
      <c r="G44" s="35"/>
      <c r="H44" s="35"/>
      <c r="P44" s="35"/>
      <c r="Q44" s="35"/>
      <c r="R44" s="35"/>
      <c r="S44" s="35"/>
      <c r="T44" s="35"/>
      <c r="U44" s="35"/>
      <c r="V44" s="35"/>
      <c r="W44" s="35"/>
      <c r="X44" s="35"/>
      <c r="Y44" s="35"/>
      <c r="Z44" s="35"/>
      <c r="AA44" s="35"/>
      <c r="AB44" s="35"/>
      <c r="AC44" s="35"/>
      <c r="AD44" s="35"/>
      <c r="AE44" s="35"/>
      <c r="AF44" s="35"/>
      <c r="AG44" s="35"/>
    </row>
    <row r="45" spans="1:33" ht="15.75" customHeight="1">
      <c r="A45" s="35"/>
      <c r="B45" s="35"/>
      <c r="C45" s="35"/>
      <c r="D45" s="35"/>
      <c r="E45" s="35"/>
      <c r="F45" s="35"/>
      <c r="G45" s="35"/>
      <c r="H45" s="35"/>
      <c r="P45" s="35"/>
      <c r="Q45" s="35"/>
      <c r="R45" s="35"/>
      <c r="S45" s="35"/>
      <c r="T45" s="35"/>
      <c r="U45" s="35"/>
      <c r="V45" s="35"/>
      <c r="W45" s="35"/>
      <c r="X45" s="35"/>
      <c r="Y45" s="35"/>
      <c r="Z45" s="35"/>
      <c r="AA45" s="35"/>
      <c r="AB45" s="35"/>
      <c r="AC45" s="35"/>
      <c r="AD45" s="35"/>
      <c r="AE45" s="35"/>
      <c r="AF45" s="35"/>
      <c r="AG45" s="35"/>
    </row>
    <row r="46" spans="1:33" ht="15.75" customHeight="1">
      <c r="A46" s="35"/>
      <c r="B46" s="35"/>
      <c r="C46" s="35"/>
      <c r="D46" s="35"/>
      <c r="E46" s="35"/>
      <c r="F46" s="35"/>
      <c r="G46" s="35"/>
      <c r="H46" s="35"/>
      <c r="P46" s="35"/>
      <c r="Q46" s="35"/>
      <c r="R46" s="35"/>
      <c r="S46" s="35"/>
      <c r="T46" s="35"/>
      <c r="U46" s="35"/>
      <c r="V46" s="35"/>
      <c r="W46" s="35"/>
      <c r="X46" s="35"/>
      <c r="Y46" s="35"/>
      <c r="Z46" s="35"/>
      <c r="AA46" s="35"/>
      <c r="AB46" s="35"/>
      <c r="AC46" s="35"/>
      <c r="AD46" s="35"/>
      <c r="AE46" s="35"/>
      <c r="AF46" s="35"/>
      <c r="AG46" s="35"/>
    </row>
    <row r="47" spans="1:33" ht="15.75" customHeight="1">
      <c r="A47" s="35"/>
      <c r="B47" s="35"/>
      <c r="C47" s="35"/>
      <c r="D47" s="35"/>
      <c r="E47" s="35"/>
      <c r="F47" s="35"/>
      <c r="G47" s="35"/>
      <c r="H47" s="35"/>
      <c r="P47" s="35"/>
      <c r="Q47" s="35"/>
      <c r="R47" s="35"/>
      <c r="S47" s="35"/>
      <c r="T47" s="35"/>
      <c r="U47" s="35"/>
      <c r="V47" s="35"/>
      <c r="W47" s="35"/>
      <c r="X47" s="35"/>
      <c r="Y47" s="35"/>
      <c r="Z47" s="35"/>
      <c r="AA47" s="35"/>
      <c r="AB47" s="35"/>
      <c r="AC47" s="35"/>
      <c r="AD47" s="35"/>
      <c r="AE47" s="35"/>
      <c r="AF47" s="35"/>
      <c r="AG47" s="35"/>
    </row>
    <row r="48" spans="1:33" ht="15.75" customHeight="1">
      <c r="A48" s="35"/>
      <c r="B48" s="35"/>
      <c r="C48" s="35"/>
      <c r="D48" s="35"/>
      <c r="E48" s="35"/>
      <c r="F48" s="35"/>
      <c r="G48" s="35"/>
      <c r="H48" s="35"/>
      <c r="P48" s="35"/>
      <c r="Q48" s="35"/>
      <c r="R48" s="35"/>
      <c r="S48" s="35"/>
      <c r="T48" s="35"/>
      <c r="U48" s="35"/>
      <c r="V48" s="35"/>
      <c r="W48" s="35"/>
      <c r="X48" s="35"/>
      <c r="Y48" s="35"/>
      <c r="Z48" s="35"/>
      <c r="AA48" s="35"/>
      <c r="AB48" s="35"/>
      <c r="AC48" s="35"/>
      <c r="AD48" s="35"/>
      <c r="AE48" s="35"/>
      <c r="AF48" s="35"/>
      <c r="AG48" s="35"/>
    </row>
    <row r="49" spans="1:33" ht="15.75" customHeight="1">
      <c r="A49" s="35"/>
      <c r="B49" s="35"/>
      <c r="C49" s="35"/>
      <c r="D49" s="35"/>
      <c r="E49" s="35"/>
      <c r="F49" s="35"/>
      <c r="G49" s="35"/>
      <c r="H49" s="35"/>
      <c r="P49" s="35"/>
      <c r="Q49" s="35"/>
      <c r="R49" s="35"/>
      <c r="S49" s="35"/>
      <c r="T49" s="35"/>
      <c r="U49" s="35"/>
      <c r="V49" s="35"/>
      <c r="W49" s="35"/>
      <c r="X49" s="35"/>
      <c r="Y49" s="35"/>
      <c r="Z49" s="35"/>
      <c r="AA49" s="35"/>
      <c r="AB49" s="35"/>
      <c r="AC49" s="35"/>
      <c r="AD49" s="35"/>
      <c r="AE49" s="35"/>
      <c r="AF49" s="35"/>
      <c r="AG49" s="35"/>
    </row>
    <row r="50" spans="1:33" ht="15.75" customHeight="1"/>
    <row r="51" spans="1:33" ht="15.75" customHeight="1"/>
    <row r="52" spans="1:33" ht="15.75" customHeight="1">
      <c r="M52" s="40" t="s">
        <v>31</v>
      </c>
    </row>
    <row r="53" spans="1:33" ht="15.75" customHeight="1"/>
    <row r="54" spans="1:33" ht="15.75" customHeight="1"/>
    <row r="55" spans="1:33" ht="15.75" customHeight="1"/>
    <row r="56" spans="1:33" ht="15.75" customHeight="1"/>
    <row r="57" spans="1:33" ht="15.75" customHeight="1"/>
    <row r="58" spans="1:33" ht="15.75" customHeight="1"/>
    <row r="59" spans="1:33" ht="15.75" customHeight="1"/>
    <row r="60" spans="1:33" ht="15.75" customHeight="1"/>
    <row r="61" spans="1:33" ht="15.75" customHeight="1"/>
    <row r="62" spans="1:33" ht="15.75" customHeight="1"/>
    <row r="63" spans="1:33" ht="15.75" customHeight="1"/>
    <row r="64" spans="1:3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A3:G3"/>
    <mergeCell ref="A10:G10"/>
    <mergeCell ref="A17:G17"/>
    <mergeCell ref="A24:G24"/>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outlinePr summaryBelow="0" summaryRight="0"/>
  </sheetPr>
  <dimension ref="A1:Z1000"/>
  <sheetViews>
    <sheetView zoomScale="55" zoomScaleNormal="55" workbookViewId="0">
      <selection sqref="A1:F3"/>
    </sheetView>
  </sheetViews>
  <sheetFormatPr defaultColWidth="12.59765625" defaultRowHeight="15" customHeight="1"/>
  <cols>
    <col min="1" max="1" width="16" customWidth="1"/>
    <col min="2" max="6" width="12.59765625" customWidth="1"/>
  </cols>
  <sheetData>
    <row r="1" spans="1:26" ht="15.75" customHeight="1">
      <c r="A1" s="358" t="s">
        <v>35</v>
      </c>
      <c r="B1" s="359"/>
      <c r="C1" s="359"/>
      <c r="D1" s="359"/>
      <c r="E1" s="359"/>
      <c r="F1" s="360"/>
    </row>
    <row r="2" spans="1:26" ht="15.75" customHeight="1">
      <c r="A2" s="361"/>
      <c r="B2" s="347"/>
      <c r="C2" s="347"/>
      <c r="D2" s="347"/>
      <c r="E2" s="347"/>
      <c r="F2" s="362"/>
    </row>
    <row r="3" spans="1:26" ht="15.75" customHeight="1">
      <c r="A3" s="363"/>
      <c r="B3" s="364"/>
      <c r="C3" s="364"/>
      <c r="D3" s="364"/>
      <c r="E3" s="364"/>
      <c r="F3" s="365"/>
    </row>
    <row r="4" spans="1:26" ht="15.75" customHeight="1">
      <c r="A4" s="57"/>
      <c r="B4" s="57"/>
      <c r="C4" s="57"/>
      <c r="D4" s="57"/>
      <c r="E4" s="57"/>
      <c r="F4" s="57"/>
    </row>
    <row r="5" spans="1:26" ht="15.75" customHeight="1">
      <c r="A5" s="366" t="s">
        <v>36</v>
      </c>
      <c r="B5" s="359"/>
      <c r="C5" s="359"/>
      <c r="D5" s="359"/>
      <c r="E5" s="359"/>
      <c r="F5" s="360"/>
    </row>
    <row r="6" spans="1:26" ht="15.75" customHeight="1">
      <c r="A6" s="363"/>
      <c r="B6" s="364"/>
      <c r="C6" s="364"/>
      <c r="D6" s="364"/>
      <c r="E6" s="364"/>
      <c r="F6" s="365"/>
    </row>
    <row r="7" spans="1:26" ht="15.75" customHeight="1">
      <c r="A7" s="351" t="s">
        <v>6</v>
      </c>
      <c r="B7" s="352"/>
      <c r="C7" s="352"/>
      <c r="D7" s="352"/>
      <c r="E7" s="352"/>
      <c r="F7" s="353"/>
      <c r="H7" s="58"/>
      <c r="I7" s="58"/>
      <c r="J7" s="58"/>
      <c r="K7" s="58"/>
      <c r="L7" s="58"/>
      <c r="M7" s="58"/>
      <c r="N7" s="58"/>
    </row>
    <row r="8" spans="1:26" ht="15.75" customHeight="1">
      <c r="A8" s="59"/>
      <c r="B8" s="60">
        <v>45741</v>
      </c>
      <c r="C8" s="60">
        <v>46105</v>
      </c>
      <c r="D8" s="60">
        <v>46104</v>
      </c>
      <c r="E8" s="60">
        <v>46103</v>
      </c>
      <c r="F8" s="60">
        <v>46102</v>
      </c>
      <c r="H8" s="58"/>
      <c r="I8" s="58"/>
      <c r="J8" s="58"/>
      <c r="K8" s="58"/>
      <c r="L8" s="58"/>
      <c r="M8" s="58"/>
      <c r="N8" s="58"/>
    </row>
    <row r="9" spans="1:26" ht="15.75" customHeight="1">
      <c r="A9" s="61" t="s">
        <v>37</v>
      </c>
      <c r="B9" s="62">
        <v>4851.2</v>
      </c>
      <c r="C9" s="62">
        <v>4118.5</v>
      </c>
      <c r="D9" s="62">
        <v>3142.8</v>
      </c>
      <c r="E9" s="62">
        <v>2868</v>
      </c>
      <c r="F9" s="62">
        <v>2398.8000000000002</v>
      </c>
      <c r="H9" s="58"/>
      <c r="I9" s="58"/>
      <c r="J9" s="58"/>
      <c r="K9" s="58"/>
      <c r="L9" s="58"/>
      <c r="M9" s="58"/>
      <c r="N9" s="58"/>
    </row>
    <row r="10" spans="1:26" ht="15.75" customHeight="1">
      <c r="A10" s="61" t="s">
        <v>38</v>
      </c>
      <c r="B10" s="62">
        <v>4638.9560000000001</v>
      </c>
      <c r="C10" s="62">
        <v>4094.9830000000002</v>
      </c>
      <c r="D10" s="62">
        <v>3719.0879999999997</v>
      </c>
      <c r="E10" s="62">
        <v>2781.192</v>
      </c>
      <c r="F10" s="62">
        <v>2714.3620000000001</v>
      </c>
      <c r="H10" s="58"/>
      <c r="I10" s="58"/>
      <c r="J10" s="58"/>
      <c r="K10" s="58"/>
      <c r="L10" s="58"/>
      <c r="M10" s="58"/>
      <c r="N10" s="58"/>
    </row>
    <row r="11" spans="1:26" ht="33.75" customHeight="1">
      <c r="A11" s="63" t="s">
        <v>39</v>
      </c>
      <c r="B11" s="64">
        <f t="shared" ref="B11:F11" si="0">B9/B10</f>
        <v>1.0457525356998427</v>
      </c>
      <c r="C11" s="64">
        <f t="shared" si="0"/>
        <v>1.0057428809838771</v>
      </c>
      <c r="D11" s="64">
        <f t="shared" si="0"/>
        <v>0.8450458822162854</v>
      </c>
      <c r="E11" s="64">
        <f t="shared" si="0"/>
        <v>1.0312125160722452</v>
      </c>
      <c r="F11" s="64">
        <f t="shared" si="0"/>
        <v>0.88374358320666146</v>
      </c>
      <c r="G11" s="65"/>
      <c r="H11" s="58"/>
      <c r="I11" s="58"/>
      <c r="J11" s="58"/>
      <c r="K11" s="58"/>
      <c r="L11" s="58"/>
      <c r="M11" s="58"/>
      <c r="N11" s="58"/>
      <c r="Q11" s="65"/>
      <c r="R11" s="65"/>
      <c r="S11" s="65"/>
      <c r="T11" s="65"/>
      <c r="U11" s="65"/>
      <c r="V11" s="65"/>
      <c r="W11" s="65"/>
      <c r="X11" s="65"/>
      <c r="Y11" s="65"/>
      <c r="Z11" s="65"/>
    </row>
    <row r="12" spans="1:26" ht="15.75" customHeight="1">
      <c r="H12" s="58"/>
      <c r="I12" s="58"/>
      <c r="J12" s="58"/>
      <c r="K12" s="58"/>
      <c r="L12" s="58"/>
      <c r="M12" s="58"/>
      <c r="N12" s="58"/>
    </row>
    <row r="13" spans="1:26" ht="15.75" customHeight="1">
      <c r="A13" s="351" t="s">
        <v>11</v>
      </c>
      <c r="B13" s="352"/>
      <c r="C13" s="352"/>
      <c r="D13" s="352"/>
      <c r="E13" s="352"/>
      <c r="F13" s="353"/>
      <c r="H13" s="58"/>
      <c r="I13" s="58"/>
      <c r="J13" s="58"/>
      <c r="K13" s="58"/>
      <c r="L13" s="58"/>
      <c r="M13" s="58"/>
      <c r="N13" s="58"/>
    </row>
    <row r="14" spans="1:26" ht="15.75" customHeight="1">
      <c r="A14" s="59"/>
      <c r="B14" s="60">
        <v>45741</v>
      </c>
      <c r="C14" s="60">
        <v>46105</v>
      </c>
      <c r="D14" s="60">
        <v>46104</v>
      </c>
      <c r="E14" s="60">
        <v>46103</v>
      </c>
      <c r="F14" s="60">
        <v>46102</v>
      </c>
      <c r="H14" s="58"/>
      <c r="I14" s="58"/>
      <c r="J14" s="58"/>
      <c r="K14" s="58"/>
      <c r="L14" s="58"/>
      <c r="M14" s="58"/>
      <c r="N14" s="58"/>
    </row>
    <row r="15" spans="1:26" ht="15.75" customHeight="1">
      <c r="A15" s="61" t="s">
        <v>37</v>
      </c>
      <c r="B15" s="62">
        <v>11573</v>
      </c>
      <c r="C15" s="62">
        <v>10692</v>
      </c>
      <c r="D15" s="62">
        <v>10373.700000000001</v>
      </c>
      <c r="E15" s="62">
        <v>9423.7000000000007</v>
      </c>
      <c r="F15" s="62">
        <v>9405.5</v>
      </c>
      <c r="H15" s="58"/>
      <c r="I15" s="58"/>
      <c r="J15" s="58"/>
      <c r="K15" s="58"/>
      <c r="L15" s="58"/>
      <c r="M15" s="58"/>
      <c r="N15" s="58"/>
    </row>
    <row r="16" spans="1:26" ht="15.75" customHeight="1">
      <c r="A16" s="61" t="s">
        <v>38</v>
      </c>
      <c r="B16" s="62">
        <v>13248</v>
      </c>
      <c r="C16" s="62">
        <v>11249</v>
      </c>
      <c r="D16" s="62">
        <v>9761.5</v>
      </c>
      <c r="E16" s="62">
        <v>8911.2999999999993</v>
      </c>
      <c r="F16" s="62">
        <v>8537</v>
      </c>
      <c r="H16" s="58"/>
      <c r="I16" s="58"/>
      <c r="J16" s="58"/>
      <c r="K16" s="58"/>
      <c r="L16" s="58"/>
      <c r="M16" s="58"/>
      <c r="N16" s="58"/>
    </row>
    <row r="17" spans="1:14" ht="15.75" customHeight="1">
      <c r="A17" s="63" t="s">
        <v>39</v>
      </c>
      <c r="B17" s="66">
        <f t="shared" ref="B17:F17" si="1">B15/B16</f>
        <v>0.87356582125603865</v>
      </c>
      <c r="C17" s="66">
        <f t="shared" si="1"/>
        <v>0.95048448751000092</v>
      </c>
      <c r="D17" s="66">
        <f t="shared" si="1"/>
        <v>1.0627157711417303</v>
      </c>
      <c r="E17" s="66">
        <f t="shared" si="1"/>
        <v>1.0575000280542683</v>
      </c>
      <c r="F17" s="66">
        <f t="shared" si="1"/>
        <v>1.1017336300808247</v>
      </c>
      <c r="H17" s="58"/>
      <c r="I17" s="58"/>
      <c r="J17" s="58"/>
      <c r="K17" s="58"/>
      <c r="L17" s="58"/>
      <c r="M17" s="58"/>
      <c r="N17" s="58"/>
    </row>
    <row r="18" spans="1:14" ht="15.75" customHeight="1">
      <c r="H18" s="58"/>
      <c r="I18" s="58"/>
      <c r="J18" s="58"/>
      <c r="K18" s="58"/>
      <c r="L18" s="58"/>
      <c r="M18" s="58"/>
      <c r="N18" s="58"/>
    </row>
    <row r="19" spans="1:14" ht="15.75" customHeight="1">
      <c r="H19" s="58"/>
      <c r="I19" s="58"/>
      <c r="J19" s="58"/>
      <c r="K19" s="58"/>
      <c r="L19" s="58"/>
      <c r="M19" s="58"/>
      <c r="N19" s="58"/>
    </row>
    <row r="20" spans="1:14" ht="15.75" customHeight="1">
      <c r="H20" s="58"/>
      <c r="I20" s="58"/>
      <c r="J20" s="58"/>
      <c r="K20" s="58"/>
      <c r="L20" s="58"/>
      <c r="M20" s="58"/>
      <c r="N20" s="58"/>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3"/>
    <mergeCell ref="A5:F6"/>
    <mergeCell ref="A7:F7"/>
    <mergeCell ref="A13:F13"/>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outlinePr summaryBelow="0" summaryRight="0"/>
  </sheetPr>
  <dimension ref="A1:N1000"/>
  <sheetViews>
    <sheetView zoomScale="55" zoomScaleNormal="55" workbookViewId="0">
      <selection activeCell="P32" sqref="P32"/>
    </sheetView>
  </sheetViews>
  <sheetFormatPr defaultColWidth="12.59765625" defaultRowHeight="15" customHeight="1"/>
  <cols>
    <col min="1" max="1" width="17.1328125" customWidth="1"/>
    <col min="2" max="6" width="12.59765625" customWidth="1"/>
  </cols>
  <sheetData>
    <row r="1" spans="1:14" ht="15.75" customHeight="1">
      <c r="A1" s="358" t="s">
        <v>40</v>
      </c>
      <c r="B1" s="359"/>
      <c r="C1" s="359"/>
      <c r="D1" s="359"/>
      <c r="E1" s="359"/>
      <c r="F1" s="360"/>
    </row>
    <row r="2" spans="1:14" ht="15.75" customHeight="1">
      <c r="A2" s="361"/>
      <c r="B2" s="347"/>
      <c r="C2" s="347"/>
      <c r="D2" s="347"/>
      <c r="E2" s="347"/>
      <c r="F2" s="362"/>
    </row>
    <row r="3" spans="1:14" ht="15.75" customHeight="1">
      <c r="A3" s="363"/>
      <c r="B3" s="364"/>
      <c r="C3" s="364"/>
      <c r="D3" s="364"/>
      <c r="E3" s="364"/>
      <c r="F3" s="365"/>
    </row>
    <row r="4" spans="1:14" ht="15.75" customHeight="1">
      <c r="A4" s="57"/>
      <c r="B4" s="57"/>
      <c r="C4" s="57"/>
      <c r="D4" s="57"/>
      <c r="E4" s="57"/>
      <c r="F4" s="57"/>
    </row>
    <row r="5" spans="1:14" ht="15.75" customHeight="1">
      <c r="A5" s="367" t="s">
        <v>41</v>
      </c>
      <c r="B5" s="359"/>
      <c r="C5" s="359"/>
      <c r="D5" s="359"/>
      <c r="E5" s="359"/>
      <c r="F5" s="360"/>
    </row>
    <row r="6" spans="1:14" ht="15.75" customHeight="1">
      <c r="A6" s="363"/>
      <c r="B6" s="364"/>
      <c r="C6" s="364"/>
      <c r="D6" s="364"/>
      <c r="E6" s="364"/>
      <c r="F6" s="365"/>
    </row>
    <row r="7" spans="1:14" ht="15.75" customHeight="1">
      <c r="A7" s="351" t="s">
        <v>6</v>
      </c>
      <c r="B7" s="352"/>
      <c r="C7" s="352"/>
      <c r="D7" s="352"/>
      <c r="E7" s="352"/>
      <c r="F7" s="353"/>
    </row>
    <row r="8" spans="1:14" ht="15.75" customHeight="1">
      <c r="A8" s="59"/>
      <c r="B8" s="60">
        <v>45741</v>
      </c>
      <c r="C8" s="60">
        <v>46105</v>
      </c>
      <c r="D8" s="60">
        <v>46104</v>
      </c>
      <c r="E8" s="60">
        <v>46103</v>
      </c>
      <c r="F8" s="60">
        <v>46102</v>
      </c>
    </row>
    <row r="9" spans="1:14" ht="15.75" customHeight="1">
      <c r="A9" s="61" t="s">
        <v>37</v>
      </c>
      <c r="B9" s="62">
        <v>4851.2</v>
      </c>
      <c r="C9" s="62">
        <v>4118.5</v>
      </c>
      <c r="D9" s="62">
        <v>3142.8</v>
      </c>
      <c r="E9" s="62">
        <v>2868</v>
      </c>
      <c r="F9" s="62">
        <v>2398.8000000000002</v>
      </c>
    </row>
    <row r="10" spans="1:14" ht="15.75" customHeight="1">
      <c r="A10" s="61" t="s">
        <v>42</v>
      </c>
      <c r="B10" s="67">
        <v>1494</v>
      </c>
      <c r="C10" s="67">
        <v>1469</v>
      </c>
      <c r="D10" s="68">
        <v>1329</v>
      </c>
      <c r="E10" s="68">
        <v>1196</v>
      </c>
      <c r="F10" s="68">
        <v>1179</v>
      </c>
      <c r="H10" s="69"/>
      <c r="J10" s="69"/>
      <c r="K10" s="69"/>
      <c r="L10" s="70"/>
      <c r="M10" s="70"/>
      <c r="N10" s="70"/>
    </row>
    <row r="11" spans="1:14" ht="15.75" customHeight="1">
      <c r="A11" s="63" t="s">
        <v>43</v>
      </c>
      <c r="B11" s="64">
        <f t="shared" ref="B11:F11" si="0">B9/B10</f>
        <v>3.2471218206157966</v>
      </c>
      <c r="C11" s="64">
        <f t="shared" si="0"/>
        <v>2.8036078965282507</v>
      </c>
      <c r="D11" s="64">
        <f t="shared" si="0"/>
        <v>2.3647855530474042</v>
      </c>
      <c r="E11" s="64">
        <f t="shared" si="0"/>
        <v>2.3979933110367893</v>
      </c>
      <c r="F11" s="64">
        <f t="shared" si="0"/>
        <v>2.0346055979643767</v>
      </c>
      <c r="H11" s="69"/>
    </row>
    <row r="12" spans="1:14" ht="15.75" customHeight="1">
      <c r="H12" s="70"/>
    </row>
    <row r="13" spans="1:14" ht="15.75" customHeight="1">
      <c r="A13" s="351" t="s">
        <v>11</v>
      </c>
      <c r="B13" s="352"/>
      <c r="C13" s="352"/>
      <c r="D13" s="352"/>
      <c r="E13" s="352"/>
      <c r="F13" s="353"/>
      <c r="H13" s="70"/>
    </row>
    <row r="14" spans="1:14" ht="15.75" customHeight="1">
      <c r="A14" s="59"/>
      <c r="B14" s="60">
        <v>45741</v>
      </c>
      <c r="C14" s="60">
        <v>46105</v>
      </c>
      <c r="D14" s="60">
        <v>46104</v>
      </c>
      <c r="E14" s="60">
        <v>46103</v>
      </c>
      <c r="F14" s="60">
        <v>46102</v>
      </c>
      <c r="H14" s="70"/>
    </row>
    <row r="15" spans="1:14" ht="15.75" customHeight="1">
      <c r="A15" s="61" t="s">
        <v>37</v>
      </c>
      <c r="B15" s="62">
        <v>11573</v>
      </c>
      <c r="C15" s="62">
        <v>10692</v>
      </c>
      <c r="D15" s="62">
        <v>10373.700000000001</v>
      </c>
      <c r="E15" s="62">
        <v>9423.7000000000007</v>
      </c>
      <c r="F15" s="62">
        <v>9405.5</v>
      </c>
    </row>
    <row r="16" spans="1:14" ht="15.75" customHeight="1">
      <c r="A16" s="61" t="s">
        <v>42</v>
      </c>
      <c r="B16" s="67">
        <v>2420</v>
      </c>
      <c r="C16" s="67">
        <v>2598</v>
      </c>
      <c r="D16" s="68">
        <v>2957</v>
      </c>
      <c r="E16" s="68">
        <v>3145</v>
      </c>
      <c r="F16" s="68">
        <v>3261</v>
      </c>
    </row>
    <row r="17" spans="1:6" ht="15.75" customHeight="1">
      <c r="A17" s="63" t="s">
        <v>43</v>
      </c>
      <c r="B17" s="66">
        <f t="shared" ref="B17:F17" si="1">B15/B16</f>
        <v>4.7822314049586776</v>
      </c>
      <c r="C17" s="66">
        <f t="shared" si="1"/>
        <v>4.115473441108545</v>
      </c>
      <c r="D17" s="66">
        <f t="shared" si="1"/>
        <v>3.5081839702401085</v>
      </c>
      <c r="E17" s="66">
        <f t="shared" si="1"/>
        <v>2.996406995230525</v>
      </c>
      <c r="F17" s="66">
        <f t="shared" si="1"/>
        <v>2.8842379638147806</v>
      </c>
    </row>
    <row r="18" spans="1:6" ht="15.75" customHeight="1"/>
    <row r="19" spans="1:6" ht="15.75" customHeight="1"/>
    <row r="20" spans="1:6" ht="15.75" customHeight="1"/>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3"/>
    <mergeCell ref="A5:F6"/>
    <mergeCell ref="A7:F7"/>
    <mergeCell ref="A13:F13"/>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sheetPr>
  <dimension ref="A1:D1000"/>
  <sheetViews>
    <sheetView zoomScale="40" zoomScaleNormal="40" workbookViewId="0">
      <selection activeCell="S40" sqref="S40"/>
    </sheetView>
  </sheetViews>
  <sheetFormatPr defaultColWidth="12.59765625" defaultRowHeight="15" customHeight="1"/>
  <cols>
    <col min="1" max="1" width="17.46484375" customWidth="1"/>
    <col min="2" max="4" width="30.59765625" customWidth="1"/>
    <col min="5" max="6" width="7.59765625" customWidth="1"/>
  </cols>
  <sheetData>
    <row r="1" spans="1:4" ht="39.75" customHeight="1">
      <c r="A1" s="368" t="s">
        <v>44</v>
      </c>
      <c r="B1" s="343"/>
      <c r="C1" s="343"/>
      <c r="D1" s="344"/>
    </row>
    <row r="2" spans="1:4" ht="15.75" customHeight="1"/>
    <row r="3" spans="1:4" ht="15.75" customHeight="1">
      <c r="A3" s="71" t="s">
        <v>45</v>
      </c>
    </row>
    <row r="4" spans="1:4" ht="24.75" customHeight="1">
      <c r="A4" s="72" t="s">
        <v>46</v>
      </c>
      <c r="B4" s="72" t="s">
        <v>6</v>
      </c>
      <c r="C4" s="72" t="s">
        <v>47</v>
      </c>
      <c r="D4" s="72" t="s">
        <v>48</v>
      </c>
    </row>
    <row r="5" spans="1:4" ht="15.75" customHeight="1">
      <c r="A5" s="73" t="s">
        <v>49</v>
      </c>
      <c r="B5" s="73" t="s">
        <v>50</v>
      </c>
      <c r="C5" s="73" t="s">
        <v>51</v>
      </c>
      <c r="D5" s="73" t="s">
        <v>52</v>
      </c>
    </row>
    <row r="6" spans="1:4" ht="15.75" customHeight="1">
      <c r="A6" s="74" t="s">
        <v>53</v>
      </c>
      <c r="B6" s="74" t="s">
        <v>54</v>
      </c>
      <c r="C6" s="74" t="s">
        <v>55</v>
      </c>
      <c r="D6" s="74" t="s">
        <v>56</v>
      </c>
    </row>
    <row r="7" spans="1:4" ht="15.75" customHeight="1">
      <c r="A7" s="73" t="s">
        <v>57</v>
      </c>
      <c r="B7" s="73" t="s">
        <v>58</v>
      </c>
      <c r="C7" s="73" t="s">
        <v>59</v>
      </c>
      <c r="D7" s="73" t="s">
        <v>60</v>
      </c>
    </row>
    <row r="8" spans="1:4" ht="45" customHeight="1">
      <c r="A8" s="74" t="s">
        <v>61</v>
      </c>
      <c r="B8" s="74" t="s">
        <v>62</v>
      </c>
      <c r="C8" s="74" t="s">
        <v>63</v>
      </c>
      <c r="D8" s="74" t="s">
        <v>64</v>
      </c>
    </row>
    <row r="9" spans="1:4" ht="15.75" customHeight="1"/>
    <row r="10" spans="1:4" ht="15.75" customHeight="1"/>
    <row r="11" spans="1:4" ht="15.75" customHeight="1">
      <c r="A11" s="71" t="s">
        <v>65</v>
      </c>
    </row>
    <row r="12" spans="1:4" ht="15.75" customHeight="1"/>
    <row r="13" spans="1:4" ht="15.75" customHeight="1">
      <c r="A13" s="75" t="s">
        <v>7</v>
      </c>
      <c r="B13" s="75" t="s">
        <v>66</v>
      </c>
      <c r="C13" s="75" t="s">
        <v>67</v>
      </c>
    </row>
    <row r="14" spans="1:4" ht="15.75" customHeight="1">
      <c r="A14" s="76" t="s">
        <v>68</v>
      </c>
      <c r="B14" s="77">
        <f>'Financial Data'!E5</f>
        <v>0.88374358320666146</v>
      </c>
      <c r="C14" s="77">
        <f>'Financial Data'!E14</f>
        <v>1.1017336300808247</v>
      </c>
    </row>
    <row r="15" spans="1:4" ht="15.75" customHeight="1">
      <c r="A15" s="76" t="s">
        <v>69</v>
      </c>
      <c r="B15" s="77">
        <f>'Financial Data'!E6</f>
        <v>1.0312125160722452</v>
      </c>
      <c r="C15" s="77">
        <f>'Financial Data'!E15</f>
        <v>1.0575000280542683</v>
      </c>
    </row>
    <row r="16" spans="1:4" ht="15.75" customHeight="1">
      <c r="A16" s="76" t="s">
        <v>70</v>
      </c>
      <c r="B16" s="77">
        <f>'Financial Data'!E7</f>
        <v>0.8450458822162854</v>
      </c>
      <c r="C16" s="77">
        <f>'Financial Data'!E16</f>
        <v>1.0627157711417303</v>
      </c>
    </row>
    <row r="17" spans="1:3" ht="15.75" customHeight="1">
      <c r="A17" s="76" t="s">
        <v>71</v>
      </c>
      <c r="B17" s="77">
        <f>'Financial Data'!E8</f>
        <v>1.0057428809838771</v>
      </c>
      <c r="C17" s="77">
        <f>'Financial Data'!E17</f>
        <v>0.95048448751000092</v>
      </c>
    </row>
    <row r="18" spans="1:3" ht="15.75" customHeight="1">
      <c r="A18" s="76" t="s">
        <v>72</v>
      </c>
      <c r="B18" s="77">
        <f>'Financial Data'!E9</f>
        <v>1.0457525356998427</v>
      </c>
      <c r="C18" s="77">
        <f>'Financial Data'!E18</f>
        <v>0.87356582125603865</v>
      </c>
    </row>
    <row r="19" spans="1:3" ht="15.75" customHeight="1"/>
    <row r="20" spans="1:3" ht="15.75" customHeight="1"/>
    <row r="21" spans="1:3" ht="15.75" customHeight="1">
      <c r="A21" s="75" t="s">
        <v>7</v>
      </c>
      <c r="B21" s="75" t="s">
        <v>73</v>
      </c>
      <c r="C21" s="75" t="s">
        <v>74</v>
      </c>
    </row>
    <row r="22" spans="1:3" ht="15.75" customHeight="1">
      <c r="A22" s="76" t="s">
        <v>68</v>
      </c>
      <c r="B22" s="77">
        <f>'Financial Data'!F5</f>
        <v>2.0346055979643767</v>
      </c>
      <c r="C22" s="77">
        <f>'Financial Data'!F14</f>
        <v>2.8842379638147806</v>
      </c>
    </row>
    <row r="23" spans="1:3" ht="15.75" customHeight="1">
      <c r="A23" s="76" t="s">
        <v>69</v>
      </c>
      <c r="B23" s="77">
        <f>'Financial Data'!F6</f>
        <v>2.3979933110367893</v>
      </c>
      <c r="C23" s="77">
        <f>'Financial Data'!F15</f>
        <v>2.996406995230525</v>
      </c>
    </row>
    <row r="24" spans="1:3" ht="15.75" customHeight="1">
      <c r="A24" s="76" t="s">
        <v>70</v>
      </c>
      <c r="B24" s="77">
        <f>'Financial Data'!F7</f>
        <v>2.3649360421369452</v>
      </c>
      <c r="C24" s="77">
        <f>'Financial Data'!F16</f>
        <v>3.5081839702401085</v>
      </c>
    </row>
    <row r="25" spans="1:3" ht="15.75" customHeight="1">
      <c r="A25" s="76" t="s">
        <v>71</v>
      </c>
      <c r="B25" s="77">
        <f>'Financial Data'!F8</f>
        <v>2.8032675289312459</v>
      </c>
      <c r="C25" s="77">
        <f>'Financial Data'!F17</f>
        <v>4.115473441108545</v>
      </c>
    </row>
    <row r="26" spans="1:3" ht="15.75" customHeight="1">
      <c r="A26" s="76" t="s">
        <v>72</v>
      </c>
      <c r="B26" s="77">
        <f>'Financial Data'!F9</f>
        <v>3.2471218206157966</v>
      </c>
      <c r="C26" s="77">
        <f>'Financial Data'!F18</f>
        <v>4.7822314049586776</v>
      </c>
    </row>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ageMargins left="0.75" right="0.75" top="1" bottom="1"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sheetPr>
  <dimension ref="A1:M1000"/>
  <sheetViews>
    <sheetView zoomScale="40" zoomScaleNormal="40" workbookViewId="0">
      <pane ySplit="4" topLeftCell="A5" activePane="bottomLeft" state="frozen"/>
      <selection pane="bottomLeft" activeCell="B6" sqref="B6"/>
    </sheetView>
  </sheetViews>
  <sheetFormatPr defaultColWidth="12.59765625" defaultRowHeight="15" customHeight="1"/>
  <cols>
    <col min="1" max="1" width="52.46484375" customWidth="1"/>
    <col min="2" max="2" width="18.3984375" customWidth="1"/>
    <col min="3" max="3" width="20.1328125" customWidth="1"/>
    <col min="4" max="4" width="23.59765625" customWidth="1"/>
    <col min="5" max="5" width="24.46484375" customWidth="1"/>
    <col min="6" max="6" width="25.3984375" customWidth="1"/>
    <col min="7" max="13" width="7.59765625" customWidth="1"/>
  </cols>
  <sheetData>
    <row r="1" spans="1:7" ht="15.75" customHeight="1">
      <c r="A1" s="78" t="s">
        <v>75</v>
      </c>
    </row>
    <row r="2" spans="1:7" ht="15.75" customHeight="1"/>
    <row r="3" spans="1:7" ht="15.75" customHeight="1">
      <c r="A3" s="71" t="s">
        <v>76</v>
      </c>
    </row>
    <row r="4" spans="1:7" ht="24.75" customHeight="1">
      <c r="A4" s="72" t="s">
        <v>77</v>
      </c>
      <c r="B4" s="72" t="s">
        <v>78</v>
      </c>
      <c r="C4" s="72" t="s">
        <v>79</v>
      </c>
      <c r="D4" s="72" t="s">
        <v>80</v>
      </c>
      <c r="E4" s="72" t="s">
        <v>81</v>
      </c>
      <c r="F4" s="72" t="s">
        <v>82</v>
      </c>
    </row>
    <row r="5" spans="1:7" ht="15.75" customHeight="1">
      <c r="A5" s="79" t="s">
        <v>83</v>
      </c>
      <c r="B5" s="80">
        <v>2418</v>
      </c>
      <c r="C5" s="81">
        <v>2500</v>
      </c>
      <c r="D5" s="70">
        <v>1179</v>
      </c>
      <c r="E5" s="64">
        <v>0.88374358320666146</v>
      </c>
      <c r="F5" s="82">
        <v>2.0346055979643767</v>
      </c>
    </row>
    <row r="6" spans="1:7" ht="15.75" customHeight="1">
      <c r="A6" s="79" t="s">
        <v>84</v>
      </c>
      <c r="B6" s="80">
        <v>2868</v>
      </c>
      <c r="C6" s="81">
        <v>2810</v>
      </c>
      <c r="D6" s="70">
        <v>1196</v>
      </c>
      <c r="E6" s="64">
        <v>1.0312125160722452</v>
      </c>
      <c r="F6" s="83">
        <f t="shared" ref="F6:F8" si="0">B6/D6</f>
        <v>2.3979933110367893</v>
      </c>
    </row>
    <row r="7" spans="1:7" ht="15.75" customHeight="1">
      <c r="A7" s="79" t="s">
        <v>85</v>
      </c>
      <c r="B7" s="80">
        <v>3143</v>
      </c>
      <c r="C7" s="81">
        <v>3420</v>
      </c>
      <c r="D7" s="70">
        <v>1329</v>
      </c>
      <c r="E7" s="64">
        <v>0.8450458822162854</v>
      </c>
      <c r="F7" s="83">
        <f t="shared" si="0"/>
        <v>2.3649360421369452</v>
      </c>
    </row>
    <row r="8" spans="1:7" ht="15.75" customHeight="1">
      <c r="A8" s="79" t="s">
        <v>86</v>
      </c>
      <c r="B8" s="80">
        <v>4118</v>
      </c>
      <c r="C8" s="81">
        <v>4200</v>
      </c>
      <c r="D8" s="69">
        <v>1469</v>
      </c>
      <c r="E8" s="64">
        <v>1.0057428809838771</v>
      </c>
      <c r="F8" s="83">
        <f t="shared" si="0"/>
        <v>2.8032675289312459</v>
      </c>
    </row>
    <row r="9" spans="1:7" ht="15.75" customHeight="1">
      <c r="A9" s="79" t="s">
        <v>87</v>
      </c>
      <c r="B9" s="80">
        <v>4600</v>
      </c>
      <c r="C9" s="81">
        <v>4700</v>
      </c>
      <c r="D9" s="69">
        <v>1494</v>
      </c>
      <c r="E9" s="64">
        <v>1.0457525356998427</v>
      </c>
      <c r="F9" s="84">
        <v>3.2471218206157966</v>
      </c>
    </row>
    <row r="10" spans="1:7" ht="15.75" customHeight="1">
      <c r="A10" s="85" t="s">
        <v>88</v>
      </c>
      <c r="B10" s="86">
        <f t="shared" ref="B10:F10" si="1">AVERAGE(B5:B9)</f>
        <v>3429.4</v>
      </c>
      <c r="C10" s="86">
        <f t="shared" si="1"/>
        <v>3526</v>
      </c>
      <c r="D10" s="87">
        <f t="shared" si="1"/>
        <v>1333.4</v>
      </c>
      <c r="E10" s="88">
        <f t="shared" si="1"/>
        <v>0.96229947963578222</v>
      </c>
      <c r="F10" s="89">
        <f t="shared" si="1"/>
        <v>2.5695848601370308</v>
      </c>
    </row>
    <row r="11" spans="1:7" ht="15.75" customHeight="1">
      <c r="B11" s="84">
        <v>4.7822314049586776</v>
      </c>
      <c r="C11" s="84">
        <v>4.115473441108545</v>
      </c>
      <c r="D11" s="84">
        <v>3.5081839702401085</v>
      </c>
      <c r="E11" s="84">
        <v>2.996406995230525</v>
      </c>
      <c r="F11" s="84">
        <v>2.8842379638147806</v>
      </c>
      <c r="G11" s="82"/>
    </row>
    <row r="12" spans="1:7" ht="15.75" customHeight="1">
      <c r="A12" s="71" t="s">
        <v>89</v>
      </c>
    </row>
    <row r="13" spans="1:7" ht="24.75" customHeight="1">
      <c r="A13" s="72" t="s">
        <v>77</v>
      </c>
      <c r="B13" s="72" t="s">
        <v>78</v>
      </c>
      <c r="C13" s="72" t="s">
        <v>79</v>
      </c>
      <c r="D13" s="72" t="s">
        <v>80</v>
      </c>
      <c r="E13" s="72" t="s">
        <v>81</v>
      </c>
      <c r="F13" s="72" t="s">
        <v>82</v>
      </c>
    </row>
    <row r="14" spans="1:7" ht="15.75" customHeight="1">
      <c r="A14" s="79" t="s">
        <v>83</v>
      </c>
      <c r="B14" s="90">
        <v>8131</v>
      </c>
      <c r="C14" s="91">
        <v>7200</v>
      </c>
      <c r="D14" s="70">
        <v>3261</v>
      </c>
      <c r="E14" s="82">
        <v>1.1017336300808247</v>
      </c>
      <c r="F14" s="84">
        <v>2.8842379638147806</v>
      </c>
    </row>
    <row r="15" spans="1:7" ht="15.75" customHeight="1">
      <c r="A15" s="79" t="s">
        <v>84</v>
      </c>
      <c r="B15" s="90">
        <v>9382</v>
      </c>
      <c r="C15" s="91">
        <v>7500</v>
      </c>
      <c r="D15" s="70">
        <v>3145</v>
      </c>
      <c r="E15" s="84">
        <v>1.0575000280542683</v>
      </c>
      <c r="F15" s="84">
        <v>2.996406995230525</v>
      </c>
    </row>
    <row r="16" spans="1:7" ht="15.75" customHeight="1">
      <c r="A16" s="79" t="s">
        <v>85</v>
      </c>
      <c r="B16" s="90">
        <v>10374</v>
      </c>
      <c r="C16" s="91">
        <v>6820</v>
      </c>
      <c r="D16" s="70">
        <v>2957</v>
      </c>
      <c r="E16" s="84">
        <v>1.0627157711417303</v>
      </c>
      <c r="F16" s="84">
        <v>3.5081839702401085</v>
      </c>
    </row>
    <row r="17" spans="1:13" ht="15.75" customHeight="1">
      <c r="A17" s="79" t="s">
        <v>86</v>
      </c>
      <c r="B17" s="90">
        <v>10611</v>
      </c>
      <c r="C17" s="91">
        <v>7220</v>
      </c>
      <c r="D17" s="69">
        <v>2598</v>
      </c>
      <c r="E17" s="84">
        <v>0.95048448751000092</v>
      </c>
      <c r="F17" s="84">
        <v>4.115473441108545</v>
      </c>
    </row>
    <row r="18" spans="1:13" ht="15.75" customHeight="1">
      <c r="A18" s="79" t="s">
        <v>87</v>
      </c>
      <c r="B18" s="90">
        <v>11200</v>
      </c>
      <c r="C18" s="91">
        <v>7600</v>
      </c>
      <c r="D18" s="69">
        <v>2420</v>
      </c>
      <c r="E18" s="84">
        <v>0.87356582125603865</v>
      </c>
      <c r="F18" s="84">
        <v>4.7822314049586776</v>
      </c>
    </row>
    <row r="19" spans="1:13" ht="15.75" customHeight="1">
      <c r="A19" s="85" t="s">
        <v>88</v>
      </c>
      <c r="B19" s="86">
        <f t="shared" ref="B19:F19" si="2">AVERAGE(B14:B18)</f>
        <v>9939.6</v>
      </c>
      <c r="C19" s="86">
        <f t="shared" si="2"/>
        <v>7268</v>
      </c>
      <c r="D19" s="87">
        <f t="shared" si="2"/>
        <v>2876.2</v>
      </c>
      <c r="E19" s="88">
        <f t="shared" si="2"/>
        <v>1.0091999476085725</v>
      </c>
      <c r="F19" s="89">
        <f t="shared" si="2"/>
        <v>3.6573067550705276</v>
      </c>
    </row>
    <row r="20" spans="1:13" ht="15.75" customHeight="1"/>
    <row r="21" spans="1:13" ht="15.75" customHeight="1">
      <c r="F21" s="92"/>
      <c r="H21" s="93"/>
      <c r="I21" s="93"/>
      <c r="J21" s="94"/>
      <c r="K21" s="94"/>
      <c r="L21" s="94"/>
      <c r="M21" s="94"/>
    </row>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5:D9">
    <cfRule type="colorScale" priority="1">
      <colorScale>
        <cfvo type="min"/>
        <cfvo type="max"/>
        <color rgb="FFFFFFFF"/>
        <color rgb="FF3C78D8"/>
      </colorScale>
    </cfRule>
    <cfRule type="colorScale" priority="2">
      <colorScale>
        <cfvo type="min"/>
        <cfvo type="max"/>
        <color rgb="FFFFFFFF"/>
        <color rgb="FF3C78D8"/>
      </colorScale>
    </cfRule>
  </conditionalFormatting>
  <conditionalFormatting sqref="D14:D18">
    <cfRule type="colorScale" priority="3">
      <colorScale>
        <cfvo type="min"/>
        <cfvo type="max"/>
        <color rgb="FFFFFFFF"/>
        <color rgb="FF1155CC"/>
      </colorScale>
    </cfRule>
  </conditionalFormatting>
  <conditionalFormatting sqref="E5:E9">
    <cfRule type="colorScale" priority="4">
      <colorScale>
        <cfvo type="min"/>
        <cfvo type="percentile" val="50"/>
        <cfvo type="max"/>
        <color rgb="FFEA4335"/>
        <color rgb="FFFBBC04"/>
        <color rgb="FF34A853"/>
      </colorScale>
    </cfRule>
  </conditionalFormatting>
  <conditionalFormatting sqref="E14:E18">
    <cfRule type="colorScale" priority="5">
      <colorScale>
        <cfvo type="min"/>
        <cfvo type="percentile" val="50"/>
        <cfvo type="max"/>
        <color rgb="FFEA4335"/>
        <color rgb="FFFBBC04"/>
        <color rgb="FF34A853"/>
      </colorScale>
    </cfRule>
  </conditionalFormatting>
  <conditionalFormatting sqref="F5:F9">
    <cfRule type="colorScale" priority="6">
      <colorScale>
        <cfvo type="min"/>
        <cfvo type="max"/>
        <color rgb="FFFFFFFF"/>
        <color rgb="FF57BB8A"/>
      </colorScale>
    </cfRule>
  </conditionalFormatting>
  <conditionalFormatting sqref="F14:F18">
    <cfRule type="colorScale" priority="7">
      <colorScale>
        <cfvo type="min"/>
        <cfvo type="max"/>
        <color rgb="FFFFFFFF"/>
        <color rgb="FF57BB8A"/>
      </colorScale>
    </cfRule>
  </conditionalFormatting>
  <pageMargins left="0.75" right="0.75" top="1" bottom="1"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FF00"/>
    <outlinePr summaryBelow="0" summaryRight="0"/>
  </sheetPr>
  <dimension ref="A1:D1000"/>
  <sheetViews>
    <sheetView zoomScale="40" zoomScaleNormal="40" workbookViewId="0">
      <pane ySplit="1" topLeftCell="A2" activePane="bottomLeft" state="frozen"/>
      <selection pane="bottomLeft" activeCell="B4" sqref="B4"/>
    </sheetView>
  </sheetViews>
  <sheetFormatPr defaultColWidth="12.59765625" defaultRowHeight="15" customHeight="1"/>
  <cols>
    <col min="1" max="1" width="58.59765625" customWidth="1"/>
    <col min="2" max="2" width="31.265625" customWidth="1"/>
    <col min="3" max="3" width="30" customWidth="1"/>
    <col min="4" max="4" width="33.73046875" customWidth="1"/>
    <col min="5" max="6" width="22.59765625" customWidth="1"/>
  </cols>
  <sheetData>
    <row r="1" spans="1:4" ht="41.25" customHeight="1">
      <c r="A1" s="95" t="s">
        <v>90</v>
      </c>
      <c r="B1" s="95" t="s">
        <v>91</v>
      </c>
      <c r="C1" s="95" t="s">
        <v>92</v>
      </c>
      <c r="D1" s="95" t="s">
        <v>93</v>
      </c>
    </row>
    <row r="2" spans="1:4" ht="22.5" customHeight="1">
      <c r="A2" s="96" t="s">
        <v>94</v>
      </c>
      <c r="B2" s="97"/>
      <c r="C2" s="97"/>
      <c r="D2" s="97"/>
    </row>
    <row r="3" spans="1:4" ht="229.5">
      <c r="A3" s="98" t="s">
        <v>95</v>
      </c>
      <c r="B3" s="98" t="s">
        <v>96</v>
      </c>
      <c r="C3" s="98" t="s">
        <v>97</v>
      </c>
      <c r="D3" s="98" t="s">
        <v>98</v>
      </c>
    </row>
    <row r="4" spans="1:4" ht="22.5" customHeight="1">
      <c r="A4" s="99" t="s">
        <v>99</v>
      </c>
      <c r="B4" s="97"/>
      <c r="C4" s="97"/>
      <c r="D4" s="97"/>
    </row>
    <row r="5" spans="1:4" ht="89.25">
      <c r="A5" s="98" t="s">
        <v>100</v>
      </c>
      <c r="B5" s="98" t="s">
        <v>101</v>
      </c>
      <c r="C5" s="98" t="s">
        <v>102</v>
      </c>
      <c r="D5" s="98" t="s">
        <v>103</v>
      </c>
    </row>
    <row r="6" spans="1:4" ht="22.5" customHeight="1">
      <c r="A6" s="100" t="s">
        <v>104</v>
      </c>
      <c r="B6" s="97"/>
      <c r="C6" s="97"/>
      <c r="D6" s="97"/>
    </row>
    <row r="7" spans="1:4" ht="127.5">
      <c r="A7" s="98" t="s">
        <v>105</v>
      </c>
      <c r="B7" s="98" t="s">
        <v>106</v>
      </c>
      <c r="C7" s="98" t="s">
        <v>107</v>
      </c>
      <c r="D7" s="98" t="s">
        <v>108</v>
      </c>
    </row>
    <row r="8" spans="1:4" ht="22.5" customHeight="1">
      <c r="A8" s="97"/>
      <c r="B8" s="97"/>
      <c r="C8" s="97"/>
      <c r="D8" s="97"/>
    </row>
    <row r="9" spans="1:4" ht="15.75" customHeight="1"/>
    <row r="10" spans="1:4" ht="15.75" customHeight="1"/>
    <row r="11" spans="1:4" ht="15.75" customHeight="1"/>
    <row r="12" spans="1:4" ht="15.75" customHeight="1"/>
    <row r="13" spans="1:4" ht="15.75" customHeight="1"/>
    <row r="14" spans="1:4" ht="15.75" customHeight="1"/>
    <row r="15" spans="1:4" ht="15.75" customHeight="1"/>
    <row r="16" spans="1: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00"/>
    <outlinePr summaryBelow="0" summaryRight="0"/>
  </sheetPr>
  <dimension ref="A1:J1000"/>
  <sheetViews>
    <sheetView zoomScale="40" zoomScaleNormal="40" workbookViewId="0">
      <selection sqref="A1:D1"/>
    </sheetView>
  </sheetViews>
  <sheetFormatPr defaultColWidth="12.59765625" defaultRowHeight="15" customHeight="1"/>
  <cols>
    <col min="1" max="1" width="43.59765625" customWidth="1"/>
    <col min="2" max="2" width="22.73046875" customWidth="1"/>
    <col min="3" max="3" width="25.3984375" customWidth="1"/>
    <col min="4" max="4" width="24" customWidth="1"/>
    <col min="5" max="5" width="32" customWidth="1"/>
    <col min="6" max="6" width="12.59765625" customWidth="1"/>
  </cols>
  <sheetData>
    <row r="1" spans="1:10" ht="15.75" customHeight="1">
      <c r="A1" s="351" t="s">
        <v>6</v>
      </c>
      <c r="B1" s="352"/>
      <c r="C1" s="352"/>
      <c r="D1" s="353"/>
      <c r="E1" s="101"/>
      <c r="F1" s="101"/>
      <c r="G1" s="101"/>
      <c r="H1" s="101"/>
      <c r="I1" s="101"/>
      <c r="J1" s="101"/>
    </row>
    <row r="2" spans="1:10" ht="15.75" customHeight="1">
      <c r="A2" s="102" t="s">
        <v>109</v>
      </c>
      <c r="B2" s="103">
        <v>45901</v>
      </c>
      <c r="C2" s="103">
        <v>46082</v>
      </c>
      <c r="D2" s="104" t="s">
        <v>110</v>
      </c>
    </row>
    <row r="3" spans="1:10" ht="15.75" customHeight="1">
      <c r="A3" s="67" t="s">
        <v>111</v>
      </c>
      <c r="B3" s="105">
        <v>10</v>
      </c>
      <c r="C3" s="105">
        <v>8</v>
      </c>
      <c r="D3" s="105">
        <v>-2</v>
      </c>
      <c r="E3" s="101"/>
    </row>
    <row r="4" spans="1:10" ht="15.75" customHeight="1">
      <c r="A4" s="67" t="s">
        <v>112</v>
      </c>
      <c r="B4" s="106">
        <v>53829818</v>
      </c>
      <c r="C4" s="106">
        <v>53829818</v>
      </c>
      <c r="D4" s="105" t="s">
        <v>113</v>
      </c>
      <c r="E4" s="107"/>
      <c r="F4" s="107"/>
      <c r="G4" s="107"/>
    </row>
    <row r="5" spans="1:10" ht="15.75" customHeight="1">
      <c r="A5" s="67" t="s">
        <v>114</v>
      </c>
      <c r="B5" s="108">
        <v>0.40210000000000001</v>
      </c>
      <c r="C5" s="108">
        <v>0.40200000000000002</v>
      </c>
      <c r="D5" s="105" t="s">
        <v>115</v>
      </c>
      <c r="E5" s="109"/>
      <c r="F5" s="107"/>
      <c r="G5" s="107"/>
    </row>
    <row r="6" spans="1:10" ht="15.75" customHeight="1">
      <c r="A6" s="67" t="s">
        <v>116</v>
      </c>
      <c r="B6" s="106">
        <v>149241</v>
      </c>
      <c r="C6" s="106">
        <v>152028</v>
      </c>
      <c r="D6" s="105">
        <f>2787</f>
        <v>2787</v>
      </c>
      <c r="E6" s="109"/>
      <c r="F6" s="107"/>
      <c r="G6" s="107"/>
    </row>
    <row r="7" spans="1:10" ht="15.75" customHeight="1">
      <c r="A7" s="67" t="s">
        <v>117</v>
      </c>
      <c r="B7" s="106">
        <v>80047728</v>
      </c>
      <c r="C7" s="106">
        <v>80068115</v>
      </c>
      <c r="D7" s="106">
        <v>20387</v>
      </c>
      <c r="E7" s="109"/>
      <c r="F7" s="107"/>
      <c r="G7" s="107"/>
    </row>
    <row r="8" spans="1:10" ht="15.75" customHeight="1">
      <c r="A8" s="67" t="s">
        <v>118</v>
      </c>
      <c r="B8" s="108">
        <v>0.59789999999999999</v>
      </c>
      <c r="C8" s="108">
        <v>0.59799999999999998</v>
      </c>
      <c r="D8" s="105">
        <v>76161</v>
      </c>
      <c r="E8" s="107"/>
      <c r="F8" s="107"/>
      <c r="G8" s="107"/>
    </row>
    <row r="9" spans="1:10" ht="15.75" customHeight="1">
      <c r="B9" s="39"/>
      <c r="C9" s="39"/>
      <c r="D9" s="38"/>
      <c r="E9" s="107"/>
      <c r="F9" s="107"/>
      <c r="G9" s="107"/>
    </row>
    <row r="10" spans="1:10" ht="15.75" customHeight="1">
      <c r="B10" s="39"/>
      <c r="C10" s="39"/>
      <c r="D10" s="38"/>
      <c r="E10" s="107"/>
    </row>
    <row r="11" spans="1:10" ht="15.75" customHeight="1">
      <c r="B11" s="39"/>
      <c r="C11" s="39"/>
      <c r="D11" s="38"/>
    </row>
    <row r="12" spans="1:10" ht="15.75" customHeight="1">
      <c r="B12" s="110"/>
      <c r="C12" s="110"/>
      <c r="D12" s="38"/>
    </row>
    <row r="13" spans="1:10" ht="15.75" customHeight="1"/>
    <row r="14" spans="1:10" ht="15.75" customHeight="1"/>
    <row r="15" spans="1:10" ht="15.75" customHeight="1">
      <c r="F15" s="40"/>
    </row>
    <row r="16" spans="1:10" ht="15.75" customHeight="1"/>
    <row r="17" spans="1:5" ht="15.75" customHeight="1"/>
    <row r="18" spans="1:5" ht="15.75" customHeight="1"/>
    <row r="19" spans="1:5" ht="15.75" customHeight="1"/>
    <row r="20" spans="1:5" ht="15.75" customHeight="1"/>
    <row r="21" spans="1:5" ht="15.75" customHeight="1"/>
    <row r="22" spans="1:5" ht="15.75" customHeight="1"/>
    <row r="23" spans="1:5" ht="15.75" customHeight="1"/>
    <row r="24" spans="1:5" ht="15.75" customHeight="1"/>
    <row r="25" spans="1:5" ht="15.75" customHeight="1"/>
    <row r="26" spans="1:5" ht="15.75" customHeight="1"/>
    <row r="27" spans="1:5" ht="15.75" customHeight="1"/>
    <row r="28" spans="1:5" ht="15.75" customHeight="1">
      <c r="A28" s="351" t="s">
        <v>104</v>
      </c>
      <c r="B28" s="352"/>
      <c r="C28" s="352"/>
      <c r="D28" s="353"/>
      <c r="E28" s="69"/>
    </row>
    <row r="29" spans="1:5" ht="15.75" customHeight="1">
      <c r="A29" s="102" t="s">
        <v>109</v>
      </c>
      <c r="B29" s="103">
        <v>45901</v>
      </c>
      <c r="C29" s="103">
        <v>46082</v>
      </c>
      <c r="D29" s="102" t="s">
        <v>110</v>
      </c>
      <c r="E29" s="69"/>
    </row>
    <row r="30" spans="1:5" ht="15.75" customHeight="1">
      <c r="A30" s="111" t="s">
        <v>111</v>
      </c>
      <c r="B30" s="112">
        <v>4</v>
      </c>
      <c r="C30" s="112">
        <v>4</v>
      </c>
      <c r="D30" s="112" t="s">
        <v>113</v>
      </c>
      <c r="E30" s="69"/>
    </row>
    <row r="31" spans="1:5" ht="15.75" customHeight="1">
      <c r="A31" s="111" t="s">
        <v>119</v>
      </c>
      <c r="B31" s="112" t="s">
        <v>120</v>
      </c>
      <c r="C31" s="112" t="s">
        <v>120</v>
      </c>
      <c r="D31" s="112" t="s">
        <v>113</v>
      </c>
      <c r="E31" s="113"/>
    </row>
    <row r="32" spans="1:5" ht="15.75" customHeight="1">
      <c r="A32" s="111" t="s">
        <v>114</v>
      </c>
      <c r="B32" s="114">
        <v>0.56669999999999998</v>
      </c>
      <c r="C32" s="114">
        <v>0.56669999999999998</v>
      </c>
      <c r="D32" s="112" t="s">
        <v>113</v>
      </c>
      <c r="E32" s="113"/>
    </row>
    <row r="33" spans="1:5" ht="15.75" customHeight="1">
      <c r="A33" s="111" t="s">
        <v>116</v>
      </c>
      <c r="B33" s="112" t="s">
        <v>121</v>
      </c>
      <c r="C33" s="112" t="s">
        <v>122</v>
      </c>
      <c r="D33" s="115">
        <v>31277</v>
      </c>
      <c r="E33" s="113"/>
    </row>
    <row r="34" spans="1:5" ht="15.75" customHeight="1">
      <c r="A34" s="111" t="s">
        <v>117</v>
      </c>
      <c r="B34" s="112" t="s">
        <v>123</v>
      </c>
      <c r="C34" s="112" t="s">
        <v>123</v>
      </c>
      <c r="D34" s="112" t="s">
        <v>113</v>
      </c>
      <c r="E34" s="69"/>
    </row>
    <row r="35" spans="1:5" ht="15.75" customHeight="1">
      <c r="A35" s="111" t="s">
        <v>118</v>
      </c>
      <c r="B35" s="114">
        <v>0.43330000000000002</v>
      </c>
      <c r="C35" s="114">
        <v>0.43330000000000002</v>
      </c>
      <c r="D35" s="112" t="s">
        <v>113</v>
      </c>
      <c r="E35" s="69"/>
    </row>
    <row r="36" spans="1:5" ht="15.75" customHeight="1">
      <c r="A36" s="69"/>
      <c r="B36" s="69"/>
      <c r="C36" s="69"/>
      <c r="D36" s="69"/>
      <c r="E36" s="69"/>
    </row>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8:D28"/>
  </mergeCell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00"/>
    <pageSetUpPr fitToPage="1"/>
  </sheetPr>
  <dimension ref="A1:GA156"/>
  <sheetViews>
    <sheetView topLeftCell="A43" zoomScale="85" zoomScaleNormal="85" workbookViewId="0">
      <selection sqref="A1:A2"/>
    </sheetView>
  </sheetViews>
  <sheetFormatPr defaultColWidth="12.59765625" defaultRowHeight="15" customHeight="1"/>
  <cols>
    <col min="1" max="1" width="8.265625" customWidth="1"/>
    <col min="2" max="2" width="37.86328125" customWidth="1"/>
    <col min="3" max="183" width="18.1328125" customWidth="1"/>
  </cols>
  <sheetData>
    <row r="1" spans="1:183" ht="31.5" customHeight="1">
      <c r="A1" s="374" t="s">
        <v>124</v>
      </c>
      <c r="B1" s="374" t="s">
        <v>125</v>
      </c>
      <c r="C1" s="376" t="s">
        <v>126</v>
      </c>
      <c r="D1" s="352"/>
      <c r="E1" s="352"/>
      <c r="F1" s="352"/>
      <c r="G1" s="352"/>
      <c r="H1" s="352"/>
      <c r="I1" s="352"/>
      <c r="J1" s="352"/>
      <c r="K1" s="352"/>
      <c r="L1" s="352"/>
      <c r="M1" s="352"/>
      <c r="N1" s="352"/>
      <c r="O1" s="352"/>
      <c r="P1" s="352"/>
      <c r="Q1" s="352"/>
      <c r="R1" s="352"/>
      <c r="S1" s="352"/>
      <c r="T1" s="352"/>
      <c r="U1" s="352"/>
      <c r="V1" s="352"/>
      <c r="W1" s="352"/>
      <c r="X1" s="352"/>
      <c r="Y1" s="352"/>
      <c r="Z1" s="352"/>
      <c r="AA1" s="353"/>
      <c r="AB1" s="377" t="s">
        <v>127</v>
      </c>
      <c r="AC1" s="370"/>
      <c r="AD1" s="370"/>
      <c r="AE1" s="370"/>
      <c r="AF1" s="370"/>
      <c r="AG1" s="370"/>
      <c r="AH1" s="370"/>
      <c r="AI1" s="370"/>
      <c r="AJ1" s="370"/>
      <c r="AK1" s="370"/>
      <c r="AL1" s="370"/>
      <c r="AM1" s="370"/>
      <c r="AN1" s="370"/>
      <c r="AO1" s="370"/>
      <c r="AP1" s="370"/>
      <c r="AQ1" s="370"/>
      <c r="AR1" s="370"/>
      <c r="AS1" s="370"/>
      <c r="AT1" s="370"/>
      <c r="AU1" s="370"/>
      <c r="AV1" s="370"/>
      <c r="AW1" s="370"/>
      <c r="AX1" s="370"/>
      <c r="AY1" s="370"/>
      <c r="AZ1" s="371"/>
      <c r="BA1" s="369" t="s">
        <v>128</v>
      </c>
      <c r="BB1" s="370"/>
      <c r="BC1" s="370"/>
      <c r="BD1" s="370"/>
      <c r="BE1" s="370"/>
      <c r="BF1" s="370"/>
      <c r="BG1" s="370"/>
      <c r="BH1" s="370"/>
      <c r="BI1" s="370"/>
      <c r="BJ1" s="370"/>
      <c r="BK1" s="370"/>
      <c r="BL1" s="370"/>
      <c r="BM1" s="370"/>
      <c r="BN1" s="370"/>
      <c r="BO1" s="370"/>
      <c r="BP1" s="370"/>
      <c r="BQ1" s="370"/>
      <c r="BR1" s="370"/>
      <c r="BS1" s="370"/>
      <c r="BT1" s="370"/>
      <c r="BU1" s="370"/>
      <c r="BV1" s="370"/>
      <c r="BW1" s="370"/>
      <c r="BX1" s="370"/>
      <c r="BY1" s="371"/>
      <c r="BZ1" s="369" t="s">
        <v>129</v>
      </c>
      <c r="CA1" s="370"/>
      <c r="CB1" s="370"/>
      <c r="CC1" s="370"/>
      <c r="CD1" s="370"/>
      <c r="CE1" s="370"/>
      <c r="CF1" s="370"/>
      <c r="CG1" s="370"/>
      <c r="CH1" s="370"/>
      <c r="CI1" s="370"/>
      <c r="CJ1" s="370"/>
      <c r="CK1" s="370"/>
      <c r="CL1" s="370"/>
      <c r="CM1" s="370"/>
      <c r="CN1" s="370"/>
      <c r="CO1" s="370"/>
      <c r="CP1" s="370"/>
      <c r="CQ1" s="370"/>
      <c r="CR1" s="370"/>
      <c r="CS1" s="370"/>
      <c r="CT1" s="370"/>
      <c r="CU1" s="370"/>
      <c r="CV1" s="370"/>
      <c r="CW1" s="370"/>
      <c r="CX1" s="371"/>
      <c r="CY1" s="369" t="s">
        <v>130</v>
      </c>
      <c r="CZ1" s="370"/>
      <c r="DA1" s="370"/>
      <c r="DB1" s="370"/>
      <c r="DC1" s="370"/>
      <c r="DD1" s="370"/>
      <c r="DE1" s="370"/>
      <c r="DF1" s="370"/>
      <c r="DG1" s="370"/>
      <c r="DH1" s="370"/>
      <c r="DI1" s="370"/>
      <c r="DJ1" s="370"/>
      <c r="DK1" s="370"/>
      <c r="DL1" s="370"/>
      <c r="DM1" s="370"/>
      <c r="DN1" s="370"/>
      <c r="DO1" s="370"/>
      <c r="DP1" s="370"/>
      <c r="DQ1" s="370"/>
      <c r="DR1" s="370"/>
      <c r="DS1" s="370"/>
      <c r="DT1" s="370"/>
      <c r="DU1" s="370"/>
      <c r="DV1" s="370"/>
      <c r="DW1" s="371"/>
      <c r="DX1" s="369" t="s">
        <v>131</v>
      </c>
      <c r="DY1" s="370"/>
      <c r="DZ1" s="370"/>
      <c r="EA1" s="370"/>
      <c r="EB1" s="370"/>
      <c r="EC1" s="370"/>
      <c r="ED1" s="370"/>
      <c r="EE1" s="370"/>
      <c r="EF1" s="370"/>
      <c r="EG1" s="370"/>
      <c r="EH1" s="370"/>
      <c r="EI1" s="370"/>
      <c r="EJ1" s="370"/>
      <c r="EK1" s="370"/>
      <c r="EL1" s="370"/>
      <c r="EM1" s="370"/>
      <c r="EN1" s="370"/>
      <c r="EO1" s="370"/>
      <c r="EP1" s="370"/>
      <c r="EQ1" s="370"/>
      <c r="ER1" s="370"/>
      <c r="ES1" s="370"/>
      <c r="ET1" s="370"/>
      <c r="EU1" s="370"/>
      <c r="EV1" s="371"/>
      <c r="EW1" s="372" t="s">
        <v>132</v>
      </c>
      <c r="EX1" s="372" t="s">
        <v>133</v>
      </c>
      <c r="EY1" s="372" t="s">
        <v>134</v>
      </c>
      <c r="EZ1" s="372" t="s">
        <v>135</v>
      </c>
      <c r="FA1" s="369" t="s">
        <v>136</v>
      </c>
      <c r="FB1" s="370"/>
      <c r="FC1" s="370"/>
      <c r="FD1" s="370"/>
      <c r="FE1" s="370"/>
      <c r="FF1" s="370"/>
      <c r="FG1" s="370"/>
      <c r="FH1" s="370"/>
      <c r="FI1" s="370"/>
      <c r="FJ1" s="370"/>
      <c r="FK1" s="370"/>
      <c r="FL1" s="370"/>
      <c r="FM1" s="370"/>
      <c r="FN1" s="370"/>
      <c r="FO1" s="370"/>
      <c r="FP1" s="370"/>
      <c r="FQ1" s="370"/>
      <c r="FR1" s="370"/>
      <c r="FS1" s="370"/>
      <c r="FT1" s="370"/>
      <c r="FU1" s="370"/>
      <c r="FV1" s="370"/>
      <c r="FW1" s="370"/>
      <c r="FX1" s="370"/>
      <c r="FY1" s="371"/>
      <c r="FZ1" s="372" t="s">
        <v>137</v>
      </c>
      <c r="GA1" s="372" t="s">
        <v>138</v>
      </c>
    </row>
    <row r="2" spans="1:183" ht="31.5" customHeight="1">
      <c r="A2" s="375"/>
      <c r="B2" s="375"/>
      <c r="C2" s="116" t="s">
        <v>139</v>
      </c>
      <c r="D2" s="117">
        <v>46142</v>
      </c>
      <c r="E2" s="117">
        <v>46112</v>
      </c>
      <c r="F2" s="117">
        <v>46081</v>
      </c>
      <c r="G2" s="117">
        <v>46053</v>
      </c>
      <c r="H2" s="117">
        <v>46022</v>
      </c>
      <c r="I2" s="117">
        <v>45991</v>
      </c>
      <c r="J2" s="117">
        <v>45961</v>
      </c>
      <c r="K2" s="117">
        <v>45930</v>
      </c>
      <c r="L2" s="117">
        <v>45900</v>
      </c>
      <c r="M2" s="117">
        <v>45869</v>
      </c>
      <c r="N2" s="117">
        <v>45838</v>
      </c>
      <c r="O2" s="117">
        <v>45808</v>
      </c>
      <c r="P2" s="117">
        <v>45777</v>
      </c>
      <c r="Q2" s="117">
        <v>45747</v>
      </c>
      <c r="R2" s="117">
        <v>45716</v>
      </c>
      <c r="S2" s="117">
        <v>45688</v>
      </c>
      <c r="T2" s="117">
        <v>45657</v>
      </c>
      <c r="U2" s="117">
        <v>45626</v>
      </c>
      <c r="V2" s="117">
        <v>45596</v>
      </c>
      <c r="W2" s="117">
        <v>45565</v>
      </c>
      <c r="X2" s="117">
        <v>45535</v>
      </c>
      <c r="Y2" s="117">
        <v>45504</v>
      </c>
      <c r="Z2" s="117">
        <v>45473</v>
      </c>
      <c r="AA2" s="117">
        <v>45443</v>
      </c>
      <c r="AB2" s="118" t="s">
        <v>139</v>
      </c>
      <c r="AC2" s="119">
        <v>46142</v>
      </c>
      <c r="AD2" s="119">
        <v>46112</v>
      </c>
      <c r="AE2" s="119">
        <v>46081</v>
      </c>
      <c r="AF2" s="119">
        <v>46053</v>
      </c>
      <c r="AG2" s="119">
        <v>46022</v>
      </c>
      <c r="AH2" s="119">
        <v>45991</v>
      </c>
      <c r="AI2" s="119">
        <v>45961</v>
      </c>
      <c r="AJ2" s="119">
        <v>45930</v>
      </c>
      <c r="AK2" s="119">
        <v>45900</v>
      </c>
      <c r="AL2" s="119">
        <v>45869</v>
      </c>
      <c r="AM2" s="119">
        <v>45838</v>
      </c>
      <c r="AN2" s="119">
        <v>45808</v>
      </c>
      <c r="AO2" s="119">
        <v>45777</v>
      </c>
      <c r="AP2" s="119">
        <v>45747</v>
      </c>
      <c r="AQ2" s="119">
        <v>45716</v>
      </c>
      <c r="AR2" s="119">
        <v>45688</v>
      </c>
      <c r="AS2" s="119">
        <v>45657</v>
      </c>
      <c r="AT2" s="119">
        <v>45626</v>
      </c>
      <c r="AU2" s="119">
        <v>45596</v>
      </c>
      <c r="AV2" s="119">
        <v>45565</v>
      </c>
      <c r="AW2" s="119">
        <v>45535</v>
      </c>
      <c r="AX2" s="119">
        <v>45504</v>
      </c>
      <c r="AY2" s="119">
        <v>45473</v>
      </c>
      <c r="AZ2" s="119">
        <v>45443</v>
      </c>
      <c r="BA2" s="120" t="s">
        <v>139</v>
      </c>
      <c r="BB2" s="119">
        <v>46142</v>
      </c>
      <c r="BC2" s="119">
        <v>46112</v>
      </c>
      <c r="BD2" s="119">
        <v>46081</v>
      </c>
      <c r="BE2" s="119">
        <v>46053</v>
      </c>
      <c r="BF2" s="119">
        <v>46022</v>
      </c>
      <c r="BG2" s="119">
        <v>45991</v>
      </c>
      <c r="BH2" s="119">
        <v>45961</v>
      </c>
      <c r="BI2" s="119">
        <v>45930</v>
      </c>
      <c r="BJ2" s="119">
        <v>45900</v>
      </c>
      <c r="BK2" s="119">
        <v>45869</v>
      </c>
      <c r="BL2" s="119">
        <v>45838</v>
      </c>
      <c r="BM2" s="119">
        <v>45808</v>
      </c>
      <c r="BN2" s="119">
        <v>45777</v>
      </c>
      <c r="BO2" s="119">
        <v>45747</v>
      </c>
      <c r="BP2" s="119">
        <v>45716</v>
      </c>
      <c r="BQ2" s="119">
        <v>45688</v>
      </c>
      <c r="BR2" s="119">
        <v>45657</v>
      </c>
      <c r="BS2" s="119">
        <v>45626</v>
      </c>
      <c r="BT2" s="119">
        <v>45596</v>
      </c>
      <c r="BU2" s="119">
        <v>45565</v>
      </c>
      <c r="BV2" s="119">
        <v>45535</v>
      </c>
      <c r="BW2" s="119">
        <v>45504</v>
      </c>
      <c r="BX2" s="119">
        <v>45473</v>
      </c>
      <c r="BY2" s="119">
        <v>45443</v>
      </c>
      <c r="BZ2" s="120" t="s">
        <v>139</v>
      </c>
      <c r="CA2" s="119">
        <v>46142</v>
      </c>
      <c r="CB2" s="119">
        <v>46112</v>
      </c>
      <c r="CC2" s="119">
        <v>46081</v>
      </c>
      <c r="CD2" s="119">
        <v>46053</v>
      </c>
      <c r="CE2" s="119">
        <v>46022</v>
      </c>
      <c r="CF2" s="119">
        <v>45991</v>
      </c>
      <c r="CG2" s="119">
        <v>45961</v>
      </c>
      <c r="CH2" s="119">
        <v>45930</v>
      </c>
      <c r="CI2" s="119">
        <v>45900</v>
      </c>
      <c r="CJ2" s="119">
        <v>45869</v>
      </c>
      <c r="CK2" s="119">
        <v>45838</v>
      </c>
      <c r="CL2" s="119">
        <v>45808</v>
      </c>
      <c r="CM2" s="119">
        <v>45777</v>
      </c>
      <c r="CN2" s="119">
        <v>45747</v>
      </c>
      <c r="CO2" s="119">
        <v>45716</v>
      </c>
      <c r="CP2" s="119">
        <v>45688</v>
      </c>
      <c r="CQ2" s="119">
        <v>45657</v>
      </c>
      <c r="CR2" s="119">
        <v>45626</v>
      </c>
      <c r="CS2" s="119">
        <v>45596</v>
      </c>
      <c r="CT2" s="119">
        <v>45565</v>
      </c>
      <c r="CU2" s="119">
        <v>45535</v>
      </c>
      <c r="CV2" s="119">
        <v>45504</v>
      </c>
      <c r="CW2" s="119">
        <v>45473</v>
      </c>
      <c r="CX2" s="119">
        <v>45443</v>
      </c>
      <c r="CY2" s="120" t="s">
        <v>139</v>
      </c>
      <c r="CZ2" s="119">
        <v>46142</v>
      </c>
      <c r="DA2" s="119">
        <v>46112</v>
      </c>
      <c r="DB2" s="119">
        <v>46081</v>
      </c>
      <c r="DC2" s="119">
        <v>46053</v>
      </c>
      <c r="DD2" s="119">
        <v>46022</v>
      </c>
      <c r="DE2" s="119">
        <v>45991</v>
      </c>
      <c r="DF2" s="119">
        <v>45961</v>
      </c>
      <c r="DG2" s="119">
        <v>45930</v>
      </c>
      <c r="DH2" s="119">
        <v>45900</v>
      </c>
      <c r="DI2" s="119">
        <v>45869</v>
      </c>
      <c r="DJ2" s="119">
        <v>45838</v>
      </c>
      <c r="DK2" s="119">
        <v>45808</v>
      </c>
      <c r="DL2" s="119">
        <v>45777</v>
      </c>
      <c r="DM2" s="119">
        <v>45747</v>
      </c>
      <c r="DN2" s="119">
        <v>45716</v>
      </c>
      <c r="DO2" s="119">
        <v>45688</v>
      </c>
      <c r="DP2" s="119">
        <v>45657</v>
      </c>
      <c r="DQ2" s="119">
        <v>45626</v>
      </c>
      <c r="DR2" s="119">
        <v>45596</v>
      </c>
      <c r="DS2" s="119">
        <v>45565</v>
      </c>
      <c r="DT2" s="119">
        <v>45535</v>
      </c>
      <c r="DU2" s="119">
        <v>45504</v>
      </c>
      <c r="DV2" s="119">
        <v>45473</v>
      </c>
      <c r="DW2" s="119">
        <v>45443</v>
      </c>
      <c r="DX2" s="120" t="s">
        <v>139</v>
      </c>
      <c r="DY2" s="119">
        <v>46142</v>
      </c>
      <c r="DZ2" s="119">
        <v>46112</v>
      </c>
      <c r="EA2" s="119">
        <v>46081</v>
      </c>
      <c r="EB2" s="119">
        <v>46053</v>
      </c>
      <c r="EC2" s="119">
        <v>46022</v>
      </c>
      <c r="ED2" s="119">
        <v>45991</v>
      </c>
      <c r="EE2" s="119">
        <v>45961</v>
      </c>
      <c r="EF2" s="119">
        <v>45930</v>
      </c>
      <c r="EG2" s="119">
        <v>45900</v>
      </c>
      <c r="EH2" s="119">
        <v>45869</v>
      </c>
      <c r="EI2" s="119">
        <v>45838</v>
      </c>
      <c r="EJ2" s="119">
        <v>45808</v>
      </c>
      <c r="EK2" s="119">
        <v>45777</v>
      </c>
      <c r="EL2" s="119">
        <v>45747</v>
      </c>
      <c r="EM2" s="119">
        <v>45716</v>
      </c>
      <c r="EN2" s="119">
        <v>45688</v>
      </c>
      <c r="EO2" s="119">
        <v>45657</v>
      </c>
      <c r="EP2" s="119">
        <v>45626</v>
      </c>
      <c r="EQ2" s="119">
        <v>45596</v>
      </c>
      <c r="ER2" s="119">
        <v>45565</v>
      </c>
      <c r="ES2" s="119">
        <v>45535</v>
      </c>
      <c r="ET2" s="119">
        <v>45504</v>
      </c>
      <c r="EU2" s="119">
        <v>45473</v>
      </c>
      <c r="EV2" s="119">
        <v>45443</v>
      </c>
      <c r="EW2" s="373"/>
      <c r="EX2" s="373"/>
      <c r="EY2" s="373"/>
      <c r="EZ2" s="373"/>
      <c r="FA2" s="120" t="s">
        <v>139</v>
      </c>
      <c r="FB2" s="119">
        <v>46142</v>
      </c>
      <c r="FC2" s="119">
        <v>46112</v>
      </c>
      <c r="FD2" s="119">
        <v>46081</v>
      </c>
      <c r="FE2" s="119">
        <v>46053</v>
      </c>
      <c r="FF2" s="119">
        <v>46022</v>
      </c>
      <c r="FG2" s="119">
        <v>45991</v>
      </c>
      <c r="FH2" s="119">
        <v>45961</v>
      </c>
      <c r="FI2" s="119">
        <v>45930</v>
      </c>
      <c r="FJ2" s="119">
        <v>45900</v>
      </c>
      <c r="FK2" s="119">
        <v>45869</v>
      </c>
      <c r="FL2" s="119">
        <v>45838</v>
      </c>
      <c r="FM2" s="119">
        <v>45808</v>
      </c>
      <c r="FN2" s="119">
        <v>45777</v>
      </c>
      <c r="FO2" s="119">
        <v>45747</v>
      </c>
      <c r="FP2" s="119">
        <v>45716</v>
      </c>
      <c r="FQ2" s="119">
        <v>45688</v>
      </c>
      <c r="FR2" s="119">
        <v>45657</v>
      </c>
      <c r="FS2" s="119">
        <v>45626</v>
      </c>
      <c r="FT2" s="119">
        <v>45596</v>
      </c>
      <c r="FU2" s="119">
        <v>45565</v>
      </c>
      <c r="FV2" s="119">
        <v>45535</v>
      </c>
      <c r="FW2" s="119">
        <v>45504</v>
      </c>
      <c r="FX2" s="119">
        <v>45473</v>
      </c>
      <c r="FY2" s="119">
        <v>45443</v>
      </c>
      <c r="FZ2" s="373"/>
      <c r="GA2" s="373"/>
    </row>
    <row r="3" spans="1:183" ht="14.25" customHeight="1">
      <c r="A3" s="121">
        <v>1</v>
      </c>
      <c r="B3" s="121" t="s">
        <v>140</v>
      </c>
      <c r="C3" s="122">
        <v>0.33882400000000001</v>
      </c>
      <c r="D3" s="122">
        <v>0.33890799999999999</v>
      </c>
      <c r="E3" s="122">
        <v>0.33890799999999999</v>
      </c>
      <c r="F3" s="122">
        <v>0.33891900000000003</v>
      </c>
      <c r="G3" s="122">
        <v>0.33891900000000003</v>
      </c>
      <c r="H3" s="122">
        <v>0.33891900000000003</v>
      </c>
      <c r="I3" s="122">
        <v>0.33891900000000003</v>
      </c>
      <c r="J3" s="122">
        <v>0.33895999999999998</v>
      </c>
      <c r="K3" s="122">
        <v>0.33895999999999998</v>
      </c>
      <c r="L3" s="122">
        <v>0.33898499999999998</v>
      </c>
      <c r="M3" s="122">
        <v>0.33898499999999998</v>
      </c>
      <c r="N3" s="122">
        <v>0.33909600000000001</v>
      </c>
      <c r="O3" s="122">
        <v>0.33909600000000001</v>
      </c>
      <c r="P3" s="122">
        <v>0.33913700000000002</v>
      </c>
      <c r="Q3" s="122">
        <v>0.33913700000000002</v>
      </c>
      <c r="R3" s="122">
        <v>0.33914899999999998</v>
      </c>
      <c r="S3" s="122">
        <v>0.33914899999999998</v>
      </c>
      <c r="T3" s="122">
        <v>0.33918700000000002</v>
      </c>
      <c r="U3" s="122">
        <v>0.33918700000000002</v>
      </c>
      <c r="V3" s="122">
        <v>0.33921400000000002</v>
      </c>
      <c r="W3" s="122">
        <v>0.33925</v>
      </c>
      <c r="X3" s="122">
        <v>0.33925</v>
      </c>
      <c r="Y3" s="122">
        <v>0.33925</v>
      </c>
      <c r="Z3" s="122">
        <v>0.33937099999999998</v>
      </c>
      <c r="AA3" s="122">
        <v>0.33937099999999998</v>
      </c>
      <c r="AB3" s="123">
        <v>45.379097999999999</v>
      </c>
      <c r="AC3" s="123">
        <v>45.379097999999999</v>
      </c>
      <c r="AD3" s="123">
        <v>45.379097999999999</v>
      </c>
      <c r="AE3" s="123">
        <v>45.379097999999999</v>
      </c>
      <c r="AF3" s="123">
        <v>45.379097999999999</v>
      </c>
      <c r="AG3" s="123">
        <v>45.379097999999999</v>
      </c>
      <c r="AH3" s="123">
        <v>45.379097999999999</v>
      </c>
      <c r="AI3" s="123">
        <v>45.379097999999999</v>
      </c>
      <c r="AJ3" s="123">
        <v>45.379097999999999</v>
      </c>
      <c r="AK3" s="123">
        <v>45.379097999999999</v>
      </c>
      <c r="AL3" s="123">
        <v>45.379097999999999</v>
      </c>
      <c r="AM3" s="123">
        <v>45.379097999999999</v>
      </c>
      <c r="AN3" s="123">
        <v>45.379097999999999</v>
      </c>
      <c r="AO3" s="123">
        <v>45.379097999999999</v>
      </c>
      <c r="AP3" s="123">
        <v>45.379097999999999</v>
      </c>
      <c r="AQ3" s="123">
        <v>45.379097999999999</v>
      </c>
      <c r="AR3" s="123">
        <v>45.379097999999999</v>
      </c>
      <c r="AS3" s="123">
        <v>45.379097999999999</v>
      </c>
      <c r="AT3" s="123">
        <v>45.379097999999999</v>
      </c>
      <c r="AU3" s="123">
        <v>45.379097999999999</v>
      </c>
      <c r="AV3" s="123">
        <v>45.379097999999999</v>
      </c>
      <c r="AW3" s="123">
        <v>45.379097999999999</v>
      </c>
      <c r="AX3" s="123">
        <v>45.379097999999999</v>
      </c>
      <c r="AY3" s="123">
        <v>45.379097999999999</v>
      </c>
      <c r="AZ3" s="123">
        <v>45.379097999999999</v>
      </c>
      <c r="BA3" s="124">
        <v>0</v>
      </c>
      <c r="BB3" s="124">
        <v>0</v>
      </c>
      <c r="BC3" s="124">
        <v>0</v>
      </c>
      <c r="BD3" s="124">
        <v>0</v>
      </c>
      <c r="BE3" s="124">
        <v>0</v>
      </c>
      <c r="BF3" s="124">
        <v>0</v>
      </c>
      <c r="BG3" s="124">
        <v>0</v>
      </c>
      <c r="BH3" s="124">
        <v>0</v>
      </c>
      <c r="BI3" s="124">
        <v>0</v>
      </c>
      <c r="BJ3" s="124">
        <v>0</v>
      </c>
      <c r="BK3" s="124">
        <v>0</v>
      </c>
      <c r="BL3" s="124">
        <v>0</v>
      </c>
      <c r="BM3" s="124">
        <v>0</v>
      </c>
      <c r="BN3" s="124">
        <v>0</v>
      </c>
      <c r="BO3" s="124">
        <v>0</v>
      </c>
      <c r="BP3" s="124">
        <v>0</v>
      </c>
      <c r="BQ3" s="124">
        <v>0</v>
      </c>
      <c r="BR3" s="124">
        <v>0</v>
      </c>
      <c r="BS3" s="124">
        <v>0</v>
      </c>
      <c r="BT3" s="124">
        <v>0</v>
      </c>
      <c r="BU3" s="124">
        <v>0</v>
      </c>
      <c r="BV3" s="124">
        <v>0</v>
      </c>
      <c r="BW3" s="124">
        <v>0</v>
      </c>
      <c r="BX3" s="124">
        <v>0</v>
      </c>
      <c r="BY3" s="124">
        <v>0</v>
      </c>
      <c r="BZ3" s="123">
        <v>1667.7446750900001</v>
      </c>
      <c r="CA3" s="123">
        <v>1667.7446750900001</v>
      </c>
      <c r="CB3" s="123">
        <v>1667.7446750900001</v>
      </c>
      <c r="CC3" s="123">
        <v>1667.7446750900001</v>
      </c>
      <c r="CD3" s="123">
        <v>1667.7446750900001</v>
      </c>
      <c r="CE3" s="123">
        <v>1667.7446750900001</v>
      </c>
      <c r="CF3" s="123">
        <v>1477.8886382999999</v>
      </c>
      <c r="CG3" s="123">
        <v>1477.8886382999999</v>
      </c>
      <c r="CH3" s="123">
        <v>1477.8886382999999</v>
      </c>
      <c r="CI3" s="123">
        <v>1390.0535497000001</v>
      </c>
      <c r="CJ3" s="123">
        <v>1390.0535497000001</v>
      </c>
      <c r="CK3" s="123">
        <v>1390.0535497000001</v>
      </c>
      <c r="CL3" s="123">
        <v>1287.05698375</v>
      </c>
      <c r="CM3" s="123">
        <v>1287.05698375</v>
      </c>
      <c r="CN3" s="123">
        <v>1287.05698375</v>
      </c>
      <c r="CO3" s="123">
        <v>1383.50131592</v>
      </c>
      <c r="CP3" s="123">
        <v>1383.50131592</v>
      </c>
      <c r="CQ3" s="123">
        <v>1383.50131592</v>
      </c>
      <c r="CR3" s="123">
        <v>1108.24041556</v>
      </c>
      <c r="CS3" s="123">
        <v>1108.24041556</v>
      </c>
      <c r="CT3" s="123">
        <v>1108.24041556</v>
      </c>
      <c r="CU3" s="123">
        <v>972.55701065000005</v>
      </c>
      <c r="CV3" s="123">
        <v>972.55701065000005</v>
      </c>
      <c r="CW3" s="123">
        <v>972.55701065000005</v>
      </c>
      <c r="CX3" s="123">
        <v>940.63413677999995</v>
      </c>
      <c r="CY3" s="125">
        <v>46022</v>
      </c>
      <c r="CZ3" s="125">
        <v>46022</v>
      </c>
      <c r="DA3" s="125">
        <v>46022</v>
      </c>
      <c r="DB3" s="125">
        <v>46022</v>
      </c>
      <c r="DC3" s="125">
        <v>46022</v>
      </c>
      <c r="DD3" s="125">
        <v>46022</v>
      </c>
      <c r="DE3" s="125">
        <v>45930</v>
      </c>
      <c r="DF3" s="125">
        <v>45930</v>
      </c>
      <c r="DG3" s="125">
        <v>45930</v>
      </c>
      <c r="DH3" s="125">
        <v>45838</v>
      </c>
      <c r="DI3" s="125">
        <v>45838</v>
      </c>
      <c r="DJ3" s="125">
        <v>45838</v>
      </c>
      <c r="DK3" s="125">
        <v>45747</v>
      </c>
      <c r="DL3" s="125">
        <v>45747</v>
      </c>
      <c r="DM3" s="125">
        <v>45747</v>
      </c>
      <c r="DN3" s="125">
        <v>45657</v>
      </c>
      <c r="DO3" s="125">
        <v>45657</v>
      </c>
      <c r="DP3" s="125">
        <v>45657</v>
      </c>
      <c r="DQ3" s="125">
        <v>45565</v>
      </c>
      <c r="DR3" s="125">
        <v>45565</v>
      </c>
      <c r="DS3" s="125">
        <v>45565</v>
      </c>
      <c r="DT3" s="125">
        <v>45473</v>
      </c>
      <c r="DU3" s="125">
        <v>45473</v>
      </c>
      <c r="DV3" s="125">
        <v>45473</v>
      </c>
      <c r="DW3" s="125">
        <v>45382</v>
      </c>
      <c r="DX3" s="126" t="s">
        <v>141</v>
      </c>
      <c r="DY3" s="126" t="s">
        <v>141</v>
      </c>
      <c r="DZ3" s="126" t="s">
        <v>141</v>
      </c>
      <c r="EA3" s="126" t="s">
        <v>141</v>
      </c>
      <c r="EB3" s="126" t="s">
        <v>141</v>
      </c>
      <c r="EC3" s="126" t="s">
        <v>141</v>
      </c>
      <c r="ED3" s="126" t="s">
        <v>141</v>
      </c>
      <c r="EE3" s="126" t="s">
        <v>141</v>
      </c>
      <c r="EF3" s="126" t="s">
        <v>141</v>
      </c>
      <c r="EG3" s="126" t="s">
        <v>141</v>
      </c>
      <c r="EH3" s="126" t="s">
        <v>141</v>
      </c>
      <c r="EI3" s="126" t="s">
        <v>141</v>
      </c>
      <c r="EJ3" s="126" t="s">
        <v>141</v>
      </c>
      <c r="EK3" s="126" t="s">
        <v>141</v>
      </c>
      <c r="EL3" s="126" t="s">
        <v>141</v>
      </c>
      <c r="EM3" s="126" t="s">
        <v>141</v>
      </c>
      <c r="EN3" s="126" t="s">
        <v>141</v>
      </c>
      <c r="EO3" s="126" t="s">
        <v>141</v>
      </c>
      <c r="EP3" s="126" t="s">
        <v>141</v>
      </c>
      <c r="EQ3" s="126" t="s">
        <v>141</v>
      </c>
      <c r="ER3" s="126" t="s">
        <v>141</v>
      </c>
      <c r="ES3" s="126" t="s">
        <v>141</v>
      </c>
      <c r="ET3" s="126" t="s">
        <v>141</v>
      </c>
      <c r="EU3" s="126" t="s">
        <v>141</v>
      </c>
      <c r="EV3" s="126" t="s">
        <v>141</v>
      </c>
      <c r="EW3" s="126" t="s">
        <v>142</v>
      </c>
      <c r="EX3" s="126" t="s">
        <v>143</v>
      </c>
      <c r="EY3" s="123">
        <v>1684.12604818</v>
      </c>
      <c r="EZ3" s="126"/>
      <c r="FA3" s="126" t="s">
        <v>144</v>
      </c>
      <c r="FB3" s="126" t="s">
        <v>144</v>
      </c>
      <c r="FC3" s="126" t="s">
        <v>144</v>
      </c>
      <c r="FD3" s="126" t="s">
        <v>144</v>
      </c>
      <c r="FE3" s="126" t="s">
        <v>144</v>
      </c>
      <c r="FF3" s="126" t="s">
        <v>144</v>
      </c>
      <c r="FG3" s="126" t="s">
        <v>144</v>
      </c>
      <c r="FH3" s="126" t="s">
        <v>144</v>
      </c>
      <c r="FI3" s="126" t="s">
        <v>144</v>
      </c>
      <c r="FJ3" s="126" t="s">
        <v>144</v>
      </c>
      <c r="FK3" s="126" t="s">
        <v>144</v>
      </c>
      <c r="FL3" s="126" t="s">
        <v>144</v>
      </c>
      <c r="FM3" s="126" t="s">
        <v>144</v>
      </c>
      <c r="FN3" s="126" t="s">
        <v>144</v>
      </c>
      <c r="FO3" s="126" t="s">
        <v>144</v>
      </c>
      <c r="FP3" s="126" t="s">
        <v>144</v>
      </c>
      <c r="FQ3" s="126" t="s">
        <v>144</v>
      </c>
      <c r="FR3" s="126" t="s">
        <v>144</v>
      </c>
      <c r="FS3" s="126" t="s">
        <v>144</v>
      </c>
      <c r="FT3" s="126" t="s">
        <v>144</v>
      </c>
      <c r="FU3" s="126" t="s">
        <v>144</v>
      </c>
      <c r="FV3" s="126" t="s">
        <v>144</v>
      </c>
      <c r="FW3" s="126" t="s">
        <v>144</v>
      </c>
      <c r="FX3" s="126" t="s">
        <v>144</v>
      </c>
      <c r="FY3" s="126"/>
      <c r="FZ3" s="126" t="s">
        <v>145</v>
      </c>
      <c r="GA3" s="126" t="s">
        <v>146</v>
      </c>
    </row>
    <row r="4" spans="1:183" ht="14.25" customHeight="1">
      <c r="A4" s="121">
        <v>2</v>
      </c>
      <c r="B4" s="121" t="s">
        <v>147</v>
      </c>
      <c r="C4" s="122">
        <v>3.9230000000000001E-2</v>
      </c>
      <c r="D4" s="122">
        <v>3.9239000000000003E-2</v>
      </c>
      <c r="E4" s="122">
        <v>3.9239000000000003E-2</v>
      </c>
      <c r="F4" s="122">
        <v>3.9240999999999998E-2</v>
      </c>
      <c r="G4" s="122">
        <v>3.9240999999999998E-2</v>
      </c>
      <c r="H4" s="122">
        <v>3.9240999999999998E-2</v>
      </c>
      <c r="I4" s="122">
        <v>3.9240999999999998E-2</v>
      </c>
      <c r="J4" s="122">
        <v>3.9245000000000002E-2</v>
      </c>
      <c r="K4" s="122">
        <v>3.9245000000000002E-2</v>
      </c>
      <c r="L4" s="122">
        <v>3.9247999999999998E-2</v>
      </c>
      <c r="M4" s="122">
        <v>3.9247999999999998E-2</v>
      </c>
      <c r="N4" s="122">
        <v>3.9260999999999997E-2</v>
      </c>
      <c r="O4" s="122">
        <v>3.9260999999999997E-2</v>
      </c>
      <c r="P4" s="122">
        <v>3.9266000000000002E-2</v>
      </c>
      <c r="Q4" s="122">
        <v>3.9266000000000002E-2</v>
      </c>
      <c r="R4" s="122">
        <v>3.9267000000000003E-2</v>
      </c>
      <c r="S4" s="122">
        <v>3.9267000000000003E-2</v>
      </c>
      <c r="T4" s="122">
        <v>3.9272000000000001E-2</v>
      </c>
      <c r="U4" s="122">
        <v>3.9272000000000001E-2</v>
      </c>
      <c r="V4" s="122">
        <v>3.9274999999999997E-2</v>
      </c>
      <c r="W4" s="122">
        <v>3.9279000000000001E-2</v>
      </c>
      <c r="X4" s="122">
        <v>3.9279000000000001E-2</v>
      </c>
      <c r="Y4" s="122">
        <v>3.9279000000000001E-2</v>
      </c>
      <c r="Z4" s="122">
        <v>3.9293000000000002E-2</v>
      </c>
      <c r="AA4" s="122">
        <v>3.9293000000000002E-2</v>
      </c>
      <c r="AB4" s="123">
        <v>5.2540849999999999</v>
      </c>
      <c r="AC4" s="123">
        <v>5.2540849999999999</v>
      </c>
      <c r="AD4" s="123">
        <v>5.2540849999999999</v>
      </c>
      <c r="AE4" s="123">
        <v>5.2540849999999999</v>
      </c>
      <c r="AF4" s="123">
        <v>5.2540849999999999</v>
      </c>
      <c r="AG4" s="123">
        <v>5.2540849999999999</v>
      </c>
      <c r="AH4" s="123">
        <v>5.2540849999999999</v>
      </c>
      <c r="AI4" s="123">
        <v>5.2540849999999999</v>
      </c>
      <c r="AJ4" s="123">
        <v>5.2540849999999999</v>
      </c>
      <c r="AK4" s="123">
        <v>5.2540849999999999</v>
      </c>
      <c r="AL4" s="123">
        <v>5.2540849999999999</v>
      </c>
      <c r="AM4" s="123">
        <v>5.2540849999999999</v>
      </c>
      <c r="AN4" s="123">
        <v>5.2540849999999999</v>
      </c>
      <c r="AO4" s="123">
        <v>5.2540849999999999</v>
      </c>
      <c r="AP4" s="123">
        <v>5.2540849999999999</v>
      </c>
      <c r="AQ4" s="123">
        <v>5.2540849999999999</v>
      </c>
      <c r="AR4" s="123">
        <v>5.2540849999999999</v>
      </c>
      <c r="AS4" s="123">
        <v>5.2540849999999999</v>
      </c>
      <c r="AT4" s="123">
        <v>5.2540849999999999</v>
      </c>
      <c r="AU4" s="123">
        <v>5.2540849999999999</v>
      </c>
      <c r="AV4" s="123">
        <v>5.2540849999999999</v>
      </c>
      <c r="AW4" s="123">
        <v>5.2540849999999999</v>
      </c>
      <c r="AX4" s="123">
        <v>5.2540849999999999</v>
      </c>
      <c r="AY4" s="123">
        <v>5.2540849999999999</v>
      </c>
      <c r="AZ4" s="123">
        <v>5.2540849999999999</v>
      </c>
      <c r="BA4" s="124">
        <v>0</v>
      </c>
      <c r="BB4" s="124">
        <v>0</v>
      </c>
      <c r="BC4" s="124">
        <v>0</v>
      </c>
      <c r="BD4" s="124">
        <v>0</v>
      </c>
      <c r="BE4" s="124">
        <v>0</v>
      </c>
      <c r="BF4" s="124">
        <v>0</v>
      </c>
      <c r="BG4" s="124">
        <v>0</v>
      </c>
      <c r="BH4" s="124">
        <v>0</v>
      </c>
      <c r="BI4" s="124">
        <v>0</v>
      </c>
      <c r="BJ4" s="124">
        <v>0</v>
      </c>
      <c r="BK4" s="124">
        <v>0</v>
      </c>
      <c r="BL4" s="124">
        <v>0</v>
      </c>
      <c r="BM4" s="124">
        <v>0</v>
      </c>
      <c r="BN4" s="124">
        <v>0</v>
      </c>
      <c r="BO4" s="124">
        <v>0</v>
      </c>
      <c r="BP4" s="124">
        <v>0</v>
      </c>
      <c r="BQ4" s="124">
        <v>0</v>
      </c>
      <c r="BR4" s="124">
        <v>0</v>
      </c>
      <c r="BS4" s="124">
        <v>0</v>
      </c>
      <c r="BT4" s="124">
        <v>0</v>
      </c>
      <c r="BU4" s="124">
        <v>0</v>
      </c>
      <c r="BV4" s="124">
        <v>0</v>
      </c>
      <c r="BW4" s="124">
        <v>0</v>
      </c>
      <c r="BX4" s="124">
        <v>0</v>
      </c>
      <c r="BY4" s="124">
        <v>0</v>
      </c>
      <c r="BZ4" s="123">
        <v>193.09489758999999</v>
      </c>
      <c r="CA4" s="123">
        <v>193.09489758999999</v>
      </c>
      <c r="CB4" s="123">
        <v>193.09489758999999</v>
      </c>
      <c r="CC4" s="123">
        <v>193.09489758999999</v>
      </c>
      <c r="CD4" s="123">
        <v>193.09489758999999</v>
      </c>
      <c r="CE4" s="123">
        <v>193.09489758999999</v>
      </c>
      <c r="CF4" s="123">
        <v>171.11297642</v>
      </c>
      <c r="CG4" s="123">
        <v>171.11297642</v>
      </c>
      <c r="CH4" s="123">
        <v>171.11297642</v>
      </c>
      <c r="CI4" s="123">
        <v>160.94324979000001</v>
      </c>
      <c r="CJ4" s="123">
        <v>160.94324979000001</v>
      </c>
      <c r="CK4" s="123">
        <v>160.94324979000001</v>
      </c>
      <c r="CL4" s="123">
        <v>149.01809623</v>
      </c>
      <c r="CM4" s="123">
        <v>149.01809623</v>
      </c>
      <c r="CN4" s="123">
        <v>149.01809623</v>
      </c>
      <c r="CO4" s="123">
        <v>160.18461873000001</v>
      </c>
      <c r="CP4" s="123">
        <v>160.18461873000001</v>
      </c>
      <c r="CQ4" s="123">
        <v>160.18461873000001</v>
      </c>
      <c r="CR4" s="123">
        <v>128.31434736</v>
      </c>
      <c r="CS4" s="123">
        <v>128.31434736</v>
      </c>
      <c r="CT4" s="123">
        <v>128.31434736</v>
      </c>
      <c r="CU4" s="123">
        <v>112.60464457</v>
      </c>
      <c r="CV4" s="123">
        <v>112.60464457</v>
      </c>
      <c r="CW4" s="123">
        <v>112.60464457</v>
      </c>
      <c r="CX4" s="123">
        <v>108.90854879</v>
      </c>
      <c r="CY4" s="125">
        <v>46022</v>
      </c>
      <c r="CZ4" s="125">
        <v>46022</v>
      </c>
      <c r="DA4" s="125">
        <v>46022</v>
      </c>
      <c r="DB4" s="125">
        <v>46022</v>
      </c>
      <c r="DC4" s="125">
        <v>46022</v>
      </c>
      <c r="DD4" s="125">
        <v>46022</v>
      </c>
      <c r="DE4" s="125">
        <v>45930</v>
      </c>
      <c r="DF4" s="125">
        <v>45930</v>
      </c>
      <c r="DG4" s="125">
        <v>45930</v>
      </c>
      <c r="DH4" s="125">
        <v>45838</v>
      </c>
      <c r="DI4" s="125">
        <v>45838</v>
      </c>
      <c r="DJ4" s="125">
        <v>45838</v>
      </c>
      <c r="DK4" s="125">
        <v>45747</v>
      </c>
      <c r="DL4" s="125">
        <v>45747</v>
      </c>
      <c r="DM4" s="125">
        <v>45747</v>
      </c>
      <c r="DN4" s="125">
        <v>45657</v>
      </c>
      <c r="DO4" s="125">
        <v>45657</v>
      </c>
      <c r="DP4" s="125">
        <v>45657</v>
      </c>
      <c r="DQ4" s="125">
        <v>45565</v>
      </c>
      <c r="DR4" s="125">
        <v>45565</v>
      </c>
      <c r="DS4" s="125">
        <v>45565</v>
      </c>
      <c r="DT4" s="125">
        <v>45473</v>
      </c>
      <c r="DU4" s="125">
        <v>45473</v>
      </c>
      <c r="DV4" s="125">
        <v>45473</v>
      </c>
      <c r="DW4" s="125">
        <v>45382</v>
      </c>
      <c r="DX4" s="126" t="s">
        <v>141</v>
      </c>
      <c r="DY4" s="126" t="s">
        <v>141</v>
      </c>
      <c r="DZ4" s="126" t="s">
        <v>141</v>
      </c>
      <c r="EA4" s="126" t="s">
        <v>141</v>
      </c>
      <c r="EB4" s="126" t="s">
        <v>141</v>
      </c>
      <c r="EC4" s="126" t="s">
        <v>141</v>
      </c>
      <c r="ED4" s="126" t="s">
        <v>141</v>
      </c>
      <c r="EE4" s="126" t="s">
        <v>141</v>
      </c>
      <c r="EF4" s="126" t="s">
        <v>141</v>
      </c>
      <c r="EG4" s="126" t="s">
        <v>141</v>
      </c>
      <c r="EH4" s="126" t="s">
        <v>141</v>
      </c>
      <c r="EI4" s="126" t="s">
        <v>141</v>
      </c>
      <c r="EJ4" s="126" t="s">
        <v>141</v>
      </c>
      <c r="EK4" s="126" t="s">
        <v>141</v>
      </c>
      <c r="EL4" s="126" t="s">
        <v>141</v>
      </c>
      <c r="EM4" s="126" t="s">
        <v>141</v>
      </c>
      <c r="EN4" s="126" t="s">
        <v>141</v>
      </c>
      <c r="EO4" s="126" t="s">
        <v>141</v>
      </c>
      <c r="EP4" s="126" t="s">
        <v>141</v>
      </c>
      <c r="EQ4" s="126" t="s">
        <v>141</v>
      </c>
      <c r="ER4" s="126" t="s">
        <v>141</v>
      </c>
      <c r="ES4" s="126" t="s">
        <v>141</v>
      </c>
      <c r="ET4" s="126" t="s">
        <v>141</v>
      </c>
      <c r="EU4" s="126" t="s">
        <v>141</v>
      </c>
      <c r="EV4" s="126" t="s">
        <v>141</v>
      </c>
      <c r="EW4" s="126" t="s">
        <v>142</v>
      </c>
      <c r="EX4" s="126" t="s">
        <v>143</v>
      </c>
      <c r="EY4" s="123">
        <v>193.09489758999999</v>
      </c>
      <c r="EZ4" s="126"/>
      <c r="FA4" s="126" t="s">
        <v>144</v>
      </c>
      <c r="FB4" s="126" t="s">
        <v>144</v>
      </c>
      <c r="FC4" s="126" t="s">
        <v>144</v>
      </c>
      <c r="FD4" s="126" t="s">
        <v>144</v>
      </c>
      <c r="FE4" s="126" t="s">
        <v>144</v>
      </c>
      <c r="FF4" s="126" t="s">
        <v>144</v>
      </c>
      <c r="FG4" s="126" t="s">
        <v>144</v>
      </c>
      <c r="FH4" s="126" t="s">
        <v>144</v>
      </c>
      <c r="FI4" s="126" t="s">
        <v>144</v>
      </c>
      <c r="FJ4" s="126" t="s">
        <v>144</v>
      </c>
      <c r="FK4" s="126" t="s">
        <v>144</v>
      </c>
      <c r="FL4" s="126" t="s">
        <v>144</v>
      </c>
      <c r="FM4" s="126" t="s">
        <v>144</v>
      </c>
      <c r="FN4" s="126" t="s">
        <v>144</v>
      </c>
      <c r="FO4" s="126" t="s">
        <v>144</v>
      </c>
      <c r="FP4" s="126" t="s">
        <v>144</v>
      </c>
      <c r="FQ4" s="126" t="s">
        <v>144</v>
      </c>
      <c r="FR4" s="126" t="s">
        <v>144</v>
      </c>
      <c r="FS4" s="126" t="s">
        <v>144</v>
      </c>
      <c r="FT4" s="126" t="s">
        <v>144</v>
      </c>
      <c r="FU4" s="126" t="s">
        <v>144</v>
      </c>
      <c r="FV4" s="126" t="s">
        <v>144</v>
      </c>
      <c r="FW4" s="126" t="s">
        <v>144</v>
      </c>
      <c r="FX4" s="126" t="s">
        <v>144</v>
      </c>
      <c r="FY4" s="126" t="s">
        <v>144</v>
      </c>
      <c r="FZ4" s="126" t="s">
        <v>148</v>
      </c>
      <c r="GA4" s="126" t="s">
        <v>146</v>
      </c>
    </row>
    <row r="5" spans="1:183" ht="14.25" customHeight="1">
      <c r="A5" s="121">
        <v>3</v>
      </c>
      <c r="B5" s="121" t="s">
        <v>149</v>
      </c>
      <c r="C5" s="122">
        <v>3.3642999999999999E-2</v>
      </c>
      <c r="D5" s="122">
        <v>3.3652000000000001E-2</v>
      </c>
      <c r="E5" s="122">
        <v>3.3652000000000001E-2</v>
      </c>
      <c r="F5" s="122">
        <v>3.3653000000000002E-2</v>
      </c>
      <c r="G5" s="122">
        <v>3.3653000000000002E-2</v>
      </c>
      <c r="H5" s="122">
        <v>3.3653000000000002E-2</v>
      </c>
      <c r="I5" s="122">
        <v>3.4118000000000002E-2</v>
      </c>
      <c r="J5" s="122">
        <v>3.4122E-2</v>
      </c>
      <c r="K5" s="122">
        <v>3.4122E-2</v>
      </c>
      <c r="L5" s="122">
        <v>3.3953999999999998E-2</v>
      </c>
      <c r="M5" s="122">
        <v>3.3953999999999998E-2</v>
      </c>
      <c r="N5" s="122">
        <v>3.3965000000000002E-2</v>
      </c>
      <c r="O5" s="122">
        <v>3.3952000000000003E-2</v>
      </c>
      <c r="P5" s="122">
        <v>3.3956E-2</v>
      </c>
      <c r="Q5" s="122">
        <v>3.3956E-2</v>
      </c>
      <c r="R5" s="122">
        <v>3.3798000000000002E-2</v>
      </c>
      <c r="S5" s="122">
        <v>3.3798000000000002E-2</v>
      </c>
      <c r="T5" s="122">
        <v>3.3801999999999999E-2</v>
      </c>
      <c r="U5" s="122">
        <v>3.3554E-2</v>
      </c>
      <c r="V5" s="122">
        <v>3.3556000000000002E-2</v>
      </c>
      <c r="W5" s="122">
        <v>3.356E-2</v>
      </c>
      <c r="X5" s="122">
        <v>3.3538999999999999E-2</v>
      </c>
      <c r="Y5" s="122">
        <v>3.3522000000000003E-2</v>
      </c>
      <c r="Z5" s="122">
        <v>3.3501000000000003E-2</v>
      </c>
      <c r="AA5" s="122">
        <v>3.1236E-2</v>
      </c>
      <c r="AB5" s="123">
        <v>4.5058759999999998</v>
      </c>
      <c r="AC5" s="123">
        <v>4.5058759999999998</v>
      </c>
      <c r="AD5" s="123">
        <v>4.5058759999999998</v>
      </c>
      <c r="AE5" s="123">
        <v>4.5058759999999998</v>
      </c>
      <c r="AF5" s="123">
        <v>4.5058759999999998</v>
      </c>
      <c r="AG5" s="123">
        <v>4.5058759999999998</v>
      </c>
      <c r="AH5" s="123">
        <v>4.5681929999999999</v>
      </c>
      <c r="AI5" s="123">
        <v>4.5681929999999999</v>
      </c>
      <c r="AJ5" s="123">
        <v>4.5681929999999999</v>
      </c>
      <c r="AK5" s="123">
        <v>4.5453070000000002</v>
      </c>
      <c r="AL5" s="123">
        <v>4.5453070000000002</v>
      </c>
      <c r="AM5" s="123">
        <v>4.5453070000000002</v>
      </c>
      <c r="AN5" s="123">
        <v>4.5435470000000002</v>
      </c>
      <c r="AO5" s="123">
        <v>4.5435470000000002</v>
      </c>
      <c r="AP5" s="123">
        <v>4.5435470000000002</v>
      </c>
      <c r="AQ5" s="123">
        <v>4.5223149999999999</v>
      </c>
      <c r="AR5" s="123">
        <v>4.5223149999999999</v>
      </c>
      <c r="AS5" s="123">
        <v>4.5223149999999999</v>
      </c>
      <c r="AT5" s="123">
        <v>4.4890569999999999</v>
      </c>
      <c r="AU5" s="123">
        <v>4.4890569999999999</v>
      </c>
      <c r="AV5" s="123">
        <v>4.4890569999999999</v>
      </c>
      <c r="AW5" s="123">
        <v>4.4863249999999999</v>
      </c>
      <c r="AX5" s="123">
        <v>4.4840410000000004</v>
      </c>
      <c r="AY5" s="123">
        <v>4.4795410000000002</v>
      </c>
      <c r="AZ5" s="123">
        <v>4.1767190000000003</v>
      </c>
      <c r="BA5" s="124">
        <v>0</v>
      </c>
      <c r="BB5" s="124">
        <v>0</v>
      </c>
      <c r="BC5" s="124">
        <v>0</v>
      </c>
      <c r="BD5" s="124">
        <v>0</v>
      </c>
      <c r="BE5" s="124">
        <v>0</v>
      </c>
      <c r="BF5" s="127">
        <v>-6.2316999999999997E-2</v>
      </c>
      <c r="BG5" s="124">
        <v>0</v>
      </c>
      <c r="BH5" s="124">
        <v>0</v>
      </c>
      <c r="BI5" s="128">
        <v>2.2886E-2</v>
      </c>
      <c r="BJ5" s="124">
        <v>0</v>
      </c>
      <c r="BK5" s="124">
        <v>0</v>
      </c>
      <c r="BL5" s="128">
        <v>1.7600000000000001E-3</v>
      </c>
      <c r="BM5" s="124">
        <v>0</v>
      </c>
      <c r="BN5" s="124">
        <v>0</v>
      </c>
      <c r="BO5" s="128">
        <v>2.1232000000000001E-2</v>
      </c>
      <c r="BP5" s="124">
        <v>0</v>
      </c>
      <c r="BQ5" s="124">
        <v>0</v>
      </c>
      <c r="BR5" s="128">
        <v>3.3258000000000003E-2</v>
      </c>
      <c r="BS5" s="124">
        <v>0</v>
      </c>
      <c r="BT5" s="124">
        <v>0</v>
      </c>
      <c r="BU5" s="128">
        <v>2.7320000000000001E-3</v>
      </c>
      <c r="BV5" s="128">
        <v>2.284E-3</v>
      </c>
      <c r="BW5" s="128">
        <v>4.4999999999999997E-3</v>
      </c>
      <c r="BX5" s="128">
        <v>0.30282199999999998</v>
      </c>
      <c r="BY5" s="128">
        <v>3.3319999999999999E-3</v>
      </c>
      <c r="BZ5" s="123">
        <v>165.59718101000001</v>
      </c>
      <c r="CA5" s="123">
        <v>165.59718101000001</v>
      </c>
      <c r="CB5" s="123">
        <v>165.59718101000001</v>
      </c>
      <c r="CC5" s="123">
        <v>165.59718101000001</v>
      </c>
      <c r="CD5" s="123">
        <v>165.59718101000001</v>
      </c>
      <c r="CE5" s="123">
        <v>165.59718101000001</v>
      </c>
      <c r="CF5" s="123">
        <v>148.77511519000001</v>
      </c>
      <c r="CG5" s="123">
        <v>148.77511519000001</v>
      </c>
      <c r="CH5" s="123">
        <v>148.77511519000001</v>
      </c>
      <c r="CI5" s="123">
        <v>139.23194616999999</v>
      </c>
      <c r="CJ5" s="123">
        <v>139.23194616999999</v>
      </c>
      <c r="CK5" s="123">
        <v>139.23194616999999</v>
      </c>
      <c r="CL5" s="123">
        <v>128.86558251</v>
      </c>
      <c r="CM5" s="123">
        <v>128.86558251</v>
      </c>
      <c r="CN5" s="123">
        <v>128.86558251</v>
      </c>
      <c r="CO5" s="123">
        <v>137.87468304000001</v>
      </c>
      <c r="CP5" s="123">
        <v>137.87468304000001</v>
      </c>
      <c r="CQ5" s="123">
        <v>137.87468304000001</v>
      </c>
      <c r="CR5" s="123">
        <v>109.630967</v>
      </c>
      <c r="CS5" s="123">
        <v>109.630967</v>
      </c>
      <c r="CT5" s="123">
        <v>109.630967</v>
      </c>
      <c r="CU5" s="123">
        <v>103.88671905</v>
      </c>
      <c r="CV5" s="123">
        <v>92.333554719999995</v>
      </c>
      <c r="CW5" s="123">
        <v>96.004750999999999</v>
      </c>
      <c r="CX5" s="123">
        <v>78.929294970000001</v>
      </c>
      <c r="CY5" s="125">
        <v>46022</v>
      </c>
      <c r="CZ5" s="125">
        <v>46022</v>
      </c>
      <c r="DA5" s="125">
        <v>46022</v>
      </c>
      <c r="DB5" s="125">
        <v>46022</v>
      </c>
      <c r="DC5" s="125">
        <v>46022</v>
      </c>
      <c r="DD5" s="125">
        <v>46022</v>
      </c>
      <c r="DE5" s="125">
        <v>45930</v>
      </c>
      <c r="DF5" s="125">
        <v>45930</v>
      </c>
      <c r="DG5" s="125">
        <v>45930</v>
      </c>
      <c r="DH5" s="125">
        <v>45838</v>
      </c>
      <c r="DI5" s="125">
        <v>45838</v>
      </c>
      <c r="DJ5" s="125">
        <v>45838</v>
      </c>
      <c r="DK5" s="125">
        <v>45747</v>
      </c>
      <c r="DL5" s="125">
        <v>45747</v>
      </c>
      <c r="DM5" s="125">
        <v>45747</v>
      </c>
      <c r="DN5" s="125">
        <v>45657</v>
      </c>
      <c r="DO5" s="125">
        <v>45657</v>
      </c>
      <c r="DP5" s="125">
        <v>45657</v>
      </c>
      <c r="DQ5" s="125">
        <v>45565</v>
      </c>
      <c r="DR5" s="125">
        <v>45565</v>
      </c>
      <c r="DS5" s="125">
        <v>45565</v>
      </c>
      <c r="DT5" s="125">
        <v>45535</v>
      </c>
      <c r="DU5" s="125">
        <v>45504</v>
      </c>
      <c r="DV5" s="125">
        <v>45473</v>
      </c>
      <c r="DW5" s="125">
        <v>45443</v>
      </c>
      <c r="DX5" s="126" t="s">
        <v>141</v>
      </c>
      <c r="DY5" s="126" t="s">
        <v>141</v>
      </c>
      <c r="DZ5" s="126" t="s">
        <v>141</v>
      </c>
      <c r="EA5" s="126" t="s">
        <v>141</v>
      </c>
      <c r="EB5" s="126" t="s">
        <v>141</v>
      </c>
      <c r="EC5" s="126" t="s">
        <v>141</v>
      </c>
      <c r="ED5" s="126" t="s">
        <v>141</v>
      </c>
      <c r="EE5" s="126" t="s">
        <v>141</v>
      </c>
      <c r="EF5" s="126" t="s">
        <v>141</v>
      </c>
      <c r="EG5" s="126" t="s">
        <v>141</v>
      </c>
      <c r="EH5" s="126" t="s">
        <v>141</v>
      </c>
      <c r="EI5" s="126" t="s">
        <v>141</v>
      </c>
      <c r="EJ5" s="126" t="s">
        <v>141</v>
      </c>
      <c r="EK5" s="126" t="s">
        <v>141</v>
      </c>
      <c r="EL5" s="126" t="s">
        <v>141</v>
      </c>
      <c r="EM5" s="126" t="s">
        <v>141</v>
      </c>
      <c r="EN5" s="126" t="s">
        <v>141</v>
      </c>
      <c r="EO5" s="126" t="s">
        <v>141</v>
      </c>
      <c r="EP5" s="126" t="s">
        <v>141</v>
      </c>
      <c r="EQ5" s="126" t="s">
        <v>141</v>
      </c>
      <c r="ER5" s="126" t="s">
        <v>141</v>
      </c>
      <c r="ES5" s="126" t="s">
        <v>150</v>
      </c>
      <c r="ET5" s="126" t="s">
        <v>150</v>
      </c>
      <c r="EU5" s="126" t="s">
        <v>150</v>
      </c>
      <c r="EV5" s="126" t="s">
        <v>150</v>
      </c>
      <c r="EW5" s="126" t="s">
        <v>151</v>
      </c>
      <c r="EX5" s="126" t="s">
        <v>152</v>
      </c>
      <c r="EY5" s="123">
        <v>54373.575129479999</v>
      </c>
      <c r="EZ5" s="126" t="s">
        <v>153</v>
      </c>
      <c r="FA5" s="126" t="s">
        <v>144</v>
      </c>
      <c r="FB5" s="126" t="s">
        <v>144</v>
      </c>
      <c r="FC5" s="126" t="s">
        <v>144</v>
      </c>
      <c r="FD5" s="126" t="s">
        <v>144</v>
      </c>
      <c r="FE5" s="126" t="s">
        <v>144</v>
      </c>
      <c r="FF5" s="126" t="s">
        <v>144</v>
      </c>
      <c r="FG5" s="126" t="s">
        <v>144</v>
      </c>
      <c r="FH5" s="126" t="s">
        <v>144</v>
      </c>
      <c r="FI5" s="126" t="s">
        <v>144</v>
      </c>
      <c r="FJ5" s="126" t="s">
        <v>144</v>
      </c>
      <c r="FK5" s="126" t="s">
        <v>144</v>
      </c>
      <c r="FL5" s="126" t="s">
        <v>144</v>
      </c>
      <c r="FM5" s="126" t="s">
        <v>144</v>
      </c>
      <c r="FN5" s="126" t="s">
        <v>144</v>
      </c>
      <c r="FO5" s="126" t="s">
        <v>144</v>
      </c>
      <c r="FP5" s="126" t="s">
        <v>144</v>
      </c>
      <c r="FQ5" s="126" t="s">
        <v>144</v>
      </c>
      <c r="FR5" s="126" t="s">
        <v>144</v>
      </c>
      <c r="FS5" s="126" t="s">
        <v>144</v>
      </c>
      <c r="FT5" s="126" t="s">
        <v>144</v>
      </c>
      <c r="FU5" s="126" t="s">
        <v>144</v>
      </c>
      <c r="FV5" s="126" t="s">
        <v>144</v>
      </c>
      <c r="FW5" s="126" t="s">
        <v>144</v>
      </c>
      <c r="FX5" s="126" t="s">
        <v>144</v>
      </c>
      <c r="FY5" s="126" t="s">
        <v>144</v>
      </c>
      <c r="FZ5" s="126" t="s">
        <v>154</v>
      </c>
      <c r="GA5" s="126" t="s">
        <v>146</v>
      </c>
    </row>
    <row r="6" spans="1:183" ht="14.25" customHeight="1">
      <c r="A6" s="121">
        <v>4</v>
      </c>
      <c r="B6" s="121" t="s">
        <v>155</v>
      </c>
      <c r="C6" s="122">
        <v>3.2836999999999998E-2</v>
      </c>
      <c r="D6" s="122">
        <v>3.2844999999999999E-2</v>
      </c>
      <c r="E6" s="122">
        <v>3.2844999999999999E-2</v>
      </c>
      <c r="F6" s="122">
        <v>3.2846E-2</v>
      </c>
      <c r="G6" s="122">
        <v>3.2846E-2</v>
      </c>
      <c r="H6" s="122">
        <v>3.2846E-2</v>
      </c>
      <c r="I6" s="122">
        <v>3.4140999999999998E-2</v>
      </c>
      <c r="J6" s="122">
        <v>3.4145000000000002E-2</v>
      </c>
      <c r="K6" s="122">
        <v>3.4145000000000002E-2</v>
      </c>
      <c r="L6" s="122">
        <v>4.4901000000000003E-2</v>
      </c>
      <c r="M6" s="122">
        <v>4.4901000000000003E-2</v>
      </c>
      <c r="N6" s="122">
        <v>4.4915999999999998E-2</v>
      </c>
      <c r="O6" s="122">
        <v>4.6101000000000003E-2</v>
      </c>
      <c r="P6" s="122">
        <v>4.6107000000000002E-2</v>
      </c>
      <c r="Q6" s="122">
        <v>4.6107000000000002E-2</v>
      </c>
      <c r="R6" s="122">
        <v>4.6675000000000001E-2</v>
      </c>
      <c r="S6" s="122">
        <v>4.6675000000000001E-2</v>
      </c>
      <c r="T6" s="122">
        <v>4.6681E-2</v>
      </c>
      <c r="U6" s="122">
        <v>5.2783999999999998E-2</v>
      </c>
      <c r="V6" s="122">
        <v>5.2788000000000002E-2</v>
      </c>
      <c r="W6" s="122">
        <v>5.2794000000000001E-2</v>
      </c>
      <c r="X6" s="122">
        <v>5.5878999999999998E-2</v>
      </c>
      <c r="Y6" s="122">
        <v>5.5878999999999998E-2</v>
      </c>
      <c r="Z6" s="122">
        <v>5.5898999999999997E-2</v>
      </c>
      <c r="AA6" s="122">
        <v>5.6016999999999997E-2</v>
      </c>
      <c r="AB6" s="123">
        <v>4.39785</v>
      </c>
      <c r="AC6" s="123">
        <v>4.39785</v>
      </c>
      <c r="AD6" s="123">
        <v>4.39785</v>
      </c>
      <c r="AE6" s="123">
        <v>4.39785</v>
      </c>
      <c r="AF6" s="123">
        <v>4.39785</v>
      </c>
      <c r="AG6" s="123">
        <v>4.39785</v>
      </c>
      <c r="AH6" s="123">
        <v>4.5712549999999998</v>
      </c>
      <c r="AI6" s="123">
        <v>4.5712549999999998</v>
      </c>
      <c r="AJ6" s="123">
        <v>4.5712549999999998</v>
      </c>
      <c r="AK6" s="123">
        <v>6.0107929999999996</v>
      </c>
      <c r="AL6" s="123">
        <v>6.0107929999999996</v>
      </c>
      <c r="AM6" s="123">
        <v>6.0107929999999996</v>
      </c>
      <c r="AN6" s="123">
        <v>6.1694529999999999</v>
      </c>
      <c r="AO6" s="123">
        <v>6.1694529999999999</v>
      </c>
      <c r="AP6" s="123">
        <v>6.1694529999999999</v>
      </c>
      <c r="AQ6" s="123">
        <v>6.2453120000000002</v>
      </c>
      <c r="AR6" s="123">
        <v>6.2453120000000002</v>
      </c>
      <c r="AS6" s="123">
        <v>6.2453120000000002</v>
      </c>
      <c r="AT6" s="123">
        <v>7.0618819999999998</v>
      </c>
      <c r="AU6" s="123">
        <v>7.0618819999999998</v>
      </c>
      <c r="AV6" s="123">
        <v>7.0618819999999998</v>
      </c>
      <c r="AW6" s="123">
        <v>7.474539</v>
      </c>
      <c r="AX6" s="123">
        <v>7.474539</v>
      </c>
      <c r="AY6" s="123">
        <v>7.474539</v>
      </c>
      <c r="AZ6" s="123">
        <v>7.4903389999999996</v>
      </c>
      <c r="BA6" s="124">
        <v>0</v>
      </c>
      <c r="BB6" s="124">
        <v>0</v>
      </c>
      <c r="BC6" s="124">
        <v>0</v>
      </c>
      <c r="BD6" s="124">
        <v>0</v>
      </c>
      <c r="BE6" s="124">
        <v>0</v>
      </c>
      <c r="BF6" s="127">
        <v>-0.173405</v>
      </c>
      <c r="BG6" s="124">
        <v>0</v>
      </c>
      <c r="BH6" s="124">
        <v>0</v>
      </c>
      <c r="BI6" s="127">
        <v>-1.439538</v>
      </c>
      <c r="BJ6" s="124">
        <v>0</v>
      </c>
      <c r="BK6" s="124">
        <v>0</v>
      </c>
      <c r="BL6" s="127">
        <v>-0.15866</v>
      </c>
      <c r="BM6" s="124">
        <v>0</v>
      </c>
      <c r="BN6" s="124">
        <v>0</v>
      </c>
      <c r="BO6" s="127">
        <v>-7.5858999999999996E-2</v>
      </c>
      <c r="BP6" s="124">
        <v>0</v>
      </c>
      <c r="BQ6" s="124">
        <v>0</v>
      </c>
      <c r="BR6" s="127">
        <v>-0.81657000000000002</v>
      </c>
      <c r="BS6" s="124">
        <v>0</v>
      </c>
      <c r="BT6" s="124">
        <v>0</v>
      </c>
      <c r="BU6" s="127">
        <v>-0.412657</v>
      </c>
      <c r="BV6" s="124">
        <v>0</v>
      </c>
      <c r="BW6" s="124">
        <v>0</v>
      </c>
      <c r="BX6" s="127">
        <v>-1.5800000000000002E-2</v>
      </c>
      <c r="BY6" s="124">
        <v>0</v>
      </c>
      <c r="BZ6" s="123">
        <v>161.62707596000001</v>
      </c>
      <c r="CA6" s="123">
        <v>161.62707596000001</v>
      </c>
      <c r="CB6" s="123">
        <v>161.62707596000001</v>
      </c>
      <c r="CC6" s="123">
        <v>161.62707596000001</v>
      </c>
      <c r="CD6" s="123">
        <v>161.62707596000001</v>
      </c>
      <c r="CE6" s="123">
        <v>161.62707596000001</v>
      </c>
      <c r="CF6" s="123">
        <v>148.87483721000001</v>
      </c>
      <c r="CG6" s="123">
        <v>148.87483721000001</v>
      </c>
      <c r="CH6" s="123">
        <v>148.87483721000001</v>
      </c>
      <c r="CI6" s="123">
        <v>184.12274625000001</v>
      </c>
      <c r="CJ6" s="123">
        <v>184.12274625000001</v>
      </c>
      <c r="CK6" s="123">
        <v>184.12274625000001</v>
      </c>
      <c r="CL6" s="123">
        <v>174.98006613999999</v>
      </c>
      <c r="CM6" s="123">
        <v>174.98006613999999</v>
      </c>
      <c r="CN6" s="123">
        <v>174.98006613999999</v>
      </c>
      <c r="CO6" s="123">
        <v>190.40478439</v>
      </c>
      <c r="CP6" s="123">
        <v>190.40478439</v>
      </c>
      <c r="CQ6" s="123">
        <v>190.40478439</v>
      </c>
      <c r="CR6" s="123">
        <v>172.46405035000001</v>
      </c>
      <c r="CS6" s="123">
        <v>172.46405035000001</v>
      </c>
      <c r="CT6" s="123">
        <v>172.46405035000001</v>
      </c>
      <c r="CU6" s="123">
        <v>160.19303217000001</v>
      </c>
      <c r="CV6" s="123">
        <v>160.19303217000001</v>
      </c>
      <c r="CW6" s="123">
        <v>160.19303217000001</v>
      </c>
      <c r="CX6" s="123">
        <v>155.26241970000001</v>
      </c>
      <c r="CY6" s="125">
        <v>46022</v>
      </c>
      <c r="CZ6" s="125">
        <v>46022</v>
      </c>
      <c r="DA6" s="125">
        <v>46022</v>
      </c>
      <c r="DB6" s="125">
        <v>46022</v>
      </c>
      <c r="DC6" s="125">
        <v>46022</v>
      </c>
      <c r="DD6" s="125">
        <v>46022</v>
      </c>
      <c r="DE6" s="125">
        <v>45930</v>
      </c>
      <c r="DF6" s="125">
        <v>45930</v>
      </c>
      <c r="DG6" s="125">
        <v>45930</v>
      </c>
      <c r="DH6" s="125">
        <v>45838</v>
      </c>
      <c r="DI6" s="125">
        <v>45838</v>
      </c>
      <c r="DJ6" s="125">
        <v>45838</v>
      </c>
      <c r="DK6" s="125">
        <v>45747</v>
      </c>
      <c r="DL6" s="125">
        <v>45747</v>
      </c>
      <c r="DM6" s="125">
        <v>45747</v>
      </c>
      <c r="DN6" s="125">
        <v>45657</v>
      </c>
      <c r="DO6" s="125">
        <v>45657</v>
      </c>
      <c r="DP6" s="125">
        <v>45657</v>
      </c>
      <c r="DQ6" s="125">
        <v>45565</v>
      </c>
      <c r="DR6" s="125">
        <v>45565</v>
      </c>
      <c r="DS6" s="125">
        <v>45565</v>
      </c>
      <c r="DT6" s="125">
        <v>45473</v>
      </c>
      <c r="DU6" s="125">
        <v>45473</v>
      </c>
      <c r="DV6" s="125">
        <v>45473</v>
      </c>
      <c r="DW6" s="125">
        <v>45382</v>
      </c>
      <c r="DX6" s="126" t="s">
        <v>141</v>
      </c>
      <c r="DY6" s="126" t="s">
        <v>141</v>
      </c>
      <c r="DZ6" s="126" t="s">
        <v>141</v>
      </c>
      <c r="EA6" s="126" t="s">
        <v>141</v>
      </c>
      <c r="EB6" s="126" t="s">
        <v>141</v>
      </c>
      <c r="EC6" s="126" t="s">
        <v>141</v>
      </c>
      <c r="ED6" s="126" t="s">
        <v>141</v>
      </c>
      <c r="EE6" s="126" t="s">
        <v>141</v>
      </c>
      <c r="EF6" s="126" t="s">
        <v>141</v>
      </c>
      <c r="EG6" s="126" t="s">
        <v>141</v>
      </c>
      <c r="EH6" s="126" t="s">
        <v>141</v>
      </c>
      <c r="EI6" s="126" t="s">
        <v>141</v>
      </c>
      <c r="EJ6" s="126" t="s">
        <v>141</v>
      </c>
      <c r="EK6" s="126" t="s">
        <v>141</v>
      </c>
      <c r="EL6" s="126" t="s">
        <v>141</v>
      </c>
      <c r="EM6" s="126" t="s">
        <v>141</v>
      </c>
      <c r="EN6" s="126" t="s">
        <v>141</v>
      </c>
      <c r="EO6" s="126" t="s">
        <v>141</v>
      </c>
      <c r="EP6" s="126" t="s">
        <v>141</v>
      </c>
      <c r="EQ6" s="126" t="s">
        <v>141</v>
      </c>
      <c r="ER6" s="126" t="s">
        <v>141</v>
      </c>
      <c r="ES6" s="126" t="s">
        <v>141</v>
      </c>
      <c r="ET6" s="126" t="s">
        <v>141</v>
      </c>
      <c r="EU6" s="126" t="s">
        <v>141</v>
      </c>
      <c r="EV6" s="126" t="s">
        <v>141</v>
      </c>
      <c r="EW6" s="126" t="s">
        <v>151</v>
      </c>
      <c r="EX6" s="126" t="s">
        <v>152</v>
      </c>
      <c r="EY6" s="123">
        <v>15766.071893509999</v>
      </c>
      <c r="EZ6" s="126" t="s">
        <v>156</v>
      </c>
      <c r="FA6" s="126" t="s">
        <v>157</v>
      </c>
      <c r="FB6" s="126" t="s">
        <v>157</v>
      </c>
      <c r="FC6" s="126" t="s">
        <v>157</v>
      </c>
      <c r="FD6" s="126" t="s">
        <v>157</v>
      </c>
      <c r="FE6" s="126" t="s">
        <v>157</v>
      </c>
      <c r="FF6" s="126" t="s">
        <v>157</v>
      </c>
      <c r="FG6" s="126" t="s">
        <v>157</v>
      </c>
      <c r="FH6" s="126" t="s">
        <v>157</v>
      </c>
      <c r="FI6" s="126" t="s">
        <v>157</v>
      </c>
      <c r="FJ6" s="126" t="s">
        <v>144</v>
      </c>
      <c r="FK6" s="126" t="s">
        <v>144</v>
      </c>
      <c r="FL6" s="126" t="s">
        <v>144</v>
      </c>
      <c r="FM6" s="126" t="s">
        <v>144</v>
      </c>
      <c r="FN6" s="126" t="s">
        <v>144</v>
      </c>
      <c r="FO6" s="126" t="s">
        <v>144</v>
      </c>
      <c r="FP6" s="126" t="s">
        <v>144</v>
      </c>
      <c r="FQ6" s="126" t="s">
        <v>144</v>
      </c>
      <c r="FR6" s="126" t="s">
        <v>144</v>
      </c>
      <c r="FS6" s="126" t="s">
        <v>144</v>
      </c>
      <c r="FT6" s="126" t="s">
        <v>144</v>
      </c>
      <c r="FU6" s="126" t="s">
        <v>144</v>
      </c>
      <c r="FV6" s="126" t="s">
        <v>144</v>
      </c>
      <c r="FW6" s="126" t="s">
        <v>144</v>
      </c>
      <c r="FX6" s="126" t="s">
        <v>157</v>
      </c>
      <c r="FY6" s="126" t="s">
        <v>157</v>
      </c>
      <c r="FZ6" s="126" t="s">
        <v>154</v>
      </c>
      <c r="GA6" s="126" t="s">
        <v>146</v>
      </c>
    </row>
    <row r="7" spans="1:183" ht="14.25" customHeight="1">
      <c r="A7" s="121">
        <v>5</v>
      </c>
      <c r="B7" s="121" t="s">
        <v>158</v>
      </c>
      <c r="C7" s="122">
        <v>2.9465999999999999E-2</v>
      </c>
      <c r="D7" s="122">
        <v>2.9474E-2</v>
      </c>
      <c r="E7" s="122">
        <v>2.9474E-2</v>
      </c>
      <c r="F7" s="122">
        <v>2.9475000000000001E-2</v>
      </c>
      <c r="G7" s="122">
        <v>2.9475000000000001E-2</v>
      </c>
      <c r="H7" s="122">
        <v>2.9475000000000001E-2</v>
      </c>
      <c r="I7" s="122">
        <v>2.9760999999999999E-2</v>
      </c>
      <c r="J7" s="122">
        <v>2.9765E-2</v>
      </c>
      <c r="K7" s="122">
        <v>2.9765E-2</v>
      </c>
      <c r="L7" s="122">
        <v>2.8195999999999999E-2</v>
      </c>
      <c r="M7" s="122">
        <v>2.8195999999999999E-2</v>
      </c>
      <c r="N7" s="122">
        <v>2.8205999999999998E-2</v>
      </c>
      <c r="O7" s="122">
        <v>2.8195000000000001E-2</v>
      </c>
      <c r="P7" s="122">
        <v>2.8198000000000001E-2</v>
      </c>
      <c r="Q7" s="122">
        <v>2.8198000000000001E-2</v>
      </c>
      <c r="R7" s="122">
        <v>2.5427000000000002E-2</v>
      </c>
      <c r="S7" s="122">
        <v>2.4284E-2</v>
      </c>
      <c r="T7" s="122">
        <v>2.4208E-2</v>
      </c>
      <c r="U7" s="122">
        <v>2.0284E-2</v>
      </c>
      <c r="V7" s="122">
        <v>2.0282000000000001E-2</v>
      </c>
      <c r="W7" s="122">
        <v>2.0195000000000001E-2</v>
      </c>
      <c r="X7" s="122">
        <v>2.0271999999999998E-2</v>
      </c>
      <c r="Y7" s="122">
        <v>2.0046999999999999E-2</v>
      </c>
      <c r="Z7" s="122">
        <v>2.0046999999999999E-2</v>
      </c>
      <c r="AA7" s="122">
        <v>1.9778E-2</v>
      </c>
      <c r="AB7" s="123">
        <v>3.9464769999999998</v>
      </c>
      <c r="AC7" s="123">
        <v>3.9464769999999998</v>
      </c>
      <c r="AD7" s="123">
        <v>3.9464769999999998</v>
      </c>
      <c r="AE7" s="123">
        <v>3.9464769999999998</v>
      </c>
      <c r="AF7" s="123">
        <v>3.9464769999999998</v>
      </c>
      <c r="AG7" s="123">
        <v>3.9464769999999998</v>
      </c>
      <c r="AH7" s="123">
        <v>3.9848490000000001</v>
      </c>
      <c r="AI7" s="123">
        <v>3.9848490000000001</v>
      </c>
      <c r="AJ7" s="123">
        <v>3.9848490000000001</v>
      </c>
      <c r="AK7" s="123">
        <v>3.774575</v>
      </c>
      <c r="AL7" s="123">
        <v>3.774575</v>
      </c>
      <c r="AM7" s="123">
        <v>3.774575</v>
      </c>
      <c r="AN7" s="123">
        <v>3.7730959999999998</v>
      </c>
      <c r="AO7" s="123">
        <v>3.7730959999999998</v>
      </c>
      <c r="AP7" s="123">
        <v>3.7730959999999998</v>
      </c>
      <c r="AQ7" s="123">
        <v>3.4022579999999998</v>
      </c>
      <c r="AR7" s="123">
        <v>3.249263</v>
      </c>
      <c r="AS7" s="123">
        <v>3.2386729999999999</v>
      </c>
      <c r="AT7" s="123">
        <v>2.713714</v>
      </c>
      <c r="AU7" s="123">
        <v>2.713273</v>
      </c>
      <c r="AV7" s="123">
        <v>2.7013419999999999</v>
      </c>
      <c r="AW7" s="123">
        <v>2.7116579999999999</v>
      </c>
      <c r="AX7" s="123">
        <v>2.681489</v>
      </c>
      <c r="AY7" s="123">
        <v>2.6806160000000001</v>
      </c>
      <c r="AZ7" s="123">
        <v>2.6446529999999999</v>
      </c>
      <c r="BA7" s="124">
        <v>0</v>
      </c>
      <c r="BB7" s="124">
        <v>0</v>
      </c>
      <c r="BC7" s="124">
        <v>0</v>
      </c>
      <c r="BD7" s="124">
        <v>0</v>
      </c>
      <c r="BE7" s="124">
        <v>0</v>
      </c>
      <c r="BF7" s="127">
        <v>-3.8372000000000003E-2</v>
      </c>
      <c r="BG7" s="124">
        <v>0</v>
      </c>
      <c r="BH7" s="124">
        <v>0</v>
      </c>
      <c r="BI7" s="128">
        <v>0.21027399999999999</v>
      </c>
      <c r="BJ7" s="124">
        <v>0</v>
      </c>
      <c r="BK7" s="124">
        <v>0</v>
      </c>
      <c r="BL7" s="128">
        <v>1.4790000000000001E-3</v>
      </c>
      <c r="BM7" s="124">
        <v>0</v>
      </c>
      <c r="BN7" s="124">
        <v>0</v>
      </c>
      <c r="BO7" s="128">
        <v>0.370838</v>
      </c>
      <c r="BP7" s="128">
        <v>0.15299499999999999</v>
      </c>
      <c r="BQ7" s="128">
        <v>1.059E-2</v>
      </c>
      <c r="BR7" s="128">
        <v>0.52495899999999995</v>
      </c>
      <c r="BS7" s="128">
        <v>4.4099999999999999E-4</v>
      </c>
      <c r="BT7" s="128">
        <v>1.1931000000000001E-2</v>
      </c>
      <c r="BU7" s="127">
        <v>-1.0316000000000001E-2</v>
      </c>
      <c r="BV7" s="128">
        <v>3.0169000000000001E-2</v>
      </c>
      <c r="BW7" s="128">
        <v>8.7299999999999997E-4</v>
      </c>
      <c r="BX7" s="128">
        <v>3.5963000000000002E-2</v>
      </c>
      <c r="BY7" s="128">
        <v>1.2815E-2</v>
      </c>
      <c r="BZ7" s="123">
        <v>145.03849331999999</v>
      </c>
      <c r="CA7" s="123">
        <v>145.03849331999999</v>
      </c>
      <c r="CB7" s="123">
        <v>145.03849331999999</v>
      </c>
      <c r="CC7" s="123">
        <v>145.03849331999999</v>
      </c>
      <c r="CD7" s="123">
        <v>145.03849331999999</v>
      </c>
      <c r="CE7" s="123">
        <v>145.03849331999999</v>
      </c>
      <c r="CF7" s="123">
        <v>129.77699694</v>
      </c>
      <c r="CG7" s="123">
        <v>129.77699694</v>
      </c>
      <c r="CH7" s="123">
        <v>129.77699694</v>
      </c>
      <c r="CI7" s="123">
        <v>115.62286622000001</v>
      </c>
      <c r="CJ7" s="123">
        <v>115.62286622000001</v>
      </c>
      <c r="CK7" s="123">
        <v>115.62286622000001</v>
      </c>
      <c r="CL7" s="123">
        <v>107.01379647</v>
      </c>
      <c r="CM7" s="123">
        <v>107.01379647</v>
      </c>
      <c r="CN7" s="123">
        <v>107.01379647</v>
      </c>
      <c r="CO7" s="123">
        <v>80.763207910000006</v>
      </c>
      <c r="CP7" s="123">
        <v>81.786290589999993</v>
      </c>
      <c r="CQ7" s="123">
        <v>98.739475990000003</v>
      </c>
      <c r="CR7" s="123">
        <v>78.985161410000003</v>
      </c>
      <c r="CS7" s="123">
        <v>72.365781159999997</v>
      </c>
      <c r="CT7" s="123">
        <v>65.971703110000007</v>
      </c>
      <c r="CU7" s="123">
        <v>62.791985150000002</v>
      </c>
      <c r="CV7" s="123">
        <v>55.216134580000002</v>
      </c>
      <c r="CW7" s="123">
        <v>57.450500310000002</v>
      </c>
      <c r="CX7" s="123">
        <v>49.977170289999997</v>
      </c>
      <c r="CY7" s="125">
        <v>46022</v>
      </c>
      <c r="CZ7" s="125">
        <v>46022</v>
      </c>
      <c r="DA7" s="125">
        <v>46022</v>
      </c>
      <c r="DB7" s="125">
        <v>46022</v>
      </c>
      <c r="DC7" s="125">
        <v>46022</v>
      </c>
      <c r="DD7" s="125">
        <v>46022</v>
      </c>
      <c r="DE7" s="125">
        <v>45930</v>
      </c>
      <c r="DF7" s="125">
        <v>45930</v>
      </c>
      <c r="DG7" s="125">
        <v>45930</v>
      </c>
      <c r="DH7" s="125">
        <v>45838</v>
      </c>
      <c r="DI7" s="125">
        <v>45838</v>
      </c>
      <c r="DJ7" s="125">
        <v>45838</v>
      </c>
      <c r="DK7" s="125">
        <v>45747</v>
      </c>
      <c r="DL7" s="125">
        <v>45747</v>
      </c>
      <c r="DM7" s="125">
        <v>45747</v>
      </c>
      <c r="DN7" s="125">
        <v>45716</v>
      </c>
      <c r="DO7" s="125">
        <v>45688</v>
      </c>
      <c r="DP7" s="125">
        <v>45657</v>
      </c>
      <c r="DQ7" s="125">
        <v>45626</v>
      </c>
      <c r="DR7" s="125">
        <v>45596</v>
      </c>
      <c r="DS7" s="125">
        <v>45565</v>
      </c>
      <c r="DT7" s="125">
        <v>45535</v>
      </c>
      <c r="DU7" s="125">
        <v>45504</v>
      </c>
      <c r="DV7" s="125">
        <v>45473</v>
      </c>
      <c r="DW7" s="125">
        <v>45443</v>
      </c>
      <c r="DX7" s="126" t="s">
        <v>141</v>
      </c>
      <c r="DY7" s="126" t="s">
        <v>141</v>
      </c>
      <c r="DZ7" s="126" t="s">
        <v>141</v>
      </c>
      <c r="EA7" s="126" t="s">
        <v>141</v>
      </c>
      <c r="EB7" s="126" t="s">
        <v>141</v>
      </c>
      <c r="EC7" s="126" t="s">
        <v>141</v>
      </c>
      <c r="ED7" s="126" t="s">
        <v>141</v>
      </c>
      <c r="EE7" s="126" t="s">
        <v>141</v>
      </c>
      <c r="EF7" s="126" t="s">
        <v>141</v>
      </c>
      <c r="EG7" s="126" t="s">
        <v>141</v>
      </c>
      <c r="EH7" s="126" t="s">
        <v>141</v>
      </c>
      <c r="EI7" s="126" t="s">
        <v>141</v>
      </c>
      <c r="EJ7" s="126" t="s">
        <v>141</v>
      </c>
      <c r="EK7" s="126" t="s">
        <v>141</v>
      </c>
      <c r="EL7" s="126" t="s">
        <v>141</v>
      </c>
      <c r="EM7" s="126" t="s">
        <v>150</v>
      </c>
      <c r="EN7" s="126" t="s">
        <v>150</v>
      </c>
      <c r="EO7" s="126" t="s">
        <v>150</v>
      </c>
      <c r="EP7" s="126" t="s">
        <v>150</v>
      </c>
      <c r="EQ7" s="126" t="s">
        <v>150</v>
      </c>
      <c r="ER7" s="126" t="s">
        <v>150</v>
      </c>
      <c r="ES7" s="126" t="s">
        <v>150</v>
      </c>
      <c r="ET7" s="126" t="s">
        <v>150</v>
      </c>
      <c r="EU7" s="126" t="s">
        <v>150</v>
      </c>
      <c r="EV7" s="126" t="s">
        <v>150</v>
      </c>
      <c r="EW7" s="126" t="s">
        <v>151</v>
      </c>
      <c r="EX7" s="126" t="s">
        <v>152</v>
      </c>
      <c r="EY7" s="123">
        <v>43320.910861260003</v>
      </c>
      <c r="EZ7" s="126" t="s">
        <v>156</v>
      </c>
      <c r="FA7" s="126" t="s">
        <v>144</v>
      </c>
      <c r="FB7" s="126" t="s">
        <v>144</v>
      </c>
      <c r="FC7" s="126" t="s">
        <v>144</v>
      </c>
      <c r="FD7" s="126" t="s">
        <v>157</v>
      </c>
      <c r="FE7" s="126" t="s">
        <v>157</v>
      </c>
      <c r="FF7" s="126" t="s">
        <v>157</v>
      </c>
      <c r="FG7" s="126" t="s">
        <v>157</v>
      </c>
      <c r="FH7" s="126" t="s">
        <v>157</v>
      </c>
      <c r="FI7" s="126" t="s">
        <v>157</v>
      </c>
      <c r="FJ7" s="126" t="s">
        <v>157</v>
      </c>
      <c r="FK7" s="126" t="s">
        <v>157</v>
      </c>
      <c r="FL7" s="126" t="s">
        <v>157</v>
      </c>
      <c r="FM7" s="126" t="s">
        <v>157</v>
      </c>
      <c r="FN7" s="126" t="s">
        <v>157</v>
      </c>
      <c r="FO7" s="126" t="s">
        <v>157</v>
      </c>
      <c r="FP7" s="126" t="s">
        <v>157</v>
      </c>
      <c r="FQ7" s="126" t="s">
        <v>157</v>
      </c>
      <c r="FR7" s="126" t="s">
        <v>157</v>
      </c>
      <c r="FS7" s="126" t="s">
        <v>157</v>
      </c>
      <c r="FT7" s="126" t="s">
        <v>157</v>
      </c>
      <c r="FU7" s="126" t="s">
        <v>157</v>
      </c>
      <c r="FV7" s="126" t="s">
        <v>157</v>
      </c>
      <c r="FW7" s="126" t="s">
        <v>157</v>
      </c>
      <c r="FX7" s="126" t="s">
        <v>157</v>
      </c>
      <c r="FY7" s="126" t="s">
        <v>157</v>
      </c>
      <c r="FZ7" s="126" t="s">
        <v>154</v>
      </c>
      <c r="GA7" s="126" t="s">
        <v>146</v>
      </c>
    </row>
    <row r="8" spans="1:183" ht="14.25" customHeight="1">
      <c r="A8" s="121">
        <v>6</v>
      </c>
      <c r="B8" s="121" t="s">
        <v>159</v>
      </c>
      <c r="C8" s="122">
        <v>1.9234000000000001E-2</v>
      </c>
      <c r="D8" s="122">
        <v>1.9238999999999999E-2</v>
      </c>
      <c r="E8" s="122">
        <v>1.9238999999999999E-2</v>
      </c>
      <c r="F8" s="122">
        <v>1.924E-2</v>
      </c>
      <c r="G8" s="122">
        <v>1.924E-2</v>
      </c>
      <c r="H8" s="122">
        <v>1.924E-2</v>
      </c>
      <c r="I8" s="122">
        <v>1.924E-2</v>
      </c>
      <c r="J8" s="122">
        <v>1.9241999999999999E-2</v>
      </c>
      <c r="K8" s="122">
        <v>1.9241999999999999E-2</v>
      </c>
      <c r="L8" s="122">
        <v>1.9244000000000001E-2</v>
      </c>
      <c r="M8" s="122">
        <v>1.9244000000000001E-2</v>
      </c>
      <c r="N8" s="122">
        <v>1.925E-2</v>
      </c>
      <c r="O8" s="122">
        <v>1.925E-2</v>
      </c>
      <c r="P8" s="122">
        <v>1.9251999999999998E-2</v>
      </c>
      <c r="Q8" s="122">
        <v>1.9251999999999998E-2</v>
      </c>
      <c r="R8" s="122">
        <v>1.9252999999999999E-2</v>
      </c>
      <c r="S8" s="122">
        <v>1.9252999999999999E-2</v>
      </c>
      <c r="T8" s="122">
        <v>1.9255000000000001E-2</v>
      </c>
      <c r="U8" s="122">
        <v>1.9255000000000001E-2</v>
      </c>
      <c r="V8" s="122">
        <v>1.9257E-2</v>
      </c>
      <c r="W8" s="122">
        <v>1.9258999999999998E-2</v>
      </c>
      <c r="X8" s="122">
        <v>1.9258999999999998E-2</v>
      </c>
      <c r="Y8" s="122">
        <v>1.9258999999999998E-2</v>
      </c>
      <c r="Z8" s="122">
        <v>1.9265999999999998E-2</v>
      </c>
      <c r="AA8" s="122">
        <v>1.9265999999999998E-2</v>
      </c>
      <c r="AB8" s="123">
        <v>2.5760999999999998</v>
      </c>
      <c r="AC8" s="123">
        <v>2.5760999999999998</v>
      </c>
      <c r="AD8" s="123">
        <v>2.5760999999999998</v>
      </c>
      <c r="AE8" s="123">
        <v>2.5760999999999998</v>
      </c>
      <c r="AF8" s="123">
        <v>2.5760999999999998</v>
      </c>
      <c r="AG8" s="123">
        <v>2.5760999999999998</v>
      </c>
      <c r="AH8" s="123">
        <v>2.5760999999999998</v>
      </c>
      <c r="AI8" s="123">
        <v>2.5760999999999998</v>
      </c>
      <c r="AJ8" s="123">
        <v>2.5760999999999998</v>
      </c>
      <c r="AK8" s="123">
        <v>2.5760999999999998</v>
      </c>
      <c r="AL8" s="123">
        <v>2.5760999999999998</v>
      </c>
      <c r="AM8" s="123">
        <v>2.5760999999999998</v>
      </c>
      <c r="AN8" s="123">
        <v>2.5760999999999998</v>
      </c>
      <c r="AO8" s="123">
        <v>2.5760999999999998</v>
      </c>
      <c r="AP8" s="123">
        <v>2.5760999999999998</v>
      </c>
      <c r="AQ8" s="123">
        <v>2.5760999999999998</v>
      </c>
      <c r="AR8" s="123">
        <v>2.5760999999999998</v>
      </c>
      <c r="AS8" s="123">
        <v>2.5760999999999998</v>
      </c>
      <c r="AT8" s="123">
        <v>2.5760999999999998</v>
      </c>
      <c r="AU8" s="123">
        <v>2.5760999999999998</v>
      </c>
      <c r="AV8" s="123">
        <v>2.5760999999999998</v>
      </c>
      <c r="AW8" s="123">
        <v>2.5760999999999998</v>
      </c>
      <c r="AX8" s="123">
        <v>2.5760999999999998</v>
      </c>
      <c r="AY8" s="123">
        <v>2.5760999999999998</v>
      </c>
      <c r="AZ8" s="123">
        <v>2.5760999999999998</v>
      </c>
      <c r="BA8" s="124">
        <v>0</v>
      </c>
      <c r="BB8" s="124">
        <v>0</v>
      </c>
      <c r="BC8" s="124">
        <v>0</v>
      </c>
      <c r="BD8" s="124">
        <v>0</v>
      </c>
      <c r="BE8" s="124">
        <v>0</v>
      </c>
      <c r="BF8" s="124">
        <v>0</v>
      </c>
      <c r="BG8" s="124">
        <v>0</v>
      </c>
      <c r="BH8" s="124">
        <v>0</v>
      </c>
      <c r="BI8" s="124">
        <v>0</v>
      </c>
      <c r="BJ8" s="124">
        <v>0</v>
      </c>
      <c r="BK8" s="124">
        <v>0</v>
      </c>
      <c r="BL8" s="124">
        <v>0</v>
      </c>
      <c r="BM8" s="124">
        <v>0</v>
      </c>
      <c r="BN8" s="124">
        <v>0</v>
      </c>
      <c r="BO8" s="124">
        <v>0</v>
      </c>
      <c r="BP8" s="124">
        <v>0</v>
      </c>
      <c r="BQ8" s="124">
        <v>0</v>
      </c>
      <c r="BR8" s="124">
        <v>0</v>
      </c>
      <c r="BS8" s="124">
        <v>0</v>
      </c>
      <c r="BT8" s="124">
        <v>0</v>
      </c>
      <c r="BU8" s="124">
        <v>0</v>
      </c>
      <c r="BV8" s="124">
        <v>0</v>
      </c>
      <c r="BW8" s="124">
        <v>0</v>
      </c>
      <c r="BX8" s="124">
        <v>0</v>
      </c>
      <c r="BY8" s="124">
        <v>0</v>
      </c>
      <c r="BZ8" s="123">
        <v>94.675241400000004</v>
      </c>
      <c r="CA8" s="123">
        <v>94.675241400000004</v>
      </c>
      <c r="CB8" s="123">
        <v>94.675241400000004</v>
      </c>
      <c r="CC8" s="123">
        <v>94.675241400000004</v>
      </c>
      <c r="CD8" s="123">
        <v>94.675241400000004</v>
      </c>
      <c r="CE8" s="123">
        <v>94.675241400000004</v>
      </c>
      <c r="CF8" s="123">
        <v>83.897412880000005</v>
      </c>
      <c r="CG8" s="123">
        <v>83.897412880000005</v>
      </c>
      <c r="CH8" s="123">
        <v>83.897412880000005</v>
      </c>
      <c r="CI8" s="123">
        <v>78.911153089999999</v>
      </c>
      <c r="CJ8" s="123">
        <v>78.911153089999999</v>
      </c>
      <c r="CK8" s="123">
        <v>78.911153089999999</v>
      </c>
      <c r="CL8" s="123">
        <v>73.064200080000006</v>
      </c>
      <c r="CM8" s="123">
        <v>73.064200080000006</v>
      </c>
      <c r="CN8" s="123">
        <v>73.064200080000006</v>
      </c>
      <c r="CO8" s="123">
        <v>78.539193089999998</v>
      </c>
      <c r="CP8" s="123">
        <v>78.539193089999998</v>
      </c>
      <c r="CQ8" s="123">
        <v>78.539193089999998</v>
      </c>
      <c r="CR8" s="123">
        <v>62.913064830000003</v>
      </c>
      <c r="CS8" s="123">
        <v>62.913064830000003</v>
      </c>
      <c r="CT8" s="123">
        <v>62.913064830000003</v>
      </c>
      <c r="CU8" s="123">
        <v>55.210531400000001</v>
      </c>
      <c r="CV8" s="123">
        <v>55.210531400000001</v>
      </c>
      <c r="CW8" s="123">
        <v>55.210531400000001</v>
      </c>
      <c r="CX8" s="123">
        <v>53.398320079999998</v>
      </c>
      <c r="CY8" s="125">
        <v>46022</v>
      </c>
      <c r="CZ8" s="125">
        <v>46022</v>
      </c>
      <c r="DA8" s="125">
        <v>46022</v>
      </c>
      <c r="DB8" s="125">
        <v>46022</v>
      </c>
      <c r="DC8" s="125">
        <v>46022</v>
      </c>
      <c r="DD8" s="125">
        <v>46022</v>
      </c>
      <c r="DE8" s="125">
        <v>45930</v>
      </c>
      <c r="DF8" s="125">
        <v>45930</v>
      </c>
      <c r="DG8" s="125">
        <v>45930</v>
      </c>
      <c r="DH8" s="125">
        <v>45838</v>
      </c>
      <c r="DI8" s="125">
        <v>45838</v>
      </c>
      <c r="DJ8" s="125">
        <v>45838</v>
      </c>
      <c r="DK8" s="125">
        <v>45747</v>
      </c>
      <c r="DL8" s="125">
        <v>45747</v>
      </c>
      <c r="DM8" s="125">
        <v>45747</v>
      </c>
      <c r="DN8" s="125">
        <v>45657</v>
      </c>
      <c r="DO8" s="125">
        <v>45657</v>
      </c>
      <c r="DP8" s="125">
        <v>45657</v>
      </c>
      <c r="DQ8" s="125">
        <v>45565</v>
      </c>
      <c r="DR8" s="125">
        <v>45565</v>
      </c>
      <c r="DS8" s="125">
        <v>45565</v>
      </c>
      <c r="DT8" s="125">
        <v>45473</v>
      </c>
      <c r="DU8" s="125">
        <v>45473</v>
      </c>
      <c r="DV8" s="125">
        <v>45473</v>
      </c>
      <c r="DW8" s="125">
        <v>45382</v>
      </c>
      <c r="DX8" s="126" t="s">
        <v>141</v>
      </c>
      <c r="DY8" s="126" t="s">
        <v>141</v>
      </c>
      <c r="DZ8" s="126" t="s">
        <v>141</v>
      </c>
      <c r="EA8" s="126" t="s">
        <v>141</v>
      </c>
      <c r="EB8" s="126" t="s">
        <v>141</v>
      </c>
      <c r="EC8" s="126" t="s">
        <v>141</v>
      </c>
      <c r="ED8" s="126" t="s">
        <v>141</v>
      </c>
      <c r="EE8" s="126" t="s">
        <v>141</v>
      </c>
      <c r="EF8" s="126" t="s">
        <v>141</v>
      </c>
      <c r="EG8" s="126" t="s">
        <v>141</v>
      </c>
      <c r="EH8" s="126" t="s">
        <v>141</v>
      </c>
      <c r="EI8" s="126" t="s">
        <v>141</v>
      </c>
      <c r="EJ8" s="126" t="s">
        <v>141</v>
      </c>
      <c r="EK8" s="126" t="s">
        <v>141</v>
      </c>
      <c r="EL8" s="126" t="s">
        <v>141</v>
      </c>
      <c r="EM8" s="126" t="s">
        <v>141</v>
      </c>
      <c r="EN8" s="126" t="s">
        <v>141</v>
      </c>
      <c r="EO8" s="126" t="s">
        <v>141</v>
      </c>
      <c r="EP8" s="126" t="s">
        <v>141</v>
      </c>
      <c r="EQ8" s="126" t="s">
        <v>141</v>
      </c>
      <c r="ER8" s="126" t="s">
        <v>141</v>
      </c>
      <c r="ES8" s="126" t="s">
        <v>141</v>
      </c>
      <c r="ET8" s="126" t="s">
        <v>141</v>
      </c>
      <c r="EU8" s="126" t="s">
        <v>141</v>
      </c>
      <c r="EV8" s="126" t="s">
        <v>141</v>
      </c>
      <c r="EW8" s="126" t="s">
        <v>142</v>
      </c>
      <c r="EX8" s="126" t="s">
        <v>143</v>
      </c>
      <c r="EY8" s="123">
        <v>94.675241400000004</v>
      </c>
      <c r="EZ8" s="126"/>
      <c r="FA8" s="126" t="s">
        <v>144</v>
      </c>
      <c r="FB8" s="126" t="s">
        <v>144</v>
      </c>
      <c r="FC8" s="126" t="s">
        <v>144</v>
      </c>
      <c r="FD8" s="126" t="s">
        <v>144</v>
      </c>
      <c r="FE8" s="126" t="s">
        <v>144</v>
      </c>
      <c r="FF8" s="126" t="s">
        <v>144</v>
      </c>
      <c r="FG8" s="126" t="s">
        <v>144</v>
      </c>
      <c r="FH8" s="126" t="s">
        <v>144</v>
      </c>
      <c r="FI8" s="126" t="s">
        <v>144</v>
      </c>
      <c r="FJ8" s="126" t="s">
        <v>144</v>
      </c>
      <c r="FK8" s="126" t="s">
        <v>144</v>
      </c>
      <c r="FL8" s="126" t="s">
        <v>144</v>
      </c>
      <c r="FM8" s="126" t="s">
        <v>144</v>
      </c>
      <c r="FN8" s="126" t="s">
        <v>144</v>
      </c>
      <c r="FO8" s="126" t="s">
        <v>144</v>
      </c>
      <c r="FP8" s="126" t="s">
        <v>144</v>
      </c>
      <c r="FQ8" s="126" t="s">
        <v>144</v>
      </c>
      <c r="FR8" s="126" t="s">
        <v>144</v>
      </c>
      <c r="FS8" s="126" t="s">
        <v>144</v>
      </c>
      <c r="FT8" s="126" t="s">
        <v>144</v>
      </c>
      <c r="FU8" s="126" t="s">
        <v>144</v>
      </c>
      <c r="FV8" s="126" t="s">
        <v>144</v>
      </c>
      <c r="FW8" s="126" t="s">
        <v>144</v>
      </c>
      <c r="FX8" s="126" t="s">
        <v>144</v>
      </c>
      <c r="FY8" s="126" t="s">
        <v>144</v>
      </c>
      <c r="FZ8" s="126" t="s">
        <v>145</v>
      </c>
      <c r="GA8" s="126" t="s">
        <v>146</v>
      </c>
    </row>
    <row r="9" spans="1:183" ht="14.25" customHeight="1">
      <c r="A9" s="121">
        <v>7</v>
      </c>
      <c r="B9" s="121" t="s">
        <v>160</v>
      </c>
      <c r="C9" s="122">
        <v>1.8844E-2</v>
      </c>
      <c r="D9" s="122">
        <v>1.8849000000000001E-2</v>
      </c>
      <c r="E9" s="122">
        <v>1.8737E-2</v>
      </c>
      <c r="F9" s="122">
        <v>1.7750999999999999E-2</v>
      </c>
      <c r="G9" s="122">
        <v>1.762E-2</v>
      </c>
      <c r="H9" s="122">
        <v>1.7527000000000001E-2</v>
      </c>
      <c r="I9" s="122">
        <v>1.7443E-2</v>
      </c>
      <c r="J9" s="122">
        <v>1.736E-2</v>
      </c>
      <c r="K9" s="122">
        <v>1.7319999999999999E-2</v>
      </c>
      <c r="L9" s="122">
        <v>1.7357999999999998E-2</v>
      </c>
      <c r="M9" s="122">
        <v>1.7357999999999998E-2</v>
      </c>
      <c r="N9" s="122">
        <v>1.7364000000000001E-2</v>
      </c>
      <c r="O9" s="122">
        <v>1.8556E-2</v>
      </c>
      <c r="P9" s="122">
        <v>1.8558000000000002E-2</v>
      </c>
      <c r="Q9" s="122">
        <v>1.8592999999999998E-2</v>
      </c>
      <c r="R9" s="122">
        <v>1.8515E-2</v>
      </c>
      <c r="S9" s="122">
        <v>1.8459E-2</v>
      </c>
      <c r="T9" s="122">
        <v>1.8429999999999998E-2</v>
      </c>
      <c r="U9" s="122">
        <v>1.8668000000000001E-2</v>
      </c>
      <c r="V9" s="122">
        <v>1.8599000000000001E-2</v>
      </c>
      <c r="W9" s="122">
        <v>1.8558000000000002E-2</v>
      </c>
      <c r="X9" s="122">
        <v>1.8558000000000002E-2</v>
      </c>
      <c r="Y9" s="122">
        <v>1.8547000000000001E-2</v>
      </c>
      <c r="Z9" s="122">
        <v>1.8533999999999998E-2</v>
      </c>
      <c r="AA9" s="122">
        <v>1.8533999999999998E-2</v>
      </c>
      <c r="AB9" s="123">
        <v>2.5237859999999999</v>
      </c>
      <c r="AC9" s="123">
        <v>2.5237859999999999</v>
      </c>
      <c r="AD9" s="123">
        <v>2.5088780000000002</v>
      </c>
      <c r="AE9" s="123">
        <v>2.3767550000000002</v>
      </c>
      <c r="AF9" s="123">
        <v>2.3591790000000001</v>
      </c>
      <c r="AG9" s="123">
        <v>2.3468079999999998</v>
      </c>
      <c r="AH9" s="123">
        <v>2.3355619999999999</v>
      </c>
      <c r="AI9" s="123">
        <v>2.3240699999999999</v>
      </c>
      <c r="AJ9" s="123">
        <v>2.3187950000000002</v>
      </c>
      <c r="AK9" s="123">
        <v>2.3237380000000001</v>
      </c>
      <c r="AL9" s="123">
        <v>2.3237380000000001</v>
      </c>
      <c r="AM9" s="123">
        <v>2.3237380000000001</v>
      </c>
      <c r="AN9" s="123">
        <v>2.483209</v>
      </c>
      <c r="AO9" s="123">
        <v>2.483209</v>
      </c>
      <c r="AP9" s="123">
        <v>2.487857</v>
      </c>
      <c r="AQ9" s="123">
        <v>2.4774219999999998</v>
      </c>
      <c r="AR9" s="123">
        <v>2.4698419999999999</v>
      </c>
      <c r="AS9" s="123">
        <v>2.4657719999999999</v>
      </c>
      <c r="AT9" s="123">
        <v>2.4975719999999999</v>
      </c>
      <c r="AU9" s="123">
        <v>2.4880770000000001</v>
      </c>
      <c r="AV9" s="123">
        <v>2.4824269999999999</v>
      </c>
      <c r="AW9" s="123">
        <v>2.4824269999999999</v>
      </c>
      <c r="AX9" s="123">
        <v>2.4808840000000001</v>
      </c>
      <c r="AY9" s="123">
        <v>2.4782920000000002</v>
      </c>
      <c r="AZ9" s="123">
        <v>2.4782920000000002</v>
      </c>
      <c r="BA9" s="124">
        <v>0</v>
      </c>
      <c r="BB9" s="128">
        <v>1.4907999999999999E-2</v>
      </c>
      <c r="BC9" s="128">
        <v>0.13212299999999999</v>
      </c>
      <c r="BD9" s="128">
        <v>1.7576000000000001E-2</v>
      </c>
      <c r="BE9" s="128">
        <v>1.2371E-2</v>
      </c>
      <c r="BF9" s="128">
        <v>1.1246000000000001E-2</v>
      </c>
      <c r="BG9" s="128">
        <v>1.1492E-2</v>
      </c>
      <c r="BH9" s="128">
        <v>5.2750000000000002E-3</v>
      </c>
      <c r="BI9" s="127">
        <v>-4.9430000000000003E-3</v>
      </c>
      <c r="BJ9" s="124">
        <v>0</v>
      </c>
      <c r="BK9" s="124">
        <v>0</v>
      </c>
      <c r="BL9" s="127">
        <v>-0.159471</v>
      </c>
      <c r="BM9" s="124">
        <v>0</v>
      </c>
      <c r="BN9" s="127">
        <v>-4.6480000000000002E-3</v>
      </c>
      <c r="BO9" s="128">
        <v>1.0435E-2</v>
      </c>
      <c r="BP9" s="128">
        <v>7.5799999999999999E-3</v>
      </c>
      <c r="BQ9" s="128">
        <v>4.0699999999999998E-3</v>
      </c>
      <c r="BR9" s="127">
        <v>-3.1800000000000002E-2</v>
      </c>
      <c r="BS9" s="128">
        <v>9.495E-3</v>
      </c>
      <c r="BT9" s="128">
        <v>5.6499999999999996E-3</v>
      </c>
      <c r="BU9" s="124">
        <v>0</v>
      </c>
      <c r="BV9" s="128">
        <v>1.5430000000000001E-3</v>
      </c>
      <c r="BW9" s="128">
        <v>2.5920000000000001E-3</v>
      </c>
      <c r="BX9" s="124">
        <v>0</v>
      </c>
      <c r="BY9" s="124">
        <v>0</v>
      </c>
      <c r="BZ9" s="123">
        <v>91.082465540000001</v>
      </c>
      <c r="CA9" s="123">
        <v>91.082465540000001</v>
      </c>
      <c r="CB9" s="123">
        <v>69.601199919999999</v>
      </c>
      <c r="CC9" s="123">
        <v>69.220673959999999</v>
      </c>
      <c r="CD9" s="123">
        <v>72.697888689999999</v>
      </c>
      <c r="CE9" s="123">
        <v>86.248442960000006</v>
      </c>
      <c r="CF9" s="123">
        <v>83.862739410000003</v>
      </c>
      <c r="CG9" s="123">
        <v>82.137861349999994</v>
      </c>
      <c r="CH9" s="123">
        <v>75.517604710000001</v>
      </c>
      <c r="CI9" s="123">
        <v>75.70108433</v>
      </c>
      <c r="CJ9" s="123">
        <v>72.485929600000006</v>
      </c>
      <c r="CK9" s="123">
        <v>71.180794640000002</v>
      </c>
      <c r="CL9" s="123">
        <v>73.654972479999998</v>
      </c>
      <c r="CM9" s="123">
        <v>71.634338589999999</v>
      </c>
      <c r="CN9" s="123">
        <v>70.56142294</v>
      </c>
      <c r="CO9" s="123">
        <v>58.809340169999999</v>
      </c>
      <c r="CP9" s="123">
        <v>62.167702499999997</v>
      </c>
      <c r="CQ9" s="123">
        <v>75.175553440000002</v>
      </c>
      <c r="CR9" s="123">
        <v>72.694148150000004</v>
      </c>
      <c r="CS9" s="123">
        <v>66.359572259999993</v>
      </c>
      <c r="CT9" s="123">
        <v>60.625399170000001</v>
      </c>
      <c r="CU9" s="123">
        <v>57.483841740000003</v>
      </c>
      <c r="CV9" s="123">
        <v>51.085357729999998</v>
      </c>
      <c r="CW9" s="123">
        <v>53.114327199999998</v>
      </c>
      <c r="CX9" s="123">
        <v>46.833373350000002</v>
      </c>
      <c r="CY9" s="125">
        <v>46142</v>
      </c>
      <c r="CZ9" s="125">
        <v>46142</v>
      </c>
      <c r="DA9" s="125">
        <v>46112</v>
      </c>
      <c r="DB9" s="125">
        <v>46081</v>
      </c>
      <c r="DC9" s="125">
        <v>46053</v>
      </c>
      <c r="DD9" s="125">
        <v>46022</v>
      </c>
      <c r="DE9" s="125">
        <v>45991</v>
      </c>
      <c r="DF9" s="125">
        <v>45961</v>
      </c>
      <c r="DG9" s="125">
        <v>45930</v>
      </c>
      <c r="DH9" s="125">
        <v>45900</v>
      </c>
      <c r="DI9" s="125">
        <v>45869</v>
      </c>
      <c r="DJ9" s="125">
        <v>45838</v>
      </c>
      <c r="DK9" s="125">
        <v>45808</v>
      </c>
      <c r="DL9" s="125">
        <v>45777</v>
      </c>
      <c r="DM9" s="125">
        <v>45747</v>
      </c>
      <c r="DN9" s="125">
        <v>45716</v>
      </c>
      <c r="DO9" s="125">
        <v>45688</v>
      </c>
      <c r="DP9" s="125">
        <v>45657</v>
      </c>
      <c r="DQ9" s="125">
        <v>45626</v>
      </c>
      <c r="DR9" s="125">
        <v>45596</v>
      </c>
      <c r="DS9" s="125">
        <v>45565</v>
      </c>
      <c r="DT9" s="125">
        <v>45535</v>
      </c>
      <c r="DU9" s="125">
        <v>45504</v>
      </c>
      <c r="DV9" s="125">
        <v>45473</v>
      </c>
      <c r="DW9" s="125">
        <v>45443</v>
      </c>
      <c r="DX9" s="126" t="s">
        <v>150</v>
      </c>
      <c r="DY9" s="126" t="s">
        <v>150</v>
      </c>
      <c r="DZ9" s="126" t="s">
        <v>150</v>
      </c>
      <c r="EA9" s="126" t="s">
        <v>150</v>
      </c>
      <c r="EB9" s="126" t="s">
        <v>150</v>
      </c>
      <c r="EC9" s="126" t="s">
        <v>150</v>
      </c>
      <c r="ED9" s="126" t="s">
        <v>150</v>
      </c>
      <c r="EE9" s="126" t="s">
        <v>150</v>
      </c>
      <c r="EF9" s="126" t="s">
        <v>150</v>
      </c>
      <c r="EG9" s="126" t="s">
        <v>150</v>
      </c>
      <c r="EH9" s="126" t="s">
        <v>150</v>
      </c>
      <c r="EI9" s="126" t="s">
        <v>150</v>
      </c>
      <c r="EJ9" s="126" t="s">
        <v>150</v>
      </c>
      <c r="EK9" s="126" t="s">
        <v>150</v>
      </c>
      <c r="EL9" s="126" t="s">
        <v>150</v>
      </c>
      <c r="EM9" s="126" t="s">
        <v>150</v>
      </c>
      <c r="EN9" s="126" t="s">
        <v>150</v>
      </c>
      <c r="EO9" s="126" t="s">
        <v>150</v>
      </c>
      <c r="EP9" s="126" t="s">
        <v>150</v>
      </c>
      <c r="EQ9" s="126" t="s">
        <v>150</v>
      </c>
      <c r="ER9" s="126" t="s">
        <v>150</v>
      </c>
      <c r="ES9" s="126" t="s">
        <v>150</v>
      </c>
      <c r="ET9" s="126" t="s">
        <v>150</v>
      </c>
      <c r="EU9" s="126" t="s">
        <v>150</v>
      </c>
      <c r="EV9" s="126" t="s">
        <v>150</v>
      </c>
      <c r="EW9" s="126" t="s">
        <v>151</v>
      </c>
      <c r="EX9" s="126" t="s">
        <v>152</v>
      </c>
      <c r="EY9" s="123">
        <v>6105646.3469906701</v>
      </c>
      <c r="EZ9" s="126" t="s">
        <v>161</v>
      </c>
      <c r="FA9" s="126"/>
      <c r="FB9" s="126"/>
      <c r="FC9" s="126"/>
      <c r="FD9" s="126"/>
      <c r="FE9" s="126"/>
      <c r="FF9" s="126"/>
      <c r="FG9" s="126"/>
      <c r="FH9" s="126"/>
      <c r="FI9" s="126"/>
      <c r="FJ9" s="126"/>
      <c r="FK9" s="126"/>
      <c r="FL9" s="126"/>
      <c r="FM9" s="126"/>
      <c r="FN9" s="126"/>
      <c r="FO9" s="126"/>
      <c r="FP9" s="126"/>
      <c r="FQ9" s="126"/>
      <c r="FR9" s="126"/>
      <c r="FS9" s="126"/>
      <c r="FT9" s="126"/>
      <c r="FU9" s="126"/>
      <c r="FV9" s="126"/>
      <c r="FW9" s="126"/>
      <c r="FX9" s="126"/>
      <c r="FY9" s="126"/>
      <c r="FZ9" s="126" t="s">
        <v>162</v>
      </c>
      <c r="GA9" s="126" t="s">
        <v>163</v>
      </c>
    </row>
    <row r="10" spans="1:183" ht="14.25" customHeight="1">
      <c r="A10" s="121">
        <v>8</v>
      </c>
      <c r="B10" s="121" t="s">
        <v>164</v>
      </c>
      <c r="C10" s="122">
        <v>1.8103999999999999E-2</v>
      </c>
      <c r="D10" s="122">
        <v>1.8107999999999999E-2</v>
      </c>
      <c r="E10" s="122">
        <v>1.8107999999999999E-2</v>
      </c>
      <c r="F10" s="122">
        <v>1.8109E-2</v>
      </c>
      <c r="G10" s="122">
        <v>1.8109E-2</v>
      </c>
      <c r="H10" s="122">
        <v>1.8109E-2</v>
      </c>
      <c r="I10" s="122">
        <v>2.0473000000000002E-2</v>
      </c>
      <c r="J10" s="122">
        <v>2.0475E-2</v>
      </c>
      <c r="K10" s="122">
        <v>2.0475E-2</v>
      </c>
      <c r="L10" s="122">
        <v>1.8724000000000001E-2</v>
      </c>
      <c r="M10" s="122">
        <v>1.8724000000000001E-2</v>
      </c>
      <c r="N10" s="122">
        <v>1.873E-2</v>
      </c>
      <c r="O10" s="122">
        <v>1.8917E-2</v>
      </c>
      <c r="P10" s="122">
        <v>1.8918999999999998E-2</v>
      </c>
      <c r="Q10" s="122">
        <v>1.8918999999999998E-2</v>
      </c>
      <c r="R10" s="122">
        <v>1.2093E-2</v>
      </c>
      <c r="S10" s="122">
        <v>1.2093E-2</v>
      </c>
      <c r="T10" s="122">
        <v>1.2094000000000001E-2</v>
      </c>
      <c r="U10" s="122">
        <v>1.0153000000000001E-2</v>
      </c>
      <c r="V10" s="122">
        <v>9.7730000000000004E-3</v>
      </c>
      <c r="W10" s="122">
        <v>9.7739999999999997E-3</v>
      </c>
      <c r="X10" s="122">
        <v>9.1299999999999992E-3</v>
      </c>
      <c r="Y10" s="122">
        <v>9.0019999999999996E-3</v>
      </c>
      <c r="Z10" s="122">
        <v>9.4629999999999992E-3</v>
      </c>
      <c r="AA10" s="122">
        <v>8.8909999999999996E-3</v>
      </c>
      <c r="AB10" s="123">
        <v>2.4246699999999999</v>
      </c>
      <c r="AC10" s="123">
        <v>2.4246699999999999</v>
      </c>
      <c r="AD10" s="123">
        <v>2.4246699999999999</v>
      </c>
      <c r="AE10" s="123">
        <v>2.4246699999999999</v>
      </c>
      <c r="AF10" s="123">
        <v>2.4246699999999999</v>
      </c>
      <c r="AG10" s="123">
        <v>2.4246699999999999</v>
      </c>
      <c r="AH10" s="123">
        <v>2.7412030000000001</v>
      </c>
      <c r="AI10" s="123">
        <v>2.7412030000000001</v>
      </c>
      <c r="AJ10" s="123">
        <v>2.7412030000000001</v>
      </c>
      <c r="AK10" s="123">
        <v>2.5065019999999998</v>
      </c>
      <c r="AL10" s="123">
        <v>2.5065019999999998</v>
      </c>
      <c r="AM10" s="123">
        <v>2.5065019999999998</v>
      </c>
      <c r="AN10" s="123">
        <v>2.5315020000000001</v>
      </c>
      <c r="AO10" s="123">
        <v>2.5315020000000001</v>
      </c>
      <c r="AP10" s="123">
        <v>2.5315020000000001</v>
      </c>
      <c r="AQ10" s="123">
        <v>1.618015</v>
      </c>
      <c r="AR10" s="123">
        <v>1.618015</v>
      </c>
      <c r="AS10" s="123">
        <v>1.618015</v>
      </c>
      <c r="AT10" s="123">
        <v>1.358303</v>
      </c>
      <c r="AU10" s="123">
        <v>1.307356</v>
      </c>
      <c r="AV10" s="123">
        <v>1.307356</v>
      </c>
      <c r="AW10" s="123">
        <v>1.2211939999999999</v>
      </c>
      <c r="AX10" s="123">
        <v>1.2040759999999999</v>
      </c>
      <c r="AY10" s="123">
        <v>1.265323</v>
      </c>
      <c r="AZ10" s="123">
        <v>1.188823</v>
      </c>
      <c r="BA10" s="124">
        <v>0</v>
      </c>
      <c r="BB10" s="124">
        <v>0</v>
      </c>
      <c r="BC10" s="124">
        <v>0</v>
      </c>
      <c r="BD10" s="124">
        <v>0</v>
      </c>
      <c r="BE10" s="124">
        <v>0</v>
      </c>
      <c r="BF10" s="127">
        <v>-0.31653300000000001</v>
      </c>
      <c r="BG10" s="124">
        <v>0</v>
      </c>
      <c r="BH10" s="124">
        <v>0</v>
      </c>
      <c r="BI10" s="128">
        <v>0.23470099999999999</v>
      </c>
      <c r="BJ10" s="124">
        <v>0</v>
      </c>
      <c r="BK10" s="124">
        <v>0</v>
      </c>
      <c r="BL10" s="127">
        <v>-2.5000000000000001E-2</v>
      </c>
      <c r="BM10" s="124">
        <v>0</v>
      </c>
      <c r="BN10" s="124">
        <v>0</v>
      </c>
      <c r="BO10" s="128">
        <v>0.91348700000000005</v>
      </c>
      <c r="BP10" s="124">
        <v>0</v>
      </c>
      <c r="BQ10" s="124">
        <v>0</v>
      </c>
      <c r="BR10" s="128">
        <v>0.259712</v>
      </c>
      <c r="BS10" s="128">
        <v>5.0946999999999999E-2</v>
      </c>
      <c r="BT10" s="124">
        <v>0</v>
      </c>
      <c r="BU10" s="128">
        <v>8.6162000000000002E-2</v>
      </c>
      <c r="BV10" s="128">
        <v>1.7118000000000001E-2</v>
      </c>
      <c r="BW10" s="127">
        <v>-6.1247000000000003E-2</v>
      </c>
      <c r="BX10" s="128">
        <v>7.6499999999999999E-2</v>
      </c>
      <c r="BY10" s="128">
        <v>0.15542300000000001</v>
      </c>
      <c r="BZ10" s="123">
        <v>89.109979249999995</v>
      </c>
      <c r="CA10" s="123">
        <v>89.109979249999995</v>
      </c>
      <c r="CB10" s="123">
        <v>89.109979249999995</v>
      </c>
      <c r="CC10" s="123">
        <v>89.109979249999995</v>
      </c>
      <c r="CD10" s="123">
        <v>89.109979249999995</v>
      </c>
      <c r="CE10" s="123">
        <v>89.109979249999995</v>
      </c>
      <c r="CF10" s="123">
        <v>89.274422529999995</v>
      </c>
      <c r="CG10" s="123">
        <v>89.274422529999995</v>
      </c>
      <c r="CH10" s="123">
        <v>89.274422529999995</v>
      </c>
      <c r="CI10" s="123">
        <v>76.779225589999996</v>
      </c>
      <c r="CJ10" s="123">
        <v>76.779225589999996</v>
      </c>
      <c r="CK10" s="123">
        <v>76.779225589999996</v>
      </c>
      <c r="CL10" s="123">
        <v>71.799296859999998</v>
      </c>
      <c r="CM10" s="123">
        <v>71.799296859999998</v>
      </c>
      <c r="CN10" s="123">
        <v>71.799296859999998</v>
      </c>
      <c r="CO10" s="123">
        <v>49.329448589999998</v>
      </c>
      <c r="CP10" s="123">
        <v>49.329448589999998</v>
      </c>
      <c r="CQ10" s="123">
        <v>49.329448589999998</v>
      </c>
      <c r="CR10" s="123">
        <v>39.53466787</v>
      </c>
      <c r="CS10" s="123">
        <v>34.86852897</v>
      </c>
      <c r="CT10" s="123">
        <v>31.928020180000001</v>
      </c>
      <c r="CU10" s="123">
        <v>28.27834318</v>
      </c>
      <c r="CV10" s="123">
        <v>24.79384494</v>
      </c>
      <c r="CW10" s="123">
        <v>27.118184549999999</v>
      </c>
      <c r="CX10" s="123">
        <v>22.465710820000002</v>
      </c>
      <c r="CY10" s="125">
        <v>46022</v>
      </c>
      <c r="CZ10" s="125">
        <v>46022</v>
      </c>
      <c r="DA10" s="125">
        <v>46022</v>
      </c>
      <c r="DB10" s="125">
        <v>46022</v>
      </c>
      <c r="DC10" s="125">
        <v>46022</v>
      </c>
      <c r="DD10" s="125">
        <v>46022</v>
      </c>
      <c r="DE10" s="125">
        <v>45930</v>
      </c>
      <c r="DF10" s="125">
        <v>45930</v>
      </c>
      <c r="DG10" s="125">
        <v>45930</v>
      </c>
      <c r="DH10" s="125">
        <v>45838</v>
      </c>
      <c r="DI10" s="125">
        <v>45838</v>
      </c>
      <c r="DJ10" s="125">
        <v>45838</v>
      </c>
      <c r="DK10" s="125">
        <v>45747</v>
      </c>
      <c r="DL10" s="125">
        <v>45747</v>
      </c>
      <c r="DM10" s="125">
        <v>45747</v>
      </c>
      <c r="DN10" s="125">
        <v>45657</v>
      </c>
      <c r="DO10" s="125">
        <v>45657</v>
      </c>
      <c r="DP10" s="125">
        <v>45657</v>
      </c>
      <c r="DQ10" s="125">
        <v>45626</v>
      </c>
      <c r="DR10" s="125">
        <v>45596</v>
      </c>
      <c r="DS10" s="125">
        <v>45565</v>
      </c>
      <c r="DT10" s="125">
        <v>45535</v>
      </c>
      <c r="DU10" s="125">
        <v>45504</v>
      </c>
      <c r="DV10" s="125">
        <v>45473</v>
      </c>
      <c r="DW10" s="125">
        <v>45443</v>
      </c>
      <c r="DX10" s="126" t="s">
        <v>141</v>
      </c>
      <c r="DY10" s="126" t="s">
        <v>141</v>
      </c>
      <c r="DZ10" s="126" t="s">
        <v>141</v>
      </c>
      <c r="EA10" s="126" t="s">
        <v>141</v>
      </c>
      <c r="EB10" s="126" t="s">
        <v>141</v>
      </c>
      <c r="EC10" s="126" t="s">
        <v>141</v>
      </c>
      <c r="ED10" s="126" t="s">
        <v>141</v>
      </c>
      <c r="EE10" s="126" t="s">
        <v>141</v>
      </c>
      <c r="EF10" s="126" t="s">
        <v>141</v>
      </c>
      <c r="EG10" s="126" t="s">
        <v>141</v>
      </c>
      <c r="EH10" s="126" t="s">
        <v>141</v>
      </c>
      <c r="EI10" s="126" t="s">
        <v>141</v>
      </c>
      <c r="EJ10" s="126" t="s">
        <v>141</v>
      </c>
      <c r="EK10" s="126" t="s">
        <v>141</v>
      </c>
      <c r="EL10" s="126" t="s">
        <v>141</v>
      </c>
      <c r="EM10" s="126" t="s">
        <v>141</v>
      </c>
      <c r="EN10" s="126" t="s">
        <v>141</v>
      </c>
      <c r="EO10" s="126" t="s">
        <v>141</v>
      </c>
      <c r="EP10" s="126" t="s">
        <v>150</v>
      </c>
      <c r="EQ10" s="126" t="s">
        <v>150</v>
      </c>
      <c r="ER10" s="126" t="s">
        <v>150</v>
      </c>
      <c r="ES10" s="126" t="s">
        <v>150</v>
      </c>
      <c r="ET10" s="126" t="s">
        <v>150</v>
      </c>
      <c r="EU10" s="126" t="s">
        <v>150</v>
      </c>
      <c r="EV10" s="126" t="s">
        <v>150</v>
      </c>
      <c r="EW10" s="126" t="s">
        <v>151</v>
      </c>
      <c r="EX10" s="126" t="s">
        <v>152</v>
      </c>
      <c r="EY10" s="123">
        <v>9607.0921661299999</v>
      </c>
      <c r="EZ10" s="126" t="s">
        <v>165</v>
      </c>
      <c r="FA10" s="126" t="s">
        <v>157</v>
      </c>
      <c r="FB10" s="126" t="s">
        <v>157</v>
      </c>
      <c r="FC10" s="126" t="s">
        <v>144</v>
      </c>
      <c r="FD10" s="126" t="s">
        <v>144</v>
      </c>
      <c r="FE10" s="126" t="s">
        <v>157</v>
      </c>
      <c r="FF10" s="126" t="s">
        <v>157</v>
      </c>
      <c r="FG10" s="126" t="s">
        <v>157</v>
      </c>
      <c r="FH10" s="126" t="s">
        <v>144</v>
      </c>
      <c r="FI10" s="126" t="s">
        <v>144</v>
      </c>
      <c r="FJ10" s="126" t="s">
        <v>144</v>
      </c>
      <c r="FK10" s="126" t="s">
        <v>157</v>
      </c>
      <c r="FL10" s="126" t="s">
        <v>144</v>
      </c>
      <c r="FM10" s="126" t="s">
        <v>157</v>
      </c>
      <c r="FN10" s="126" t="s">
        <v>157</v>
      </c>
      <c r="FO10" s="126" t="s">
        <v>157</v>
      </c>
      <c r="FP10" s="126" t="s">
        <v>157</v>
      </c>
      <c r="FQ10" s="126" t="s">
        <v>157</v>
      </c>
      <c r="FR10" s="126" t="s">
        <v>157</v>
      </c>
      <c r="FS10" s="126" t="s">
        <v>157</v>
      </c>
      <c r="FT10" s="126" t="s">
        <v>157</v>
      </c>
      <c r="FU10" s="126" t="s">
        <v>157</v>
      </c>
      <c r="FV10" s="126" t="s">
        <v>157</v>
      </c>
      <c r="FW10" s="126" t="s">
        <v>157</v>
      </c>
      <c r="FX10" s="126" t="s">
        <v>157</v>
      </c>
      <c r="FY10" s="126" t="s">
        <v>157</v>
      </c>
      <c r="FZ10" s="126" t="s">
        <v>154</v>
      </c>
      <c r="GA10" s="126" t="s">
        <v>146</v>
      </c>
    </row>
    <row r="11" spans="1:183" ht="14.25" customHeight="1">
      <c r="A11" s="121">
        <v>9</v>
      </c>
      <c r="B11" s="121" t="s">
        <v>166</v>
      </c>
      <c r="C11" s="122">
        <v>1.7645999999999998E-2</v>
      </c>
      <c r="D11" s="122">
        <v>1.7649999999999999E-2</v>
      </c>
      <c r="E11" s="122">
        <v>1.7649999999999999E-2</v>
      </c>
      <c r="F11" s="122">
        <v>1.7651E-2</v>
      </c>
      <c r="G11" s="122">
        <v>1.7651E-2</v>
      </c>
      <c r="H11" s="122">
        <v>1.7651E-2</v>
      </c>
      <c r="I11" s="122">
        <v>1.9944E-2</v>
      </c>
      <c r="J11" s="122">
        <v>1.9945999999999998E-2</v>
      </c>
      <c r="K11" s="122">
        <v>1.9945999999999998E-2</v>
      </c>
      <c r="L11" s="122">
        <v>2.3361E-2</v>
      </c>
      <c r="M11" s="122">
        <v>2.3361E-2</v>
      </c>
      <c r="N11" s="122">
        <v>2.3369000000000001E-2</v>
      </c>
      <c r="O11" s="122">
        <v>2.6110999999999999E-2</v>
      </c>
      <c r="P11" s="122">
        <v>2.6113999999999998E-2</v>
      </c>
      <c r="Q11" s="122">
        <v>2.6113999999999998E-2</v>
      </c>
      <c r="R11" s="122">
        <v>2.6105E-2</v>
      </c>
      <c r="S11" s="122">
        <v>2.6019E-2</v>
      </c>
      <c r="T11" s="122">
        <v>2.6948E-2</v>
      </c>
      <c r="U11" s="122">
        <v>2.9787000000000001E-2</v>
      </c>
      <c r="V11" s="122">
        <v>3.2502999999999997E-2</v>
      </c>
      <c r="W11" s="122">
        <v>3.3864999999999999E-2</v>
      </c>
      <c r="X11" s="122">
        <v>3.5224999999999999E-2</v>
      </c>
      <c r="Y11" s="122">
        <v>3.5018000000000001E-2</v>
      </c>
      <c r="Z11" s="122">
        <v>3.5036999999999999E-2</v>
      </c>
      <c r="AA11" s="122">
        <v>3.5001999999999998E-2</v>
      </c>
      <c r="AB11" s="123">
        <v>2.363299</v>
      </c>
      <c r="AC11" s="123">
        <v>2.363299</v>
      </c>
      <c r="AD11" s="123">
        <v>2.363299</v>
      </c>
      <c r="AE11" s="123">
        <v>2.363299</v>
      </c>
      <c r="AF11" s="123">
        <v>2.363299</v>
      </c>
      <c r="AG11" s="123">
        <v>2.363299</v>
      </c>
      <c r="AH11" s="123">
        <v>2.6703060000000001</v>
      </c>
      <c r="AI11" s="123">
        <v>2.6703060000000001</v>
      </c>
      <c r="AJ11" s="123">
        <v>2.6703060000000001</v>
      </c>
      <c r="AK11" s="123">
        <v>3.1273430000000002</v>
      </c>
      <c r="AL11" s="123">
        <v>3.1273430000000002</v>
      </c>
      <c r="AM11" s="123">
        <v>3.1273430000000002</v>
      </c>
      <c r="AN11" s="123">
        <v>3.4942169999999999</v>
      </c>
      <c r="AO11" s="123">
        <v>3.4942169999999999</v>
      </c>
      <c r="AP11" s="123">
        <v>3.4942169999999999</v>
      </c>
      <c r="AQ11" s="123">
        <v>3.4929600000000001</v>
      </c>
      <c r="AR11" s="123">
        <v>3.4814080000000001</v>
      </c>
      <c r="AS11" s="123">
        <v>3.6052960000000001</v>
      </c>
      <c r="AT11" s="123">
        <v>3.985128</v>
      </c>
      <c r="AU11" s="123">
        <v>4.3482139999999996</v>
      </c>
      <c r="AV11" s="123">
        <v>4.5298559999999997</v>
      </c>
      <c r="AW11" s="123">
        <v>4.711748</v>
      </c>
      <c r="AX11" s="123">
        <v>4.6841169999999996</v>
      </c>
      <c r="AY11" s="123">
        <v>4.6850100000000001</v>
      </c>
      <c r="AZ11" s="123">
        <v>4.6802510000000002</v>
      </c>
      <c r="BA11" s="124">
        <v>0</v>
      </c>
      <c r="BB11" s="124">
        <v>0</v>
      </c>
      <c r="BC11" s="124">
        <v>0</v>
      </c>
      <c r="BD11" s="124">
        <v>0</v>
      </c>
      <c r="BE11" s="124">
        <v>0</v>
      </c>
      <c r="BF11" s="127">
        <v>-0.30700699999999997</v>
      </c>
      <c r="BG11" s="124">
        <v>0</v>
      </c>
      <c r="BH11" s="124">
        <v>0</v>
      </c>
      <c r="BI11" s="127">
        <v>-0.45703700000000003</v>
      </c>
      <c r="BJ11" s="124">
        <v>0</v>
      </c>
      <c r="BK11" s="124">
        <v>0</v>
      </c>
      <c r="BL11" s="127">
        <v>-0.36687399999999998</v>
      </c>
      <c r="BM11" s="124">
        <v>0</v>
      </c>
      <c r="BN11" s="124">
        <v>0</v>
      </c>
      <c r="BO11" s="128">
        <v>1.2570000000000001E-3</v>
      </c>
      <c r="BP11" s="128">
        <v>1.1552E-2</v>
      </c>
      <c r="BQ11" s="127">
        <v>-0.123888</v>
      </c>
      <c r="BR11" s="127">
        <v>-0.379832</v>
      </c>
      <c r="BS11" s="127">
        <v>-0.36308600000000002</v>
      </c>
      <c r="BT11" s="127">
        <v>-0.181642</v>
      </c>
      <c r="BU11" s="127">
        <v>-0.181892</v>
      </c>
      <c r="BV11" s="128">
        <v>2.7630999999999999E-2</v>
      </c>
      <c r="BW11" s="127">
        <v>-8.9300000000000002E-4</v>
      </c>
      <c r="BX11" s="128">
        <v>4.7590000000000002E-3</v>
      </c>
      <c r="BY11" s="128">
        <v>7.7999999999999999E-4</v>
      </c>
      <c r="BZ11" s="123">
        <v>86.854510039999994</v>
      </c>
      <c r="CA11" s="123">
        <v>86.854510039999994</v>
      </c>
      <c r="CB11" s="123">
        <v>86.854510039999994</v>
      </c>
      <c r="CC11" s="123">
        <v>86.854510039999994</v>
      </c>
      <c r="CD11" s="123">
        <v>86.854510039999994</v>
      </c>
      <c r="CE11" s="123">
        <v>86.854510039999994</v>
      </c>
      <c r="CF11" s="123">
        <v>86.965476890000005</v>
      </c>
      <c r="CG11" s="123">
        <v>86.965476890000005</v>
      </c>
      <c r="CH11" s="123">
        <v>86.965476890000005</v>
      </c>
      <c r="CI11" s="123">
        <v>95.796841049999998</v>
      </c>
      <c r="CJ11" s="123">
        <v>95.796841049999998</v>
      </c>
      <c r="CK11" s="123">
        <v>95.796841049999998</v>
      </c>
      <c r="CL11" s="123">
        <v>99.104138050000003</v>
      </c>
      <c r="CM11" s="123">
        <v>99.104138050000003</v>
      </c>
      <c r="CN11" s="123">
        <v>99.104138050000003</v>
      </c>
      <c r="CO11" s="123">
        <v>82.916302849999994</v>
      </c>
      <c r="CP11" s="123">
        <v>87.629547479999999</v>
      </c>
      <c r="CQ11" s="123">
        <v>109.91694371</v>
      </c>
      <c r="CR11" s="123">
        <v>115.99084439000001</v>
      </c>
      <c r="CS11" s="123">
        <v>115.97133896</v>
      </c>
      <c r="CT11" s="123">
        <v>110.62735306</v>
      </c>
      <c r="CU11" s="123">
        <v>109.10668324</v>
      </c>
      <c r="CV11" s="123">
        <v>96.45343862</v>
      </c>
      <c r="CW11" s="123">
        <v>100.40832721</v>
      </c>
      <c r="CX11" s="123">
        <v>88.444760520000003</v>
      </c>
      <c r="CY11" s="125">
        <v>46022</v>
      </c>
      <c r="CZ11" s="125">
        <v>46022</v>
      </c>
      <c r="DA11" s="125">
        <v>46022</v>
      </c>
      <c r="DB11" s="125">
        <v>46022</v>
      </c>
      <c r="DC11" s="125">
        <v>46022</v>
      </c>
      <c r="DD11" s="125">
        <v>46022</v>
      </c>
      <c r="DE11" s="125">
        <v>45930</v>
      </c>
      <c r="DF11" s="125">
        <v>45930</v>
      </c>
      <c r="DG11" s="125">
        <v>45930</v>
      </c>
      <c r="DH11" s="125">
        <v>45838</v>
      </c>
      <c r="DI11" s="125">
        <v>45838</v>
      </c>
      <c r="DJ11" s="125">
        <v>45838</v>
      </c>
      <c r="DK11" s="125">
        <v>45747</v>
      </c>
      <c r="DL11" s="125">
        <v>45747</v>
      </c>
      <c r="DM11" s="125">
        <v>45747</v>
      </c>
      <c r="DN11" s="125">
        <v>45716</v>
      </c>
      <c r="DO11" s="125">
        <v>45688</v>
      </c>
      <c r="DP11" s="125">
        <v>45657</v>
      </c>
      <c r="DQ11" s="125">
        <v>45626</v>
      </c>
      <c r="DR11" s="125">
        <v>45596</v>
      </c>
      <c r="DS11" s="125">
        <v>45565</v>
      </c>
      <c r="DT11" s="125">
        <v>45535</v>
      </c>
      <c r="DU11" s="125">
        <v>45504</v>
      </c>
      <c r="DV11" s="125">
        <v>45473</v>
      </c>
      <c r="DW11" s="125">
        <v>45443</v>
      </c>
      <c r="DX11" s="126" t="s">
        <v>141</v>
      </c>
      <c r="DY11" s="126" t="s">
        <v>141</v>
      </c>
      <c r="DZ11" s="126" t="s">
        <v>141</v>
      </c>
      <c r="EA11" s="126" t="s">
        <v>141</v>
      </c>
      <c r="EB11" s="126" t="s">
        <v>141</v>
      </c>
      <c r="EC11" s="126" t="s">
        <v>141</v>
      </c>
      <c r="ED11" s="126" t="s">
        <v>141</v>
      </c>
      <c r="EE11" s="126" t="s">
        <v>141</v>
      </c>
      <c r="EF11" s="126" t="s">
        <v>141</v>
      </c>
      <c r="EG11" s="126" t="s">
        <v>141</v>
      </c>
      <c r="EH11" s="126" t="s">
        <v>141</v>
      </c>
      <c r="EI11" s="126" t="s">
        <v>141</v>
      </c>
      <c r="EJ11" s="126" t="s">
        <v>141</v>
      </c>
      <c r="EK11" s="126" t="s">
        <v>141</v>
      </c>
      <c r="EL11" s="126" t="s">
        <v>141</v>
      </c>
      <c r="EM11" s="126" t="s">
        <v>150</v>
      </c>
      <c r="EN11" s="126" t="s">
        <v>150</v>
      </c>
      <c r="EO11" s="126" t="s">
        <v>150</v>
      </c>
      <c r="EP11" s="126" t="s">
        <v>150</v>
      </c>
      <c r="EQ11" s="126" t="s">
        <v>150</v>
      </c>
      <c r="ER11" s="126" t="s">
        <v>150</v>
      </c>
      <c r="ES11" s="126" t="s">
        <v>150</v>
      </c>
      <c r="ET11" s="126" t="s">
        <v>150</v>
      </c>
      <c r="EU11" s="126" t="s">
        <v>150</v>
      </c>
      <c r="EV11" s="126" t="s">
        <v>150</v>
      </c>
      <c r="EW11" s="126" t="s">
        <v>151</v>
      </c>
      <c r="EX11" s="126" t="s">
        <v>152</v>
      </c>
      <c r="EY11" s="123">
        <v>34858.815545099998</v>
      </c>
      <c r="EZ11" s="126" t="s">
        <v>153</v>
      </c>
      <c r="FA11" s="126" t="s">
        <v>157</v>
      </c>
      <c r="FB11" s="126" t="s">
        <v>157</v>
      </c>
      <c r="FC11" s="126" t="s">
        <v>157</v>
      </c>
      <c r="FD11" s="126" t="s">
        <v>157</v>
      </c>
      <c r="FE11" s="126" t="s">
        <v>157</v>
      </c>
      <c r="FF11" s="126" t="s">
        <v>157</v>
      </c>
      <c r="FG11" s="126" t="s">
        <v>144</v>
      </c>
      <c r="FH11" s="126" t="s">
        <v>144</v>
      </c>
      <c r="FI11" s="126" t="s">
        <v>144</v>
      </c>
      <c r="FJ11" s="126" t="s">
        <v>144</v>
      </c>
      <c r="FK11" s="126" t="s">
        <v>144</v>
      </c>
      <c r="FL11" s="126" t="s">
        <v>144</v>
      </c>
      <c r="FM11" s="126" t="s">
        <v>144</v>
      </c>
      <c r="FN11" s="126" t="s">
        <v>144</v>
      </c>
      <c r="FO11" s="126" t="s">
        <v>144</v>
      </c>
      <c r="FP11" s="126" t="s">
        <v>144</v>
      </c>
      <c r="FQ11" s="126" t="s">
        <v>144</v>
      </c>
      <c r="FR11" s="126" t="s">
        <v>144</v>
      </c>
      <c r="FS11" s="126" t="s">
        <v>144</v>
      </c>
      <c r="FT11" s="126" t="s">
        <v>144</v>
      </c>
      <c r="FU11" s="126" t="s">
        <v>144</v>
      </c>
      <c r="FV11" s="126" t="s">
        <v>144</v>
      </c>
      <c r="FW11" s="126" t="s">
        <v>144</v>
      </c>
      <c r="FX11" s="126" t="s">
        <v>144</v>
      </c>
      <c r="FY11" s="126" t="s">
        <v>144</v>
      </c>
      <c r="FZ11" s="126" t="s">
        <v>154</v>
      </c>
      <c r="GA11" s="126" t="s">
        <v>146</v>
      </c>
    </row>
    <row r="12" spans="1:183" ht="14.25" customHeight="1">
      <c r="A12" s="121">
        <v>10</v>
      </c>
      <c r="B12" s="121" t="s">
        <v>167</v>
      </c>
      <c r="C12" s="122">
        <v>1.6473000000000002E-2</v>
      </c>
      <c r="D12" s="122">
        <v>1.6476999999999999E-2</v>
      </c>
      <c r="E12" s="122">
        <v>1.6476999999999999E-2</v>
      </c>
      <c r="F12" s="122">
        <v>1.6476999999999999E-2</v>
      </c>
      <c r="G12" s="122">
        <v>1.6476999999999999E-2</v>
      </c>
      <c r="H12" s="122">
        <v>1.6476999999999999E-2</v>
      </c>
      <c r="I12" s="122">
        <v>1.9175000000000001E-2</v>
      </c>
      <c r="J12" s="122">
        <v>1.9177E-2</v>
      </c>
      <c r="K12" s="122">
        <v>1.9177E-2</v>
      </c>
      <c r="L12" s="122">
        <v>2.3421999999999998E-2</v>
      </c>
      <c r="M12" s="122">
        <v>2.3421999999999998E-2</v>
      </c>
      <c r="N12" s="122">
        <v>2.3429999999999999E-2</v>
      </c>
      <c r="O12" s="122">
        <v>2.3972E-2</v>
      </c>
      <c r="P12" s="122">
        <v>2.3975E-2</v>
      </c>
      <c r="Q12" s="122">
        <v>2.3975E-2</v>
      </c>
      <c r="R12" s="122">
        <v>2.3976000000000001E-2</v>
      </c>
      <c r="S12" s="122">
        <v>2.3976000000000001E-2</v>
      </c>
      <c r="T12" s="122">
        <v>2.3979E-2</v>
      </c>
      <c r="U12" s="122">
        <v>2.3979E-2</v>
      </c>
      <c r="V12" s="122">
        <v>2.3980999999999999E-2</v>
      </c>
      <c r="W12" s="122">
        <v>2.3983000000000001E-2</v>
      </c>
      <c r="X12" s="122">
        <v>2.4220999999999999E-2</v>
      </c>
      <c r="Y12" s="122">
        <v>2.4220999999999999E-2</v>
      </c>
      <c r="Z12" s="122">
        <v>2.4229000000000001E-2</v>
      </c>
      <c r="AA12" s="122">
        <v>2.6099000000000001E-2</v>
      </c>
      <c r="AB12" s="123">
        <v>2.206226</v>
      </c>
      <c r="AC12" s="123">
        <v>2.206226</v>
      </c>
      <c r="AD12" s="123">
        <v>2.206226</v>
      </c>
      <c r="AE12" s="123">
        <v>2.206226</v>
      </c>
      <c r="AF12" s="123">
        <v>2.206226</v>
      </c>
      <c r="AG12" s="123">
        <v>2.206226</v>
      </c>
      <c r="AH12" s="123">
        <v>2.5673469999999998</v>
      </c>
      <c r="AI12" s="123">
        <v>2.5673469999999998</v>
      </c>
      <c r="AJ12" s="123">
        <v>2.5673469999999998</v>
      </c>
      <c r="AK12" s="123">
        <v>3.1354660000000001</v>
      </c>
      <c r="AL12" s="123">
        <v>3.1354660000000001</v>
      </c>
      <c r="AM12" s="123">
        <v>3.1354660000000001</v>
      </c>
      <c r="AN12" s="123">
        <v>3.2080820000000001</v>
      </c>
      <c r="AO12" s="123">
        <v>3.2080820000000001</v>
      </c>
      <c r="AP12" s="123">
        <v>3.2080820000000001</v>
      </c>
      <c r="AQ12" s="123">
        <v>3.2080820000000001</v>
      </c>
      <c r="AR12" s="123">
        <v>3.2080820000000001</v>
      </c>
      <c r="AS12" s="123">
        <v>3.2080820000000001</v>
      </c>
      <c r="AT12" s="123">
        <v>3.2080820000000001</v>
      </c>
      <c r="AU12" s="123">
        <v>3.2080820000000001</v>
      </c>
      <c r="AV12" s="123">
        <v>3.2080820000000001</v>
      </c>
      <c r="AW12" s="123">
        <v>3.2398189999999998</v>
      </c>
      <c r="AX12" s="123">
        <v>3.2398189999999998</v>
      </c>
      <c r="AY12" s="123">
        <v>3.2398189999999998</v>
      </c>
      <c r="AZ12" s="123">
        <v>3.4898189999999998</v>
      </c>
      <c r="BA12" s="124">
        <v>0</v>
      </c>
      <c r="BB12" s="124">
        <v>0</v>
      </c>
      <c r="BC12" s="124">
        <v>0</v>
      </c>
      <c r="BD12" s="124">
        <v>0</v>
      </c>
      <c r="BE12" s="124">
        <v>0</v>
      </c>
      <c r="BF12" s="127">
        <v>-0.36112100000000003</v>
      </c>
      <c r="BG12" s="124">
        <v>0</v>
      </c>
      <c r="BH12" s="124">
        <v>0</v>
      </c>
      <c r="BI12" s="127">
        <v>-0.56811900000000004</v>
      </c>
      <c r="BJ12" s="124">
        <v>0</v>
      </c>
      <c r="BK12" s="124">
        <v>0</v>
      </c>
      <c r="BL12" s="127">
        <v>-7.2616E-2</v>
      </c>
      <c r="BM12" s="124">
        <v>0</v>
      </c>
      <c r="BN12" s="124">
        <v>0</v>
      </c>
      <c r="BO12" s="124">
        <v>0</v>
      </c>
      <c r="BP12" s="124">
        <v>0</v>
      </c>
      <c r="BQ12" s="124">
        <v>0</v>
      </c>
      <c r="BR12" s="124">
        <v>0</v>
      </c>
      <c r="BS12" s="124">
        <v>0</v>
      </c>
      <c r="BT12" s="124">
        <v>0</v>
      </c>
      <c r="BU12" s="127">
        <v>-3.1737000000000001E-2</v>
      </c>
      <c r="BV12" s="124">
        <v>0</v>
      </c>
      <c r="BW12" s="124">
        <v>0</v>
      </c>
      <c r="BX12" s="127">
        <v>-0.25</v>
      </c>
      <c r="BY12" s="124">
        <v>0</v>
      </c>
      <c r="BZ12" s="123">
        <v>81.081859840000007</v>
      </c>
      <c r="CA12" s="123">
        <v>81.081859840000007</v>
      </c>
      <c r="CB12" s="123">
        <v>81.081859840000007</v>
      </c>
      <c r="CC12" s="123">
        <v>81.081859840000007</v>
      </c>
      <c r="CD12" s="123">
        <v>81.081859840000007</v>
      </c>
      <c r="CE12" s="123">
        <v>81.081859840000007</v>
      </c>
      <c r="CF12" s="123">
        <v>83.612348620000006</v>
      </c>
      <c r="CG12" s="123">
        <v>83.612348620000006</v>
      </c>
      <c r="CH12" s="123">
        <v>83.612348620000006</v>
      </c>
      <c r="CI12" s="123">
        <v>96.045664970000004</v>
      </c>
      <c r="CJ12" s="123">
        <v>96.045664970000004</v>
      </c>
      <c r="CK12" s="123">
        <v>96.045664970000004</v>
      </c>
      <c r="CL12" s="123">
        <v>90.988682560000001</v>
      </c>
      <c r="CM12" s="123">
        <v>90.988682560000001</v>
      </c>
      <c r="CN12" s="123">
        <v>90.988682560000001</v>
      </c>
      <c r="CO12" s="123">
        <v>97.806828789999997</v>
      </c>
      <c r="CP12" s="123">
        <v>97.806828789999997</v>
      </c>
      <c r="CQ12" s="123">
        <v>97.806828789999997</v>
      </c>
      <c r="CR12" s="123">
        <v>78.347218999999996</v>
      </c>
      <c r="CS12" s="123">
        <v>78.347218999999996</v>
      </c>
      <c r="CT12" s="123">
        <v>78.347218999999996</v>
      </c>
      <c r="CU12" s="123">
        <v>69.435242669999994</v>
      </c>
      <c r="CV12" s="123">
        <v>69.435242669999994</v>
      </c>
      <c r="CW12" s="123">
        <v>69.435242669999994</v>
      </c>
      <c r="CX12" s="123">
        <v>72.338213569999994</v>
      </c>
      <c r="CY12" s="125">
        <v>46022</v>
      </c>
      <c r="CZ12" s="125">
        <v>46022</v>
      </c>
      <c r="DA12" s="125">
        <v>46022</v>
      </c>
      <c r="DB12" s="125">
        <v>46022</v>
      </c>
      <c r="DC12" s="125">
        <v>46022</v>
      </c>
      <c r="DD12" s="125">
        <v>46022</v>
      </c>
      <c r="DE12" s="125">
        <v>45930</v>
      </c>
      <c r="DF12" s="125">
        <v>45930</v>
      </c>
      <c r="DG12" s="125">
        <v>45930</v>
      </c>
      <c r="DH12" s="125">
        <v>45838</v>
      </c>
      <c r="DI12" s="125">
        <v>45838</v>
      </c>
      <c r="DJ12" s="125">
        <v>45838</v>
      </c>
      <c r="DK12" s="125">
        <v>45747</v>
      </c>
      <c r="DL12" s="125">
        <v>45747</v>
      </c>
      <c r="DM12" s="125">
        <v>45747</v>
      </c>
      <c r="DN12" s="125">
        <v>45657</v>
      </c>
      <c r="DO12" s="125">
        <v>45657</v>
      </c>
      <c r="DP12" s="125">
        <v>45657</v>
      </c>
      <c r="DQ12" s="125">
        <v>45565</v>
      </c>
      <c r="DR12" s="125">
        <v>45565</v>
      </c>
      <c r="DS12" s="125">
        <v>45565</v>
      </c>
      <c r="DT12" s="125">
        <v>45473</v>
      </c>
      <c r="DU12" s="125">
        <v>45473</v>
      </c>
      <c r="DV12" s="125">
        <v>45473</v>
      </c>
      <c r="DW12" s="125">
        <v>45382</v>
      </c>
      <c r="DX12" s="126" t="s">
        <v>141</v>
      </c>
      <c r="DY12" s="126" t="s">
        <v>141</v>
      </c>
      <c r="DZ12" s="126" t="s">
        <v>141</v>
      </c>
      <c r="EA12" s="126" t="s">
        <v>141</v>
      </c>
      <c r="EB12" s="126" t="s">
        <v>141</v>
      </c>
      <c r="EC12" s="126" t="s">
        <v>141</v>
      </c>
      <c r="ED12" s="126" t="s">
        <v>141</v>
      </c>
      <c r="EE12" s="126" t="s">
        <v>141</v>
      </c>
      <c r="EF12" s="126" t="s">
        <v>141</v>
      </c>
      <c r="EG12" s="126" t="s">
        <v>141</v>
      </c>
      <c r="EH12" s="126" t="s">
        <v>141</v>
      </c>
      <c r="EI12" s="126" t="s">
        <v>141</v>
      </c>
      <c r="EJ12" s="126" t="s">
        <v>141</v>
      </c>
      <c r="EK12" s="126" t="s">
        <v>141</v>
      </c>
      <c r="EL12" s="126" t="s">
        <v>141</v>
      </c>
      <c r="EM12" s="126" t="s">
        <v>141</v>
      </c>
      <c r="EN12" s="126" t="s">
        <v>141</v>
      </c>
      <c r="EO12" s="126" t="s">
        <v>141</v>
      </c>
      <c r="EP12" s="126" t="s">
        <v>141</v>
      </c>
      <c r="EQ12" s="126" t="s">
        <v>141</v>
      </c>
      <c r="ER12" s="126" t="s">
        <v>141</v>
      </c>
      <c r="ES12" s="126" t="s">
        <v>141</v>
      </c>
      <c r="ET12" s="126" t="s">
        <v>141</v>
      </c>
      <c r="EU12" s="126" t="s">
        <v>141</v>
      </c>
      <c r="EV12" s="126" t="s">
        <v>141</v>
      </c>
      <c r="EW12" s="126" t="s">
        <v>142</v>
      </c>
      <c r="EX12" s="126" t="s">
        <v>143</v>
      </c>
      <c r="EY12" s="123">
        <v>248.02853364000001</v>
      </c>
      <c r="EZ12" s="126"/>
      <c r="FA12" s="126" t="s">
        <v>144</v>
      </c>
      <c r="FB12" s="126" t="s">
        <v>144</v>
      </c>
      <c r="FC12" s="126" t="s">
        <v>144</v>
      </c>
      <c r="FD12" s="126" t="s">
        <v>144</v>
      </c>
      <c r="FE12" s="126" t="s">
        <v>144</v>
      </c>
      <c r="FF12" s="126" t="s">
        <v>144</v>
      </c>
      <c r="FG12" s="126" t="s">
        <v>144</v>
      </c>
      <c r="FH12" s="126" t="s">
        <v>144</v>
      </c>
      <c r="FI12" s="126" t="s">
        <v>144</v>
      </c>
      <c r="FJ12" s="126" t="s">
        <v>144</v>
      </c>
      <c r="FK12" s="126" t="s">
        <v>144</v>
      </c>
      <c r="FL12" s="126" t="s">
        <v>144</v>
      </c>
      <c r="FM12" s="126" t="s">
        <v>144</v>
      </c>
      <c r="FN12" s="126" t="s">
        <v>144</v>
      </c>
      <c r="FO12" s="126" t="s">
        <v>144</v>
      </c>
      <c r="FP12" s="126" t="s">
        <v>144</v>
      </c>
      <c r="FQ12" s="126" t="s">
        <v>144</v>
      </c>
      <c r="FR12" s="126" t="s">
        <v>144</v>
      </c>
      <c r="FS12" s="126" t="s">
        <v>144</v>
      </c>
      <c r="FT12" s="126" t="s">
        <v>144</v>
      </c>
      <c r="FU12" s="126" t="s">
        <v>144</v>
      </c>
      <c r="FV12" s="126" t="s">
        <v>144</v>
      </c>
      <c r="FW12" s="126" t="s">
        <v>144</v>
      </c>
      <c r="FX12" s="126" t="s">
        <v>144</v>
      </c>
      <c r="FY12" s="126" t="s">
        <v>144</v>
      </c>
      <c r="FZ12" s="126"/>
      <c r="GA12" s="126" t="s">
        <v>168</v>
      </c>
    </row>
    <row r="13" spans="1:183" ht="14.25" customHeight="1">
      <c r="A13" s="121">
        <v>11</v>
      </c>
      <c r="B13" s="121" t="s">
        <v>169</v>
      </c>
      <c r="C13" s="122">
        <v>1.3625999999999999E-2</v>
      </c>
      <c r="D13" s="122">
        <v>1.363E-2</v>
      </c>
      <c r="E13" s="122">
        <v>1.3783999999999999E-2</v>
      </c>
      <c r="F13" s="122">
        <v>1.0243E-2</v>
      </c>
      <c r="G13" s="122">
        <v>9.1109999999999993E-3</v>
      </c>
      <c r="H13" s="122">
        <v>8.8990000000000007E-3</v>
      </c>
      <c r="I13" s="122">
        <v>8.6999999999999994E-3</v>
      </c>
      <c r="J13" s="122">
        <v>8.7010000000000004E-3</v>
      </c>
      <c r="K13" s="122">
        <v>8.0619999999999997E-3</v>
      </c>
      <c r="L13" s="122">
        <v>8.012E-3</v>
      </c>
      <c r="M13" s="122">
        <v>7.2420000000000002E-3</v>
      </c>
      <c r="N13" s="122">
        <v>6.4070000000000004E-3</v>
      </c>
      <c r="O13" s="122">
        <v>4.8549999999999999E-3</v>
      </c>
      <c r="P13" s="122">
        <v>4.6129999999999999E-3</v>
      </c>
      <c r="Q13" s="122">
        <v>4.6129999999999999E-3</v>
      </c>
      <c r="R13" s="122">
        <v>4.6129999999999999E-3</v>
      </c>
      <c r="S13" s="122">
        <v>3.369E-3</v>
      </c>
      <c r="T13" s="122">
        <v>2.2920000000000002E-3</v>
      </c>
      <c r="U13" s="121"/>
      <c r="V13" s="121"/>
      <c r="W13" s="121"/>
      <c r="X13" s="121"/>
      <c r="Y13" s="121"/>
      <c r="Z13" s="121"/>
      <c r="AA13" s="121"/>
      <c r="AB13" s="123">
        <v>1.8249740000000001</v>
      </c>
      <c r="AC13" s="123">
        <v>1.8249740000000001</v>
      </c>
      <c r="AD13" s="123">
        <v>1.8456570000000001</v>
      </c>
      <c r="AE13" s="123">
        <v>1.3714379999999999</v>
      </c>
      <c r="AF13" s="123">
        <v>1.2199199999999999</v>
      </c>
      <c r="AG13" s="123">
        <v>1.1915359999999999</v>
      </c>
      <c r="AH13" s="123">
        <v>1.1649099999999999</v>
      </c>
      <c r="AI13" s="123">
        <v>1.1649099999999999</v>
      </c>
      <c r="AJ13" s="123">
        <v>1.0793600000000001</v>
      </c>
      <c r="AK13" s="123">
        <v>1.07256</v>
      </c>
      <c r="AL13" s="123">
        <v>0.96944600000000003</v>
      </c>
      <c r="AM13" s="123">
        <v>0.85744600000000004</v>
      </c>
      <c r="AN13" s="123">
        <v>0.64973400000000003</v>
      </c>
      <c r="AO13" s="123">
        <v>0.61728700000000003</v>
      </c>
      <c r="AP13" s="123">
        <v>0.61728700000000003</v>
      </c>
      <c r="AQ13" s="123">
        <v>0.61728700000000003</v>
      </c>
      <c r="AR13" s="123">
        <v>0.45083499999999999</v>
      </c>
      <c r="AS13" s="123">
        <v>0.30666900000000002</v>
      </c>
      <c r="AT13" s="126"/>
      <c r="AU13" s="126"/>
      <c r="AV13" s="126"/>
      <c r="AW13" s="126"/>
      <c r="AX13" s="126"/>
      <c r="AY13" s="126"/>
      <c r="AZ13" s="126"/>
      <c r="BA13" s="124">
        <v>0</v>
      </c>
      <c r="BB13" s="127">
        <v>-2.0683E-2</v>
      </c>
      <c r="BC13" s="128">
        <v>0.474219</v>
      </c>
      <c r="BD13" s="128">
        <v>0.15151800000000001</v>
      </c>
      <c r="BE13" s="128">
        <v>2.8384E-2</v>
      </c>
      <c r="BF13" s="128">
        <v>2.6626E-2</v>
      </c>
      <c r="BG13" s="124">
        <v>0</v>
      </c>
      <c r="BH13" s="128">
        <v>8.5550000000000001E-2</v>
      </c>
      <c r="BI13" s="128">
        <v>6.7999999999999996E-3</v>
      </c>
      <c r="BJ13" s="128">
        <v>0.103114</v>
      </c>
      <c r="BK13" s="128">
        <v>0.112</v>
      </c>
      <c r="BL13" s="128">
        <v>0.20771200000000001</v>
      </c>
      <c r="BM13" s="128">
        <v>3.2446999999999997E-2</v>
      </c>
      <c r="BN13" s="124">
        <v>0</v>
      </c>
      <c r="BO13" s="124">
        <v>0</v>
      </c>
      <c r="BP13" s="128">
        <v>0.16645199999999999</v>
      </c>
      <c r="BQ13" s="128">
        <v>0.14416599999999999</v>
      </c>
      <c r="BR13" s="128">
        <v>0.30666900000000002</v>
      </c>
      <c r="BS13" s="126"/>
      <c r="BT13" s="126"/>
      <c r="BU13" s="126"/>
      <c r="BV13" s="126"/>
      <c r="BW13" s="126"/>
      <c r="BX13" s="126"/>
      <c r="BY13" s="126"/>
      <c r="BZ13" s="123">
        <v>65.862609379999995</v>
      </c>
      <c r="CA13" s="123">
        <v>65.862609379999995</v>
      </c>
      <c r="CB13" s="123">
        <v>51.202147670000002</v>
      </c>
      <c r="CC13" s="123">
        <v>39.941795710000001</v>
      </c>
      <c r="CD13" s="123">
        <v>37.591725070000003</v>
      </c>
      <c r="CE13" s="123">
        <v>43.790597579999996</v>
      </c>
      <c r="CF13" s="123">
        <v>41.828281060000002</v>
      </c>
      <c r="CG13" s="123">
        <v>41.170539640000001</v>
      </c>
      <c r="CH13" s="123">
        <v>35.152172499999999</v>
      </c>
      <c r="CI13" s="123">
        <v>34.941097059999997</v>
      </c>
      <c r="CJ13" s="123">
        <v>30.240584139999999</v>
      </c>
      <c r="CK13" s="123">
        <v>26.265305139999999</v>
      </c>
      <c r="CL13" s="123">
        <v>19.2718937</v>
      </c>
      <c r="CM13" s="123">
        <v>17.807178520000001</v>
      </c>
      <c r="CN13" s="123">
        <v>17.507698019999999</v>
      </c>
      <c r="CO13" s="123">
        <v>14.65323274</v>
      </c>
      <c r="CP13" s="123">
        <v>11.347841750000001</v>
      </c>
      <c r="CQ13" s="123">
        <v>9.3496121300000006</v>
      </c>
      <c r="CR13" s="126"/>
      <c r="CS13" s="126"/>
      <c r="CT13" s="126"/>
      <c r="CU13" s="126"/>
      <c r="CV13" s="126"/>
      <c r="CW13" s="126"/>
      <c r="CX13" s="126"/>
      <c r="CY13" s="125">
        <v>46142</v>
      </c>
      <c r="CZ13" s="125">
        <v>46142</v>
      </c>
      <c r="DA13" s="125">
        <v>46112</v>
      </c>
      <c r="DB13" s="125">
        <v>46081</v>
      </c>
      <c r="DC13" s="125">
        <v>46053</v>
      </c>
      <c r="DD13" s="125">
        <v>46022</v>
      </c>
      <c r="DE13" s="125">
        <v>45991</v>
      </c>
      <c r="DF13" s="125">
        <v>45961</v>
      </c>
      <c r="DG13" s="125">
        <v>45930</v>
      </c>
      <c r="DH13" s="125">
        <v>45900</v>
      </c>
      <c r="DI13" s="125">
        <v>45869</v>
      </c>
      <c r="DJ13" s="125">
        <v>45838</v>
      </c>
      <c r="DK13" s="125">
        <v>45808</v>
      </c>
      <c r="DL13" s="125">
        <v>45777</v>
      </c>
      <c r="DM13" s="125">
        <v>45747</v>
      </c>
      <c r="DN13" s="125">
        <v>45716</v>
      </c>
      <c r="DO13" s="125">
        <v>45688</v>
      </c>
      <c r="DP13" s="125">
        <v>45657</v>
      </c>
      <c r="DQ13" s="126"/>
      <c r="DR13" s="126"/>
      <c r="DS13" s="126"/>
      <c r="DT13" s="126"/>
      <c r="DU13" s="126"/>
      <c r="DV13" s="126"/>
      <c r="DW13" s="126"/>
      <c r="DX13" s="126" t="s">
        <v>150</v>
      </c>
      <c r="DY13" s="126" t="s">
        <v>150</v>
      </c>
      <c r="DZ13" s="126" t="s">
        <v>150</v>
      </c>
      <c r="EA13" s="126" t="s">
        <v>150</v>
      </c>
      <c r="EB13" s="126" t="s">
        <v>150</v>
      </c>
      <c r="EC13" s="126" t="s">
        <v>150</v>
      </c>
      <c r="ED13" s="126" t="s">
        <v>150</v>
      </c>
      <c r="EE13" s="126" t="s">
        <v>150</v>
      </c>
      <c r="EF13" s="126" t="s">
        <v>150</v>
      </c>
      <c r="EG13" s="126" t="s">
        <v>150</v>
      </c>
      <c r="EH13" s="126" t="s">
        <v>150</v>
      </c>
      <c r="EI13" s="126" t="s">
        <v>150</v>
      </c>
      <c r="EJ13" s="126" t="s">
        <v>150</v>
      </c>
      <c r="EK13" s="126" t="s">
        <v>150</v>
      </c>
      <c r="EL13" s="126" t="s">
        <v>150</v>
      </c>
      <c r="EM13" s="126" t="s">
        <v>150</v>
      </c>
      <c r="EN13" s="126" t="s">
        <v>150</v>
      </c>
      <c r="EO13" s="126" t="s">
        <v>150</v>
      </c>
      <c r="EP13" s="126"/>
      <c r="EQ13" s="126"/>
      <c r="ER13" s="126"/>
      <c r="ES13" s="126"/>
      <c r="ET13" s="126"/>
      <c r="EU13" s="126"/>
      <c r="EV13" s="126"/>
      <c r="EW13" s="126" t="s">
        <v>151</v>
      </c>
      <c r="EX13" s="126" t="s">
        <v>152</v>
      </c>
      <c r="EY13" s="123">
        <v>11263.419194210001</v>
      </c>
      <c r="EZ13" s="126" t="s">
        <v>156</v>
      </c>
      <c r="FA13" s="126" t="s">
        <v>144</v>
      </c>
      <c r="FB13" s="126" t="s">
        <v>144</v>
      </c>
      <c r="FC13" s="126" t="s">
        <v>144</v>
      </c>
      <c r="FD13" s="126" t="s">
        <v>144</v>
      </c>
      <c r="FE13" s="126" t="s">
        <v>144</v>
      </c>
      <c r="FF13" s="126" t="s">
        <v>144</v>
      </c>
      <c r="FG13" s="126" t="s">
        <v>144</v>
      </c>
      <c r="FH13" s="126" t="s">
        <v>144</v>
      </c>
      <c r="FI13" s="126" t="s">
        <v>144</v>
      </c>
      <c r="FJ13" s="126" t="s">
        <v>144</v>
      </c>
      <c r="FK13" s="126" t="s">
        <v>144</v>
      </c>
      <c r="FL13" s="126" t="s">
        <v>144</v>
      </c>
      <c r="FM13" s="126" t="s">
        <v>144</v>
      </c>
      <c r="FN13" s="126" t="s">
        <v>144</v>
      </c>
      <c r="FO13" s="126" t="s">
        <v>144</v>
      </c>
      <c r="FP13" s="126" t="s">
        <v>144</v>
      </c>
      <c r="FQ13" s="126" t="s">
        <v>144</v>
      </c>
      <c r="FR13" s="126" t="s">
        <v>144</v>
      </c>
      <c r="FS13" s="126"/>
      <c r="FT13" s="126"/>
      <c r="FU13" s="126"/>
      <c r="FV13" s="126"/>
      <c r="FW13" s="126"/>
      <c r="FX13" s="126"/>
      <c r="FY13" s="126"/>
      <c r="FZ13" s="126" t="s">
        <v>154</v>
      </c>
      <c r="GA13" s="126" t="s">
        <v>146</v>
      </c>
    </row>
    <row r="14" spans="1:183" ht="14.25" customHeight="1">
      <c r="A14" s="121">
        <v>12</v>
      </c>
      <c r="B14" s="121" t="s">
        <v>170</v>
      </c>
      <c r="C14" s="122">
        <v>1.3063E-2</v>
      </c>
      <c r="D14" s="122">
        <v>1.3065999999999999E-2</v>
      </c>
      <c r="E14" s="122">
        <v>1.3065999999999999E-2</v>
      </c>
      <c r="F14" s="122">
        <v>1.3065999999999999E-2</v>
      </c>
      <c r="G14" s="122">
        <v>1.3065999999999999E-2</v>
      </c>
      <c r="H14" s="122">
        <v>1.3065999999999999E-2</v>
      </c>
      <c r="I14" s="122">
        <v>1.2929E-2</v>
      </c>
      <c r="J14" s="122">
        <v>1.2931E-2</v>
      </c>
      <c r="K14" s="122">
        <v>1.2931E-2</v>
      </c>
      <c r="L14" s="122">
        <v>1.3109000000000001E-2</v>
      </c>
      <c r="M14" s="122">
        <v>1.3109000000000001E-2</v>
      </c>
      <c r="N14" s="122">
        <v>1.3113E-2</v>
      </c>
      <c r="O14" s="122">
        <v>1.3159000000000001E-2</v>
      </c>
      <c r="P14" s="122">
        <v>1.316E-2</v>
      </c>
      <c r="Q14" s="122">
        <v>1.316E-2</v>
      </c>
      <c r="R14" s="122">
        <v>1.3204E-2</v>
      </c>
      <c r="S14" s="122">
        <v>1.3204E-2</v>
      </c>
      <c r="T14" s="122">
        <v>1.3206000000000001E-2</v>
      </c>
      <c r="U14" s="122">
        <v>1.2857E-2</v>
      </c>
      <c r="V14" s="122">
        <v>1.2858E-2</v>
      </c>
      <c r="W14" s="122">
        <v>1.2859000000000001E-2</v>
      </c>
      <c r="X14" s="122">
        <v>1.2888999999999999E-2</v>
      </c>
      <c r="Y14" s="122">
        <v>1.2888999999999999E-2</v>
      </c>
      <c r="Z14" s="122">
        <v>1.2893E-2</v>
      </c>
      <c r="AA14" s="122">
        <v>1.2917E-2</v>
      </c>
      <c r="AB14" s="123">
        <v>1.7495080000000001</v>
      </c>
      <c r="AC14" s="123">
        <v>1.7495080000000001</v>
      </c>
      <c r="AD14" s="123">
        <v>1.7495080000000001</v>
      </c>
      <c r="AE14" s="123">
        <v>1.7495080000000001</v>
      </c>
      <c r="AF14" s="123">
        <v>1.7495080000000001</v>
      </c>
      <c r="AG14" s="123">
        <v>1.7495080000000001</v>
      </c>
      <c r="AH14" s="123">
        <v>1.7311430000000001</v>
      </c>
      <c r="AI14" s="123">
        <v>1.7311430000000001</v>
      </c>
      <c r="AJ14" s="123">
        <v>1.7311430000000001</v>
      </c>
      <c r="AK14" s="123">
        <v>1.7548630000000001</v>
      </c>
      <c r="AL14" s="123">
        <v>1.7548630000000001</v>
      </c>
      <c r="AM14" s="123">
        <v>1.7548630000000001</v>
      </c>
      <c r="AN14" s="123">
        <v>1.760953</v>
      </c>
      <c r="AO14" s="123">
        <v>1.760953</v>
      </c>
      <c r="AP14" s="123">
        <v>1.760953</v>
      </c>
      <c r="AQ14" s="123">
        <v>1.766748</v>
      </c>
      <c r="AR14" s="123">
        <v>1.766748</v>
      </c>
      <c r="AS14" s="123">
        <v>1.766748</v>
      </c>
      <c r="AT14" s="123">
        <v>1.720108</v>
      </c>
      <c r="AU14" s="123">
        <v>1.720108</v>
      </c>
      <c r="AV14" s="123">
        <v>1.720108</v>
      </c>
      <c r="AW14" s="123">
        <v>1.7240329999999999</v>
      </c>
      <c r="AX14" s="123">
        <v>1.7240329999999999</v>
      </c>
      <c r="AY14" s="123">
        <v>1.7240329999999999</v>
      </c>
      <c r="AZ14" s="123">
        <v>1.7271829999999999</v>
      </c>
      <c r="BA14" s="124">
        <v>0</v>
      </c>
      <c r="BB14" s="124">
        <v>0</v>
      </c>
      <c r="BC14" s="124">
        <v>0</v>
      </c>
      <c r="BD14" s="124">
        <v>0</v>
      </c>
      <c r="BE14" s="124">
        <v>0</v>
      </c>
      <c r="BF14" s="128">
        <v>1.8364999999999999E-2</v>
      </c>
      <c r="BG14" s="124">
        <v>0</v>
      </c>
      <c r="BH14" s="124">
        <v>0</v>
      </c>
      <c r="BI14" s="127">
        <v>-2.3720000000000001E-2</v>
      </c>
      <c r="BJ14" s="124">
        <v>0</v>
      </c>
      <c r="BK14" s="124">
        <v>0</v>
      </c>
      <c r="BL14" s="127">
        <v>-6.0899999999999999E-3</v>
      </c>
      <c r="BM14" s="124">
        <v>0</v>
      </c>
      <c r="BN14" s="124">
        <v>0</v>
      </c>
      <c r="BO14" s="127">
        <v>-5.7949999999999998E-3</v>
      </c>
      <c r="BP14" s="124">
        <v>0</v>
      </c>
      <c r="BQ14" s="124">
        <v>0</v>
      </c>
      <c r="BR14" s="128">
        <v>4.6640000000000001E-2</v>
      </c>
      <c r="BS14" s="124">
        <v>0</v>
      </c>
      <c r="BT14" s="124">
        <v>0</v>
      </c>
      <c r="BU14" s="127">
        <v>-3.9249999999999997E-3</v>
      </c>
      <c r="BV14" s="124">
        <v>0</v>
      </c>
      <c r="BW14" s="124">
        <v>0</v>
      </c>
      <c r="BX14" s="127">
        <v>-3.15E-3</v>
      </c>
      <c r="BY14" s="124">
        <v>0</v>
      </c>
      <c r="BZ14" s="123">
        <v>64.296841049999998</v>
      </c>
      <c r="CA14" s="123">
        <v>64.296841049999998</v>
      </c>
      <c r="CB14" s="123">
        <v>64.296841049999998</v>
      </c>
      <c r="CC14" s="123">
        <v>64.296841049999998</v>
      </c>
      <c r="CD14" s="123">
        <v>64.296841049999998</v>
      </c>
      <c r="CE14" s="123">
        <v>64.296841049999998</v>
      </c>
      <c r="CF14" s="123">
        <v>56.379185210000003</v>
      </c>
      <c r="CG14" s="123">
        <v>56.379185210000003</v>
      </c>
      <c r="CH14" s="123">
        <v>56.379185210000003</v>
      </c>
      <c r="CI14" s="123">
        <v>53.755002849999997</v>
      </c>
      <c r="CJ14" s="123">
        <v>53.755002849999997</v>
      </c>
      <c r="CK14" s="123">
        <v>53.755002849999997</v>
      </c>
      <c r="CL14" s="123">
        <v>49.944731310000002</v>
      </c>
      <c r="CM14" s="123">
        <v>49.944731310000002</v>
      </c>
      <c r="CN14" s="123">
        <v>49.944731310000002</v>
      </c>
      <c r="CO14" s="123">
        <v>53.863965800000003</v>
      </c>
      <c r="CP14" s="123">
        <v>53.863965800000003</v>
      </c>
      <c r="CQ14" s="123">
        <v>53.863965800000003</v>
      </c>
      <c r="CR14" s="123">
        <v>42.008177529999998</v>
      </c>
      <c r="CS14" s="123">
        <v>42.008177529999998</v>
      </c>
      <c r="CT14" s="123">
        <v>42.008177529999998</v>
      </c>
      <c r="CU14" s="123">
        <v>36.949178250000003</v>
      </c>
      <c r="CV14" s="123">
        <v>36.949178250000003</v>
      </c>
      <c r="CW14" s="123">
        <v>36.949178250000003</v>
      </c>
      <c r="CX14" s="123">
        <v>35.801665569999997</v>
      </c>
      <c r="CY14" s="125">
        <v>46022</v>
      </c>
      <c r="CZ14" s="125">
        <v>46022</v>
      </c>
      <c r="DA14" s="125">
        <v>46022</v>
      </c>
      <c r="DB14" s="125">
        <v>46022</v>
      </c>
      <c r="DC14" s="125">
        <v>46022</v>
      </c>
      <c r="DD14" s="125">
        <v>46022</v>
      </c>
      <c r="DE14" s="125">
        <v>45930</v>
      </c>
      <c r="DF14" s="125">
        <v>45930</v>
      </c>
      <c r="DG14" s="125">
        <v>45930</v>
      </c>
      <c r="DH14" s="125">
        <v>45838</v>
      </c>
      <c r="DI14" s="125">
        <v>45838</v>
      </c>
      <c r="DJ14" s="125">
        <v>45838</v>
      </c>
      <c r="DK14" s="125">
        <v>45747</v>
      </c>
      <c r="DL14" s="125">
        <v>45747</v>
      </c>
      <c r="DM14" s="125">
        <v>45747</v>
      </c>
      <c r="DN14" s="125">
        <v>45657</v>
      </c>
      <c r="DO14" s="125">
        <v>45657</v>
      </c>
      <c r="DP14" s="125">
        <v>45657</v>
      </c>
      <c r="DQ14" s="125">
        <v>45565</v>
      </c>
      <c r="DR14" s="125">
        <v>45565</v>
      </c>
      <c r="DS14" s="125">
        <v>45565</v>
      </c>
      <c r="DT14" s="125">
        <v>45473</v>
      </c>
      <c r="DU14" s="125">
        <v>45473</v>
      </c>
      <c r="DV14" s="125">
        <v>45473</v>
      </c>
      <c r="DW14" s="125">
        <v>45382</v>
      </c>
      <c r="DX14" s="126" t="s">
        <v>141</v>
      </c>
      <c r="DY14" s="126" t="s">
        <v>141</v>
      </c>
      <c r="DZ14" s="126" t="s">
        <v>141</v>
      </c>
      <c r="EA14" s="126" t="s">
        <v>141</v>
      </c>
      <c r="EB14" s="126" t="s">
        <v>141</v>
      </c>
      <c r="EC14" s="126" t="s">
        <v>141</v>
      </c>
      <c r="ED14" s="126" t="s">
        <v>141</v>
      </c>
      <c r="EE14" s="126" t="s">
        <v>141</v>
      </c>
      <c r="EF14" s="126" t="s">
        <v>141</v>
      </c>
      <c r="EG14" s="126" t="s">
        <v>141</v>
      </c>
      <c r="EH14" s="126" t="s">
        <v>141</v>
      </c>
      <c r="EI14" s="126" t="s">
        <v>141</v>
      </c>
      <c r="EJ14" s="126" t="s">
        <v>141</v>
      </c>
      <c r="EK14" s="126" t="s">
        <v>141</v>
      </c>
      <c r="EL14" s="126" t="s">
        <v>141</v>
      </c>
      <c r="EM14" s="126" t="s">
        <v>141</v>
      </c>
      <c r="EN14" s="126" t="s">
        <v>141</v>
      </c>
      <c r="EO14" s="126" t="s">
        <v>141</v>
      </c>
      <c r="EP14" s="126" t="s">
        <v>141</v>
      </c>
      <c r="EQ14" s="126" t="s">
        <v>141</v>
      </c>
      <c r="ER14" s="126" t="s">
        <v>141</v>
      </c>
      <c r="ES14" s="126" t="s">
        <v>141</v>
      </c>
      <c r="ET14" s="126" t="s">
        <v>141</v>
      </c>
      <c r="EU14" s="126" t="s">
        <v>141</v>
      </c>
      <c r="EV14" s="126" t="s">
        <v>141</v>
      </c>
      <c r="EW14" s="126" t="s">
        <v>142</v>
      </c>
      <c r="EX14" s="126" t="s">
        <v>143</v>
      </c>
      <c r="EY14" s="123">
        <v>9985.9212936599997</v>
      </c>
      <c r="EZ14" s="126"/>
      <c r="FA14" s="126" t="s">
        <v>144</v>
      </c>
      <c r="FB14" s="126" t="s">
        <v>144</v>
      </c>
      <c r="FC14" s="126" t="s">
        <v>144</v>
      </c>
      <c r="FD14" s="126" t="s">
        <v>144</v>
      </c>
      <c r="FE14" s="126" t="s">
        <v>144</v>
      </c>
      <c r="FF14" s="126" t="s">
        <v>144</v>
      </c>
      <c r="FG14" s="126" t="s">
        <v>144</v>
      </c>
      <c r="FH14" s="126" t="s">
        <v>144</v>
      </c>
      <c r="FI14" s="126" t="s">
        <v>144</v>
      </c>
      <c r="FJ14" s="126" t="s">
        <v>144</v>
      </c>
      <c r="FK14" s="126" t="s">
        <v>144</v>
      </c>
      <c r="FL14" s="126" t="s">
        <v>144</v>
      </c>
      <c r="FM14" s="126" t="s">
        <v>144</v>
      </c>
      <c r="FN14" s="126" t="s">
        <v>144</v>
      </c>
      <c r="FO14" s="126" t="s">
        <v>144</v>
      </c>
      <c r="FP14" s="126" t="s">
        <v>144</v>
      </c>
      <c r="FQ14" s="126" t="s">
        <v>144</v>
      </c>
      <c r="FR14" s="126" t="s">
        <v>144</v>
      </c>
      <c r="FS14" s="126" t="s">
        <v>144</v>
      </c>
      <c r="FT14" s="126" t="s">
        <v>144</v>
      </c>
      <c r="FU14" s="126" t="s">
        <v>144</v>
      </c>
      <c r="FV14" s="126" t="s">
        <v>144</v>
      </c>
      <c r="FW14" s="126" t="s">
        <v>144</v>
      </c>
      <c r="FX14" s="126" t="s">
        <v>144</v>
      </c>
      <c r="FY14" s="126" t="s">
        <v>144</v>
      </c>
      <c r="FZ14" s="126" t="s">
        <v>148</v>
      </c>
      <c r="GA14" s="126" t="s">
        <v>146</v>
      </c>
    </row>
    <row r="15" spans="1:183" ht="14.25" customHeight="1">
      <c r="A15" s="121">
        <v>13</v>
      </c>
      <c r="B15" s="121" t="s">
        <v>171</v>
      </c>
      <c r="C15" s="122">
        <v>1.1861E-2</v>
      </c>
      <c r="D15" s="122">
        <v>1.1863E-2</v>
      </c>
      <c r="E15" s="122">
        <v>3.9050000000000001E-3</v>
      </c>
      <c r="F15" s="122">
        <v>2.7659999999999998E-3</v>
      </c>
      <c r="G15" s="122">
        <v>2.6210000000000001E-3</v>
      </c>
      <c r="H15" s="122">
        <v>2.9789999999999999E-3</v>
      </c>
      <c r="I15" s="122">
        <v>2.9559999999999999E-3</v>
      </c>
      <c r="J15" s="122">
        <v>2.9489999999999998E-3</v>
      </c>
      <c r="K15" s="122">
        <v>2.8149999999999998E-3</v>
      </c>
      <c r="L15" s="122">
        <v>3.6159999999999999E-3</v>
      </c>
      <c r="M15" s="122">
        <v>2.222E-3</v>
      </c>
      <c r="N15" s="122">
        <v>2.4369999999999999E-3</v>
      </c>
      <c r="O15" s="122">
        <v>2.4759999999999999E-3</v>
      </c>
      <c r="P15" s="122">
        <v>2.4680000000000001E-3</v>
      </c>
      <c r="Q15" s="122">
        <v>2.4239999999999999E-3</v>
      </c>
      <c r="R15" s="122">
        <v>2.1979999999999999E-3</v>
      </c>
      <c r="S15" s="122">
        <v>2.434E-3</v>
      </c>
      <c r="T15" s="122">
        <v>2.395E-3</v>
      </c>
      <c r="U15" s="122">
        <v>3.5199999999999999E-4</v>
      </c>
      <c r="V15" s="122">
        <v>3.4099999999999999E-4</v>
      </c>
      <c r="W15" s="122">
        <v>3.3700000000000001E-4</v>
      </c>
      <c r="X15" s="122">
        <v>3.4499999999999998E-4</v>
      </c>
      <c r="Y15" s="122">
        <v>3.2200000000000002E-4</v>
      </c>
      <c r="Z15" s="122">
        <v>2.9999999999999997E-4</v>
      </c>
      <c r="AA15" s="122">
        <v>2.9300000000000002E-4</v>
      </c>
      <c r="AB15" s="123">
        <v>1.588498</v>
      </c>
      <c r="AC15" s="123">
        <v>1.588498</v>
      </c>
      <c r="AD15" s="123">
        <v>0.52286200000000005</v>
      </c>
      <c r="AE15" s="123">
        <v>0.37037100000000001</v>
      </c>
      <c r="AF15" s="123">
        <v>0.35098699999999999</v>
      </c>
      <c r="AG15" s="123">
        <v>0.39880300000000002</v>
      </c>
      <c r="AH15" s="123">
        <v>0.39582499999999998</v>
      </c>
      <c r="AI15" s="123">
        <v>0.39479399999999998</v>
      </c>
      <c r="AJ15" s="123">
        <v>0.376855</v>
      </c>
      <c r="AK15" s="123">
        <v>0.48407800000000001</v>
      </c>
      <c r="AL15" s="123">
        <v>0.29747299999999999</v>
      </c>
      <c r="AM15" s="123">
        <v>0.32613300000000001</v>
      </c>
      <c r="AN15" s="123">
        <v>0.33135999999999999</v>
      </c>
      <c r="AO15" s="123">
        <v>0.33025399999999999</v>
      </c>
      <c r="AP15" s="123">
        <v>0.32431599999999999</v>
      </c>
      <c r="AQ15" s="123">
        <v>0.29406399999999999</v>
      </c>
      <c r="AR15" s="123">
        <v>0.325706</v>
      </c>
      <c r="AS15" s="123">
        <v>0.32041399999999998</v>
      </c>
      <c r="AT15" s="123">
        <v>4.7097E-2</v>
      </c>
      <c r="AU15" s="123">
        <v>4.5610999999999999E-2</v>
      </c>
      <c r="AV15" s="123">
        <v>4.5013999999999998E-2</v>
      </c>
      <c r="AW15" s="123">
        <v>4.6185999999999998E-2</v>
      </c>
      <c r="AX15" s="123">
        <v>4.3078999999999999E-2</v>
      </c>
      <c r="AY15" s="123">
        <v>4.0107999999999998E-2</v>
      </c>
      <c r="AZ15" s="123">
        <v>3.9198999999999998E-2</v>
      </c>
      <c r="BA15" s="124">
        <v>0</v>
      </c>
      <c r="BB15" s="128">
        <v>1.065636</v>
      </c>
      <c r="BC15" s="128">
        <v>0.15249099999999999</v>
      </c>
      <c r="BD15" s="128">
        <v>1.9383999999999998E-2</v>
      </c>
      <c r="BE15" s="127">
        <v>-4.7815999999999997E-2</v>
      </c>
      <c r="BF15" s="128">
        <v>2.9780000000000002E-3</v>
      </c>
      <c r="BG15" s="128">
        <v>1.031E-3</v>
      </c>
      <c r="BH15" s="128">
        <v>1.7939E-2</v>
      </c>
      <c r="BI15" s="127">
        <v>-0.107223</v>
      </c>
      <c r="BJ15" s="128">
        <v>0.18660499999999999</v>
      </c>
      <c r="BK15" s="127">
        <v>-2.8660000000000001E-2</v>
      </c>
      <c r="BL15" s="127">
        <v>-5.2269999999999999E-3</v>
      </c>
      <c r="BM15" s="128">
        <v>1.106E-3</v>
      </c>
      <c r="BN15" s="128">
        <v>5.9379999999999997E-3</v>
      </c>
      <c r="BO15" s="128">
        <v>3.0252000000000001E-2</v>
      </c>
      <c r="BP15" s="127">
        <v>-3.1642000000000003E-2</v>
      </c>
      <c r="BQ15" s="128">
        <v>5.2919999999999998E-3</v>
      </c>
      <c r="BR15" s="128">
        <v>0.27331699999999998</v>
      </c>
      <c r="BS15" s="128">
        <v>1.4859999999999999E-3</v>
      </c>
      <c r="BT15" s="128">
        <v>5.9699999999999998E-4</v>
      </c>
      <c r="BU15" s="127">
        <v>-1.1720000000000001E-3</v>
      </c>
      <c r="BV15" s="128">
        <v>3.107E-3</v>
      </c>
      <c r="BW15" s="128">
        <v>2.9710000000000001E-3</v>
      </c>
      <c r="BX15" s="128">
        <v>9.0899999999999998E-4</v>
      </c>
      <c r="BY15" s="128">
        <v>1.7000000000000001E-4</v>
      </c>
      <c r="BZ15" s="123">
        <v>57.328281539999999</v>
      </c>
      <c r="CA15" s="123">
        <v>57.328281539999999</v>
      </c>
      <c r="CB15" s="123">
        <v>14.505218109999999</v>
      </c>
      <c r="CC15" s="123">
        <v>10.786694560000001</v>
      </c>
      <c r="CD15" s="123">
        <v>10.815632839999999</v>
      </c>
      <c r="CE15" s="123">
        <v>14.656562360000001</v>
      </c>
      <c r="CF15" s="123">
        <v>14.21283992</v>
      </c>
      <c r="CG15" s="123">
        <v>13.95290797</v>
      </c>
      <c r="CH15" s="123">
        <v>12.273265609999999</v>
      </c>
      <c r="CI15" s="123">
        <v>15.76994889</v>
      </c>
      <c r="CJ15" s="123">
        <v>9.2792762900000003</v>
      </c>
      <c r="CK15" s="123">
        <v>9.9901133800000004</v>
      </c>
      <c r="CL15" s="123">
        <v>9.8285370600000004</v>
      </c>
      <c r="CM15" s="123">
        <v>9.5269978700000006</v>
      </c>
      <c r="CN15" s="123">
        <v>9.1983576399999993</v>
      </c>
      <c r="CO15" s="123">
        <v>6.9805264500000002</v>
      </c>
      <c r="CP15" s="123">
        <v>8.1982546700000007</v>
      </c>
      <c r="CQ15" s="123">
        <v>9.7686646499999998</v>
      </c>
      <c r="CR15" s="123">
        <v>1.3708018399999999</v>
      </c>
      <c r="CS15" s="123">
        <v>1.21649228</v>
      </c>
      <c r="CT15" s="123">
        <v>1.09932406</v>
      </c>
      <c r="CU15" s="123">
        <v>1.0694972</v>
      </c>
      <c r="CV15" s="123">
        <v>0.88706531</v>
      </c>
      <c r="CW15" s="123">
        <v>0.85958774999999998</v>
      </c>
      <c r="CX15" s="123">
        <v>0.74076072999999998</v>
      </c>
      <c r="CY15" s="125">
        <v>46142</v>
      </c>
      <c r="CZ15" s="125">
        <v>46142</v>
      </c>
      <c r="DA15" s="125">
        <v>46112</v>
      </c>
      <c r="DB15" s="125">
        <v>46081</v>
      </c>
      <c r="DC15" s="125">
        <v>46053</v>
      </c>
      <c r="DD15" s="125">
        <v>46022</v>
      </c>
      <c r="DE15" s="125">
        <v>45991</v>
      </c>
      <c r="DF15" s="125">
        <v>45961</v>
      </c>
      <c r="DG15" s="125">
        <v>45930</v>
      </c>
      <c r="DH15" s="125">
        <v>45900</v>
      </c>
      <c r="DI15" s="125">
        <v>45869</v>
      </c>
      <c r="DJ15" s="125">
        <v>45838</v>
      </c>
      <c r="DK15" s="125">
        <v>45808</v>
      </c>
      <c r="DL15" s="125">
        <v>45777</v>
      </c>
      <c r="DM15" s="125">
        <v>45747</v>
      </c>
      <c r="DN15" s="125">
        <v>45716</v>
      </c>
      <c r="DO15" s="125">
        <v>45688</v>
      </c>
      <c r="DP15" s="125">
        <v>45657</v>
      </c>
      <c r="DQ15" s="125">
        <v>45626</v>
      </c>
      <c r="DR15" s="125">
        <v>45596</v>
      </c>
      <c r="DS15" s="125">
        <v>45565</v>
      </c>
      <c r="DT15" s="125">
        <v>45535</v>
      </c>
      <c r="DU15" s="125">
        <v>45504</v>
      </c>
      <c r="DV15" s="125">
        <v>45473</v>
      </c>
      <c r="DW15" s="125">
        <v>45443</v>
      </c>
      <c r="DX15" s="126" t="s">
        <v>150</v>
      </c>
      <c r="DY15" s="126" t="s">
        <v>150</v>
      </c>
      <c r="DZ15" s="126" t="s">
        <v>150</v>
      </c>
      <c r="EA15" s="126" t="s">
        <v>150</v>
      </c>
      <c r="EB15" s="126" t="s">
        <v>150</v>
      </c>
      <c r="EC15" s="126" t="s">
        <v>150</v>
      </c>
      <c r="ED15" s="126" t="s">
        <v>150</v>
      </c>
      <c r="EE15" s="126" t="s">
        <v>150</v>
      </c>
      <c r="EF15" s="126" t="s">
        <v>150</v>
      </c>
      <c r="EG15" s="126" t="s">
        <v>150</v>
      </c>
      <c r="EH15" s="126" t="s">
        <v>150</v>
      </c>
      <c r="EI15" s="126" t="s">
        <v>150</v>
      </c>
      <c r="EJ15" s="126" t="s">
        <v>150</v>
      </c>
      <c r="EK15" s="126" t="s">
        <v>150</v>
      </c>
      <c r="EL15" s="126" t="s">
        <v>150</v>
      </c>
      <c r="EM15" s="126" t="s">
        <v>150</v>
      </c>
      <c r="EN15" s="126" t="s">
        <v>150</v>
      </c>
      <c r="EO15" s="126" t="s">
        <v>150</v>
      </c>
      <c r="EP15" s="126" t="s">
        <v>150</v>
      </c>
      <c r="EQ15" s="126" t="s">
        <v>150</v>
      </c>
      <c r="ER15" s="126" t="s">
        <v>150</v>
      </c>
      <c r="ES15" s="126" t="s">
        <v>150</v>
      </c>
      <c r="ET15" s="126" t="s">
        <v>150</v>
      </c>
      <c r="EU15" s="126" t="s">
        <v>150</v>
      </c>
      <c r="EV15" s="126" t="s">
        <v>150</v>
      </c>
      <c r="EW15" s="126" t="s">
        <v>151</v>
      </c>
      <c r="EX15" s="126" t="s">
        <v>152</v>
      </c>
      <c r="EY15" s="123">
        <v>14769.32165306</v>
      </c>
      <c r="EZ15" s="126" t="s">
        <v>165</v>
      </c>
      <c r="FA15" s="126" t="s">
        <v>157</v>
      </c>
      <c r="FB15" s="126" t="s">
        <v>144</v>
      </c>
      <c r="FC15" s="126" t="s">
        <v>144</v>
      </c>
      <c r="FD15" s="126" t="s">
        <v>157</v>
      </c>
      <c r="FE15" s="126" t="s">
        <v>157</v>
      </c>
      <c r="FF15" s="126" t="s">
        <v>157</v>
      </c>
      <c r="FG15" s="126" t="s">
        <v>157</v>
      </c>
      <c r="FH15" s="126" t="s">
        <v>157</v>
      </c>
      <c r="FI15" s="126" t="s">
        <v>157</v>
      </c>
      <c r="FJ15" s="126" t="s">
        <v>157</v>
      </c>
      <c r="FK15" s="126" t="s">
        <v>157</v>
      </c>
      <c r="FL15" s="126" t="s">
        <v>157</v>
      </c>
      <c r="FM15" s="126" t="s">
        <v>157</v>
      </c>
      <c r="FN15" s="126" t="s">
        <v>157</v>
      </c>
      <c r="FO15" s="126" t="s">
        <v>157</v>
      </c>
      <c r="FP15" s="126" t="s">
        <v>157</v>
      </c>
      <c r="FQ15" s="126" t="s">
        <v>157</v>
      </c>
      <c r="FR15" s="126" t="s">
        <v>157</v>
      </c>
      <c r="FS15" s="126" t="s">
        <v>157</v>
      </c>
      <c r="FT15" s="126" t="s">
        <v>157</v>
      </c>
      <c r="FU15" s="126" t="s">
        <v>157</v>
      </c>
      <c r="FV15" s="126" t="s">
        <v>157</v>
      </c>
      <c r="FW15" s="126" t="s">
        <v>157</v>
      </c>
      <c r="FX15" s="126" t="s">
        <v>157</v>
      </c>
      <c r="FY15" s="126" t="s">
        <v>157</v>
      </c>
      <c r="FZ15" s="126" t="s">
        <v>154</v>
      </c>
      <c r="GA15" s="126" t="s">
        <v>146</v>
      </c>
    </row>
    <row r="16" spans="1:183" ht="14.25" customHeight="1">
      <c r="A16" s="121">
        <v>14</v>
      </c>
      <c r="B16" s="121" t="s">
        <v>172</v>
      </c>
      <c r="C16" s="122">
        <v>1.1722E-2</v>
      </c>
      <c r="D16" s="122">
        <v>1.1724999999999999E-2</v>
      </c>
      <c r="E16" s="122">
        <v>1.1724999999999999E-2</v>
      </c>
      <c r="F16" s="122">
        <v>1.1724999999999999E-2</v>
      </c>
      <c r="G16" s="122">
        <v>1.1724999999999999E-2</v>
      </c>
      <c r="H16" s="122">
        <v>1.1724999999999999E-2</v>
      </c>
      <c r="I16" s="122">
        <v>1.1724E-2</v>
      </c>
      <c r="J16" s="122">
        <v>1.1724999999999999E-2</v>
      </c>
      <c r="K16" s="122">
        <v>1.1724999999999999E-2</v>
      </c>
      <c r="L16" s="122">
        <v>1.2253E-2</v>
      </c>
      <c r="M16" s="122">
        <v>1.2253E-2</v>
      </c>
      <c r="N16" s="122">
        <v>1.2257000000000001E-2</v>
      </c>
      <c r="O16" s="122">
        <v>1.213E-2</v>
      </c>
      <c r="P16" s="122">
        <v>1.2132E-2</v>
      </c>
      <c r="Q16" s="122">
        <v>1.2132E-2</v>
      </c>
      <c r="R16" s="122">
        <v>1.1945000000000001E-2</v>
      </c>
      <c r="S16" s="122">
        <v>1.1945000000000001E-2</v>
      </c>
      <c r="T16" s="122">
        <v>1.1946E-2</v>
      </c>
      <c r="U16" s="122">
        <v>1.1402000000000001E-2</v>
      </c>
      <c r="V16" s="122">
        <v>1.1141E-2</v>
      </c>
      <c r="W16" s="122">
        <v>1.0883E-2</v>
      </c>
      <c r="X16" s="122">
        <v>1.0106E-2</v>
      </c>
      <c r="Y16" s="122">
        <v>9.4190000000000003E-3</v>
      </c>
      <c r="Z16" s="122">
        <v>9.4199999999999996E-3</v>
      </c>
      <c r="AA16" s="122">
        <v>7.9550000000000003E-3</v>
      </c>
      <c r="AB16" s="123">
        <v>1.5699590000000001</v>
      </c>
      <c r="AC16" s="123">
        <v>1.5699590000000001</v>
      </c>
      <c r="AD16" s="123">
        <v>1.5699590000000001</v>
      </c>
      <c r="AE16" s="123">
        <v>1.5699590000000001</v>
      </c>
      <c r="AF16" s="123">
        <v>1.5699590000000001</v>
      </c>
      <c r="AG16" s="123">
        <v>1.5699590000000001</v>
      </c>
      <c r="AH16" s="123">
        <v>1.5697650000000001</v>
      </c>
      <c r="AI16" s="123">
        <v>1.5697650000000001</v>
      </c>
      <c r="AJ16" s="123">
        <v>1.5697650000000001</v>
      </c>
      <c r="AK16" s="123">
        <v>1.640274</v>
      </c>
      <c r="AL16" s="123">
        <v>1.640274</v>
      </c>
      <c r="AM16" s="123">
        <v>1.640274</v>
      </c>
      <c r="AN16" s="123">
        <v>1.6233379999999999</v>
      </c>
      <c r="AO16" s="123">
        <v>1.6233379999999999</v>
      </c>
      <c r="AP16" s="123">
        <v>1.6233379999999999</v>
      </c>
      <c r="AQ16" s="123">
        <v>1.5982749999999999</v>
      </c>
      <c r="AR16" s="123">
        <v>1.5982749999999999</v>
      </c>
      <c r="AS16" s="123">
        <v>1.5982749999999999</v>
      </c>
      <c r="AT16" s="123">
        <v>1.525514</v>
      </c>
      <c r="AU16" s="123">
        <v>1.4903519999999999</v>
      </c>
      <c r="AV16" s="123">
        <v>1.455686</v>
      </c>
      <c r="AW16" s="123">
        <v>1.3517479999999999</v>
      </c>
      <c r="AX16" s="123">
        <v>1.2599089999999999</v>
      </c>
      <c r="AY16" s="123">
        <v>1.2596609999999999</v>
      </c>
      <c r="AZ16" s="123">
        <v>1.0636890000000001</v>
      </c>
      <c r="BA16" s="124">
        <v>0</v>
      </c>
      <c r="BB16" s="124">
        <v>0</v>
      </c>
      <c r="BC16" s="124">
        <v>0</v>
      </c>
      <c r="BD16" s="124">
        <v>0</v>
      </c>
      <c r="BE16" s="124">
        <v>0</v>
      </c>
      <c r="BF16" s="128">
        <v>1.94E-4</v>
      </c>
      <c r="BG16" s="124">
        <v>0</v>
      </c>
      <c r="BH16" s="124">
        <v>0</v>
      </c>
      <c r="BI16" s="127">
        <v>-7.0509000000000002E-2</v>
      </c>
      <c r="BJ16" s="124">
        <v>0</v>
      </c>
      <c r="BK16" s="124">
        <v>0</v>
      </c>
      <c r="BL16" s="128">
        <v>1.6936E-2</v>
      </c>
      <c r="BM16" s="124">
        <v>0</v>
      </c>
      <c r="BN16" s="124">
        <v>0</v>
      </c>
      <c r="BO16" s="128">
        <v>2.5062999999999998E-2</v>
      </c>
      <c r="BP16" s="124">
        <v>0</v>
      </c>
      <c r="BQ16" s="124">
        <v>0</v>
      </c>
      <c r="BR16" s="128">
        <v>7.2761000000000006E-2</v>
      </c>
      <c r="BS16" s="128">
        <v>3.5161999999999999E-2</v>
      </c>
      <c r="BT16" s="128">
        <v>3.4666000000000002E-2</v>
      </c>
      <c r="BU16" s="128">
        <v>0.103938</v>
      </c>
      <c r="BV16" s="128">
        <v>9.1839000000000004E-2</v>
      </c>
      <c r="BW16" s="128">
        <v>2.4800000000000001E-4</v>
      </c>
      <c r="BX16" s="128">
        <v>0.19597200000000001</v>
      </c>
      <c r="BY16" s="128">
        <v>9.2882000000000006E-2</v>
      </c>
      <c r="BZ16" s="123">
        <v>57.698166729999997</v>
      </c>
      <c r="CA16" s="123">
        <v>57.698166729999997</v>
      </c>
      <c r="CB16" s="123">
        <v>57.698166729999997</v>
      </c>
      <c r="CC16" s="123">
        <v>57.698166729999997</v>
      </c>
      <c r="CD16" s="123">
        <v>57.698166729999997</v>
      </c>
      <c r="CE16" s="123">
        <v>57.698166729999997</v>
      </c>
      <c r="CF16" s="123">
        <v>51.123489900000003</v>
      </c>
      <c r="CG16" s="123">
        <v>51.123489900000003</v>
      </c>
      <c r="CH16" s="123">
        <v>51.123489900000003</v>
      </c>
      <c r="CI16" s="123">
        <v>50.24491003</v>
      </c>
      <c r="CJ16" s="123">
        <v>50.24491003</v>
      </c>
      <c r="CK16" s="123">
        <v>50.24491003</v>
      </c>
      <c r="CL16" s="123">
        <v>46.041649169999999</v>
      </c>
      <c r="CM16" s="123">
        <v>46.041649169999999</v>
      </c>
      <c r="CN16" s="123">
        <v>46.041649169999999</v>
      </c>
      <c r="CO16" s="123">
        <v>48.727622699999998</v>
      </c>
      <c r="CP16" s="123">
        <v>48.727622699999998</v>
      </c>
      <c r="CQ16" s="123">
        <v>48.727622699999998</v>
      </c>
      <c r="CR16" s="123">
        <v>44.401499020000003</v>
      </c>
      <c r="CS16" s="123">
        <v>39.749220469999997</v>
      </c>
      <c r="CT16" s="123">
        <v>35.550509570000003</v>
      </c>
      <c r="CU16" s="123">
        <v>31.301491689999999</v>
      </c>
      <c r="CV16" s="123">
        <v>25.943535440000002</v>
      </c>
      <c r="CW16" s="123">
        <v>26.996837540000001</v>
      </c>
      <c r="CX16" s="123">
        <v>20.100998619999999</v>
      </c>
      <c r="CY16" s="125">
        <v>46022</v>
      </c>
      <c r="CZ16" s="125">
        <v>46022</v>
      </c>
      <c r="DA16" s="125">
        <v>46022</v>
      </c>
      <c r="DB16" s="125">
        <v>46022</v>
      </c>
      <c r="DC16" s="125">
        <v>46022</v>
      </c>
      <c r="DD16" s="125">
        <v>46022</v>
      </c>
      <c r="DE16" s="125">
        <v>45930</v>
      </c>
      <c r="DF16" s="125">
        <v>45930</v>
      </c>
      <c r="DG16" s="125">
        <v>45930</v>
      </c>
      <c r="DH16" s="125">
        <v>45838</v>
      </c>
      <c r="DI16" s="125">
        <v>45838</v>
      </c>
      <c r="DJ16" s="125">
        <v>45838</v>
      </c>
      <c r="DK16" s="125">
        <v>45747</v>
      </c>
      <c r="DL16" s="125">
        <v>45747</v>
      </c>
      <c r="DM16" s="125">
        <v>45747</v>
      </c>
      <c r="DN16" s="125">
        <v>45657</v>
      </c>
      <c r="DO16" s="125">
        <v>45657</v>
      </c>
      <c r="DP16" s="125">
        <v>45657</v>
      </c>
      <c r="DQ16" s="125">
        <v>45626</v>
      </c>
      <c r="DR16" s="125">
        <v>45596</v>
      </c>
      <c r="DS16" s="125">
        <v>45565</v>
      </c>
      <c r="DT16" s="125">
        <v>45535</v>
      </c>
      <c r="DU16" s="125">
        <v>45504</v>
      </c>
      <c r="DV16" s="125">
        <v>45473</v>
      </c>
      <c r="DW16" s="125">
        <v>45443</v>
      </c>
      <c r="DX16" s="126" t="s">
        <v>141</v>
      </c>
      <c r="DY16" s="126" t="s">
        <v>141</v>
      </c>
      <c r="DZ16" s="126" t="s">
        <v>141</v>
      </c>
      <c r="EA16" s="126" t="s">
        <v>141</v>
      </c>
      <c r="EB16" s="126" t="s">
        <v>141</v>
      </c>
      <c r="EC16" s="126" t="s">
        <v>141</v>
      </c>
      <c r="ED16" s="126" t="s">
        <v>141</v>
      </c>
      <c r="EE16" s="126" t="s">
        <v>141</v>
      </c>
      <c r="EF16" s="126" t="s">
        <v>141</v>
      </c>
      <c r="EG16" s="126" t="s">
        <v>141</v>
      </c>
      <c r="EH16" s="126" t="s">
        <v>141</v>
      </c>
      <c r="EI16" s="126" t="s">
        <v>141</v>
      </c>
      <c r="EJ16" s="126" t="s">
        <v>141</v>
      </c>
      <c r="EK16" s="126" t="s">
        <v>141</v>
      </c>
      <c r="EL16" s="126" t="s">
        <v>141</v>
      </c>
      <c r="EM16" s="126" t="s">
        <v>141</v>
      </c>
      <c r="EN16" s="126" t="s">
        <v>141</v>
      </c>
      <c r="EO16" s="126" t="s">
        <v>141</v>
      </c>
      <c r="EP16" s="126" t="s">
        <v>150</v>
      </c>
      <c r="EQ16" s="126" t="s">
        <v>150</v>
      </c>
      <c r="ER16" s="126" t="s">
        <v>150</v>
      </c>
      <c r="ES16" s="126" t="s">
        <v>150</v>
      </c>
      <c r="ET16" s="126" t="s">
        <v>150</v>
      </c>
      <c r="EU16" s="126" t="s">
        <v>150</v>
      </c>
      <c r="EV16" s="126" t="s">
        <v>150</v>
      </c>
      <c r="EW16" s="126" t="s">
        <v>151</v>
      </c>
      <c r="EX16" s="126" t="s">
        <v>173</v>
      </c>
      <c r="EY16" s="123">
        <v>10889.684613920001</v>
      </c>
      <c r="EZ16" s="126"/>
      <c r="FA16" s="126" t="s">
        <v>144</v>
      </c>
      <c r="FB16" s="126" t="s">
        <v>144</v>
      </c>
      <c r="FC16" s="126" t="s">
        <v>144</v>
      </c>
      <c r="FD16" s="126" t="s">
        <v>144</v>
      </c>
      <c r="FE16" s="126" t="s">
        <v>144</v>
      </c>
      <c r="FF16" s="126" t="s">
        <v>157</v>
      </c>
      <c r="FG16" s="126" t="s">
        <v>157</v>
      </c>
      <c r="FH16" s="126" t="s">
        <v>157</v>
      </c>
      <c r="FI16" s="126" t="s">
        <v>157</v>
      </c>
      <c r="FJ16" s="126" t="s">
        <v>157</v>
      </c>
      <c r="FK16" s="126" t="s">
        <v>157</v>
      </c>
      <c r="FL16" s="126" t="s">
        <v>157</v>
      </c>
      <c r="FM16" s="126" t="s">
        <v>157</v>
      </c>
      <c r="FN16" s="126" t="s">
        <v>157</v>
      </c>
      <c r="FO16" s="126" t="s">
        <v>157</v>
      </c>
      <c r="FP16" s="126" t="s">
        <v>157</v>
      </c>
      <c r="FQ16" s="126" t="s">
        <v>157</v>
      </c>
      <c r="FR16" s="126" t="s">
        <v>157</v>
      </c>
      <c r="FS16" s="126" t="s">
        <v>157</v>
      </c>
      <c r="FT16" s="126" t="s">
        <v>157</v>
      </c>
      <c r="FU16" s="126" t="s">
        <v>157</v>
      </c>
      <c r="FV16" s="126" t="s">
        <v>157</v>
      </c>
      <c r="FW16" s="126" t="s">
        <v>157</v>
      </c>
      <c r="FX16" s="126" t="s">
        <v>157</v>
      </c>
      <c r="FY16" s="126" t="s">
        <v>157</v>
      </c>
      <c r="FZ16" s="126" t="s">
        <v>154</v>
      </c>
      <c r="GA16" s="126" t="s">
        <v>146</v>
      </c>
    </row>
    <row r="17" spans="1:183" ht="14.25" customHeight="1">
      <c r="A17" s="121">
        <v>15</v>
      </c>
      <c r="B17" s="121" t="s">
        <v>174</v>
      </c>
      <c r="C17" s="122">
        <v>1.0729000000000001E-2</v>
      </c>
      <c r="D17" s="122">
        <v>1.0730999999999999E-2</v>
      </c>
      <c r="E17" s="122">
        <v>1.0730999999999999E-2</v>
      </c>
      <c r="F17" s="122">
        <v>1.0732E-2</v>
      </c>
      <c r="G17" s="122">
        <v>1.0732E-2</v>
      </c>
      <c r="H17" s="122">
        <v>1.0732E-2</v>
      </c>
      <c r="I17" s="122">
        <v>1.0732E-2</v>
      </c>
      <c r="J17" s="122">
        <v>1.0732999999999999E-2</v>
      </c>
      <c r="K17" s="122">
        <v>1.0732999999999999E-2</v>
      </c>
      <c r="L17" s="122">
        <v>1.0734E-2</v>
      </c>
      <c r="M17" s="122">
        <v>1.0734E-2</v>
      </c>
      <c r="N17" s="122">
        <v>1.0737E-2</v>
      </c>
      <c r="O17" s="122">
        <v>1.0737E-2</v>
      </c>
      <c r="P17" s="122">
        <v>1.0737999999999999E-2</v>
      </c>
      <c r="Q17" s="122">
        <v>1.0737999999999999E-2</v>
      </c>
      <c r="R17" s="122">
        <v>1.0739E-2</v>
      </c>
      <c r="S17" s="122">
        <v>1.0739E-2</v>
      </c>
      <c r="T17" s="122">
        <v>1.074E-2</v>
      </c>
      <c r="U17" s="122">
        <v>1.074E-2</v>
      </c>
      <c r="V17" s="122">
        <v>1.0741000000000001E-2</v>
      </c>
      <c r="W17" s="122">
        <v>1.0742E-2</v>
      </c>
      <c r="X17" s="122">
        <v>1.0742E-2</v>
      </c>
      <c r="Y17" s="122">
        <v>1.0742E-2</v>
      </c>
      <c r="Z17" s="122">
        <v>1.0746E-2</v>
      </c>
      <c r="AA17" s="122">
        <v>1.0746E-2</v>
      </c>
      <c r="AB17" s="123">
        <v>1.4368879999999999</v>
      </c>
      <c r="AC17" s="123">
        <v>1.4368879999999999</v>
      </c>
      <c r="AD17" s="123">
        <v>1.4368879999999999</v>
      </c>
      <c r="AE17" s="123">
        <v>1.4368879999999999</v>
      </c>
      <c r="AF17" s="123">
        <v>1.4368879999999999</v>
      </c>
      <c r="AG17" s="123">
        <v>1.4368879999999999</v>
      </c>
      <c r="AH17" s="123">
        <v>1.4368879999999999</v>
      </c>
      <c r="AI17" s="123">
        <v>1.4368879999999999</v>
      </c>
      <c r="AJ17" s="123">
        <v>1.4368879999999999</v>
      </c>
      <c r="AK17" s="123">
        <v>1.4368879999999999</v>
      </c>
      <c r="AL17" s="123">
        <v>1.4368879999999999</v>
      </c>
      <c r="AM17" s="123">
        <v>1.4368879999999999</v>
      </c>
      <c r="AN17" s="123">
        <v>1.4368879999999999</v>
      </c>
      <c r="AO17" s="123">
        <v>1.4368879999999999</v>
      </c>
      <c r="AP17" s="123">
        <v>1.4368879999999999</v>
      </c>
      <c r="AQ17" s="123">
        <v>1.4368879999999999</v>
      </c>
      <c r="AR17" s="123">
        <v>1.4368879999999999</v>
      </c>
      <c r="AS17" s="123">
        <v>1.4368879999999999</v>
      </c>
      <c r="AT17" s="123">
        <v>1.4368879999999999</v>
      </c>
      <c r="AU17" s="123">
        <v>1.4368879999999999</v>
      </c>
      <c r="AV17" s="123">
        <v>1.4368879999999999</v>
      </c>
      <c r="AW17" s="123">
        <v>1.4368879999999999</v>
      </c>
      <c r="AX17" s="123">
        <v>1.4368879999999999</v>
      </c>
      <c r="AY17" s="123">
        <v>1.4368879999999999</v>
      </c>
      <c r="AZ17" s="123">
        <v>1.4368879999999999</v>
      </c>
      <c r="BA17" s="124">
        <v>0</v>
      </c>
      <c r="BB17" s="124">
        <v>0</v>
      </c>
      <c r="BC17" s="124">
        <v>0</v>
      </c>
      <c r="BD17" s="124">
        <v>0</v>
      </c>
      <c r="BE17" s="124">
        <v>0</v>
      </c>
      <c r="BF17" s="124">
        <v>0</v>
      </c>
      <c r="BG17" s="124">
        <v>0</v>
      </c>
      <c r="BH17" s="124">
        <v>0</v>
      </c>
      <c r="BI17" s="124">
        <v>0</v>
      </c>
      <c r="BJ17" s="124">
        <v>0</v>
      </c>
      <c r="BK17" s="124">
        <v>0</v>
      </c>
      <c r="BL17" s="124">
        <v>0</v>
      </c>
      <c r="BM17" s="124">
        <v>0</v>
      </c>
      <c r="BN17" s="124">
        <v>0</v>
      </c>
      <c r="BO17" s="124">
        <v>0</v>
      </c>
      <c r="BP17" s="124">
        <v>0</v>
      </c>
      <c r="BQ17" s="124">
        <v>0</v>
      </c>
      <c r="BR17" s="124">
        <v>0</v>
      </c>
      <c r="BS17" s="124">
        <v>0</v>
      </c>
      <c r="BT17" s="124">
        <v>0</v>
      </c>
      <c r="BU17" s="124">
        <v>0</v>
      </c>
      <c r="BV17" s="124">
        <v>0</v>
      </c>
      <c r="BW17" s="124">
        <v>0</v>
      </c>
      <c r="BX17" s="124">
        <v>0</v>
      </c>
      <c r="BY17" s="124">
        <v>0</v>
      </c>
      <c r="BZ17" s="123">
        <v>52.807623249999999</v>
      </c>
      <c r="CA17" s="123">
        <v>52.807623249999999</v>
      </c>
      <c r="CB17" s="123">
        <v>52.807623249999999</v>
      </c>
      <c r="CC17" s="123">
        <v>52.807623249999999</v>
      </c>
      <c r="CD17" s="123">
        <v>52.807623249999999</v>
      </c>
      <c r="CE17" s="123">
        <v>52.807623249999999</v>
      </c>
      <c r="CF17" s="123">
        <v>46.79600396</v>
      </c>
      <c r="CG17" s="123">
        <v>46.79600396</v>
      </c>
      <c r="CH17" s="123">
        <v>46.79600396</v>
      </c>
      <c r="CI17" s="123">
        <v>44.014785510000003</v>
      </c>
      <c r="CJ17" s="123">
        <v>44.014785510000003</v>
      </c>
      <c r="CK17" s="123">
        <v>44.014785510000003</v>
      </c>
      <c r="CL17" s="123">
        <v>40.753492620000003</v>
      </c>
      <c r="CM17" s="123">
        <v>40.753492620000003</v>
      </c>
      <c r="CN17" s="123">
        <v>40.753492620000003</v>
      </c>
      <c r="CO17" s="123">
        <v>43.807314959999999</v>
      </c>
      <c r="CP17" s="123">
        <v>43.807314959999999</v>
      </c>
      <c r="CQ17" s="123">
        <v>43.807314959999999</v>
      </c>
      <c r="CR17" s="123">
        <v>35.091428090000001</v>
      </c>
      <c r="CS17" s="123">
        <v>35.091428090000001</v>
      </c>
      <c r="CT17" s="123">
        <v>35.091428090000001</v>
      </c>
      <c r="CU17" s="123">
        <v>30.795136079999999</v>
      </c>
      <c r="CV17" s="123">
        <v>30.795136079999999</v>
      </c>
      <c r="CW17" s="123">
        <v>30.795136079999999</v>
      </c>
      <c r="CX17" s="123">
        <v>29.784327210000001</v>
      </c>
      <c r="CY17" s="125">
        <v>46022</v>
      </c>
      <c r="CZ17" s="125">
        <v>46022</v>
      </c>
      <c r="DA17" s="125">
        <v>46022</v>
      </c>
      <c r="DB17" s="125">
        <v>46022</v>
      </c>
      <c r="DC17" s="125">
        <v>46022</v>
      </c>
      <c r="DD17" s="125">
        <v>46022</v>
      </c>
      <c r="DE17" s="125">
        <v>45930</v>
      </c>
      <c r="DF17" s="125">
        <v>45930</v>
      </c>
      <c r="DG17" s="125">
        <v>45930</v>
      </c>
      <c r="DH17" s="125">
        <v>45838</v>
      </c>
      <c r="DI17" s="125">
        <v>45838</v>
      </c>
      <c r="DJ17" s="125">
        <v>45838</v>
      </c>
      <c r="DK17" s="125">
        <v>45747</v>
      </c>
      <c r="DL17" s="125">
        <v>45747</v>
      </c>
      <c r="DM17" s="125">
        <v>45747</v>
      </c>
      <c r="DN17" s="125">
        <v>45657</v>
      </c>
      <c r="DO17" s="125">
        <v>45657</v>
      </c>
      <c r="DP17" s="125">
        <v>45657</v>
      </c>
      <c r="DQ17" s="125">
        <v>45565</v>
      </c>
      <c r="DR17" s="125">
        <v>45565</v>
      </c>
      <c r="DS17" s="125">
        <v>45565</v>
      </c>
      <c r="DT17" s="125">
        <v>45473</v>
      </c>
      <c r="DU17" s="125">
        <v>45473</v>
      </c>
      <c r="DV17" s="125">
        <v>45473</v>
      </c>
      <c r="DW17" s="125">
        <v>45382</v>
      </c>
      <c r="DX17" s="126" t="s">
        <v>141</v>
      </c>
      <c r="DY17" s="126" t="s">
        <v>141</v>
      </c>
      <c r="DZ17" s="126" t="s">
        <v>141</v>
      </c>
      <c r="EA17" s="126" t="s">
        <v>141</v>
      </c>
      <c r="EB17" s="126" t="s">
        <v>141</v>
      </c>
      <c r="EC17" s="126" t="s">
        <v>141</v>
      </c>
      <c r="ED17" s="126" t="s">
        <v>141</v>
      </c>
      <c r="EE17" s="126" t="s">
        <v>141</v>
      </c>
      <c r="EF17" s="126" t="s">
        <v>141</v>
      </c>
      <c r="EG17" s="126" t="s">
        <v>141</v>
      </c>
      <c r="EH17" s="126" t="s">
        <v>141</v>
      </c>
      <c r="EI17" s="126" t="s">
        <v>141</v>
      </c>
      <c r="EJ17" s="126" t="s">
        <v>141</v>
      </c>
      <c r="EK17" s="126" t="s">
        <v>141</v>
      </c>
      <c r="EL17" s="126" t="s">
        <v>141</v>
      </c>
      <c r="EM17" s="126" t="s">
        <v>141</v>
      </c>
      <c r="EN17" s="126" t="s">
        <v>141</v>
      </c>
      <c r="EO17" s="126" t="s">
        <v>141</v>
      </c>
      <c r="EP17" s="126" t="s">
        <v>141</v>
      </c>
      <c r="EQ17" s="126" t="s">
        <v>141</v>
      </c>
      <c r="ER17" s="126" t="s">
        <v>141</v>
      </c>
      <c r="ES17" s="126" t="s">
        <v>141</v>
      </c>
      <c r="ET17" s="126" t="s">
        <v>141</v>
      </c>
      <c r="EU17" s="126" t="s">
        <v>141</v>
      </c>
      <c r="EV17" s="126" t="s">
        <v>141</v>
      </c>
      <c r="EW17" s="126" t="s">
        <v>151</v>
      </c>
      <c r="EX17" s="126" t="s">
        <v>175</v>
      </c>
      <c r="EY17" s="123">
        <v>1000.27597765</v>
      </c>
      <c r="EZ17" s="126" t="s">
        <v>175</v>
      </c>
      <c r="FA17" s="126" t="s">
        <v>157</v>
      </c>
      <c r="FB17" s="126" t="s">
        <v>144</v>
      </c>
      <c r="FC17" s="126" t="s">
        <v>144</v>
      </c>
      <c r="FD17" s="126" t="s">
        <v>157</v>
      </c>
      <c r="FE17" s="126" t="s">
        <v>157</v>
      </c>
      <c r="FF17" s="126" t="s">
        <v>157</v>
      </c>
      <c r="FG17" s="126"/>
      <c r="FH17" s="126" t="s">
        <v>144</v>
      </c>
      <c r="FI17" s="126" t="s">
        <v>157</v>
      </c>
      <c r="FJ17" s="126" t="s">
        <v>157</v>
      </c>
      <c r="FK17" s="126" t="s">
        <v>157</v>
      </c>
      <c r="FL17" s="126" t="s">
        <v>157</v>
      </c>
      <c r="FM17" s="126" t="s">
        <v>144</v>
      </c>
      <c r="FN17" s="126" t="s">
        <v>157</v>
      </c>
      <c r="FO17" s="126" t="s">
        <v>157</v>
      </c>
      <c r="FP17" s="126"/>
      <c r="FQ17" s="126" t="s">
        <v>144</v>
      </c>
      <c r="FR17" s="126" t="s">
        <v>157</v>
      </c>
      <c r="FS17" s="126" t="s">
        <v>157</v>
      </c>
      <c r="FT17" s="126" t="s">
        <v>157</v>
      </c>
      <c r="FU17" s="126" t="s">
        <v>157</v>
      </c>
      <c r="FV17" s="126" t="s">
        <v>157</v>
      </c>
      <c r="FW17" s="126" t="s">
        <v>157</v>
      </c>
      <c r="FX17" s="126" t="s">
        <v>157</v>
      </c>
      <c r="FY17" s="126" t="s">
        <v>157</v>
      </c>
      <c r="FZ17" s="126" t="s">
        <v>176</v>
      </c>
      <c r="GA17" s="126" t="s">
        <v>163</v>
      </c>
    </row>
    <row r="18" spans="1:183" ht="14.25" customHeight="1">
      <c r="A18" s="121">
        <v>16</v>
      </c>
      <c r="B18" s="121" t="s">
        <v>177</v>
      </c>
      <c r="C18" s="122">
        <v>1.0721E-2</v>
      </c>
      <c r="D18" s="122">
        <v>1.0723999999999999E-2</v>
      </c>
      <c r="E18" s="122">
        <v>1.0723999999999999E-2</v>
      </c>
      <c r="F18" s="122">
        <v>1.0723999999999999E-2</v>
      </c>
      <c r="G18" s="122">
        <v>1.0723999999999999E-2</v>
      </c>
      <c r="H18" s="122">
        <v>1.0723999999999999E-2</v>
      </c>
      <c r="I18" s="122">
        <v>1.1612000000000001E-2</v>
      </c>
      <c r="J18" s="122">
        <v>1.1613999999999999E-2</v>
      </c>
      <c r="K18" s="122">
        <v>1.1613999999999999E-2</v>
      </c>
      <c r="L18" s="122">
        <v>1.1615E-2</v>
      </c>
      <c r="M18" s="122">
        <v>1.1615E-2</v>
      </c>
      <c r="N18" s="122">
        <v>1.1618E-2</v>
      </c>
      <c r="O18" s="122">
        <v>1.2853E-2</v>
      </c>
      <c r="P18" s="122">
        <v>1.2854000000000001E-2</v>
      </c>
      <c r="Q18" s="122">
        <v>1.2854000000000001E-2</v>
      </c>
      <c r="R18" s="122">
        <v>1.3703E-2</v>
      </c>
      <c r="S18" s="122">
        <v>1.3703E-2</v>
      </c>
      <c r="T18" s="122">
        <v>1.3703999999999999E-2</v>
      </c>
      <c r="U18" s="122">
        <v>1.3965999999999999E-2</v>
      </c>
      <c r="V18" s="122">
        <v>1.3967E-2</v>
      </c>
      <c r="W18" s="122">
        <v>1.3968E-2</v>
      </c>
      <c r="X18" s="122">
        <v>1.4477E-2</v>
      </c>
      <c r="Y18" s="122">
        <v>1.4477E-2</v>
      </c>
      <c r="Z18" s="122">
        <v>1.4482E-2</v>
      </c>
      <c r="AA18" s="122">
        <v>1.4097E-2</v>
      </c>
      <c r="AB18" s="123">
        <v>1.4359109999999999</v>
      </c>
      <c r="AC18" s="123">
        <v>1.4359109999999999</v>
      </c>
      <c r="AD18" s="123">
        <v>1.4359109999999999</v>
      </c>
      <c r="AE18" s="123">
        <v>1.4359109999999999</v>
      </c>
      <c r="AF18" s="123">
        <v>1.4359109999999999</v>
      </c>
      <c r="AG18" s="123">
        <v>1.4359109999999999</v>
      </c>
      <c r="AH18" s="123">
        <v>1.5548150000000001</v>
      </c>
      <c r="AI18" s="123">
        <v>1.5548150000000001</v>
      </c>
      <c r="AJ18" s="123">
        <v>1.5548150000000001</v>
      </c>
      <c r="AK18" s="123">
        <v>1.5548150000000001</v>
      </c>
      <c r="AL18" s="123">
        <v>1.5548150000000001</v>
      </c>
      <c r="AM18" s="123">
        <v>1.5548150000000001</v>
      </c>
      <c r="AN18" s="123">
        <v>1.7200260000000001</v>
      </c>
      <c r="AO18" s="123">
        <v>1.7200260000000001</v>
      </c>
      <c r="AP18" s="123">
        <v>1.7200260000000001</v>
      </c>
      <c r="AQ18" s="123">
        <v>1.833493</v>
      </c>
      <c r="AR18" s="123">
        <v>1.833493</v>
      </c>
      <c r="AS18" s="123">
        <v>1.833493</v>
      </c>
      <c r="AT18" s="123">
        <v>1.8684130000000001</v>
      </c>
      <c r="AU18" s="123">
        <v>1.8684130000000001</v>
      </c>
      <c r="AV18" s="123">
        <v>1.8684130000000001</v>
      </c>
      <c r="AW18" s="123">
        <v>1.936493</v>
      </c>
      <c r="AX18" s="123">
        <v>1.936493</v>
      </c>
      <c r="AY18" s="123">
        <v>1.936493</v>
      </c>
      <c r="AZ18" s="123">
        <v>1.8849880000000001</v>
      </c>
      <c r="BA18" s="124">
        <v>0</v>
      </c>
      <c r="BB18" s="124">
        <v>0</v>
      </c>
      <c r="BC18" s="124">
        <v>0</v>
      </c>
      <c r="BD18" s="124">
        <v>0</v>
      </c>
      <c r="BE18" s="124">
        <v>0</v>
      </c>
      <c r="BF18" s="127">
        <v>-0.118904</v>
      </c>
      <c r="BG18" s="124">
        <v>0</v>
      </c>
      <c r="BH18" s="124">
        <v>0</v>
      </c>
      <c r="BI18" s="124">
        <v>0</v>
      </c>
      <c r="BJ18" s="124">
        <v>0</v>
      </c>
      <c r="BK18" s="124">
        <v>0</v>
      </c>
      <c r="BL18" s="127">
        <v>-0.165211</v>
      </c>
      <c r="BM18" s="124">
        <v>0</v>
      </c>
      <c r="BN18" s="124">
        <v>0</v>
      </c>
      <c r="BO18" s="127">
        <v>-0.113467</v>
      </c>
      <c r="BP18" s="124">
        <v>0</v>
      </c>
      <c r="BQ18" s="124">
        <v>0</v>
      </c>
      <c r="BR18" s="127">
        <v>-3.492E-2</v>
      </c>
      <c r="BS18" s="124">
        <v>0</v>
      </c>
      <c r="BT18" s="124">
        <v>0</v>
      </c>
      <c r="BU18" s="127">
        <v>-6.8080000000000002E-2</v>
      </c>
      <c r="BV18" s="124">
        <v>0</v>
      </c>
      <c r="BW18" s="124">
        <v>0</v>
      </c>
      <c r="BX18" s="128">
        <v>5.1505000000000002E-2</v>
      </c>
      <c r="BY18" s="124">
        <v>0</v>
      </c>
      <c r="BZ18" s="123">
        <v>52.771717150000001</v>
      </c>
      <c r="CA18" s="123">
        <v>52.771717150000001</v>
      </c>
      <c r="CB18" s="123">
        <v>52.771717150000001</v>
      </c>
      <c r="CC18" s="123">
        <v>52.771717150000001</v>
      </c>
      <c r="CD18" s="123">
        <v>52.771717150000001</v>
      </c>
      <c r="CE18" s="123">
        <v>52.771717150000001</v>
      </c>
      <c r="CF18" s="123">
        <v>50.636604169999998</v>
      </c>
      <c r="CG18" s="123">
        <v>50.636604169999998</v>
      </c>
      <c r="CH18" s="123">
        <v>50.636604169999998</v>
      </c>
      <c r="CI18" s="123">
        <v>47.627128020000001</v>
      </c>
      <c r="CJ18" s="123">
        <v>47.627128020000001</v>
      </c>
      <c r="CK18" s="123">
        <v>47.627128020000001</v>
      </c>
      <c r="CL18" s="123">
        <v>48.783946200000003</v>
      </c>
      <c r="CM18" s="123">
        <v>48.783946200000003</v>
      </c>
      <c r="CN18" s="123">
        <v>48.783946200000003</v>
      </c>
      <c r="CO18" s="123">
        <v>55.898862909999998</v>
      </c>
      <c r="CP18" s="123">
        <v>55.898862909999998</v>
      </c>
      <c r="CQ18" s="123">
        <v>55.898862909999998</v>
      </c>
      <c r="CR18" s="123">
        <v>45.630056369999998</v>
      </c>
      <c r="CS18" s="123">
        <v>45.630056369999998</v>
      </c>
      <c r="CT18" s="123">
        <v>45.630056369999998</v>
      </c>
      <c r="CU18" s="123">
        <v>41.502584370000001</v>
      </c>
      <c r="CV18" s="123">
        <v>41.502584370000001</v>
      </c>
      <c r="CW18" s="123">
        <v>41.502584370000001</v>
      </c>
      <c r="CX18" s="123">
        <v>39.072703920000002</v>
      </c>
      <c r="CY18" s="125">
        <v>46022</v>
      </c>
      <c r="CZ18" s="125">
        <v>46022</v>
      </c>
      <c r="DA18" s="125">
        <v>46022</v>
      </c>
      <c r="DB18" s="125">
        <v>46022</v>
      </c>
      <c r="DC18" s="125">
        <v>46022</v>
      </c>
      <c r="DD18" s="125">
        <v>46022</v>
      </c>
      <c r="DE18" s="125">
        <v>45930</v>
      </c>
      <c r="DF18" s="125">
        <v>45930</v>
      </c>
      <c r="DG18" s="125">
        <v>45930</v>
      </c>
      <c r="DH18" s="125">
        <v>45838</v>
      </c>
      <c r="DI18" s="125">
        <v>45838</v>
      </c>
      <c r="DJ18" s="125">
        <v>45838</v>
      </c>
      <c r="DK18" s="125">
        <v>45747</v>
      </c>
      <c r="DL18" s="125">
        <v>45747</v>
      </c>
      <c r="DM18" s="125">
        <v>45747</v>
      </c>
      <c r="DN18" s="125">
        <v>45657</v>
      </c>
      <c r="DO18" s="125">
        <v>45657</v>
      </c>
      <c r="DP18" s="125">
        <v>45657</v>
      </c>
      <c r="DQ18" s="125">
        <v>45565</v>
      </c>
      <c r="DR18" s="125">
        <v>45565</v>
      </c>
      <c r="DS18" s="125">
        <v>45565</v>
      </c>
      <c r="DT18" s="125">
        <v>45473</v>
      </c>
      <c r="DU18" s="125">
        <v>45473</v>
      </c>
      <c r="DV18" s="125">
        <v>45473</v>
      </c>
      <c r="DW18" s="125">
        <v>45382</v>
      </c>
      <c r="DX18" s="126" t="s">
        <v>141</v>
      </c>
      <c r="DY18" s="126" t="s">
        <v>141</v>
      </c>
      <c r="DZ18" s="126" t="s">
        <v>141</v>
      </c>
      <c r="EA18" s="126" t="s">
        <v>141</v>
      </c>
      <c r="EB18" s="126" t="s">
        <v>141</v>
      </c>
      <c r="EC18" s="126" t="s">
        <v>141</v>
      </c>
      <c r="ED18" s="126" t="s">
        <v>141</v>
      </c>
      <c r="EE18" s="126" t="s">
        <v>141</v>
      </c>
      <c r="EF18" s="126" t="s">
        <v>141</v>
      </c>
      <c r="EG18" s="126" t="s">
        <v>141</v>
      </c>
      <c r="EH18" s="126" t="s">
        <v>141</v>
      </c>
      <c r="EI18" s="126" t="s">
        <v>141</v>
      </c>
      <c r="EJ18" s="126" t="s">
        <v>141</v>
      </c>
      <c r="EK18" s="126" t="s">
        <v>141</v>
      </c>
      <c r="EL18" s="126" t="s">
        <v>141</v>
      </c>
      <c r="EM18" s="126" t="s">
        <v>141</v>
      </c>
      <c r="EN18" s="126" t="s">
        <v>141</v>
      </c>
      <c r="EO18" s="126" t="s">
        <v>141</v>
      </c>
      <c r="EP18" s="126" t="s">
        <v>141</v>
      </c>
      <c r="EQ18" s="126" t="s">
        <v>141</v>
      </c>
      <c r="ER18" s="126" t="s">
        <v>141</v>
      </c>
      <c r="ES18" s="126" t="s">
        <v>141</v>
      </c>
      <c r="ET18" s="126" t="s">
        <v>141</v>
      </c>
      <c r="EU18" s="126" t="s">
        <v>141</v>
      </c>
      <c r="EV18" s="126" t="s">
        <v>141</v>
      </c>
      <c r="EW18" s="126" t="s">
        <v>151</v>
      </c>
      <c r="EX18" s="126" t="s">
        <v>152</v>
      </c>
      <c r="EY18" s="123">
        <v>16047.989193179999</v>
      </c>
      <c r="EZ18" s="126" t="s">
        <v>178</v>
      </c>
      <c r="FA18" s="126" t="s">
        <v>144</v>
      </c>
      <c r="FB18" s="126" t="s">
        <v>144</v>
      </c>
      <c r="FC18" s="126" t="s">
        <v>144</v>
      </c>
      <c r="FD18" s="126" t="s">
        <v>144</v>
      </c>
      <c r="FE18" s="126" t="s">
        <v>144</v>
      </c>
      <c r="FF18" s="126" t="s">
        <v>144</v>
      </c>
      <c r="FG18" s="126" t="s">
        <v>144</v>
      </c>
      <c r="FH18" s="126" t="s">
        <v>144</v>
      </c>
      <c r="FI18" s="126" t="s">
        <v>144</v>
      </c>
      <c r="FJ18" s="126" t="s">
        <v>144</v>
      </c>
      <c r="FK18" s="126" t="s">
        <v>144</v>
      </c>
      <c r="FL18" s="126" t="s">
        <v>144</v>
      </c>
      <c r="FM18" s="126" t="s">
        <v>144</v>
      </c>
      <c r="FN18" s="126" t="s">
        <v>144</v>
      </c>
      <c r="FO18" s="126" t="s">
        <v>144</v>
      </c>
      <c r="FP18" s="126" t="s">
        <v>144</v>
      </c>
      <c r="FQ18" s="126" t="s">
        <v>144</v>
      </c>
      <c r="FR18" s="126" t="s">
        <v>144</v>
      </c>
      <c r="FS18" s="126" t="s">
        <v>144</v>
      </c>
      <c r="FT18" s="126" t="s">
        <v>144</v>
      </c>
      <c r="FU18" s="126" t="s">
        <v>144</v>
      </c>
      <c r="FV18" s="126" t="s">
        <v>144</v>
      </c>
      <c r="FW18" s="126" t="s">
        <v>144</v>
      </c>
      <c r="FX18" s="126" t="s">
        <v>144</v>
      </c>
      <c r="FY18" s="126" t="s">
        <v>144</v>
      </c>
      <c r="FZ18" s="126" t="s">
        <v>154</v>
      </c>
      <c r="GA18" s="126" t="s">
        <v>146</v>
      </c>
    </row>
    <row r="19" spans="1:183" ht="14.25" customHeight="1">
      <c r="A19" s="121">
        <v>17</v>
      </c>
      <c r="B19" s="121" t="s">
        <v>179</v>
      </c>
      <c r="C19" s="122">
        <v>1.0454E-2</v>
      </c>
      <c r="D19" s="122">
        <v>1.0456E-2</v>
      </c>
      <c r="E19" s="122">
        <v>1.0456E-2</v>
      </c>
      <c r="F19" s="122">
        <v>1.0456999999999999E-2</v>
      </c>
      <c r="G19" s="122">
        <v>1.0456999999999999E-2</v>
      </c>
      <c r="H19" s="122">
        <v>1.0456999999999999E-2</v>
      </c>
      <c r="I19" s="122">
        <v>1.0456999999999999E-2</v>
      </c>
      <c r="J19" s="122">
        <v>1.0458E-2</v>
      </c>
      <c r="K19" s="122">
        <v>1.0458E-2</v>
      </c>
      <c r="L19" s="122">
        <v>1.0459E-2</v>
      </c>
      <c r="M19" s="122">
        <v>1.0459E-2</v>
      </c>
      <c r="N19" s="122">
        <v>1.0462000000000001E-2</v>
      </c>
      <c r="O19" s="122">
        <v>1.0462000000000001E-2</v>
      </c>
      <c r="P19" s="122">
        <v>1.0463E-2</v>
      </c>
      <c r="Q19" s="122">
        <v>1.0463E-2</v>
      </c>
      <c r="R19" s="122">
        <v>1.0463999999999999E-2</v>
      </c>
      <c r="S19" s="122">
        <v>1.0463999999999999E-2</v>
      </c>
      <c r="T19" s="122">
        <v>1.0465E-2</v>
      </c>
      <c r="U19" s="122">
        <v>1.0465E-2</v>
      </c>
      <c r="V19" s="122">
        <v>1.0466E-2</v>
      </c>
      <c r="W19" s="122">
        <v>1.0467000000000001E-2</v>
      </c>
      <c r="X19" s="122">
        <v>1.0467000000000001E-2</v>
      </c>
      <c r="Y19" s="122">
        <v>1.0467000000000001E-2</v>
      </c>
      <c r="Z19" s="122">
        <v>1.0470999999999999E-2</v>
      </c>
      <c r="AA19" s="122">
        <v>1.0470999999999999E-2</v>
      </c>
      <c r="AB19" s="123">
        <v>1.400083</v>
      </c>
      <c r="AC19" s="123">
        <v>1.400083</v>
      </c>
      <c r="AD19" s="123">
        <v>1.400083</v>
      </c>
      <c r="AE19" s="123">
        <v>1.400083</v>
      </c>
      <c r="AF19" s="123">
        <v>1.400083</v>
      </c>
      <c r="AG19" s="123">
        <v>1.400083</v>
      </c>
      <c r="AH19" s="123">
        <v>1.400083</v>
      </c>
      <c r="AI19" s="123">
        <v>1.400083</v>
      </c>
      <c r="AJ19" s="123">
        <v>1.400083</v>
      </c>
      <c r="AK19" s="123">
        <v>1.400083</v>
      </c>
      <c r="AL19" s="123">
        <v>1.400083</v>
      </c>
      <c r="AM19" s="123">
        <v>1.400083</v>
      </c>
      <c r="AN19" s="123">
        <v>1.400083</v>
      </c>
      <c r="AO19" s="123">
        <v>1.400083</v>
      </c>
      <c r="AP19" s="123">
        <v>1.400083</v>
      </c>
      <c r="AQ19" s="123">
        <v>1.400083</v>
      </c>
      <c r="AR19" s="123">
        <v>1.400083</v>
      </c>
      <c r="AS19" s="123">
        <v>1.400083</v>
      </c>
      <c r="AT19" s="123">
        <v>1.400083</v>
      </c>
      <c r="AU19" s="123">
        <v>1.400083</v>
      </c>
      <c r="AV19" s="123">
        <v>1.400083</v>
      </c>
      <c r="AW19" s="123">
        <v>1.400083</v>
      </c>
      <c r="AX19" s="123">
        <v>1.400083</v>
      </c>
      <c r="AY19" s="123">
        <v>1.400083</v>
      </c>
      <c r="AZ19" s="123">
        <v>1.400083</v>
      </c>
      <c r="BA19" s="124">
        <v>0</v>
      </c>
      <c r="BB19" s="124">
        <v>0</v>
      </c>
      <c r="BC19" s="124">
        <v>0</v>
      </c>
      <c r="BD19" s="124">
        <v>0</v>
      </c>
      <c r="BE19" s="124">
        <v>0</v>
      </c>
      <c r="BF19" s="124">
        <v>0</v>
      </c>
      <c r="BG19" s="124">
        <v>0</v>
      </c>
      <c r="BH19" s="124">
        <v>0</v>
      </c>
      <c r="BI19" s="124">
        <v>0</v>
      </c>
      <c r="BJ19" s="124">
        <v>0</v>
      </c>
      <c r="BK19" s="124">
        <v>0</v>
      </c>
      <c r="BL19" s="124">
        <v>0</v>
      </c>
      <c r="BM19" s="124">
        <v>0</v>
      </c>
      <c r="BN19" s="124">
        <v>0</v>
      </c>
      <c r="BO19" s="124">
        <v>0</v>
      </c>
      <c r="BP19" s="124">
        <v>0</v>
      </c>
      <c r="BQ19" s="124">
        <v>0</v>
      </c>
      <c r="BR19" s="124">
        <v>0</v>
      </c>
      <c r="BS19" s="124">
        <v>0</v>
      </c>
      <c r="BT19" s="124">
        <v>0</v>
      </c>
      <c r="BU19" s="124">
        <v>0</v>
      </c>
      <c r="BV19" s="124">
        <v>0</v>
      </c>
      <c r="BW19" s="124">
        <v>0</v>
      </c>
      <c r="BX19" s="124">
        <v>0</v>
      </c>
      <c r="BY19" s="124">
        <v>0</v>
      </c>
      <c r="BZ19" s="123">
        <v>51.454988550000003</v>
      </c>
      <c r="CA19" s="123">
        <v>51.454988550000003</v>
      </c>
      <c r="CB19" s="123">
        <v>51.454988550000003</v>
      </c>
      <c r="CC19" s="123">
        <v>51.454988550000003</v>
      </c>
      <c r="CD19" s="123">
        <v>51.454988550000003</v>
      </c>
      <c r="CE19" s="123">
        <v>51.454988550000003</v>
      </c>
      <c r="CF19" s="123">
        <v>45.597353179999999</v>
      </c>
      <c r="CG19" s="123">
        <v>45.597353179999999</v>
      </c>
      <c r="CH19" s="123">
        <v>45.597353179999999</v>
      </c>
      <c r="CI19" s="123">
        <v>42.887373920000002</v>
      </c>
      <c r="CJ19" s="123">
        <v>42.887373920000002</v>
      </c>
      <c r="CK19" s="123">
        <v>42.887373920000002</v>
      </c>
      <c r="CL19" s="123">
        <v>39.709617039999998</v>
      </c>
      <c r="CM19" s="123">
        <v>39.709617039999998</v>
      </c>
      <c r="CN19" s="123">
        <v>39.709617039999998</v>
      </c>
      <c r="CO19" s="123">
        <v>42.685217610000002</v>
      </c>
      <c r="CP19" s="123">
        <v>42.685217610000002</v>
      </c>
      <c r="CQ19" s="123">
        <v>42.685217610000002</v>
      </c>
      <c r="CR19" s="123">
        <v>34.192582799999997</v>
      </c>
      <c r="CS19" s="123">
        <v>34.192582799999997</v>
      </c>
      <c r="CT19" s="123">
        <v>34.192582799999997</v>
      </c>
      <c r="CU19" s="123">
        <v>30.00633766</v>
      </c>
      <c r="CV19" s="123">
        <v>30.00633766</v>
      </c>
      <c r="CW19" s="123">
        <v>30.00633766</v>
      </c>
      <c r="CX19" s="123">
        <v>29.021420039999999</v>
      </c>
      <c r="CY19" s="125">
        <v>46022</v>
      </c>
      <c r="CZ19" s="125">
        <v>46022</v>
      </c>
      <c r="DA19" s="125">
        <v>46022</v>
      </c>
      <c r="DB19" s="125">
        <v>46022</v>
      </c>
      <c r="DC19" s="125">
        <v>46022</v>
      </c>
      <c r="DD19" s="125">
        <v>46022</v>
      </c>
      <c r="DE19" s="125">
        <v>45930</v>
      </c>
      <c r="DF19" s="125">
        <v>45930</v>
      </c>
      <c r="DG19" s="125">
        <v>45930</v>
      </c>
      <c r="DH19" s="125">
        <v>45838</v>
      </c>
      <c r="DI19" s="125">
        <v>45838</v>
      </c>
      <c r="DJ19" s="125">
        <v>45838</v>
      </c>
      <c r="DK19" s="125">
        <v>45747</v>
      </c>
      <c r="DL19" s="125">
        <v>45747</v>
      </c>
      <c r="DM19" s="125">
        <v>45747</v>
      </c>
      <c r="DN19" s="125">
        <v>45657</v>
      </c>
      <c r="DO19" s="125">
        <v>45657</v>
      </c>
      <c r="DP19" s="125">
        <v>45657</v>
      </c>
      <c r="DQ19" s="125">
        <v>45565</v>
      </c>
      <c r="DR19" s="125">
        <v>45565</v>
      </c>
      <c r="DS19" s="125">
        <v>45565</v>
      </c>
      <c r="DT19" s="125">
        <v>45473</v>
      </c>
      <c r="DU19" s="125">
        <v>45473</v>
      </c>
      <c r="DV19" s="125">
        <v>45473</v>
      </c>
      <c r="DW19" s="125">
        <v>45382</v>
      </c>
      <c r="DX19" s="126" t="s">
        <v>141</v>
      </c>
      <c r="DY19" s="126" t="s">
        <v>141</v>
      </c>
      <c r="DZ19" s="126" t="s">
        <v>141</v>
      </c>
      <c r="EA19" s="126" t="s">
        <v>141</v>
      </c>
      <c r="EB19" s="126" t="s">
        <v>141</v>
      </c>
      <c r="EC19" s="126" t="s">
        <v>141</v>
      </c>
      <c r="ED19" s="126" t="s">
        <v>141</v>
      </c>
      <c r="EE19" s="126" t="s">
        <v>141</v>
      </c>
      <c r="EF19" s="126" t="s">
        <v>141</v>
      </c>
      <c r="EG19" s="126" t="s">
        <v>141</v>
      </c>
      <c r="EH19" s="126" t="s">
        <v>141</v>
      </c>
      <c r="EI19" s="126" t="s">
        <v>141</v>
      </c>
      <c r="EJ19" s="126" t="s">
        <v>141</v>
      </c>
      <c r="EK19" s="126" t="s">
        <v>141</v>
      </c>
      <c r="EL19" s="126" t="s">
        <v>141</v>
      </c>
      <c r="EM19" s="126" t="s">
        <v>141</v>
      </c>
      <c r="EN19" s="126" t="s">
        <v>141</v>
      </c>
      <c r="EO19" s="126" t="s">
        <v>141</v>
      </c>
      <c r="EP19" s="126" t="s">
        <v>141</v>
      </c>
      <c r="EQ19" s="126" t="s">
        <v>141</v>
      </c>
      <c r="ER19" s="126" t="s">
        <v>141</v>
      </c>
      <c r="ES19" s="126" t="s">
        <v>141</v>
      </c>
      <c r="ET19" s="126" t="s">
        <v>141</v>
      </c>
      <c r="EU19" s="126" t="s">
        <v>141</v>
      </c>
      <c r="EV19" s="126" t="s">
        <v>141</v>
      </c>
      <c r="EW19" s="126" t="s">
        <v>142</v>
      </c>
      <c r="EX19" s="126" t="s">
        <v>180</v>
      </c>
      <c r="EY19" s="123">
        <v>145.92011065</v>
      </c>
      <c r="EZ19" s="126"/>
      <c r="FA19" s="126" t="s">
        <v>144</v>
      </c>
      <c r="FB19" s="126" t="s">
        <v>144</v>
      </c>
      <c r="FC19" s="126" t="s">
        <v>144</v>
      </c>
      <c r="FD19" s="126" t="s">
        <v>144</v>
      </c>
      <c r="FE19" s="126" t="s">
        <v>144</v>
      </c>
      <c r="FF19" s="126" t="s">
        <v>144</v>
      </c>
      <c r="FG19" s="126"/>
      <c r="FH19" s="126" t="s">
        <v>144</v>
      </c>
      <c r="FI19" s="126" t="s">
        <v>144</v>
      </c>
      <c r="FJ19" s="126"/>
      <c r="FK19" s="126" t="s">
        <v>144</v>
      </c>
      <c r="FL19" s="126" t="s">
        <v>144</v>
      </c>
      <c r="FM19" s="126" t="s">
        <v>144</v>
      </c>
      <c r="FN19" s="126" t="s">
        <v>144</v>
      </c>
      <c r="FO19" s="126" t="s">
        <v>144</v>
      </c>
      <c r="FP19" s="126" t="s">
        <v>144</v>
      </c>
      <c r="FQ19" s="126" t="s">
        <v>144</v>
      </c>
      <c r="FR19" s="126" t="s">
        <v>144</v>
      </c>
      <c r="FS19" s="126" t="s">
        <v>144</v>
      </c>
      <c r="FT19" s="126" t="s">
        <v>144</v>
      </c>
      <c r="FU19" s="126" t="s">
        <v>144</v>
      </c>
      <c r="FV19" s="126" t="s">
        <v>144</v>
      </c>
      <c r="FW19" s="126" t="s">
        <v>144</v>
      </c>
      <c r="FX19" s="126" t="s">
        <v>144</v>
      </c>
      <c r="FY19" s="126" t="s">
        <v>144</v>
      </c>
      <c r="FZ19" s="126"/>
      <c r="GA19" s="126" t="s">
        <v>146</v>
      </c>
    </row>
    <row r="20" spans="1:183" ht="14.25" customHeight="1">
      <c r="A20" s="121">
        <v>18</v>
      </c>
      <c r="B20" s="121" t="s">
        <v>181</v>
      </c>
      <c r="C20" s="122">
        <v>1.0004000000000001E-2</v>
      </c>
      <c r="D20" s="122">
        <v>1.0005999999999999E-2</v>
      </c>
      <c r="E20" s="122">
        <v>1.0005999999999999E-2</v>
      </c>
      <c r="F20" s="122">
        <v>1.0007E-2</v>
      </c>
      <c r="G20" s="122">
        <v>1.0007E-2</v>
      </c>
      <c r="H20" s="122">
        <v>1.0007E-2</v>
      </c>
      <c r="I20" s="122">
        <v>1.3069000000000001E-2</v>
      </c>
      <c r="J20" s="122">
        <v>1.3070999999999999E-2</v>
      </c>
      <c r="K20" s="122">
        <v>1.3070999999999999E-2</v>
      </c>
      <c r="L20" s="122">
        <v>1.3072E-2</v>
      </c>
      <c r="M20" s="122">
        <v>1.3072E-2</v>
      </c>
      <c r="N20" s="122">
        <v>1.3076000000000001E-2</v>
      </c>
      <c r="O20" s="122">
        <v>1.3076000000000001E-2</v>
      </c>
      <c r="P20" s="122">
        <v>1.3077E-2</v>
      </c>
      <c r="Q20" s="122">
        <v>1.3077E-2</v>
      </c>
      <c r="R20" s="122">
        <v>1.3077999999999999E-2</v>
      </c>
      <c r="S20" s="122">
        <v>1.3077999999999999E-2</v>
      </c>
      <c r="T20" s="122">
        <v>1.3079E-2</v>
      </c>
      <c r="U20" s="122">
        <v>1.3079E-2</v>
      </c>
      <c r="V20" s="122">
        <v>1.308E-2</v>
      </c>
      <c r="W20" s="122">
        <v>1.3082E-2</v>
      </c>
      <c r="X20" s="122">
        <v>1.1207E-2</v>
      </c>
      <c r="Y20" s="122">
        <v>1.1207E-2</v>
      </c>
      <c r="Z20" s="122">
        <v>1.1211E-2</v>
      </c>
      <c r="AA20" s="122">
        <v>1.1211E-2</v>
      </c>
      <c r="AB20" s="123">
        <v>1.339842</v>
      </c>
      <c r="AC20" s="123">
        <v>1.339842</v>
      </c>
      <c r="AD20" s="123">
        <v>1.339842</v>
      </c>
      <c r="AE20" s="123">
        <v>1.339842</v>
      </c>
      <c r="AF20" s="123">
        <v>1.339842</v>
      </c>
      <c r="AG20" s="123">
        <v>1.339842</v>
      </c>
      <c r="AH20" s="123">
        <v>1.749854</v>
      </c>
      <c r="AI20" s="123">
        <v>1.749854</v>
      </c>
      <c r="AJ20" s="123">
        <v>1.749854</v>
      </c>
      <c r="AK20" s="123">
        <v>1.749854</v>
      </c>
      <c r="AL20" s="123">
        <v>1.749854</v>
      </c>
      <c r="AM20" s="123">
        <v>1.749854</v>
      </c>
      <c r="AN20" s="123">
        <v>1.749854</v>
      </c>
      <c r="AO20" s="123">
        <v>1.749854</v>
      </c>
      <c r="AP20" s="123">
        <v>1.749854</v>
      </c>
      <c r="AQ20" s="123">
        <v>1.749854</v>
      </c>
      <c r="AR20" s="123">
        <v>1.749854</v>
      </c>
      <c r="AS20" s="123">
        <v>1.749854</v>
      </c>
      <c r="AT20" s="123">
        <v>1.749854</v>
      </c>
      <c r="AU20" s="123">
        <v>1.749854</v>
      </c>
      <c r="AV20" s="123">
        <v>1.749854</v>
      </c>
      <c r="AW20" s="123">
        <v>1.499109</v>
      </c>
      <c r="AX20" s="123">
        <v>1.499109</v>
      </c>
      <c r="AY20" s="123">
        <v>1.499109</v>
      </c>
      <c r="AZ20" s="123">
        <v>1.499109</v>
      </c>
      <c r="BA20" s="124">
        <v>0</v>
      </c>
      <c r="BB20" s="124">
        <v>0</v>
      </c>
      <c r="BC20" s="124">
        <v>0</v>
      </c>
      <c r="BD20" s="124">
        <v>0</v>
      </c>
      <c r="BE20" s="124">
        <v>0</v>
      </c>
      <c r="BF20" s="127">
        <v>-0.41001199999999999</v>
      </c>
      <c r="BG20" s="124">
        <v>0</v>
      </c>
      <c r="BH20" s="124">
        <v>0</v>
      </c>
      <c r="BI20" s="124">
        <v>0</v>
      </c>
      <c r="BJ20" s="124">
        <v>0</v>
      </c>
      <c r="BK20" s="124">
        <v>0</v>
      </c>
      <c r="BL20" s="124">
        <v>0</v>
      </c>
      <c r="BM20" s="124">
        <v>0</v>
      </c>
      <c r="BN20" s="124">
        <v>0</v>
      </c>
      <c r="BO20" s="124">
        <v>0</v>
      </c>
      <c r="BP20" s="124">
        <v>0</v>
      </c>
      <c r="BQ20" s="124">
        <v>0</v>
      </c>
      <c r="BR20" s="124">
        <v>0</v>
      </c>
      <c r="BS20" s="124">
        <v>0</v>
      </c>
      <c r="BT20" s="124">
        <v>0</v>
      </c>
      <c r="BU20" s="128">
        <v>0.250745</v>
      </c>
      <c r="BV20" s="124">
        <v>0</v>
      </c>
      <c r="BW20" s="124">
        <v>0</v>
      </c>
      <c r="BX20" s="124">
        <v>0</v>
      </c>
      <c r="BY20" s="124">
        <v>0</v>
      </c>
      <c r="BZ20" s="123">
        <v>49.241048399999997</v>
      </c>
      <c r="CA20" s="123">
        <v>49.241048399999997</v>
      </c>
      <c r="CB20" s="123">
        <v>49.241048399999997</v>
      </c>
      <c r="CC20" s="123">
        <v>49.241048399999997</v>
      </c>
      <c r="CD20" s="123">
        <v>49.241048399999997</v>
      </c>
      <c r="CE20" s="123">
        <v>49.241048399999997</v>
      </c>
      <c r="CF20" s="123">
        <v>56.988557710000002</v>
      </c>
      <c r="CG20" s="123">
        <v>56.988557710000002</v>
      </c>
      <c r="CH20" s="123">
        <v>56.988557710000002</v>
      </c>
      <c r="CI20" s="123">
        <v>53.60156705</v>
      </c>
      <c r="CJ20" s="123">
        <v>53.60156705</v>
      </c>
      <c r="CK20" s="123">
        <v>53.60156705</v>
      </c>
      <c r="CL20" s="123">
        <v>49.6299378</v>
      </c>
      <c r="CM20" s="123">
        <v>49.6299378</v>
      </c>
      <c r="CN20" s="123">
        <v>49.6299378</v>
      </c>
      <c r="CO20" s="123">
        <v>53.34890772</v>
      </c>
      <c r="CP20" s="123">
        <v>53.34890772</v>
      </c>
      <c r="CQ20" s="123">
        <v>53.34890772</v>
      </c>
      <c r="CR20" s="123">
        <v>42.734629150000004</v>
      </c>
      <c r="CS20" s="123">
        <v>42.734629150000004</v>
      </c>
      <c r="CT20" s="123">
        <v>42.734629150000004</v>
      </c>
      <c r="CU20" s="123">
        <v>32.128645830000004</v>
      </c>
      <c r="CV20" s="123">
        <v>32.128645830000004</v>
      </c>
      <c r="CW20" s="123">
        <v>32.128645830000004</v>
      </c>
      <c r="CX20" s="123">
        <v>31.074066309999999</v>
      </c>
      <c r="CY20" s="125">
        <v>46022</v>
      </c>
      <c r="CZ20" s="125">
        <v>46022</v>
      </c>
      <c r="DA20" s="125">
        <v>46022</v>
      </c>
      <c r="DB20" s="125">
        <v>46022</v>
      </c>
      <c r="DC20" s="125">
        <v>46022</v>
      </c>
      <c r="DD20" s="125">
        <v>46022</v>
      </c>
      <c r="DE20" s="125">
        <v>45930</v>
      </c>
      <c r="DF20" s="125">
        <v>45930</v>
      </c>
      <c r="DG20" s="125">
        <v>45930</v>
      </c>
      <c r="DH20" s="125">
        <v>45838</v>
      </c>
      <c r="DI20" s="125">
        <v>45838</v>
      </c>
      <c r="DJ20" s="125">
        <v>45838</v>
      </c>
      <c r="DK20" s="125">
        <v>45747</v>
      </c>
      <c r="DL20" s="125">
        <v>45747</v>
      </c>
      <c r="DM20" s="125">
        <v>45747</v>
      </c>
      <c r="DN20" s="125">
        <v>45657</v>
      </c>
      <c r="DO20" s="125">
        <v>45657</v>
      </c>
      <c r="DP20" s="125">
        <v>45657</v>
      </c>
      <c r="DQ20" s="125">
        <v>45565</v>
      </c>
      <c r="DR20" s="125">
        <v>45565</v>
      </c>
      <c r="DS20" s="125">
        <v>45565</v>
      </c>
      <c r="DT20" s="125">
        <v>45473</v>
      </c>
      <c r="DU20" s="125">
        <v>45473</v>
      </c>
      <c r="DV20" s="125">
        <v>45473</v>
      </c>
      <c r="DW20" s="125">
        <v>45382</v>
      </c>
      <c r="DX20" s="126" t="s">
        <v>141</v>
      </c>
      <c r="DY20" s="126" t="s">
        <v>141</v>
      </c>
      <c r="DZ20" s="126" t="s">
        <v>141</v>
      </c>
      <c r="EA20" s="126" t="s">
        <v>141</v>
      </c>
      <c r="EB20" s="126" t="s">
        <v>141</v>
      </c>
      <c r="EC20" s="126" t="s">
        <v>141</v>
      </c>
      <c r="ED20" s="126" t="s">
        <v>141</v>
      </c>
      <c r="EE20" s="126" t="s">
        <v>141</v>
      </c>
      <c r="EF20" s="126" t="s">
        <v>141</v>
      </c>
      <c r="EG20" s="126" t="s">
        <v>141</v>
      </c>
      <c r="EH20" s="126" t="s">
        <v>141</v>
      </c>
      <c r="EI20" s="126" t="s">
        <v>141</v>
      </c>
      <c r="EJ20" s="126" t="s">
        <v>141</v>
      </c>
      <c r="EK20" s="126" t="s">
        <v>141</v>
      </c>
      <c r="EL20" s="126" t="s">
        <v>141</v>
      </c>
      <c r="EM20" s="126" t="s">
        <v>141</v>
      </c>
      <c r="EN20" s="126" t="s">
        <v>141</v>
      </c>
      <c r="EO20" s="126" t="s">
        <v>141</v>
      </c>
      <c r="EP20" s="126" t="s">
        <v>141</v>
      </c>
      <c r="EQ20" s="126" t="s">
        <v>141</v>
      </c>
      <c r="ER20" s="126" t="s">
        <v>141</v>
      </c>
      <c r="ES20" s="126" t="s">
        <v>141</v>
      </c>
      <c r="ET20" s="126" t="s">
        <v>141</v>
      </c>
      <c r="EU20" s="126" t="s">
        <v>141</v>
      </c>
      <c r="EV20" s="126" t="s">
        <v>141</v>
      </c>
      <c r="EW20" s="126" t="s">
        <v>151</v>
      </c>
      <c r="EX20" s="126" t="s">
        <v>152</v>
      </c>
      <c r="EY20" s="123">
        <v>1198994.1790862801</v>
      </c>
      <c r="EZ20" s="126" t="s">
        <v>156</v>
      </c>
      <c r="FA20" s="126" t="s">
        <v>144</v>
      </c>
      <c r="FB20" s="126" t="s">
        <v>144</v>
      </c>
      <c r="FC20" s="126" t="s">
        <v>144</v>
      </c>
      <c r="FD20" s="126" t="s">
        <v>144</v>
      </c>
      <c r="FE20" s="126" t="s">
        <v>144</v>
      </c>
      <c r="FF20" s="126" t="s">
        <v>144</v>
      </c>
      <c r="FG20" s="126" t="s">
        <v>144</v>
      </c>
      <c r="FH20" s="126" t="s">
        <v>144</v>
      </c>
      <c r="FI20" s="126" t="s">
        <v>144</v>
      </c>
      <c r="FJ20" s="126" t="s">
        <v>144</v>
      </c>
      <c r="FK20" s="126" t="s">
        <v>144</v>
      </c>
      <c r="FL20" s="126" t="s">
        <v>144</v>
      </c>
      <c r="FM20" s="126" t="s">
        <v>144</v>
      </c>
      <c r="FN20" s="126" t="s">
        <v>144</v>
      </c>
      <c r="FO20" s="126" t="s">
        <v>144</v>
      </c>
      <c r="FP20" s="126" t="s">
        <v>144</v>
      </c>
      <c r="FQ20" s="126" t="s">
        <v>144</v>
      </c>
      <c r="FR20" s="126" t="s">
        <v>144</v>
      </c>
      <c r="FS20" s="126" t="s">
        <v>144</v>
      </c>
      <c r="FT20" s="126" t="s">
        <v>144</v>
      </c>
      <c r="FU20" s="126" t="s">
        <v>144</v>
      </c>
      <c r="FV20" s="126" t="s">
        <v>144</v>
      </c>
      <c r="FW20" s="126" t="s">
        <v>144</v>
      </c>
      <c r="FX20" s="126" t="s">
        <v>144</v>
      </c>
      <c r="FY20" s="126" t="s">
        <v>144</v>
      </c>
      <c r="FZ20" s="126" t="s">
        <v>182</v>
      </c>
      <c r="GA20" s="126" t="s">
        <v>163</v>
      </c>
    </row>
    <row r="21" spans="1:183" ht="14.25" customHeight="1">
      <c r="A21" s="121">
        <v>19</v>
      </c>
      <c r="B21" s="121" t="s">
        <v>183</v>
      </c>
      <c r="C21" s="122">
        <v>9.6439999999999998E-3</v>
      </c>
      <c r="D21" s="122">
        <v>9.6460000000000001E-3</v>
      </c>
      <c r="E21" s="122">
        <v>4.1399999999999996E-3</v>
      </c>
      <c r="F21" s="122">
        <v>4.5760000000000002E-3</v>
      </c>
      <c r="G21" s="122">
        <v>4.5700000000000003E-3</v>
      </c>
      <c r="H21" s="122">
        <v>4.5700000000000003E-3</v>
      </c>
      <c r="I21" s="122">
        <v>4.5669999999999999E-3</v>
      </c>
      <c r="J21" s="122">
        <v>4.5659999999999997E-3</v>
      </c>
      <c r="K21" s="122">
        <v>4.5710000000000004E-3</v>
      </c>
      <c r="L21" s="122">
        <v>4.6059999999999999E-3</v>
      </c>
      <c r="M21" s="122">
        <v>4.5950000000000001E-3</v>
      </c>
      <c r="N21" s="122">
        <v>4.5869999999999999E-3</v>
      </c>
      <c r="O21" s="122">
        <v>4.5750000000000001E-3</v>
      </c>
      <c r="P21" s="122">
        <v>4.5710000000000004E-3</v>
      </c>
      <c r="Q21" s="122">
        <v>1.5770000000000001E-3</v>
      </c>
      <c r="R21" s="122">
        <v>4.1199999999999999E-4</v>
      </c>
      <c r="S21" s="122">
        <v>4.06E-4</v>
      </c>
      <c r="T21" s="122">
        <v>3.77E-4</v>
      </c>
      <c r="U21" s="122">
        <v>3.7399999999999998E-4</v>
      </c>
      <c r="V21" s="122">
        <v>3.68E-4</v>
      </c>
      <c r="W21" s="122">
        <v>0</v>
      </c>
      <c r="X21" s="122">
        <v>3.5500000000000001E-4</v>
      </c>
      <c r="Y21" s="122">
        <v>3.4200000000000002E-4</v>
      </c>
      <c r="Z21" s="122">
        <v>3.2000000000000003E-4</v>
      </c>
      <c r="AA21" s="122">
        <v>3.1100000000000002E-4</v>
      </c>
      <c r="AB21" s="123">
        <v>1.2916259999999999</v>
      </c>
      <c r="AC21" s="123">
        <v>1.2916259999999999</v>
      </c>
      <c r="AD21" s="123">
        <v>0.55435400000000001</v>
      </c>
      <c r="AE21" s="123">
        <v>0.61272199999999999</v>
      </c>
      <c r="AF21" s="123">
        <v>0.61187599999999998</v>
      </c>
      <c r="AG21" s="123">
        <v>0.61191799999999996</v>
      </c>
      <c r="AH21" s="123">
        <v>0.61151100000000003</v>
      </c>
      <c r="AI21" s="123">
        <v>0.61125499999999999</v>
      </c>
      <c r="AJ21" s="123">
        <v>0.61189099999999996</v>
      </c>
      <c r="AK21" s="123">
        <v>0.616537</v>
      </c>
      <c r="AL21" s="123">
        <v>0.61518799999999996</v>
      </c>
      <c r="AM21" s="123">
        <v>0.61389400000000005</v>
      </c>
      <c r="AN21" s="123">
        <v>0.61225300000000005</v>
      </c>
      <c r="AO21" s="123">
        <v>0.61167800000000006</v>
      </c>
      <c r="AP21" s="123">
        <v>0.211062</v>
      </c>
      <c r="AQ21" s="123">
        <v>5.5088999999999999E-2</v>
      </c>
      <c r="AR21" s="123">
        <v>5.4358999999999998E-2</v>
      </c>
      <c r="AS21" s="123">
        <v>5.0424999999999998E-2</v>
      </c>
      <c r="AT21" s="123">
        <v>5.0042000000000003E-2</v>
      </c>
      <c r="AU21" s="123">
        <v>4.9216999999999997E-2</v>
      </c>
      <c r="AV21" s="123">
        <v>0</v>
      </c>
      <c r="AW21" s="123">
        <v>4.7437E-2</v>
      </c>
      <c r="AX21" s="123">
        <v>4.5790999999999998E-2</v>
      </c>
      <c r="AY21" s="123">
        <v>4.2784999999999997E-2</v>
      </c>
      <c r="AZ21" s="123">
        <v>4.1639000000000002E-2</v>
      </c>
      <c r="BA21" s="124">
        <v>0</v>
      </c>
      <c r="BB21" s="128">
        <v>0.73727200000000004</v>
      </c>
      <c r="BC21" s="127">
        <v>-5.8368000000000003E-2</v>
      </c>
      <c r="BD21" s="128">
        <v>8.4599999999999996E-4</v>
      </c>
      <c r="BE21" s="127">
        <v>-4.1999999999999998E-5</v>
      </c>
      <c r="BF21" s="128">
        <v>4.0700000000000003E-4</v>
      </c>
      <c r="BG21" s="128">
        <v>2.5599999999999999E-4</v>
      </c>
      <c r="BH21" s="127">
        <v>-6.3599999999999996E-4</v>
      </c>
      <c r="BI21" s="127">
        <v>-4.646E-3</v>
      </c>
      <c r="BJ21" s="128">
        <v>1.3489999999999999E-3</v>
      </c>
      <c r="BK21" s="128">
        <v>1.294E-3</v>
      </c>
      <c r="BL21" s="128">
        <v>1.6410000000000001E-3</v>
      </c>
      <c r="BM21" s="128">
        <v>5.7499999999999999E-4</v>
      </c>
      <c r="BN21" s="128">
        <v>0.40061600000000003</v>
      </c>
      <c r="BO21" s="128">
        <v>0.155973</v>
      </c>
      <c r="BP21" s="128">
        <v>7.2999999999999996E-4</v>
      </c>
      <c r="BQ21" s="128">
        <v>3.934E-3</v>
      </c>
      <c r="BR21" s="128">
        <v>3.8299999999999999E-4</v>
      </c>
      <c r="BS21" s="128">
        <v>8.25E-4</v>
      </c>
      <c r="BT21" s="128">
        <v>4.9216999999999997E-2</v>
      </c>
      <c r="BU21" s="127">
        <v>-4.7437E-2</v>
      </c>
      <c r="BV21" s="128">
        <v>1.6459999999999999E-3</v>
      </c>
      <c r="BW21" s="128">
        <v>3.006E-3</v>
      </c>
      <c r="BX21" s="128">
        <v>1.1460000000000001E-3</v>
      </c>
      <c r="BY21" s="128">
        <v>2.9650000000000002E-3</v>
      </c>
      <c r="BZ21" s="123">
        <v>46.614285299999999</v>
      </c>
      <c r="CA21" s="123">
        <v>46.614285299999999</v>
      </c>
      <c r="CB21" s="123">
        <v>15.378868000000001</v>
      </c>
      <c r="CC21" s="123">
        <v>17.844931339999999</v>
      </c>
      <c r="CD21" s="123">
        <v>18.8549039</v>
      </c>
      <c r="CE21" s="123">
        <v>22.48883365</v>
      </c>
      <c r="CF21" s="123">
        <v>21.957450770000001</v>
      </c>
      <c r="CG21" s="123">
        <v>21.6031266</v>
      </c>
      <c r="CH21" s="123">
        <v>19.927825729999999</v>
      </c>
      <c r="CI21" s="123">
        <v>20.085104009999998</v>
      </c>
      <c r="CJ21" s="123">
        <v>19.189974970000002</v>
      </c>
      <c r="CK21" s="123">
        <v>18.804814799999999</v>
      </c>
      <c r="CL21" s="123">
        <v>18.160162060000001</v>
      </c>
      <c r="CM21" s="123">
        <v>17.64537297</v>
      </c>
      <c r="CN21" s="123">
        <v>5.9862102400000001</v>
      </c>
      <c r="CO21" s="123">
        <v>1.3077092800000001</v>
      </c>
      <c r="CP21" s="123">
        <v>1.36825519</v>
      </c>
      <c r="CQ21" s="123">
        <v>1.53733893</v>
      </c>
      <c r="CR21" s="123">
        <v>1.4565188</v>
      </c>
      <c r="CS21" s="123">
        <v>1.3126679999999999</v>
      </c>
      <c r="CT21" s="123">
        <v>0</v>
      </c>
      <c r="CU21" s="123">
        <v>1.09846574</v>
      </c>
      <c r="CV21" s="123">
        <v>0.94290971000000001</v>
      </c>
      <c r="CW21" s="123">
        <v>0.91696074999999999</v>
      </c>
      <c r="CX21" s="123">
        <v>0.78687048999999998</v>
      </c>
      <c r="CY21" s="125">
        <v>46142</v>
      </c>
      <c r="CZ21" s="125">
        <v>46142</v>
      </c>
      <c r="DA21" s="125">
        <v>46112</v>
      </c>
      <c r="DB21" s="125">
        <v>46081</v>
      </c>
      <c r="DC21" s="125">
        <v>46053</v>
      </c>
      <c r="DD21" s="125">
        <v>46022</v>
      </c>
      <c r="DE21" s="125">
        <v>45991</v>
      </c>
      <c r="DF21" s="125">
        <v>45961</v>
      </c>
      <c r="DG21" s="125">
        <v>45930</v>
      </c>
      <c r="DH21" s="125">
        <v>45900</v>
      </c>
      <c r="DI21" s="125">
        <v>45869</v>
      </c>
      <c r="DJ21" s="125">
        <v>45838</v>
      </c>
      <c r="DK21" s="125">
        <v>45808</v>
      </c>
      <c r="DL21" s="125">
        <v>45777</v>
      </c>
      <c r="DM21" s="125">
        <v>45747</v>
      </c>
      <c r="DN21" s="125">
        <v>45716</v>
      </c>
      <c r="DO21" s="125">
        <v>45688</v>
      </c>
      <c r="DP21" s="125">
        <v>45657</v>
      </c>
      <c r="DQ21" s="125">
        <v>45626</v>
      </c>
      <c r="DR21" s="125">
        <v>45596</v>
      </c>
      <c r="DS21" s="125">
        <v>45565</v>
      </c>
      <c r="DT21" s="125">
        <v>45535</v>
      </c>
      <c r="DU21" s="125">
        <v>45504</v>
      </c>
      <c r="DV21" s="125">
        <v>45473</v>
      </c>
      <c r="DW21" s="125">
        <v>45443</v>
      </c>
      <c r="DX21" s="126" t="s">
        <v>150</v>
      </c>
      <c r="DY21" s="126" t="s">
        <v>150</v>
      </c>
      <c r="DZ21" s="126" t="s">
        <v>150</v>
      </c>
      <c r="EA21" s="126" t="s">
        <v>150</v>
      </c>
      <c r="EB21" s="126" t="s">
        <v>150</v>
      </c>
      <c r="EC21" s="126" t="s">
        <v>150</v>
      </c>
      <c r="ED21" s="126" t="s">
        <v>150</v>
      </c>
      <c r="EE21" s="126" t="s">
        <v>150</v>
      </c>
      <c r="EF21" s="126" t="s">
        <v>150</v>
      </c>
      <c r="EG21" s="126" t="s">
        <v>150</v>
      </c>
      <c r="EH21" s="126" t="s">
        <v>150</v>
      </c>
      <c r="EI21" s="126" t="s">
        <v>150</v>
      </c>
      <c r="EJ21" s="126" t="s">
        <v>150</v>
      </c>
      <c r="EK21" s="126" t="s">
        <v>150</v>
      </c>
      <c r="EL21" s="126" t="s">
        <v>150</v>
      </c>
      <c r="EM21" s="126" t="s">
        <v>150</v>
      </c>
      <c r="EN21" s="126" t="s">
        <v>150</v>
      </c>
      <c r="EO21" s="126" t="s">
        <v>150</v>
      </c>
      <c r="EP21" s="126" t="s">
        <v>150</v>
      </c>
      <c r="EQ21" s="126" t="s">
        <v>150</v>
      </c>
      <c r="ER21" s="126" t="s">
        <v>150</v>
      </c>
      <c r="ES21" s="126" t="s">
        <v>150</v>
      </c>
      <c r="ET21" s="126" t="s">
        <v>150</v>
      </c>
      <c r="EU21" s="126" t="s">
        <v>150</v>
      </c>
      <c r="EV21" s="126" t="s">
        <v>150</v>
      </c>
      <c r="EW21" s="126" t="s">
        <v>151</v>
      </c>
      <c r="EX21" s="126" t="s">
        <v>152</v>
      </c>
      <c r="EY21" s="123">
        <v>24152.846259950002</v>
      </c>
      <c r="EZ21" s="126" t="s">
        <v>156</v>
      </c>
      <c r="FA21" s="126" t="s">
        <v>144</v>
      </c>
      <c r="FB21" s="126" t="s">
        <v>144</v>
      </c>
      <c r="FC21" s="126" t="s">
        <v>144</v>
      </c>
      <c r="FD21" s="126" t="s">
        <v>144</v>
      </c>
      <c r="FE21" s="126" t="s">
        <v>144</v>
      </c>
      <c r="FF21" s="126" t="s">
        <v>144</v>
      </c>
      <c r="FG21" s="126" t="s">
        <v>144</v>
      </c>
      <c r="FH21" s="126" t="s">
        <v>144</v>
      </c>
      <c r="FI21" s="126" t="s">
        <v>144</v>
      </c>
      <c r="FJ21" s="126" t="s">
        <v>144</v>
      </c>
      <c r="FK21" s="126" t="s">
        <v>144</v>
      </c>
      <c r="FL21" s="126" t="s">
        <v>144</v>
      </c>
      <c r="FM21" s="126" t="s">
        <v>144</v>
      </c>
      <c r="FN21" s="126" t="s">
        <v>144</v>
      </c>
      <c r="FO21" s="126" t="s">
        <v>144</v>
      </c>
      <c r="FP21" s="126" t="s">
        <v>144</v>
      </c>
      <c r="FQ21" s="126" t="s">
        <v>144</v>
      </c>
      <c r="FR21" s="126" t="s">
        <v>144</v>
      </c>
      <c r="FS21" s="126" t="s">
        <v>144</v>
      </c>
      <c r="FT21" s="126" t="s">
        <v>144</v>
      </c>
      <c r="FU21" s="126" t="s">
        <v>144</v>
      </c>
      <c r="FV21" s="126" t="s">
        <v>144</v>
      </c>
      <c r="FW21" s="126" t="s">
        <v>144</v>
      </c>
      <c r="FX21" s="126" t="s">
        <v>144</v>
      </c>
      <c r="FY21" s="126" t="s">
        <v>144</v>
      </c>
      <c r="FZ21" s="126" t="s">
        <v>154</v>
      </c>
      <c r="GA21" s="126" t="s">
        <v>146</v>
      </c>
    </row>
    <row r="22" spans="1:183" ht="14.25" customHeight="1">
      <c r="A22" s="121">
        <v>20</v>
      </c>
      <c r="B22" s="121" t="s">
        <v>184</v>
      </c>
      <c r="C22" s="122">
        <v>9.5350000000000001E-3</v>
      </c>
      <c r="D22" s="122">
        <v>9.5379999999999996E-3</v>
      </c>
      <c r="E22" s="122">
        <v>9.5700000000000004E-3</v>
      </c>
      <c r="F22" s="122">
        <v>9.7809999999999998E-3</v>
      </c>
      <c r="G22" s="122">
        <v>9.6329999999999992E-3</v>
      </c>
      <c r="H22" s="122">
        <v>9.195E-3</v>
      </c>
      <c r="I22" s="122">
        <v>9.3019999999999995E-3</v>
      </c>
      <c r="J22" s="122">
        <v>9.0690000000000007E-3</v>
      </c>
      <c r="K22" s="122">
        <v>9.0709999999999992E-3</v>
      </c>
      <c r="L22" s="122">
        <v>8.9320000000000007E-3</v>
      </c>
      <c r="M22" s="122">
        <v>8.9110000000000005E-3</v>
      </c>
      <c r="N22" s="122">
        <v>8.7650000000000002E-3</v>
      </c>
      <c r="O22" s="122">
        <v>8.6E-3</v>
      </c>
      <c r="P22" s="122">
        <v>8.8459999999999997E-3</v>
      </c>
      <c r="Q22" s="122">
        <v>8.8140000000000007E-3</v>
      </c>
      <c r="R22" s="122">
        <v>8.456E-3</v>
      </c>
      <c r="S22" s="122">
        <v>8.5629999999999994E-3</v>
      </c>
      <c r="T22" s="122">
        <v>8.567E-3</v>
      </c>
      <c r="U22" s="122">
        <v>8.6630000000000006E-3</v>
      </c>
      <c r="V22" s="122">
        <v>8.9580000000000007E-3</v>
      </c>
      <c r="W22" s="122">
        <v>8.9650000000000007E-3</v>
      </c>
      <c r="X22" s="122">
        <v>8.9090000000000003E-3</v>
      </c>
      <c r="Y22" s="122">
        <v>8.8889999999999993E-3</v>
      </c>
      <c r="Z22" s="122">
        <v>8.9809999999999994E-3</v>
      </c>
      <c r="AA22" s="122">
        <v>9.0659999999999994E-3</v>
      </c>
      <c r="AB22" s="123">
        <v>1.2770520000000001</v>
      </c>
      <c r="AC22" s="123">
        <v>1.2770520000000001</v>
      </c>
      <c r="AD22" s="123">
        <v>1.2813760000000001</v>
      </c>
      <c r="AE22" s="123">
        <v>1.3095939999999999</v>
      </c>
      <c r="AF22" s="123">
        <v>1.289787</v>
      </c>
      <c r="AG22" s="123">
        <v>1.231104</v>
      </c>
      <c r="AH22" s="123">
        <v>1.2454639999999999</v>
      </c>
      <c r="AI22" s="123">
        <v>1.214091</v>
      </c>
      <c r="AJ22" s="123">
        <v>1.2143390000000001</v>
      </c>
      <c r="AK22" s="123">
        <v>1.1957249999999999</v>
      </c>
      <c r="AL22" s="123">
        <v>1.1929510000000001</v>
      </c>
      <c r="AM22" s="123">
        <v>1.1729639999999999</v>
      </c>
      <c r="AN22" s="123">
        <v>1.150944</v>
      </c>
      <c r="AO22" s="123">
        <v>1.183713</v>
      </c>
      <c r="AP22" s="123">
        <v>1.1794020000000001</v>
      </c>
      <c r="AQ22" s="123">
        <v>1.1314040000000001</v>
      </c>
      <c r="AR22" s="123">
        <v>1.1456999999999999</v>
      </c>
      <c r="AS22" s="123">
        <v>1.1462239999999999</v>
      </c>
      <c r="AT22" s="123">
        <v>1.1589849999999999</v>
      </c>
      <c r="AU22" s="123">
        <v>1.1983360000000001</v>
      </c>
      <c r="AV22" s="123">
        <v>1.1991259999999999</v>
      </c>
      <c r="AW22" s="123">
        <v>1.1916990000000001</v>
      </c>
      <c r="AX22" s="123">
        <v>1.189006</v>
      </c>
      <c r="AY22" s="123">
        <v>1.200844</v>
      </c>
      <c r="AZ22" s="123">
        <v>1.212278</v>
      </c>
      <c r="BA22" s="124">
        <v>0</v>
      </c>
      <c r="BB22" s="127">
        <v>-4.3239999999999997E-3</v>
      </c>
      <c r="BC22" s="127">
        <v>-2.8218E-2</v>
      </c>
      <c r="BD22" s="128">
        <v>1.9807000000000002E-2</v>
      </c>
      <c r="BE22" s="128">
        <v>5.8682999999999999E-2</v>
      </c>
      <c r="BF22" s="127">
        <v>-1.436E-2</v>
      </c>
      <c r="BG22" s="128">
        <v>3.1372999999999998E-2</v>
      </c>
      <c r="BH22" s="127">
        <v>-2.4800000000000001E-4</v>
      </c>
      <c r="BI22" s="128">
        <v>1.8613999999999999E-2</v>
      </c>
      <c r="BJ22" s="128">
        <v>2.774E-3</v>
      </c>
      <c r="BK22" s="128">
        <v>1.9987000000000001E-2</v>
      </c>
      <c r="BL22" s="128">
        <v>2.2020000000000001E-2</v>
      </c>
      <c r="BM22" s="127">
        <v>-3.2769E-2</v>
      </c>
      <c r="BN22" s="128">
        <v>4.3109999999999997E-3</v>
      </c>
      <c r="BO22" s="128">
        <v>4.7997999999999999E-2</v>
      </c>
      <c r="BP22" s="127">
        <v>-1.4296E-2</v>
      </c>
      <c r="BQ22" s="127">
        <v>-5.2400000000000005E-4</v>
      </c>
      <c r="BR22" s="127">
        <v>-1.2761E-2</v>
      </c>
      <c r="BS22" s="127">
        <v>-3.9350999999999997E-2</v>
      </c>
      <c r="BT22" s="127">
        <v>-7.9000000000000001E-4</v>
      </c>
      <c r="BU22" s="128">
        <v>7.4269999999999996E-3</v>
      </c>
      <c r="BV22" s="128">
        <v>2.6930000000000001E-3</v>
      </c>
      <c r="BW22" s="127">
        <v>-1.1838E-2</v>
      </c>
      <c r="BX22" s="127">
        <v>-1.1434E-2</v>
      </c>
      <c r="BY22" s="127">
        <v>-4.2630000000000003E-3</v>
      </c>
      <c r="BZ22" s="123">
        <v>46.088315250000001</v>
      </c>
      <c r="CA22" s="123">
        <v>46.088315250000001</v>
      </c>
      <c r="CB22" s="123">
        <v>35.547885209999997</v>
      </c>
      <c r="CC22" s="123">
        <v>38.140649459999999</v>
      </c>
      <c r="CD22" s="123">
        <v>39.744670390000003</v>
      </c>
      <c r="CE22" s="123">
        <v>45.244776360000003</v>
      </c>
      <c r="CF22" s="123">
        <v>44.72072369</v>
      </c>
      <c r="CG22" s="123">
        <v>42.908706809999998</v>
      </c>
      <c r="CH22" s="123">
        <v>39.548115549999999</v>
      </c>
      <c r="CI22" s="123">
        <v>38.953478859999997</v>
      </c>
      <c r="CJ22" s="123">
        <v>37.212526629999999</v>
      </c>
      <c r="CK22" s="123">
        <v>35.93025961</v>
      </c>
      <c r="CL22" s="123">
        <v>34.138386519999997</v>
      </c>
      <c r="CM22" s="123">
        <v>34.147145020000004</v>
      </c>
      <c r="CN22" s="123">
        <v>33.450589540000003</v>
      </c>
      <c r="CO22" s="123">
        <v>26.85740367</v>
      </c>
      <c r="CP22" s="123">
        <v>28.838094399999999</v>
      </c>
      <c r="CQ22" s="123">
        <v>34.945657410000003</v>
      </c>
      <c r="CR22" s="123">
        <v>33.733332730000001</v>
      </c>
      <c r="CS22" s="123">
        <v>31.960853449999998</v>
      </c>
      <c r="CT22" s="123">
        <v>29.284846000000002</v>
      </c>
      <c r="CU22" s="123">
        <v>27.595347910000001</v>
      </c>
      <c r="CV22" s="123">
        <v>24.483529600000001</v>
      </c>
      <c r="CW22" s="123">
        <v>25.736281730000002</v>
      </c>
      <c r="CX22" s="123">
        <v>22.908950269999998</v>
      </c>
      <c r="CY22" s="125">
        <v>46142</v>
      </c>
      <c r="CZ22" s="125">
        <v>46142</v>
      </c>
      <c r="DA22" s="125">
        <v>46112</v>
      </c>
      <c r="DB22" s="125">
        <v>46081</v>
      </c>
      <c r="DC22" s="125">
        <v>46053</v>
      </c>
      <c r="DD22" s="125">
        <v>46022</v>
      </c>
      <c r="DE22" s="125">
        <v>45991</v>
      </c>
      <c r="DF22" s="125">
        <v>45961</v>
      </c>
      <c r="DG22" s="125">
        <v>45930</v>
      </c>
      <c r="DH22" s="125">
        <v>45900</v>
      </c>
      <c r="DI22" s="125">
        <v>45869</v>
      </c>
      <c r="DJ22" s="125">
        <v>45838</v>
      </c>
      <c r="DK22" s="125">
        <v>45808</v>
      </c>
      <c r="DL22" s="125">
        <v>45777</v>
      </c>
      <c r="DM22" s="125">
        <v>45747</v>
      </c>
      <c r="DN22" s="125">
        <v>45716</v>
      </c>
      <c r="DO22" s="125">
        <v>45688</v>
      </c>
      <c r="DP22" s="125">
        <v>45657</v>
      </c>
      <c r="DQ22" s="125">
        <v>45626</v>
      </c>
      <c r="DR22" s="125">
        <v>45596</v>
      </c>
      <c r="DS22" s="125">
        <v>45565</v>
      </c>
      <c r="DT22" s="125">
        <v>45535</v>
      </c>
      <c r="DU22" s="125">
        <v>45504</v>
      </c>
      <c r="DV22" s="125">
        <v>45473</v>
      </c>
      <c r="DW22" s="125">
        <v>45443</v>
      </c>
      <c r="DX22" s="126" t="s">
        <v>150</v>
      </c>
      <c r="DY22" s="126" t="s">
        <v>150</v>
      </c>
      <c r="DZ22" s="126" t="s">
        <v>150</v>
      </c>
      <c r="EA22" s="126" t="s">
        <v>150</v>
      </c>
      <c r="EB22" s="126" t="s">
        <v>150</v>
      </c>
      <c r="EC22" s="126" t="s">
        <v>150</v>
      </c>
      <c r="ED22" s="126" t="s">
        <v>150</v>
      </c>
      <c r="EE22" s="126" t="s">
        <v>150</v>
      </c>
      <c r="EF22" s="126" t="s">
        <v>150</v>
      </c>
      <c r="EG22" s="126" t="s">
        <v>150</v>
      </c>
      <c r="EH22" s="126" t="s">
        <v>150</v>
      </c>
      <c r="EI22" s="126" t="s">
        <v>150</v>
      </c>
      <c r="EJ22" s="126" t="s">
        <v>150</v>
      </c>
      <c r="EK22" s="126" t="s">
        <v>150</v>
      </c>
      <c r="EL22" s="126" t="s">
        <v>150</v>
      </c>
      <c r="EM22" s="126" t="s">
        <v>150</v>
      </c>
      <c r="EN22" s="126" t="s">
        <v>150</v>
      </c>
      <c r="EO22" s="126" t="s">
        <v>150</v>
      </c>
      <c r="EP22" s="126" t="s">
        <v>150</v>
      </c>
      <c r="EQ22" s="126" t="s">
        <v>150</v>
      </c>
      <c r="ER22" s="126" t="s">
        <v>150</v>
      </c>
      <c r="ES22" s="126" t="s">
        <v>150</v>
      </c>
      <c r="ET22" s="126" t="s">
        <v>150</v>
      </c>
      <c r="EU22" s="126" t="s">
        <v>150</v>
      </c>
      <c r="EV22" s="126" t="s">
        <v>150</v>
      </c>
      <c r="EW22" s="126" t="s">
        <v>151</v>
      </c>
      <c r="EX22" s="126" t="s">
        <v>152</v>
      </c>
      <c r="EY22" s="123">
        <v>5207142.2205455797</v>
      </c>
      <c r="EZ22" s="126" t="s">
        <v>161</v>
      </c>
      <c r="FA22" s="126" t="s">
        <v>144</v>
      </c>
      <c r="FB22" s="126" t="s">
        <v>144</v>
      </c>
      <c r="FC22" s="126" t="s">
        <v>144</v>
      </c>
      <c r="FD22" s="126" t="s">
        <v>144</v>
      </c>
      <c r="FE22" s="126" t="s">
        <v>144</v>
      </c>
      <c r="FF22" s="126" t="s">
        <v>144</v>
      </c>
      <c r="FG22" s="126" t="s">
        <v>144</v>
      </c>
      <c r="FH22" s="126" t="s">
        <v>144</v>
      </c>
      <c r="FI22" s="126" t="s">
        <v>144</v>
      </c>
      <c r="FJ22" s="126" t="s">
        <v>144</v>
      </c>
      <c r="FK22" s="126" t="s">
        <v>144</v>
      </c>
      <c r="FL22" s="126" t="s">
        <v>144</v>
      </c>
      <c r="FM22" s="126" t="s">
        <v>144</v>
      </c>
      <c r="FN22" s="126" t="s">
        <v>144</v>
      </c>
      <c r="FO22" s="126" t="s">
        <v>144</v>
      </c>
      <c r="FP22" s="126" t="s">
        <v>144</v>
      </c>
      <c r="FQ22" s="126" t="s">
        <v>144</v>
      </c>
      <c r="FR22" s="126" t="s">
        <v>144</v>
      </c>
      <c r="FS22" s="126" t="s">
        <v>144</v>
      </c>
      <c r="FT22" s="126" t="s">
        <v>144</v>
      </c>
      <c r="FU22" s="126" t="s">
        <v>144</v>
      </c>
      <c r="FV22" s="126" t="s">
        <v>144</v>
      </c>
      <c r="FW22" s="126" t="s">
        <v>144</v>
      </c>
      <c r="FX22" s="126" t="s">
        <v>144</v>
      </c>
      <c r="FY22" s="126" t="s">
        <v>144</v>
      </c>
      <c r="FZ22" s="126" t="s">
        <v>176</v>
      </c>
      <c r="GA22" s="126" t="s">
        <v>163</v>
      </c>
    </row>
    <row r="23" spans="1:183" ht="14.25" customHeight="1">
      <c r="A23" s="121">
        <v>21</v>
      </c>
      <c r="B23" s="121" t="s">
        <v>185</v>
      </c>
      <c r="C23" s="122">
        <v>7.4599999999999996E-3</v>
      </c>
      <c r="D23" s="122">
        <v>7.4619999999999999E-3</v>
      </c>
      <c r="E23" s="122">
        <v>7.0080000000000003E-3</v>
      </c>
      <c r="F23" s="122">
        <v>8.1880000000000008E-3</v>
      </c>
      <c r="G23" s="122">
        <v>7.5189999999999996E-3</v>
      </c>
      <c r="H23" s="122">
        <v>6.8840000000000004E-3</v>
      </c>
      <c r="I23" s="122">
        <v>5.9500000000000004E-3</v>
      </c>
      <c r="J23" s="122">
        <v>5.7340000000000004E-3</v>
      </c>
      <c r="K23" s="122">
        <v>5.7340000000000004E-3</v>
      </c>
      <c r="L23" s="122">
        <v>5.6600000000000001E-3</v>
      </c>
      <c r="M23" s="122">
        <v>5.6600000000000001E-3</v>
      </c>
      <c r="N23" s="122">
        <v>5.5719999999999997E-3</v>
      </c>
      <c r="O23" s="122">
        <v>5.5719999999999997E-3</v>
      </c>
      <c r="P23" s="122">
        <v>5.5729999999999998E-3</v>
      </c>
      <c r="Q23" s="122">
        <v>5.4530000000000004E-3</v>
      </c>
      <c r="R23" s="122">
        <v>4.8069999999999996E-3</v>
      </c>
      <c r="S23" s="122">
        <v>4.6950000000000004E-3</v>
      </c>
      <c r="T23" s="122">
        <v>3.8219999999999999E-3</v>
      </c>
      <c r="U23" s="122">
        <v>3.6900000000000001E-3</v>
      </c>
      <c r="V23" s="122">
        <v>3.5249999999999999E-3</v>
      </c>
      <c r="W23" s="122">
        <v>2.9559999999999999E-3</v>
      </c>
      <c r="X23" s="122">
        <v>2.9559999999999999E-3</v>
      </c>
      <c r="Y23" s="122">
        <v>2.9559999999999999E-3</v>
      </c>
      <c r="Z23" s="122">
        <v>3.1329999999999999E-3</v>
      </c>
      <c r="AA23" s="122">
        <v>3.7680000000000001E-3</v>
      </c>
      <c r="AB23" s="123">
        <v>0.99909999999999999</v>
      </c>
      <c r="AC23" s="123">
        <v>0.99909999999999999</v>
      </c>
      <c r="AD23" s="123">
        <v>0.93830599999999997</v>
      </c>
      <c r="AE23" s="123">
        <v>1.096384</v>
      </c>
      <c r="AF23" s="123">
        <v>1.0066999999999999</v>
      </c>
      <c r="AG23" s="123">
        <v>0.92169999999999996</v>
      </c>
      <c r="AH23" s="123">
        <v>0.79669999999999996</v>
      </c>
      <c r="AI23" s="123">
        <v>0.76770300000000002</v>
      </c>
      <c r="AJ23" s="123">
        <v>0.76770300000000002</v>
      </c>
      <c r="AK23" s="123">
        <v>0.75770300000000002</v>
      </c>
      <c r="AL23" s="123">
        <v>0.75770300000000002</v>
      </c>
      <c r="AM23" s="123">
        <v>0.745703</v>
      </c>
      <c r="AN23" s="123">
        <v>0.745703</v>
      </c>
      <c r="AO23" s="123">
        <v>0.745703</v>
      </c>
      <c r="AP23" s="123">
        <v>0.72970299999999999</v>
      </c>
      <c r="AQ23" s="123">
        <v>0.64320299999999997</v>
      </c>
      <c r="AR23" s="123">
        <v>0.62820299999999996</v>
      </c>
      <c r="AS23" s="123">
        <v>0.51130500000000001</v>
      </c>
      <c r="AT23" s="123">
        <v>0.49370199999999997</v>
      </c>
      <c r="AU23" s="123">
        <v>0.47155799999999998</v>
      </c>
      <c r="AV23" s="123">
        <v>0.39539999999999997</v>
      </c>
      <c r="AW23" s="123">
        <v>0.39539999999999997</v>
      </c>
      <c r="AX23" s="123">
        <v>0.39539999999999997</v>
      </c>
      <c r="AY23" s="123">
        <v>0.41889999999999999</v>
      </c>
      <c r="AZ23" s="123">
        <v>0.50390000000000001</v>
      </c>
      <c r="BA23" s="124">
        <v>0</v>
      </c>
      <c r="BB23" s="128">
        <v>6.0794000000000001E-2</v>
      </c>
      <c r="BC23" s="127">
        <v>-0.158078</v>
      </c>
      <c r="BD23" s="128">
        <v>8.9684E-2</v>
      </c>
      <c r="BE23" s="128">
        <v>8.5000000000000006E-2</v>
      </c>
      <c r="BF23" s="128">
        <v>0.125</v>
      </c>
      <c r="BG23" s="128">
        <v>2.8996999999999998E-2</v>
      </c>
      <c r="BH23" s="124">
        <v>0</v>
      </c>
      <c r="BI23" s="128">
        <v>0.01</v>
      </c>
      <c r="BJ23" s="124">
        <v>0</v>
      </c>
      <c r="BK23" s="128">
        <v>1.2E-2</v>
      </c>
      <c r="BL23" s="124">
        <v>0</v>
      </c>
      <c r="BM23" s="124">
        <v>0</v>
      </c>
      <c r="BN23" s="128">
        <v>1.6E-2</v>
      </c>
      <c r="BO23" s="128">
        <v>8.6499999999999994E-2</v>
      </c>
      <c r="BP23" s="128">
        <v>1.4999999999999999E-2</v>
      </c>
      <c r="BQ23" s="128">
        <v>0.116898</v>
      </c>
      <c r="BR23" s="128">
        <v>1.7603000000000001E-2</v>
      </c>
      <c r="BS23" s="128">
        <v>2.2144E-2</v>
      </c>
      <c r="BT23" s="128">
        <v>7.6158000000000003E-2</v>
      </c>
      <c r="BU23" s="124">
        <v>0</v>
      </c>
      <c r="BV23" s="124">
        <v>0</v>
      </c>
      <c r="BW23" s="127">
        <v>-2.35E-2</v>
      </c>
      <c r="BX23" s="127">
        <v>-8.5000000000000006E-2</v>
      </c>
      <c r="BY23" s="124">
        <v>0</v>
      </c>
      <c r="BZ23" s="123">
        <v>36.057134529999999</v>
      </c>
      <c r="CA23" s="123">
        <v>36.057134529999999</v>
      </c>
      <c r="CB23" s="123">
        <v>26.03045006</v>
      </c>
      <c r="CC23" s="123">
        <v>31.931115909999999</v>
      </c>
      <c r="CD23" s="123">
        <v>31.02136995</v>
      </c>
      <c r="CE23" s="123">
        <v>33.87375102</v>
      </c>
      <c r="CF23" s="123">
        <v>28.607009569999999</v>
      </c>
      <c r="CG23" s="123">
        <v>27.132350819999999</v>
      </c>
      <c r="CH23" s="123">
        <v>25.00224974</v>
      </c>
      <c r="CI23" s="123">
        <v>24.683909589999999</v>
      </c>
      <c r="CJ23" s="123">
        <v>23.635541669999999</v>
      </c>
      <c r="CK23" s="123">
        <v>22.84239105</v>
      </c>
      <c r="CL23" s="123">
        <v>22.118449930000001</v>
      </c>
      <c r="CM23" s="123">
        <v>21.511657370000002</v>
      </c>
      <c r="CN23" s="123">
        <v>20.69607779</v>
      </c>
      <c r="CO23" s="123">
        <v>15.26842985</v>
      </c>
      <c r="CP23" s="123">
        <v>15.81232209</v>
      </c>
      <c r="CQ23" s="123">
        <v>15.588479530000001</v>
      </c>
      <c r="CR23" s="123">
        <v>14.36965434</v>
      </c>
      <c r="CS23" s="123">
        <v>12.5769368</v>
      </c>
      <c r="CT23" s="123">
        <v>9.6563898300000002</v>
      </c>
      <c r="CU23" s="123">
        <v>9.1560037899999998</v>
      </c>
      <c r="CV23" s="123">
        <v>8.1419165299999996</v>
      </c>
      <c r="CW23" s="123">
        <v>8.9777926299999997</v>
      </c>
      <c r="CX23" s="123">
        <v>9.5224198100000006</v>
      </c>
      <c r="CY23" s="125">
        <v>46142</v>
      </c>
      <c r="CZ23" s="125">
        <v>46142</v>
      </c>
      <c r="DA23" s="125">
        <v>46112</v>
      </c>
      <c r="DB23" s="125">
        <v>46081</v>
      </c>
      <c r="DC23" s="125">
        <v>46053</v>
      </c>
      <c r="DD23" s="125">
        <v>46022</v>
      </c>
      <c r="DE23" s="125">
        <v>45991</v>
      </c>
      <c r="DF23" s="125">
        <v>45961</v>
      </c>
      <c r="DG23" s="125">
        <v>45930</v>
      </c>
      <c r="DH23" s="125">
        <v>45900</v>
      </c>
      <c r="DI23" s="125">
        <v>45869</v>
      </c>
      <c r="DJ23" s="125">
        <v>45838</v>
      </c>
      <c r="DK23" s="125">
        <v>45808</v>
      </c>
      <c r="DL23" s="125">
        <v>45777</v>
      </c>
      <c r="DM23" s="125">
        <v>45747</v>
      </c>
      <c r="DN23" s="125">
        <v>45716</v>
      </c>
      <c r="DO23" s="125">
        <v>45688</v>
      </c>
      <c r="DP23" s="125">
        <v>45657</v>
      </c>
      <c r="DQ23" s="125">
        <v>45626</v>
      </c>
      <c r="DR23" s="125">
        <v>45596</v>
      </c>
      <c r="DS23" s="125">
        <v>45565</v>
      </c>
      <c r="DT23" s="125">
        <v>45535</v>
      </c>
      <c r="DU23" s="125">
        <v>45504</v>
      </c>
      <c r="DV23" s="125">
        <v>45473</v>
      </c>
      <c r="DW23" s="125">
        <v>45443</v>
      </c>
      <c r="DX23" s="126" t="s">
        <v>150</v>
      </c>
      <c r="DY23" s="126" t="s">
        <v>150</v>
      </c>
      <c r="DZ23" s="126" t="s">
        <v>150</v>
      </c>
      <c r="EA23" s="126" t="s">
        <v>150</v>
      </c>
      <c r="EB23" s="126" t="s">
        <v>150</v>
      </c>
      <c r="EC23" s="126" t="s">
        <v>150</v>
      </c>
      <c r="ED23" s="126" t="s">
        <v>150</v>
      </c>
      <c r="EE23" s="126" t="s">
        <v>150</v>
      </c>
      <c r="EF23" s="126" t="s">
        <v>150</v>
      </c>
      <c r="EG23" s="126" t="s">
        <v>150</v>
      </c>
      <c r="EH23" s="126" t="s">
        <v>150</v>
      </c>
      <c r="EI23" s="126" t="s">
        <v>150</v>
      </c>
      <c r="EJ23" s="126" t="s">
        <v>150</v>
      </c>
      <c r="EK23" s="126" t="s">
        <v>150</v>
      </c>
      <c r="EL23" s="126" t="s">
        <v>150</v>
      </c>
      <c r="EM23" s="126" t="s">
        <v>150</v>
      </c>
      <c r="EN23" s="126" t="s">
        <v>150</v>
      </c>
      <c r="EO23" s="126" t="s">
        <v>150</v>
      </c>
      <c r="EP23" s="126" t="s">
        <v>150</v>
      </c>
      <c r="EQ23" s="126" t="s">
        <v>150</v>
      </c>
      <c r="ER23" s="126" t="s">
        <v>150</v>
      </c>
      <c r="ES23" s="126" t="s">
        <v>150</v>
      </c>
      <c r="ET23" s="126" t="s">
        <v>150</v>
      </c>
      <c r="EU23" s="126" t="s">
        <v>150</v>
      </c>
      <c r="EV23" s="126" t="s">
        <v>150</v>
      </c>
      <c r="EW23" s="126" t="s">
        <v>151</v>
      </c>
      <c r="EX23" s="126" t="s">
        <v>152</v>
      </c>
      <c r="EY23" s="123">
        <v>2900.30930395</v>
      </c>
      <c r="EZ23" s="126" t="s">
        <v>165</v>
      </c>
      <c r="FA23" s="126" t="s">
        <v>157</v>
      </c>
      <c r="FB23" s="126" t="s">
        <v>157</v>
      </c>
      <c r="FC23" s="126" t="s">
        <v>157</v>
      </c>
      <c r="FD23" s="126" t="s">
        <v>157</v>
      </c>
      <c r="FE23" s="126" t="s">
        <v>157</v>
      </c>
      <c r="FF23" s="126" t="s">
        <v>157</v>
      </c>
      <c r="FG23" s="126" t="s">
        <v>157</v>
      </c>
      <c r="FH23" s="126" t="s">
        <v>157</v>
      </c>
      <c r="FI23" s="126" t="s">
        <v>157</v>
      </c>
      <c r="FJ23" s="126" t="s">
        <v>157</v>
      </c>
      <c r="FK23" s="126" t="s">
        <v>157</v>
      </c>
      <c r="FL23" s="126" t="s">
        <v>157</v>
      </c>
      <c r="FM23" s="126" t="s">
        <v>157</v>
      </c>
      <c r="FN23" s="126" t="s">
        <v>157</v>
      </c>
      <c r="FO23" s="126" t="s">
        <v>157</v>
      </c>
      <c r="FP23" s="126" t="s">
        <v>157</v>
      </c>
      <c r="FQ23" s="126" t="s">
        <v>157</v>
      </c>
      <c r="FR23" s="126" t="s">
        <v>157</v>
      </c>
      <c r="FS23" s="126" t="s">
        <v>157</v>
      </c>
      <c r="FT23" s="126" t="s">
        <v>157</v>
      </c>
      <c r="FU23" s="126" t="s">
        <v>157</v>
      </c>
      <c r="FV23" s="126" t="s">
        <v>157</v>
      </c>
      <c r="FW23" s="126" t="s">
        <v>157</v>
      </c>
      <c r="FX23" s="126" t="s">
        <v>157</v>
      </c>
      <c r="FY23" s="126" t="s">
        <v>157</v>
      </c>
      <c r="FZ23" s="126" t="s">
        <v>154</v>
      </c>
      <c r="GA23" s="126" t="s">
        <v>146</v>
      </c>
    </row>
    <row r="24" spans="1:183" ht="14.25" customHeight="1">
      <c r="A24" s="121">
        <v>22</v>
      </c>
      <c r="B24" s="121" t="s">
        <v>186</v>
      </c>
      <c r="C24" s="122">
        <v>6.9030000000000003E-3</v>
      </c>
      <c r="D24" s="122">
        <v>6.9049999999999997E-3</v>
      </c>
      <c r="E24" s="122">
        <v>3.6240000000000001E-3</v>
      </c>
      <c r="F24" s="122">
        <v>0</v>
      </c>
      <c r="G24" s="122">
        <v>2.03E-4</v>
      </c>
      <c r="H24" s="122">
        <v>2.03E-4</v>
      </c>
      <c r="I24" s="122">
        <v>1.9900000000000001E-4</v>
      </c>
      <c r="J24" s="122">
        <v>2.2000000000000001E-4</v>
      </c>
      <c r="K24" s="122">
        <v>2.1599999999999999E-4</v>
      </c>
      <c r="L24" s="122">
        <v>2.12E-4</v>
      </c>
      <c r="M24" s="122">
        <v>0</v>
      </c>
      <c r="N24" s="122">
        <v>0</v>
      </c>
      <c r="O24" s="122">
        <v>0</v>
      </c>
      <c r="P24" s="122">
        <v>0</v>
      </c>
      <c r="Q24" s="122">
        <v>4.5199999999999998E-4</v>
      </c>
      <c r="R24" s="122">
        <v>5.6400000000000005E-4</v>
      </c>
      <c r="S24" s="122">
        <v>6.9700000000000003E-4</v>
      </c>
      <c r="T24" s="122">
        <v>6.9700000000000003E-4</v>
      </c>
      <c r="U24" s="122">
        <v>1.3489999999999999E-3</v>
      </c>
      <c r="V24" s="122">
        <v>1.9559999999999998E-3</v>
      </c>
      <c r="W24" s="122">
        <v>1.9910000000000001E-3</v>
      </c>
      <c r="X24" s="122">
        <v>3.0690000000000001E-3</v>
      </c>
      <c r="Y24" s="122">
        <v>3.0690000000000001E-3</v>
      </c>
      <c r="Z24" s="122">
        <v>3.0709999999999999E-3</v>
      </c>
      <c r="AA24" s="122">
        <v>3.0709999999999999E-3</v>
      </c>
      <c r="AB24" s="123">
        <v>0.92451000000000005</v>
      </c>
      <c r="AC24" s="123">
        <v>0.92451000000000005</v>
      </c>
      <c r="AD24" s="123">
        <v>0.48522599999999999</v>
      </c>
      <c r="AE24" s="123">
        <v>0</v>
      </c>
      <c r="AF24" s="123">
        <v>2.7178000000000001E-2</v>
      </c>
      <c r="AG24" s="123">
        <v>2.7178000000000001E-2</v>
      </c>
      <c r="AH24" s="123">
        <v>2.6624999999999999E-2</v>
      </c>
      <c r="AI24" s="123">
        <v>2.9458000000000002E-2</v>
      </c>
      <c r="AJ24" s="123">
        <v>2.8962000000000002E-2</v>
      </c>
      <c r="AK24" s="123">
        <v>2.8391E-2</v>
      </c>
      <c r="AL24" s="123">
        <v>0</v>
      </c>
      <c r="AM24" s="123">
        <v>0</v>
      </c>
      <c r="AN24" s="123">
        <v>0</v>
      </c>
      <c r="AO24" s="123">
        <v>0</v>
      </c>
      <c r="AP24" s="123">
        <v>6.0504000000000002E-2</v>
      </c>
      <c r="AQ24" s="123">
        <v>7.5504000000000002E-2</v>
      </c>
      <c r="AR24" s="123">
        <v>9.3258999999999995E-2</v>
      </c>
      <c r="AS24" s="123">
        <v>9.3258999999999995E-2</v>
      </c>
      <c r="AT24" s="123">
        <v>0.18046400000000001</v>
      </c>
      <c r="AU24" s="123">
        <v>0.26171100000000003</v>
      </c>
      <c r="AV24" s="123">
        <v>0.266293</v>
      </c>
      <c r="AW24" s="123">
        <v>0.41058</v>
      </c>
      <c r="AX24" s="123">
        <v>0.41058</v>
      </c>
      <c r="AY24" s="123">
        <v>0.41058</v>
      </c>
      <c r="AZ24" s="123">
        <v>0.41058</v>
      </c>
      <c r="BA24" s="124">
        <v>0</v>
      </c>
      <c r="BB24" s="128">
        <v>0.43928400000000001</v>
      </c>
      <c r="BC24" s="128">
        <v>0.48522599999999999</v>
      </c>
      <c r="BD24" s="127">
        <v>-2.7178000000000001E-2</v>
      </c>
      <c r="BE24" s="124">
        <v>0</v>
      </c>
      <c r="BF24" s="128">
        <v>5.53E-4</v>
      </c>
      <c r="BG24" s="127">
        <v>-2.833E-3</v>
      </c>
      <c r="BH24" s="128">
        <v>4.9600000000000002E-4</v>
      </c>
      <c r="BI24" s="128">
        <v>5.71E-4</v>
      </c>
      <c r="BJ24" s="128">
        <v>2.8391E-2</v>
      </c>
      <c r="BK24" s="124">
        <v>0</v>
      </c>
      <c r="BL24" s="124">
        <v>0</v>
      </c>
      <c r="BM24" s="124">
        <v>0</v>
      </c>
      <c r="BN24" s="127">
        <v>-6.0504000000000002E-2</v>
      </c>
      <c r="BO24" s="127">
        <v>-1.4999999999999999E-2</v>
      </c>
      <c r="BP24" s="127">
        <v>-1.7755E-2</v>
      </c>
      <c r="BQ24" s="124">
        <v>0</v>
      </c>
      <c r="BR24" s="127">
        <v>-8.7205000000000005E-2</v>
      </c>
      <c r="BS24" s="127">
        <v>-8.1247E-2</v>
      </c>
      <c r="BT24" s="127">
        <v>-4.5820000000000001E-3</v>
      </c>
      <c r="BU24" s="127">
        <v>-0.144287</v>
      </c>
      <c r="BV24" s="124">
        <v>0</v>
      </c>
      <c r="BW24" s="124">
        <v>0</v>
      </c>
      <c r="BX24" s="124">
        <v>0</v>
      </c>
      <c r="BY24" s="124">
        <v>0</v>
      </c>
      <c r="BZ24" s="123">
        <v>33.365210130000001</v>
      </c>
      <c r="CA24" s="123">
        <v>33.365210130000001</v>
      </c>
      <c r="CB24" s="123">
        <v>13.4611216</v>
      </c>
      <c r="CC24" s="123">
        <v>0</v>
      </c>
      <c r="CD24" s="123">
        <v>0.83748763000000004</v>
      </c>
      <c r="CE24" s="123">
        <v>0.99882912999999995</v>
      </c>
      <c r="CF24" s="123">
        <v>0.95602061999999999</v>
      </c>
      <c r="CG24" s="123">
        <v>1.0411119799999999</v>
      </c>
      <c r="CH24" s="123">
        <v>0.94322304000000001</v>
      </c>
      <c r="CI24" s="123">
        <v>0.92490181000000005</v>
      </c>
      <c r="CJ24" s="123">
        <v>0</v>
      </c>
      <c r="CK24" s="123">
        <v>0</v>
      </c>
      <c r="CL24" s="123">
        <v>0</v>
      </c>
      <c r="CM24" s="123">
        <v>0</v>
      </c>
      <c r="CN24" s="123">
        <v>1.7160344599999999</v>
      </c>
      <c r="CO24" s="123">
        <v>1.7923230000000001</v>
      </c>
      <c r="CP24" s="123">
        <v>2.3473962199999998</v>
      </c>
      <c r="CQ24" s="123">
        <v>2.8432462300000001</v>
      </c>
      <c r="CR24" s="123">
        <v>5.2525719999999998</v>
      </c>
      <c r="CS24" s="123">
        <v>6.9801015099999999</v>
      </c>
      <c r="CT24" s="123">
        <v>6.5033611899999997</v>
      </c>
      <c r="CU24" s="123">
        <v>9.5075165300000002</v>
      </c>
      <c r="CV24" s="123">
        <v>8.4544969400000003</v>
      </c>
      <c r="CW24" s="123">
        <v>8.7994798299999992</v>
      </c>
      <c r="CX24" s="123">
        <v>7.7589107500000001</v>
      </c>
      <c r="CY24" s="125">
        <v>46142</v>
      </c>
      <c r="CZ24" s="125">
        <v>46142</v>
      </c>
      <c r="DA24" s="125">
        <v>46112</v>
      </c>
      <c r="DB24" s="125">
        <v>46081</v>
      </c>
      <c r="DC24" s="125">
        <v>46053</v>
      </c>
      <c r="DD24" s="125">
        <v>46022</v>
      </c>
      <c r="DE24" s="125">
        <v>45991</v>
      </c>
      <c r="DF24" s="125">
        <v>45961</v>
      </c>
      <c r="DG24" s="125">
        <v>45930</v>
      </c>
      <c r="DH24" s="125">
        <v>45900</v>
      </c>
      <c r="DI24" s="125">
        <v>45777</v>
      </c>
      <c r="DJ24" s="125">
        <v>45777</v>
      </c>
      <c r="DK24" s="125">
        <v>45777</v>
      </c>
      <c r="DL24" s="125">
        <v>45777</v>
      </c>
      <c r="DM24" s="125">
        <v>45747</v>
      </c>
      <c r="DN24" s="125">
        <v>45716</v>
      </c>
      <c r="DO24" s="125">
        <v>45688</v>
      </c>
      <c r="DP24" s="125">
        <v>45657</v>
      </c>
      <c r="DQ24" s="125">
        <v>45626</v>
      </c>
      <c r="DR24" s="125">
        <v>45596</v>
      </c>
      <c r="DS24" s="125">
        <v>45565</v>
      </c>
      <c r="DT24" s="125">
        <v>45535</v>
      </c>
      <c r="DU24" s="125">
        <v>45504</v>
      </c>
      <c r="DV24" s="125">
        <v>45473</v>
      </c>
      <c r="DW24" s="125">
        <v>45443</v>
      </c>
      <c r="DX24" s="126" t="s">
        <v>150</v>
      </c>
      <c r="DY24" s="126" t="s">
        <v>150</v>
      </c>
      <c r="DZ24" s="126" t="s">
        <v>150</v>
      </c>
      <c r="EA24" s="126" t="s">
        <v>150</v>
      </c>
      <c r="EB24" s="126" t="s">
        <v>150</v>
      </c>
      <c r="EC24" s="126" t="s">
        <v>150</v>
      </c>
      <c r="ED24" s="126" t="s">
        <v>150</v>
      </c>
      <c r="EE24" s="126" t="s">
        <v>150</v>
      </c>
      <c r="EF24" s="126" t="s">
        <v>150</v>
      </c>
      <c r="EG24" s="126" t="s">
        <v>150</v>
      </c>
      <c r="EH24" s="126" t="s">
        <v>150</v>
      </c>
      <c r="EI24" s="126" t="s">
        <v>150</v>
      </c>
      <c r="EJ24" s="126" t="s">
        <v>150</v>
      </c>
      <c r="EK24" s="126" t="s">
        <v>150</v>
      </c>
      <c r="EL24" s="126" t="s">
        <v>150</v>
      </c>
      <c r="EM24" s="126" t="s">
        <v>150</v>
      </c>
      <c r="EN24" s="126" t="s">
        <v>150</v>
      </c>
      <c r="EO24" s="126" t="s">
        <v>150</v>
      </c>
      <c r="EP24" s="126" t="s">
        <v>150</v>
      </c>
      <c r="EQ24" s="126" t="s">
        <v>150</v>
      </c>
      <c r="ER24" s="126" t="s">
        <v>150</v>
      </c>
      <c r="ES24" s="126" t="s">
        <v>150</v>
      </c>
      <c r="ET24" s="126" t="s">
        <v>150</v>
      </c>
      <c r="EU24" s="126" t="s">
        <v>150</v>
      </c>
      <c r="EV24" s="126" t="s">
        <v>150</v>
      </c>
      <c r="EW24" s="126" t="s">
        <v>151</v>
      </c>
      <c r="EX24" s="126" t="s">
        <v>173</v>
      </c>
      <c r="EY24" s="123">
        <v>6072.01138386</v>
      </c>
      <c r="EZ24" s="126" t="s">
        <v>156</v>
      </c>
      <c r="FA24" s="126" t="s">
        <v>144</v>
      </c>
      <c r="FB24" s="126" t="s">
        <v>144</v>
      </c>
      <c r="FC24" s="126" t="s">
        <v>144</v>
      </c>
      <c r="FD24" s="126" t="s">
        <v>144</v>
      </c>
      <c r="FE24" s="126" t="s">
        <v>144</v>
      </c>
      <c r="FF24" s="126" t="s">
        <v>144</v>
      </c>
      <c r="FG24" s="126" t="s">
        <v>144</v>
      </c>
      <c r="FH24" s="126" t="s">
        <v>144</v>
      </c>
      <c r="FI24" s="126" t="s">
        <v>144</v>
      </c>
      <c r="FJ24" s="126" t="s">
        <v>144</v>
      </c>
      <c r="FK24" s="126" t="s">
        <v>144</v>
      </c>
      <c r="FL24" s="126" t="s">
        <v>144</v>
      </c>
      <c r="FM24" s="126" t="s">
        <v>144</v>
      </c>
      <c r="FN24" s="126" t="s">
        <v>144</v>
      </c>
      <c r="FO24" s="126" t="s">
        <v>144</v>
      </c>
      <c r="FP24" s="126" t="s">
        <v>144</v>
      </c>
      <c r="FQ24" s="126" t="s">
        <v>144</v>
      </c>
      <c r="FR24" s="126" t="s">
        <v>144</v>
      </c>
      <c r="FS24" s="126" t="s">
        <v>144</v>
      </c>
      <c r="FT24" s="126" t="s">
        <v>144</v>
      </c>
      <c r="FU24" s="126" t="s">
        <v>144</v>
      </c>
      <c r="FV24" s="126" t="s">
        <v>144</v>
      </c>
      <c r="FW24" s="126" t="s">
        <v>144</v>
      </c>
      <c r="FX24" s="126" t="s">
        <v>144</v>
      </c>
      <c r="FY24" s="126" t="s">
        <v>144</v>
      </c>
      <c r="FZ24" s="126" t="s">
        <v>187</v>
      </c>
      <c r="GA24" s="126" t="s">
        <v>146</v>
      </c>
    </row>
    <row r="25" spans="1:183" ht="14.25" customHeight="1">
      <c r="A25" s="121">
        <v>23</v>
      </c>
      <c r="B25" s="121" t="s">
        <v>188</v>
      </c>
      <c r="C25" s="122">
        <v>6.398E-3</v>
      </c>
      <c r="D25" s="122">
        <v>6.4000000000000003E-3</v>
      </c>
      <c r="E25" s="122">
        <v>6.4000000000000003E-3</v>
      </c>
      <c r="F25" s="122">
        <v>6.4000000000000003E-3</v>
      </c>
      <c r="G25" s="122">
        <v>6.4000000000000003E-3</v>
      </c>
      <c r="H25" s="122">
        <v>6.4000000000000003E-3</v>
      </c>
      <c r="I25" s="122">
        <v>6.4130000000000003E-3</v>
      </c>
      <c r="J25" s="122">
        <v>6.4130000000000003E-3</v>
      </c>
      <c r="K25" s="122">
        <v>6.4130000000000003E-3</v>
      </c>
      <c r="L25" s="122">
        <v>6.4140000000000004E-3</v>
      </c>
      <c r="M25" s="122">
        <v>6.4140000000000004E-3</v>
      </c>
      <c r="N25" s="122">
        <v>6.4159999999999998E-3</v>
      </c>
      <c r="O25" s="122">
        <v>6.4530000000000004E-3</v>
      </c>
      <c r="P25" s="122">
        <v>6.4539999999999997E-3</v>
      </c>
      <c r="Q25" s="122">
        <v>6.4539999999999997E-3</v>
      </c>
      <c r="R25" s="122">
        <v>6.4539999999999997E-3</v>
      </c>
      <c r="S25" s="122">
        <v>6.4539999999999997E-3</v>
      </c>
      <c r="T25" s="122">
        <v>6.4549999999999998E-3</v>
      </c>
      <c r="U25" s="122">
        <v>6.4720000000000003E-3</v>
      </c>
      <c r="V25" s="122">
        <v>6.4720000000000003E-3</v>
      </c>
      <c r="W25" s="122">
        <v>6.4729999999999996E-3</v>
      </c>
      <c r="X25" s="122">
        <v>6.4729999999999996E-3</v>
      </c>
      <c r="Y25" s="122">
        <v>6.4729999999999996E-3</v>
      </c>
      <c r="Z25" s="122">
        <v>6.4749999999999999E-3</v>
      </c>
      <c r="AA25" s="122">
        <v>5.4599999999999996E-3</v>
      </c>
      <c r="AB25" s="123">
        <v>0.856908</v>
      </c>
      <c r="AC25" s="123">
        <v>0.856908</v>
      </c>
      <c r="AD25" s="123">
        <v>0.856908</v>
      </c>
      <c r="AE25" s="123">
        <v>0.856908</v>
      </c>
      <c r="AF25" s="123">
        <v>0.856908</v>
      </c>
      <c r="AG25" s="123">
        <v>0.856908</v>
      </c>
      <c r="AH25" s="123">
        <v>0.858595</v>
      </c>
      <c r="AI25" s="123">
        <v>0.858595</v>
      </c>
      <c r="AJ25" s="123">
        <v>0.858595</v>
      </c>
      <c r="AK25" s="123">
        <v>0.858595</v>
      </c>
      <c r="AL25" s="123">
        <v>0.858595</v>
      </c>
      <c r="AM25" s="123">
        <v>0.858595</v>
      </c>
      <c r="AN25" s="123">
        <v>0.86357300000000004</v>
      </c>
      <c r="AO25" s="123">
        <v>0.86357300000000004</v>
      </c>
      <c r="AP25" s="123">
        <v>0.86357300000000004</v>
      </c>
      <c r="AQ25" s="123">
        <v>0.86357300000000004</v>
      </c>
      <c r="AR25" s="123">
        <v>0.86357300000000004</v>
      </c>
      <c r="AS25" s="123">
        <v>0.86357300000000004</v>
      </c>
      <c r="AT25" s="123">
        <v>0.86587000000000003</v>
      </c>
      <c r="AU25" s="123">
        <v>0.86587000000000003</v>
      </c>
      <c r="AV25" s="123">
        <v>0.86587000000000003</v>
      </c>
      <c r="AW25" s="123">
        <v>0.86587000000000003</v>
      </c>
      <c r="AX25" s="123">
        <v>0.86587000000000003</v>
      </c>
      <c r="AY25" s="123">
        <v>0.86587000000000003</v>
      </c>
      <c r="AZ25" s="123">
        <v>0.73013099999999997</v>
      </c>
      <c r="BA25" s="124">
        <v>0</v>
      </c>
      <c r="BB25" s="124">
        <v>0</v>
      </c>
      <c r="BC25" s="124">
        <v>0</v>
      </c>
      <c r="BD25" s="124">
        <v>0</v>
      </c>
      <c r="BE25" s="124">
        <v>0</v>
      </c>
      <c r="BF25" s="127">
        <v>-1.6869999999999999E-3</v>
      </c>
      <c r="BG25" s="124">
        <v>0</v>
      </c>
      <c r="BH25" s="124">
        <v>0</v>
      </c>
      <c r="BI25" s="124">
        <v>0</v>
      </c>
      <c r="BJ25" s="124">
        <v>0</v>
      </c>
      <c r="BK25" s="124">
        <v>0</v>
      </c>
      <c r="BL25" s="127">
        <v>-4.9779999999999998E-3</v>
      </c>
      <c r="BM25" s="124">
        <v>0</v>
      </c>
      <c r="BN25" s="124">
        <v>0</v>
      </c>
      <c r="BO25" s="124">
        <v>0</v>
      </c>
      <c r="BP25" s="124">
        <v>0</v>
      </c>
      <c r="BQ25" s="124">
        <v>0</v>
      </c>
      <c r="BR25" s="127">
        <v>-2.297E-3</v>
      </c>
      <c r="BS25" s="124">
        <v>0</v>
      </c>
      <c r="BT25" s="124">
        <v>0</v>
      </c>
      <c r="BU25" s="124">
        <v>0</v>
      </c>
      <c r="BV25" s="124">
        <v>0</v>
      </c>
      <c r="BW25" s="124">
        <v>0</v>
      </c>
      <c r="BX25" s="128">
        <v>0.135739</v>
      </c>
      <c r="BY25" s="124">
        <v>0</v>
      </c>
      <c r="BZ25" s="123">
        <v>31.492555320000001</v>
      </c>
      <c r="CA25" s="123">
        <v>31.492555320000001</v>
      </c>
      <c r="CB25" s="123">
        <v>31.492555320000001</v>
      </c>
      <c r="CC25" s="123">
        <v>31.492555320000001</v>
      </c>
      <c r="CD25" s="123">
        <v>31.492555320000001</v>
      </c>
      <c r="CE25" s="123">
        <v>31.492555320000001</v>
      </c>
      <c r="CF25" s="123">
        <v>26.300501329999999</v>
      </c>
      <c r="CG25" s="123">
        <v>26.300501329999999</v>
      </c>
      <c r="CH25" s="123">
        <v>26.300501329999999</v>
      </c>
      <c r="CI25" s="123">
        <v>26.300501329999999</v>
      </c>
      <c r="CJ25" s="123">
        <v>26.300501329999999</v>
      </c>
      <c r="CK25" s="123">
        <v>26.300501329999999</v>
      </c>
      <c r="CL25" s="123">
        <v>26.32829727</v>
      </c>
      <c r="CM25" s="123">
        <v>26.32829727</v>
      </c>
      <c r="CN25" s="123">
        <v>26.32829727</v>
      </c>
      <c r="CO25" s="123">
        <v>26.32829727</v>
      </c>
      <c r="CP25" s="123">
        <v>26.32829727</v>
      </c>
      <c r="CQ25" s="123">
        <v>26.32829727</v>
      </c>
      <c r="CR25" s="123">
        <v>18.55717667</v>
      </c>
      <c r="CS25" s="123">
        <v>18.55717667</v>
      </c>
      <c r="CT25" s="123">
        <v>18.55717667</v>
      </c>
      <c r="CU25" s="123">
        <v>18.55717667</v>
      </c>
      <c r="CV25" s="123">
        <v>18.55717667</v>
      </c>
      <c r="CW25" s="123">
        <v>18.55717667</v>
      </c>
      <c r="CX25" s="123">
        <v>14.553909490000001</v>
      </c>
      <c r="CY25" s="125">
        <v>46022</v>
      </c>
      <c r="CZ25" s="125">
        <v>46022</v>
      </c>
      <c r="DA25" s="125">
        <v>46022</v>
      </c>
      <c r="DB25" s="125">
        <v>46022</v>
      </c>
      <c r="DC25" s="125">
        <v>46022</v>
      </c>
      <c r="DD25" s="125">
        <v>46022</v>
      </c>
      <c r="DE25" s="125">
        <v>45838</v>
      </c>
      <c r="DF25" s="125">
        <v>45838</v>
      </c>
      <c r="DG25" s="125">
        <v>45838</v>
      </c>
      <c r="DH25" s="125">
        <v>45838</v>
      </c>
      <c r="DI25" s="125">
        <v>45838</v>
      </c>
      <c r="DJ25" s="125">
        <v>45838</v>
      </c>
      <c r="DK25" s="125">
        <v>45657</v>
      </c>
      <c r="DL25" s="125">
        <v>45657</v>
      </c>
      <c r="DM25" s="125">
        <v>45657</v>
      </c>
      <c r="DN25" s="125">
        <v>45657</v>
      </c>
      <c r="DO25" s="125">
        <v>45657</v>
      </c>
      <c r="DP25" s="125">
        <v>45657</v>
      </c>
      <c r="DQ25" s="125">
        <v>45473</v>
      </c>
      <c r="DR25" s="125">
        <v>45473</v>
      </c>
      <c r="DS25" s="125">
        <v>45473</v>
      </c>
      <c r="DT25" s="125">
        <v>45473</v>
      </c>
      <c r="DU25" s="125">
        <v>45473</v>
      </c>
      <c r="DV25" s="125">
        <v>45473</v>
      </c>
      <c r="DW25" s="125">
        <v>45291</v>
      </c>
      <c r="DX25" s="126" t="s">
        <v>150</v>
      </c>
      <c r="DY25" s="126" t="s">
        <v>150</v>
      </c>
      <c r="DZ25" s="126" t="s">
        <v>150</v>
      </c>
      <c r="EA25" s="126" t="s">
        <v>150</v>
      </c>
      <c r="EB25" s="126" t="s">
        <v>150</v>
      </c>
      <c r="EC25" s="126" t="s">
        <v>150</v>
      </c>
      <c r="ED25" s="126" t="s">
        <v>150</v>
      </c>
      <c r="EE25" s="126" t="s">
        <v>150</v>
      </c>
      <c r="EF25" s="126" t="s">
        <v>150</v>
      </c>
      <c r="EG25" s="126" t="s">
        <v>150</v>
      </c>
      <c r="EH25" s="126" t="s">
        <v>150</v>
      </c>
      <c r="EI25" s="126" t="s">
        <v>150</v>
      </c>
      <c r="EJ25" s="126" t="s">
        <v>150</v>
      </c>
      <c r="EK25" s="126" t="s">
        <v>150</v>
      </c>
      <c r="EL25" s="126" t="s">
        <v>150</v>
      </c>
      <c r="EM25" s="126" t="s">
        <v>150</v>
      </c>
      <c r="EN25" s="126" t="s">
        <v>150</v>
      </c>
      <c r="EO25" s="126" t="s">
        <v>150</v>
      </c>
      <c r="EP25" s="126" t="s">
        <v>150</v>
      </c>
      <c r="EQ25" s="126" t="s">
        <v>150</v>
      </c>
      <c r="ER25" s="126" t="s">
        <v>150</v>
      </c>
      <c r="ES25" s="126" t="s">
        <v>150</v>
      </c>
      <c r="ET25" s="126" t="s">
        <v>150</v>
      </c>
      <c r="EU25" s="126" t="s">
        <v>150</v>
      </c>
      <c r="EV25" s="126" t="s">
        <v>150</v>
      </c>
      <c r="EW25" s="126" t="s">
        <v>151</v>
      </c>
      <c r="EX25" s="126" t="s">
        <v>189</v>
      </c>
      <c r="EY25" s="123">
        <v>1576244.1917604001</v>
      </c>
      <c r="EZ25" s="126" t="s">
        <v>178</v>
      </c>
      <c r="FA25" s="126" t="s">
        <v>144</v>
      </c>
      <c r="FB25" s="126" t="s">
        <v>144</v>
      </c>
      <c r="FC25" s="126" t="s">
        <v>144</v>
      </c>
      <c r="FD25" s="126" t="s">
        <v>144</v>
      </c>
      <c r="FE25" s="126" t="s">
        <v>144</v>
      </c>
      <c r="FF25" s="126" t="s">
        <v>144</v>
      </c>
      <c r="FG25" s="126" t="s">
        <v>144</v>
      </c>
      <c r="FH25" s="126" t="s">
        <v>144</v>
      </c>
      <c r="FI25" s="126" t="s">
        <v>144</v>
      </c>
      <c r="FJ25" s="126" t="s">
        <v>144</v>
      </c>
      <c r="FK25" s="126" t="s">
        <v>144</v>
      </c>
      <c r="FL25" s="126" t="s">
        <v>144</v>
      </c>
      <c r="FM25" s="126" t="s">
        <v>144</v>
      </c>
      <c r="FN25" s="126" t="s">
        <v>144</v>
      </c>
      <c r="FO25" s="126" t="s">
        <v>144</v>
      </c>
      <c r="FP25" s="126" t="s">
        <v>144</v>
      </c>
      <c r="FQ25" s="126" t="s">
        <v>144</v>
      </c>
      <c r="FR25" s="126" t="s">
        <v>144</v>
      </c>
      <c r="FS25" s="126" t="s">
        <v>144</v>
      </c>
      <c r="FT25" s="126" t="s">
        <v>144</v>
      </c>
      <c r="FU25" s="126" t="s">
        <v>144</v>
      </c>
      <c r="FV25" s="126" t="s">
        <v>144</v>
      </c>
      <c r="FW25" s="126" t="s">
        <v>144</v>
      </c>
      <c r="FX25" s="126" t="s">
        <v>144</v>
      </c>
      <c r="FY25" s="126" t="s">
        <v>144</v>
      </c>
      <c r="FZ25" s="126" t="s">
        <v>190</v>
      </c>
      <c r="GA25" s="126" t="s">
        <v>191</v>
      </c>
    </row>
    <row r="26" spans="1:183" ht="14.25" customHeight="1">
      <c r="A26" s="121">
        <v>24</v>
      </c>
      <c r="B26" s="121" t="s">
        <v>192</v>
      </c>
      <c r="C26" s="122">
        <v>5.9150000000000001E-3</v>
      </c>
      <c r="D26" s="122">
        <v>5.9160000000000003E-3</v>
      </c>
      <c r="E26" s="122">
        <v>5.8760000000000001E-3</v>
      </c>
      <c r="F26" s="122">
        <v>4.1250000000000002E-3</v>
      </c>
      <c r="G26" s="122">
        <v>2.7989999999999998E-3</v>
      </c>
      <c r="H26" s="122">
        <v>5.2400000000000005E-4</v>
      </c>
      <c r="I26" s="122">
        <v>5.1999999999999995E-4</v>
      </c>
      <c r="J26" s="122">
        <v>1.0070000000000001E-3</v>
      </c>
      <c r="K26" s="122">
        <v>9.9799999999999997E-4</v>
      </c>
      <c r="L26" s="122">
        <v>7.6400000000000003E-4</v>
      </c>
      <c r="M26" s="122">
        <v>4.9799999999999996E-4</v>
      </c>
      <c r="N26" s="122">
        <v>4.84E-4</v>
      </c>
      <c r="O26" s="122">
        <v>4.5199999999999998E-4</v>
      </c>
      <c r="P26" s="122">
        <v>4.44E-4</v>
      </c>
      <c r="Q26" s="122">
        <v>4.5300000000000001E-4</v>
      </c>
      <c r="R26" s="122">
        <v>4.8099999999999998E-4</v>
      </c>
      <c r="S26" s="122">
        <v>4.44E-4</v>
      </c>
      <c r="T26" s="122">
        <v>4.2999999999999999E-4</v>
      </c>
      <c r="U26" s="122">
        <v>3.6699999999999998E-4</v>
      </c>
      <c r="V26" s="122">
        <v>3.4400000000000001E-4</v>
      </c>
      <c r="W26" s="122">
        <v>7.36E-4</v>
      </c>
      <c r="X26" s="122">
        <v>7.2199999999999999E-4</v>
      </c>
      <c r="Y26" s="122">
        <v>7.0799999999999997E-4</v>
      </c>
      <c r="Z26" s="122">
        <v>6.3199999999999997E-4</v>
      </c>
      <c r="AA26" s="122">
        <v>6.5700000000000003E-4</v>
      </c>
      <c r="AB26" s="123">
        <v>0.79214499999999999</v>
      </c>
      <c r="AC26" s="123">
        <v>0.79214499999999999</v>
      </c>
      <c r="AD26" s="123">
        <v>0.78676500000000005</v>
      </c>
      <c r="AE26" s="123">
        <v>0.55224600000000001</v>
      </c>
      <c r="AF26" s="123">
        <v>0.37479699999999999</v>
      </c>
      <c r="AG26" s="123">
        <v>7.0225999999999997E-2</v>
      </c>
      <c r="AH26" s="123">
        <v>6.966E-2</v>
      </c>
      <c r="AI26" s="123">
        <v>0.13479099999999999</v>
      </c>
      <c r="AJ26" s="123">
        <v>0.13367399999999999</v>
      </c>
      <c r="AK26" s="123">
        <v>0.1023</v>
      </c>
      <c r="AL26" s="123">
        <v>6.6643999999999995E-2</v>
      </c>
      <c r="AM26" s="123">
        <v>6.4741000000000007E-2</v>
      </c>
      <c r="AN26" s="123">
        <v>6.0484999999999997E-2</v>
      </c>
      <c r="AO26" s="123">
        <v>5.9374999999999997E-2</v>
      </c>
      <c r="AP26" s="123">
        <v>6.0574999999999997E-2</v>
      </c>
      <c r="AQ26" s="123">
        <v>6.4310000000000006E-2</v>
      </c>
      <c r="AR26" s="123">
        <v>5.9452999999999999E-2</v>
      </c>
      <c r="AS26" s="123">
        <v>5.7534000000000002E-2</v>
      </c>
      <c r="AT26" s="123">
        <v>4.9085999999999998E-2</v>
      </c>
      <c r="AU26" s="123">
        <v>4.6022E-2</v>
      </c>
      <c r="AV26" s="123">
        <v>9.8452999999999999E-2</v>
      </c>
      <c r="AW26" s="123">
        <v>9.6513000000000002E-2</v>
      </c>
      <c r="AX26" s="123">
        <v>9.4769999999999993E-2</v>
      </c>
      <c r="AY26" s="123">
        <v>8.4536E-2</v>
      </c>
      <c r="AZ26" s="123">
        <v>8.7887999999999994E-2</v>
      </c>
      <c r="BA26" s="124">
        <v>0</v>
      </c>
      <c r="BB26" s="128">
        <v>5.3800000000000002E-3</v>
      </c>
      <c r="BC26" s="128">
        <v>0.23451900000000001</v>
      </c>
      <c r="BD26" s="128">
        <v>0.177449</v>
      </c>
      <c r="BE26" s="128">
        <v>0.30457099999999998</v>
      </c>
      <c r="BF26" s="128">
        <v>5.6599999999999999E-4</v>
      </c>
      <c r="BG26" s="127">
        <v>-6.5130999999999994E-2</v>
      </c>
      <c r="BH26" s="128">
        <v>1.1169999999999999E-3</v>
      </c>
      <c r="BI26" s="128">
        <v>3.1373999999999999E-2</v>
      </c>
      <c r="BJ26" s="128">
        <v>3.5656E-2</v>
      </c>
      <c r="BK26" s="128">
        <v>1.903E-3</v>
      </c>
      <c r="BL26" s="128">
        <v>4.2560000000000002E-3</v>
      </c>
      <c r="BM26" s="128">
        <v>1.1100000000000001E-3</v>
      </c>
      <c r="BN26" s="127">
        <v>-1.1999999999999999E-3</v>
      </c>
      <c r="BO26" s="127">
        <v>-3.735E-3</v>
      </c>
      <c r="BP26" s="128">
        <v>4.8570000000000002E-3</v>
      </c>
      <c r="BQ26" s="128">
        <v>1.9189999999999999E-3</v>
      </c>
      <c r="BR26" s="128">
        <v>8.4480000000000006E-3</v>
      </c>
      <c r="BS26" s="128">
        <v>3.0639999999999999E-3</v>
      </c>
      <c r="BT26" s="127">
        <v>-5.2430999999999998E-2</v>
      </c>
      <c r="BU26" s="128">
        <v>1.9400000000000001E-3</v>
      </c>
      <c r="BV26" s="128">
        <v>1.743E-3</v>
      </c>
      <c r="BW26" s="128">
        <v>1.0234E-2</v>
      </c>
      <c r="BX26" s="127">
        <v>-3.3519999999999999E-3</v>
      </c>
      <c r="BY26" s="128">
        <v>6.2479E-2</v>
      </c>
      <c r="BZ26" s="123">
        <v>28.588208219999999</v>
      </c>
      <c r="CA26" s="123">
        <v>28.588208219999999</v>
      </c>
      <c r="CB26" s="123">
        <v>21.82640529</v>
      </c>
      <c r="CC26" s="123">
        <v>16.083626760000001</v>
      </c>
      <c r="CD26" s="123">
        <v>11.549335839999999</v>
      </c>
      <c r="CE26" s="123">
        <v>2.5809027200000001</v>
      </c>
      <c r="CF26" s="123">
        <v>2.5012731100000001</v>
      </c>
      <c r="CG26" s="123">
        <v>4.7638171299999996</v>
      </c>
      <c r="CH26" s="123">
        <v>4.3534423200000001</v>
      </c>
      <c r="CI26" s="123">
        <v>3.33265666</v>
      </c>
      <c r="CJ26" s="123">
        <v>2.0788713200000002</v>
      </c>
      <c r="CK26" s="123">
        <v>1.98314777</v>
      </c>
      <c r="CL26" s="123">
        <v>1.79405802</v>
      </c>
      <c r="CM26" s="123">
        <v>1.71281952</v>
      </c>
      <c r="CN26" s="123">
        <v>1.71804818</v>
      </c>
      <c r="CO26" s="123">
        <v>1.5265984800000001</v>
      </c>
      <c r="CP26" s="123">
        <v>1.4964748400000001</v>
      </c>
      <c r="CQ26" s="123">
        <v>1.75407552</v>
      </c>
      <c r="CR26" s="123">
        <v>1.4286935300000001</v>
      </c>
      <c r="CS26" s="123">
        <v>1.2274540700000001</v>
      </c>
      <c r="CT26" s="123">
        <v>2.4044019900000002</v>
      </c>
      <c r="CU26" s="123">
        <v>2.2348846600000001</v>
      </c>
      <c r="CV26" s="123">
        <v>1.9514654300000001</v>
      </c>
      <c r="CW26" s="123">
        <v>1.81176099</v>
      </c>
      <c r="CX26" s="123">
        <v>1.66085817</v>
      </c>
      <c r="CY26" s="125">
        <v>46142</v>
      </c>
      <c r="CZ26" s="125">
        <v>46142</v>
      </c>
      <c r="DA26" s="125">
        <v>46112</v>
      </c>
      <c r="DB26" s="125">
        <v>46081</v>
      </c>
      <c r="DC26" s="125">
        <v>46053</v>
      </c>
      <c r="DD26" s="125">
        <v>46022</v>
      </c>
      <c r="DE26" s="125">
        <v>45991</v>
      </c>
      <c r="DF26" s="125">
        <v>45961</v>
      </c>
      <c r="DG26" s="125">
        <v>45930</v>
      </c>
      <c r="DH26" s="125">
        <v>45900</v>
      </c>
      <c r="DI26" s="125">
        <v>45869</v>
      </c>
      <c r="DJ26" s="125">
        <v>45838</v>
      </c>
      <c r="DK26" s="125">
        <v>45808</v>
      </c>
      <c r="DL26" s="125">
        <v>45777</v>
      </c>
      <c r="DM26" s="125">
        <v>45747</v>
      </c>
      <c r="DN26" s="125">
        <v>45716</v>
      </c>
      <c r="DO26" s="125">
        <v>45688</v>
      </c>
      <c r="DP26" s="125">
        <v>45657</v>
      </c>
      <c r="DQ26" s="125">
        <v>45626</v>
      </c>
      <c r="DR26" s="125">
        <v>45596</v>
      </c>
      <c r="DS26" s="125">
        <v>45565</v>
      </c>
      <c r="DT26" s="125">
        <v>45535</v>
      </c>
      <c r="DU26" s="125">
        <v>45504</v>
      </c>
      <c r="DV26" s="125">
        <v>45473</v>
      </c>
      <c r="DW26" s="125">
        <v>45443</v>
      </c>
      <c r="DX26" s="126" t="s">
        <v>150</v>
      </c>
      <c r="DY26" s="126" t="s">
        <v>150</v>
      </c>
      <c r="DZ26" s="126" t="s">
        <v>150</v>
      </c>
      <c r="EA26" s="126" t="s">
        <v>150</v>
      </c>
      <c r="EB26" s="126" t="s">
        <v>150</v>
      </c>
      <c r="EC26" s="126" t="s">
        <v>150</v>
      </c>
      <c r="ED26" s="126" t="s">
        <v>150</v>
      </c>
      <c r="EE26" s="126" t="s">
        <v>150</v>
      </c>
      <c r="EF26" s="126" t="s">
        <v>150</v>
      </c>
      <c r="EG26" s="126" t="s">
        <v>150</v>
      </c>
      <c r="EH26" s="126" t="s">
        <v>150</v>
      </c>
      <c r="EI26" s="126" t="s">
        <v>150</v>
      </c>
      <c r="EJ26" s="126" t="s">
        <v>150</v>
      </c>
      <c r="EK26" s="126" t="s">
        <v>150</v>
      </c>
      <c r="EL26" s="126" t="s">
        <v>150</v>
      </c>
      <c r="EM26" s="126" t="s">
        <v>150</v>
      </c>
      <c r="EN26" s="126" t="s">
        <v>150</v>
      </c>
      <c r="EO26" s="126" t="s">
        <v>150</v>
      </c>
      <c r="EP26" s="126" t="s">
        <v>150</v>
      </c>
      <c r="EQ26" s="126" t="s">
        <v>150</v>
      </c>
      <c r="ER26" s="126" t="s">
        <v>150</v>
      </c>
      <c r="ES26" s="126" t="s">
        <v>150</v>
      </c>
      <c r="ET26" s="126" t="s">
        <v>150</v>
      </c>
      <c r="EU26" s="126" t="s">
        <v>150</v>
      </c>
      <c r="EV26" s="126" t="s">
        <v>150</v>
      </c>
      <c r="EW26" s="126" t="s">
        <v>151</v>
      </c>
      <c r="EX26" s="126" t="s">
        <v>152</v>
      </c>
      <c r="EY26" s="123">
        <v>83569.131695560005</v>
      </c>
      <c r="EZ26" s="126" t="s">
        <v>153</v>
      </c>
      <c r="FA26" s="126" t="s">
        <v>144</v>
      </c>
      <c r="FB26" s="126" t="s">
        <v>144</v>
      </c>
      <c r="FC26" s="126" t="s">
        <v>144</v>
      </c>
      <c r="FD26" s="126" t="s">
        <v>144</v>
      </c>
      <c r="FE26" s="126" t="s">
        <v>144</v>
      </c>
      <c r="FF26" s="126" t="s">
        <v>144</v>
      </c>
      <c r="FG26" s="126" t="s">
        <v>144</v>
      </c>
      <c r="FH26" s="126" t="s">
        <v>144</v>
      </c>
      <c r="FI26" s="126" t="s">
        <v>144</v>
      </c>
      <c r="FJ26" s="126" t="s">
        <v>144</v>
      </c>
      <c r="FK26" s="126" t="s">
        <v>144</v>
      </c>
      <c r="FL26" s="126" t="s">
        <v>144</v>
      </c>
      <c r="FM26" s="126" t="s">
        <v>144</v>
      </c>
      <c r="FN26" s="126" t="s">
        <v>144</v>
      </c>
      <c r="FO26" s="126" t="s">
        <v>144</v>
      </c>
      <c r="FP26" s="126" t="s">
        <v>144</v>
      </c>
      <c r="FQ26" s="126" t="s">
        <v>144</v>
      </c>
      <c r="FR26" s="126" t="s">
        <v>144</v>
      </c>
      <c r="FS26" s="126" t="s">
        <v>144</v>
      </c>
      <c r="FT26" s="126" t="s">
        <v>144</v>
      </c>
      <c r="FU26" s="126" t="s">
        <v>144</v>
      </c>
      <c r="FV26" s="126" t="s">
        <v>144</v>
      </c>
      <c r="FW26" s="126" t="s">
        <v>144</v>
      </c>
      <c r="FX26" s="126" t="s">
        <v>144</v>
      </c>
      <c r="FY26" s="126" t="s">
        <v>144</v>
      </c>
      <c r="FZ26" s="126" t="s">
        <v>148</v>
      </c>
      <c r="GA26" s="126" t="s">
        <v>146</v>
      </c>
    </row>
    <row r="27" spans="1:183" ht="14.25" customHeight="1">
      <c r="A27" s="121">
        <v>25</v>
      </c>
      <c r="B27" s="121" t="s">
        <v>193</v>
      </c>
      <c r="C27" s="122">
        <v>4.3680000000000004E-3</v>
      </c>
      <c r="D27" s="122">
        <v>4.3689999999999996E-3</v>
      </c>
      <c r="E27" s="122">
        <v>4.3689999999999996E-3</v>
      </c>
      <c r="F27" s="122">
        <v>4.9959999999999996E-3</v>
      </c>
      <c r="G27" s="122">
        <v>4.4900000000000001E-3</v>
      </c>
      <c r="H27" s="122">
        <v>4.9959999999999996E-3</v>
      </c>
      <c r="I27" s="122">
        <v>1.4339999999999999E-3</v>
      </c>
      <c r="J27" s="122">
        <v>1.4339999999999999E-3</v>
      </c>
      <c r="K27" s="122">
        <v>1.224E-3</v>
      </c>
      <c r="L27" s="122">
        <v>7.8600000000000002E-4</v>
      </c>
      <c r="M27" s="122">
        <v>7.8600000000000002E-4</v>
      </c>
      <c r="N27" s="122">
        <v>7.8600000000000002E-4</v>
      </c>
      <c r="O27" s="122">
        <v>6.0000000000000002E-6</v>
      </c>
      <c r="P27" s="122">
        <v>6.0000000000000002E-6</v>
      </c>
      <c r="Q27" s="122">
        <v>6.0000000000000002E-6</v>
      </c>
      <c r="R27" s="122">
        <v>6.0000000000000002E-6</v>
      </c>
      <c r="S27" s="122">
        <v>6.0000000000000002E-6</v>
      </c>
      <c r="T27" s="122">
        <v>6.0000000000000002E-6</v>
      </c>
      <c r="U27" s="122">
        <v>6.0000000000000002E-6</v>
      </c>
      <c r="V27" s="122">
        <v>6.0000000000000002E-6</v>
      </c>
      <c r="W27" s="122">
        <v>6.0000000000000002E-6</v>
      </c>
      <c r="X27" s="122">
        <v>6.0000000000000002E-6</v>
      </c>
      <c r="Y27" s="122">
        <v>6.0000000000000002E-6</v>
      </c>
      <c r="Z27" s="122">
        <v>6.0000000000000002E-6</v>
      </c>
      <c r="AA27" s="122">
        <v>2.24E-4</v>
      </c>
      <c r="AB27" s="123">
        <v>0.58502200000000004</v>
      </c>
      <c r="AC27" s="123">
        <v>0.58502200000000004</v>
      </c>
      <c r="AD27" s="123">
        <v>0.58502200000000004</v>
      </c>
      <c r="AE27" s="123">
        <v>0.66896800000000001</v>
      </c>
      <c r="AF27" s="123">
        <v>0.60120499999999999</v>
      </c>
      <c r="AG27" s="123">
        <v>0.66896800000000001</v>
      </c>
      <c r="AH27" s="123">
        <v>0.19198799999999999</v>
      </c>
      <c r="AI27" s="123">
        <v>0.19198799999999999</v>
      </c>
      <c r="AJ27" s="123">
        <v>0.16387399999999999</v>
      </c>
      <c r="AK27" s="123">
        <v>0.105181</v>
      </c>
      <c r="AL27" s="123">
        <v>0.105181</v>
      </c>
      <c r="AM27" s="123">
        <v>0.105181</v>
      </c>
      <c r="AN27" s="123">
        <v>8.6600000000000002E-4</v>
      </c>
      <c r="AO27" s="123">
        <v>8.6600000000000002E-4</v>
      </c>
      <c r="AP27" s="123">
        <v>8.6600000000000002E-4</v>
      </c>
      <c r="AQ27" s="123">
        <v>8.2200000000000003E-4</v>
      </c>
      <c r="AR27" s="123">
        <v>8.2200000000000003E-4</v>
      </c>
      <c r="AS27" s="123">
        <v>8.2200000000000003E-4</v>
      </c>
      <c r="AT27" s="123">
        <v>8.2200000000000003E-4</v>
      </c>
      <c r="AU27" s="123">
        <v>8.2200000000000003E-4</v>
      </c>
      <c r="AV27" s="123">
        <v>8.2200000000000003E-4</v>
      </c>
      <c r="AW27" s="123">
        <v>8.2200000000000003E-4</v>
      </c>
      <c r="AX27" s="123">
        <v>8.2200000000000003E-4</v>
      </c>
      <c r="AY27" s="123">
        <v>8.2200000000000003E-4</v>
      </c>
      <c r="AZ27" s="123">
        <v>2.9982999999999999E-2</v>
      </c>
      <c r="BA27" s="124">
        <v>0</v>
      </c>
      <c r="BB27" s="124">
        <v>0</v>
      </c>
      <c r="BC27" s="127">
        <v>-8.3946000000000007E-2</v>
      </c>
      <c r="BD27" s="128">
        <v>6.7763000000000004E-2</v>
      </c>
      <c r="BE27" s="127">
        <v>-6.7763000000000004E-2</v>
      </c>
      <c r="BF27" s="128">
        <v>0.47698000000000002</v>
      </c>
      <c r="BG27" s="124">
        <v>0</v>
      </c>
      <c r="BH27" s="128">
        <v>2.8114E-2</v>
      </c>
      <c r="BI27" s="128">
        <v>5.8693000000000002E-2</v>
      </c>
      <c r="BJ27" s="124">
        <v>0</v>
      </c>
      <c r="BK27" s="124">
        <v>0</v>
      </c>
      <c r="BL27" s="128">
        <v>0.104315</v>
      </c>
      <c r="BM27" s="124">
        <v>0</v>
      </c>
      <c r="BN27" s="124">
        <v>0</v>
      </c>
      <c r="BO27" s="128">
        <v>4.3999999999999999E-5</v>
      </c>
      <c r="BP27" s="124">
        <v>0</v>
      </c>
      <c r="BQ27" s="124">
        <v>0</v>
      </c>
      <c r="BR27" s="124">
        <v>0</v>
      </c>
      <c r="BS27" s="124">
        <v>0</v>
      </c>
      <c r="BT27" s="124">
        <v>0</v>
      </c>
      <c r="BU27" s="124">
        <v>0</v>
      </c>
      <c r="BV27" s="124">
        <v>0</v>
      </c>
      <c r="BW27" s="124">
        <v>0</v>
      </c>
      <c r="BX27" s="127">
        <v>-2.9160999999999999E-2</v>
      </c>
      <c r="BY27" s="124">
        <v>0</v>
      </c>
      <c r="BZ27" s="123">
        <v>21.113218849999999</v>
      </c>
      <c r="CA27" s="123">
        <v>21.113218849999999</v>
      </c>
      <c r="CB27" s="123">
        <v>16.22965851</v>
      </c>
      <c r="CC27" s="123">
        <v>19.4830413</v>
      </c>
      <c r="CD27" s="123">
        <v>18.526077999999998</v>
      </c>
      <c r="CE27" s="123">
        <v>24.58550013</v>
      </c>
      <c r="CF27" s="123">
        <v>6.8936896599999997</v>
      </c>
      <c r="CG27" s="123">
        <v>6.7852877600000001</v>
      </c>
      <c r="CH27" s="123">
        <v>5.3369840599999998</v>
      </c>
      <c r="CI27" s="123">
        <v>3.4265118299999999</v>
      </c>
      <c r="CJ27" s="123">
        <v>3.2809819999999998</v>
      </c>
      <c r="CK27" s="123">
        <v>3.22190676</v>
      </c>
      <c r="CL27" s="123">
        <v>2.4561779999999998E-2</v>
      </c>
      <c r="CM27" s="123">
        <v>2.4561779999999998E-2</v>
      </c>
      <c r="CN27" s="123">
        <v>2.4561779999999998E-2</v>
      </c>
      <c r="CO27" s="123">
        <v>2.5060829999999999E-2</v>
      </c>
      <c r="CP27" s="123">
        <v>2.5060829999999999E-2</v>
      </c>
      <c r="CQ27" s="123">
        <v>2.5060829999999999E-2</v>
      </c>
      <c r="CR27" s="123">
        <v>1.7616960000000001E-2</v>
      </c>
      <c r="CS27" s="123">
        <v>1.7616960000000001E-2</v>
      </c>
      <c r="CT27" s="123">
        <v>1.7616960000000001E-2</v>
      </c>
      <c r="CU27" s="123">
        <v>1.7616960000000001E-2</v>
      </c>
      <c r="CV27" s="123">
        <v>1.7616960000000001E-2</v>
      </c>
      <c r="CW27" s="123">
        <v>1.7616960000000001E-2</v>
      </c>
      <c r="CX27" s="123">
        <v>0.62149832000000005</v>
      </c>
      <c r="CY27" s="125">
        <v>46142</v>
      </c>
      <c r="CZ27" s="125">
        <v>46142</v>
      </c>
      <c r="DA27" s="125">
        <v>46112</v>
      </c>
      <c r="DB27" s="125">
        <v>46081</v>
      </c>
      <c r="DC27" s="125">
        <v>46053</v>
      </c>
      <c r="DD27" s="125">
        <v>46022</v>
      </c>
      <c r="DE27" s="125">
        <v>45991</v>
      </c>
      <c r="DF27" s="125">
        <v>45961</v>
      </c>
      <c r="DG27" s="125">
        <v>45930</v>
      </c>
      <c r="DH27" s="125">
        <v>45900</v>
      </c>
      <c r="DI27" s="125">
        <v>45869</v>
      </c>
      <c r="DJ27" s="125">
        <v>45838</v>
      </c>
      <c r="DK27" s="125">
        <v>45747</v>
      </c>
      <c r="DL27" s="125">
        <v>45747</v>
      </c>
      <c r="DM27" s="125">
        <v>45747</v>
      </c>
      <c r="DN27" s="125">
        <v>45657</v>
      </c>
      <c r="DO27" s="125">
        <v>45657</v>
      </c>
      <c r="DP27" s="125">
        <v>45657</v>
      </c>
      <c r="DQ27" s="125">
        <v>45473</v>
      </c>
      <c r="DR27" s="125">
        <v>45473</v>
      </c>
      <c r="DS27" s="125">
        <v>45473</v>
      </c>
      <c r="DT27" s="125">
        <v>45473</v>
      </c>
      <c r="DU27" s="125">
        <v>45473</v>
      </c>
      <c r="DV27" s="125">
        <v>45473</v>
      </c>
      <c r="DW27" s="125">
        <v>45382</v>
      </c>
      <c r="DX27" s="126" t="s">
        <v>150</v>
      </c>
      <c r="DY27" s="126" t="s">
        <v>150</v>
      </c>
      <c r="DZ27" s="126" t="s">
        <v>150</v>
      </c>
      <c r="EA27" s="126" t="s">
        <v>150</v>
      </c>
      <c r="EB27" s="126" t="s">
        <v>150</v>
      </c>
      <c r="EC27" s="126" t="s">
        <v>150</v>
      </c>
      <c r="ED27" s="126" t="s">
        <v>150</v>
      </c>
      <c r="EE27" s="126" t="s">
        <v>150</v>
      </c>
      <c r="EF27" s="126" t="s">
        <v>150</v>
      </c>
      <c r="EG27" s="126" t="s">
        <v>150</v>
      </c>
      <c r="EH27" s="126" t="s">
        <v>150</v>
      </c>
      <c r="EI27" s="126" t="s">
        <v>150</v>
      </c>
      <c r="EJ27" s="126" t="s">
        <v>150</v>
      </c>
      <c r="EK27" s="126" t="s">
        <v>150</v>
      </c>
      <c r="EL27" s="126" t="s">
        <v>150</v>
      </c>
      <c r="EM27" s="126" t="s">
        <v>150</v>
      </c>
      <c r="EN27" s="126" t="s">
        <v>150</v>
      </c>
      <c r="EO27" s="126" t="s">
        <v>150</v>
      </c>
      <c r="EP27" s="126" t="s">
        <v>150</v>
      </c>
      <c r="EQ27" s="126" t="s">
        <v>150</v>
      </c>
      <c r="ER27" s="126" t="s">
        <v>150</v>
      </c>
      <c r="ES27" s="126" t="s">
        <v>150</v>
      </c>
      <c r="ET27" s="126" t="s">
        <v>150</v>
      </c>
      <c r="EU27" s="126" t="s">
        <v>150</v>
      </c>
      <c r="EV27" s="126" t="s">
        <v>150</v>
      </c>
      <c r="EW27" s="126" t="s">
        <v>151</v>
      </c>
      <c r="EX27" s="126" t="s">
        <v>152</v>
      </c>
      <c r="EY27" s="123">
        <v>278218.49431009998</v>
      </c>
      <c r="EZ27" s="126" t="s">
        <v>153</v>
      </c>
      <c r="FA27" s="126" t="s">
        <v>144</v>
      </c>
      <c r="FB27" s="126" t="s">
        <v>144</v>
      </c>
      <c r="FC27" s="126" t="s">
        <v>144</v>
      </c>
      <c r="FD27" s="126" t="s">
        <v>144</v>
      </c>
      <c r="FE27" s="126" t="s">
        <v>144</v>
      </c>
      <c r="FF27" s="126" t="s">
        <v>144</v>
      </c>
      <c r="FG27" s="126" t="s">
        <v>144</v>
      </c>
      <c r="FH27" s="126" t="s">
        <v>144</v>
      </c>
      <c r="FI27" s="126" t="s">
        <v>144</v>
      </c>
      <c r="FJ27" s="126" t="s">
        <v>144</v>
      </c>
      <c r="FK27" s="126" t="s">
        <v>144</v>
      </c>
      <c r="FL27" s="126" t="s">
        <v>144</v>
      </c>
      <c r="FM27" s="126" t="s">
        <v>144</v>
      </c>
      <c r="FN27" s="126" t="s">
        <v>144</v>
      </c>
      <c r="FO27" s="126" t="s">
        <v>144</v>
      </c>
      <c r="FP27" s="126" t="s">
        <v>144</v>
      </c>
      <c r="FQ27" s="126" t="s">
        <v>144</v>
      </c>
      <c r="FR27" s="126" t="s">
        <v>144</v>
      </c>
      <c r="FS27" s="126" t="s">
        <v>144</v>
      </c>
      <c r="FT27" s="126" t="s">
        <v>144</v>
      </c>
      <c r="FU27" s="126" t="s">
        <v>144</v>
      </c>
      <c r="FV27" s="126" t="s">
        <v>144</v>
      </c>
      <c r="FW27" s="126" t="s">
        <v>144</v>
      </c>
      <c r="FX27" s="126" t="s">
        <v>144</v>
      </c>
      <c r="FY27" s="126" t="s">
        <v>144</v>
      </c>
      <c r="FZ27" s="126" t="s">
        <v>194</v>
      </c>
      <c r="GA27" s="126" t="s">
        <v>163</v>
      </c>
    </row>
    <row r="28" spans="1:183" ht="14.25" customHeight="1">
      <c r="A28" s="121">
        <v>26</v>
      </c>
      <c r="B28" s="121" t="s">
        <v>195</v>
      </c>
      <c r="C28" s="122">
        <v>3.8110000000000002E-3</v>
      </c>
      <c r="D28" s="122">
        <v>3.8119999999999999E-3</v>
      </c>
      <c r="E28" s="122">
        <v>4.5300000000000002E-3</v>
      </c>
      <c r="F28" s="122">
        <v>3.9039999999999999E-3</v>
      </c>
      <c r="G28" s="122">
        <v>3.813E-3</v>
      </c>
      <c r="H28" s="122">
        <v>3.4610000000000001E-3</v>
      </c>
      <c r="I28" s="122">
        <v>3.4150000000000001E-3</v>
      </c>
      <c r="J28" s="122">
        <v>2.3770000000000002E-3</v>
      </c>
      <c r="K28" s="122">
        <v>2.3770000000000002E-3</v>
      </c>
      <c r="L28" s="122">
        <v>2.3770000000000002E-3</v>
      </c>
      <c r="M28" s="122">
        <v>1.854E-3</v>
      </c>
      <c r="N28" s="122">
        <v>1.4809999999999999E-3</v>
      </c>
      <c r="O28" s="122">
        <v>1.4809999999999999E-3</v>
      </c>
      <c r="P28" s="122">
        <v>1.4809999999999999E-3</v>
      </c>
      <c r="Q28" s="122">
        <v>1.4809999999999999E-3</v>
      </c>
      <c r="R28" s="122">
        <v>3.8099999999999999E-4</v>
      </c>
      <c r="S28" s="122">
        <v>1.4899999999999999E-4</v>
      </c>
      <c r="T28" s="122">
        <v>0</v>
      </c>
      <c r="U28" s="122">
        <v>0</v>
      </c>
      <c r="V28" s="122">
        <v>0</v>
      </c>
      <c r="W28" s="122">
        <v>0</v>
      </c>
      <c r="X28" s="122">
        <v>0</v>
      </c>
      <c r="Y28" s="122">
        <v>0</v>
      </c>
      <c r="Z28" s="122">
        <v>0</v>
      </c>
      <c r="AA28" s="122">
        <v>0</v>
      </c>
      <c r="AB28" s="123">
        <v>0.51042699999999996</v>
      </c>
      <c r="AC28" s="123">
        <v>0.51042699999999996</v>
      </c>
      <c r="AD28" s="123">
        <v>0.60658500000000004</v>
      </c>
      <c r="AE28" s="123">
        <v>0.52266100000000004</v>
      </c>
      <c r="AF28" s="123">
        <v>0.51056100000000004</v>
      </c>
      <c r="AG28" s="123">
        <v>0.46337800000000001</v>
      </c>
      <c r="AH28" s="123">
        <v>0.45727600000000002</v>
      </c>
      <c r="AI28" s="123">
        <v>0.31819999999999998</v>
      </c>
      <c r="AJ28" s="123">
        <v>0.31819999999999998</v>
      </c>
      <c r="AK28" s="123">
        <v>0.31819999999999998</v>
      </c>
      <c r="AL28" s="123">
        <v>0.2482</v>
      </c>
      <c r="AM28" s="123">
        <v>0.19819999999999999</v>
      </c>
      <c r="AN28" s="123">
        <v>0.19819999999999999</v>
      </c>
      <c r="AO28" s="123">
        <v>0.19819999999999999</v>
      </c>
      <c r="AP28" s="123">
        <v>0.19819999999999999</v>
      </c>
      <c r="AQ28" s="123">
        <v>5.0999999999999997E-2</v>
      </c>
      <c r="AR28" s="123">
        <v>0.02</v>
      </c>
      <c r="AS28" s="123">
        <v>0</v>
      </c>
      <c r="AT28" s="123">
        <v>0</v>
      </c>
      <c r="AU28" s="123">
        <v>0</v>
      </c>
      <c r="AV28" s="123">
        <v>0</v>
      </c>
      <c r="AW28" s="123">
        <v>0</v>
      </c>
      <c r="AX28" s="123">
        <v>0</v>
      </c>
      <c r="AY28" s="123">
        <v>0</v>
      </c>
      <c r="AZ28" s="123">
        <v>0</v>
      </c>
      <c r="BA28" s="124">
        <v>0</v>
      </c>
      <c r="BB28" s="127">
        <v>-9.6157999999999993E-2</v>
      </c>
      <c r="BC28" s="128">
        <v>8.3923999999999999E-2</v>
      </c>
      <c r="BD28" s="128">
        <v>1.21E-2</v>
      </c>
      <c r="BE28" s="128">
        <v>4.7183000000000003E-2</v>
      </c>
      <c r="BF28" s="128">
        <v>6.1019999999999998E-3</v>
      </c>
      <c r="BG28" s="128">
        <v>0.13907600000000001</v>
      </c>
      <c r="BH28" s="124">
        <v>0</v>
      </c>
      <c r="BI28" s="124">
        <v>0</v>
      </c>
      <c r="BJ28" s="128">
        <v>7.0000000000000007E-2</v>
      </c>
      <c r="BK28" s="128">
        <v>0.05</v>
      </c>
      <c r="BL28" s="124">
        <v>0</v>
      </c>
      <c r="BM28" s="124">
        <v>0</v>
      </c>
      <c r="BN28" s="124">
        <v>0</v>
      </c>
      <c r="BO28" s="128">
        <v>0.1472</v>
      </c>
      <c r="BP28" s="128">
        <v>3.1E-2</v>
      </c>
      <c r="BQ28" s="128">
        <v>0.02</v>
      </c>
      <c r="BR28" s="124">
        <v>0</v>
      </c>
      <c r="BS28" s="124">
        <v>0</v>
      </c>
      <c r="BT28" s="124">
        <v>0</v>
      </c>
      <c r="BU28" s="124">
        <v>0</v>
      </c>
      <c r="BV28" s="124">
        <v>0</v>
      </c>
      <c r="BW28" s="124">
        <v>0</v>
      </c>
      <c r="BX28" s="124">
        <v>0</v>
      </c>
      <c r="BY28" s="124">
        <v>0</v>
      </c>
      <c r="BZ28" s="123">
        <v>18.42111401</v>
      </c>
      <c r="CA28" s="123">
        <v>18.42111401</v>
      </c>
      <c r="CB28" s="123">
        <v>16.827858450000001</v>
      </c>
      <c r="CC28" s="123">
        <v>15.22199245</v>
      </c>
      <c r="CD28" s="123">
        <v>15.73289129</v>
      </c>
      <c r="CE28" s="123">
        <v>17.029783009999999</v>
      </c>
      <c r="CF28" s="123">
        <v>16.419353470000001</v>
      </c>
      <c r="CG28" s="123">
        <v>11.24590373</v>
      </c>
      <c r="CH28" s="123">
        <v>10.36301261</v>
      </c>
      <c r="CI28" s="123">
        <v>10.36609335</v>
      </c>
      <c r="CJ28" s="123">
        <v>7.7422703100000003</v>
      </c>
      <c r="CK28" s="123">
        <v>6.0712668499999998</v>
      </c>
      <c r="CL28" s="123">
        <v>5.8788509299999996</v>
      </c>
      <c r="CM28" s="123">
        <v>5.7175718599999996</v>
      </c>
      <c r="CN28" s="123">
        <v>5.6214139400000001</v>
      </c>
      <c r="CO28" s="123">
        <v>1.2106441100000001</v>
      </c>
      <c r="CP28" s="123">
        <v>0.50341440999999998</v>
      </c>
      <c r="CQ28" s="123">
        <v>0</v>
      </c>
      <c r="CR28" s="123">
        <v>0</v>
      </c>
      <c r="CS28" s="123">
        <v>0</v>
      </c>
      <c r="CT28" s="123">
        <v>0</v>
      </c>
      <c r="CU28" s="123">
        <v>0</v>
      </c>
      <c r="CV28" s="123">
        <v>0</v>
      </c>
      <c r="CW28" s="123">
        <v>0</v>
      </c>
      <c r="CX28" s="123">
        <v>0</v>
      </c>
      <c r="CY28" s="125">
        <v>46142</v>
      </c>
      <c r="CZ28" s="125">
        <v>46142</v>
      </c>
      <c r="DA28" s="125">
        <v>46112</v>
      </c>
      <c r="DB28" s="125">
        <v>46081</v>
      </c>
      <c r="DC28" s="125">
        <v>46053</v>
      </c>
      <c r="DD28" s="125">
        <v>46022</v>
      </c>
      <c r="DE28" s="125">
        <v>45991</v>
      </c>
      <c r="DF28" s="125">
        <v>45961</v>
      </c>
      <c r="DG28" s="125">
        <v>45930</v>
      </c>
      <c r="DH28" s="125">
        <v>45900</v>
      </c>
      <c r="DI28" s="125">
        <v>45869</v>
      </c>
      <c r="DJ28" s="125">
        <v>45838</v>
      </c>
      <c r="DK28" s="125">
        <v>45808</v>
      </c>
      <c r="DL28" s="125">
        <v>45777</v>
      </c>
      <c r="DM28" s="125">
        <v>45747</v>
      </c>
      <c r="DN28" s="125">
        <v>45716</v>
      </c>
      <c r="DO28" s="125">
        <v>45688</v>
      </c>
      <c r="DP28" s="125">
        <v>45291</v>
      </c>
      <c r="DQ28" s="125">
        <v>45291</v>
      </c>
      <c r="DR28" s="125">
        <v>45291</v>
      </c>
      <c r="DS28" s="125">
        <v>45291</v>
      </c>
      <c r="DT28" s="125">
        <v>45291</v>
      </c>
      <c r="DU28" s="125">
        <v>45291</v>
      </c>
      <c r="DV28" s="125">
        <v>45291</v>
      </c>
      <c r="DW28" s="125">
        <v>45291</v>
      </c>
      <c r="DX28" s="126" t="s">
        <v>150</v>
      </c>
      <c r="DY28" s="126" t="s">
        <v>150</v>
      </c>
      <c r="DZ28" s="126" t="s">
        <v>150</v>
      </c>
      <c r="EA28" s="126" t="s">
        <v>150</v>
      </c>
      <c r="EB28" s="126" t="s">
        <v>150</v>
      </c>
      <c r="EC28" s="126" t="s">
        <v>150</v>
      </c>
      <c r="ED28" s="126" t="s">
        <v>150</v>
      </c>
      <c r="EE28" s="126" t="s">
        <v>150</v>
      </c>
      <c r="EF28" s="126" t="s">
        <v>150</v>
      </c>
      <c r="EG28" s="126" t="s">
        <v>150</v>
      </c>
      <c r="EH28" s="126" t="s">
        <v>150</v>
      </c>
      <c r="EI28" s="126" t="s">
        <v>150</v>
      </c>
      <c r="EJ28" s="126" t="s">
        <v>150</v>
      </c>
      <c r="EK28" s="126" t="s">
        <v>150</v>
      </c>
      <c r="EL28" s="126" t="s">
        <v>150</v>
      </c>
      <c r="EM28" s="126" t="s">
        <v>150</v>
      </c>
      <c r="EN28" s="126" t="s">
        <v>150</v>
      </c>
      <c r="EO28" s="126" t="s">
        <v>150</v>
      </c>
      <c r="EP28" s="126" t="s">
        <v>150</v>
      </c>
      <c r="EQ28" s="126" t="s">
        <v>150</v>
      </c>
      <c r="ER28" s="126" t="s">
        <v>150</v>
      </c>
      <c r="ES28" s="126" t="s">
        <v>150</v>
      </c>
      <c r="ET28" s="126" t="s">
        <v>150</v>
      </c>
      <c r="EU28" s="126" t="s">
        <v>150</v>
      </c>
      <c r="EV28" s="126" t="s">
        <v>150</v>
      </c>
      <c r="EW28" s="126" t="s">
        <v>151</v>
      </c>
      <c r="EX28" s="126" t="s">
        <v>152</v>
      </c>
      <c r="EY28" s="123">
        <v>3077.94628001</v>
      </c>
      <c r="EZ28" s="126"/>
      <c r="FA28" s="126" t="s">
        <v>157</v>
      </c>
      <c r="FB28" s="126" t="s">
        <v>157</v>
      </c>
      <c r="FC28" s="126" t="s">
        <v>157</v>
      </c>
      <c r="FD28" s="126" t="s">
        <v>157</v>
      </c>
      <c r="FE28" s="126" t="s">
        <v>157</v>
      </c>
      <c r="FF28" s="126" t="s">
        <v>157</v>
      </c>
      <c r="FG28" s="126" t="s">
        <v>157</v>
      </c>
      <c r="FH28" s="126" t="s">
        <v>157</v>
      </c>
      <c r="FI28" s="126" t="s">
        <v>157</v>
      </c>
      <c r="FJ28" s="126" t="s">
        <v>157</v>
      </c>
      <c r="FK28" s="126" t="s">
        <v>157</v>
      </c>
      <c r="FL28" s="126" t="s">
        <v>157</v>
      </c>
      <c r="FM28" s="126" t="s">
        <v>157</v>
      </c>
      <c r="FN28" s="126" t="s">
        <v>157</v>
      </c>
      <c r="FO28" s="126" t="s">
        <v>157</v>
      </c>
      <c r="FP28" s="126" t="s">
        <v>157</v>
      </c>
      <c r="FQ28" s="126" t="s">
        <v>157</v>
      </c>
      <c r="FR28" s="126" t="s">
        <v>196</v>
      </c>
      <c r="FS28" s="126" t="s">
        <v>196</v>
      </c>
      <c r="FT28" s="126" t="s">
        <v>196</v>
      </c>
      <c r="FU28" s="126" t="s">
        <v>196</v>
      </c>
      <c r="FV28" s="126" t="s">
        <v>196</v>
      </c>
      <c r="FW28" s="126" t="s">
        <v>196</v>
      </c>
      <c r="FX28" s="126" t="s">
        <v>196</v>
      </c>
      <c r="FY28" s="126" t="s">
        <v>196</v>
      </c>
      <c r="FZ28" s="126" t="s">
        <v>154</v>
      </c>
      <c r="GA28" s="126" t="s">
        <v>146</v>
      </c>
    </row>
    <row r="29" spans="1:183" ht="14.25" customHeight="1">
      <c r="A29" s="121">
        <v>27</v>
      </c>
      <c r="B29" s="121" t="s">
        <v>197</v>
      </c>
      <c r="C29" s="122">
        <v>3.5560000000000001E-3</v>
      </c>
      <c r="D29" s="122">
        <v>3.5569999999999998E-3</v>
      </c>
      <c r="E29" s="122">
        <v>3.5569999999999998E-3</v>
      </c>
      <c r="F29" s="122">
        <v>3.5569999999999998E-3</v>
      </c>
      <c r="G29" s="122">
        <v>3.5569999999999998E-3</v>
      </c>
      <c r="H29" s="122">
        <v>3.6280000000000001E-3</v>
      </c>
      <c r="I29" s="122">
        <v>3.6280000000000001E-3</v>
      </c>
      <c r="J29" s="122">
        <v>3.689E-3</v>
      </c>
      <c r="K29" s="122">
        <v>3.7190000000000001E-3</v>
      </c>
      <c r="L29" s="122">
        <v>3.7200000000000002E-3</v>
      </c>
      <c r="M29" s="122">
        <v>3.741E-3</v>
      </c>
      <c r="N29" s="122">
        <v>3.7420000000000001E-3</v>
      </c>
      <c r="O29" s="122">
        <v>3.7420000000000001E-3</v>
      </c>
      <c r="P29" s="122">
        <v>3.7420000000000001E-3</v>
      </c>
      <c r="Q29" s="122">
        <v>3.7420000000000001E-3</v>
      </c>
      <c r="R29" s="122">
        <v>3.7360000000000002E-3</v>
      </c>
      <c r="S29" s="122">
        <v>3.8479999999999999E-3</v>
      </c>
      <c r="T29" s="122">
        <v>4.156E-3</v>
      </c>
      <c r="U29" s="122">
        <v>4.1440000000000001E-3</v>
      </c>
      <c r="V29" s="122">
        <v>4.2900000000000004E-3</v>
      </c>
      <c r="W29" s="122">
        <v>4.5710000000000004E-3</v>
      </c>
      <c r="X29" s="122">
        <v>5.0559999999999997E-3</v>
      </c>
      <c r="Y29" s="122">
        <v>5.0559999999999997E-3</v>
      </c>
      <c r="Z29" s="122">
        <v>5.0460000000000001E-3</v>
      </c>
      <c r="AA29" s="122">
        <v>5.0350000000000004E-3</v>
      </c>
      <c r="AB29" s="123">
        <v>0.47626400000000002</v>
      </c>
      <c r="AC29" s="123">
        <v>0.47626400000000002</v>
      </c>
      <c r="AD29" s="123">
        <v>0.47626400000000002</v>
      </c>
      <c r="AE29" s="123">
        <v>0.47626400000000002</v>
      </c>
      <c r="AF29" s="123">
        <v>0.47626400000000002</v>
      </c>
      <c r="AG29" s="123">
        <v>0.48576599999999998</v>
      </c>
      <c r="AH29" s="123">
        <v>0.48576599999999998</v>
      </c>
      <c r="AI29" s="123">
        <v>0.49393900000000002</v>
      </c>
      <c r="AJ29" s="123">
        <v>0.49792999999999998</v>
      </c>
      <c r="AK29" s="123">
        <v>0.49792999999999998</v>
      </c>
      <c r="AL29" s="123">
        <v>0.50077000000000005</v>
      </c>
      <c r="AM29" s="123">
        <v>0.50077000000000005</v>
      </c>
      <c r="AN29" s="123">
        <v>0.50077000000000005</v>
      </c>
      <c r="AO29" s="123">
        <v>0.50077000000000005</v>
      </c>
      <c r="AP29" s="123">
        <v>0.50077000000000005</v>
      </c>
      <c r="AQ29" s="123">
        <v>0.49982199999999999</v>
      </c>
      <c r="AR29" s="123">
        <v>0.514822</v>
      </c>
      <c r="AS29" s="123">
        <v>0.55602499999999999</v>
      </c>
      <c r="AT29" s="123">
        <v>0.55443200000000004</v>
      </c>
      <c r="AU29" s="123">
        <v>0.57395499999999999</v>
      </c>
      <c r="AV29" s="123">
        <v>0.61146599999999995</v>
      </c>
      <c r="AW29" s="123">
        <v>0.67628299999999997</v>
      </c>
      <c r="AX29" s="123">
        <v>0.67628299999999997</v>
      </c>
      <c r="AY29" s="123">
        <v>0.67469000000000001</v>
      </c>
      <c r="AZ29" s="123">
        <v>0.67328699999999997</v>
      </c>
      <c r="BA29" s="124">
        <v>0</v>
      </c>
      <c r="BB29" s="124">
        <v>0</v>
      </c>
      <c r="BC29" s="124">
        <v>0</v>
      </c>
      <c r="BD29" s="124">
        <v>0</v>
      </c>
      <c r="BE29" s="127">
        <v>-9.502E-3</v>
      </c>
      <c r="BF29" s="124">
        <v>0</v>
      </c>
      <c r="BG29" s="127">
        <v>-8.1729999999999997E-3</v>
      </c>
      <c r="BH29" s="127">
        <v>-3.9909999999999998E-3</v>
      </c>
      <c r="BI29" s="124">
        <v>0</v>
      </c>
      <c r="BJ29" s="127">
        <v>-2.8400000000000001E-3</v>
      </c>
      <c r="BK29" s="124">
        <v>0</v>
      </c>
      <c r="BL29" s="124">
        <v>0</v>
      </c>
      <c r="BM29" s="124">
        <v>0</v>
      </c>
      <c r="BN29" s="124">
        <v>0</v>
      </c>
      <c r="BO29" s="128">
        <v>9.4799999999999995E-4</v>
      </c>
      <c r="BP29" s="127">
        <v>-1.4999999999999999E-2</v>
      </c>
      <c r="BQ29" s="127">
        <v>-4.1202999999999997E-2</v>
      </c>
      <c r="BR29" s="128">
        <v>1.593E-3</v>
      </c>
      <c r="BS29" s="127">
        <v>-1.9522999999999999E-2</v>
      </c>
      <c r="BT29" s="127">
        <v>-3.7511000000000003E-2</v>
      </c>
      <c r="BU29" s="127">
        <v>-6.4817E-2</v>
      </c>
      <c r="BV29" s="124">
        <v>0</v>
      </c>
      <c r="BW29" s="128">
        <v>1.593E-3</v>
      </c>
      <c r="BX29" s="128">
        <v>1.403E-3</v>
      </c>
      <c r="BY29" s="128">
        <v>1.593E-3</v>
      </c>
      <c r="BZ29" s="123">
        <v>17.188184490000001</v>
      </c>
      <c r="CA29" s="123">
        <v>17.188184490000001</v>
      </c>
      <c r="CB29" s="123">
        <v>13.21249813</v>
      </c>
      <c r="CC29" s="123">
        <v>13.870725029999999</v>
      </c>
      <c r="CD29" s="123">
        <v>14.676032319999999</v>
      </c>
      <c r="CE29" s="123">
        <v>17.852573</v>
      </c>
      <c r="CF29" s="123">
        <v>17.442340420000001</v>
      </c>
      <c r="CG29" s="123">
        <v>17.45691528</v>
      </c>
      <c r="CH29" s="123">
        <v>16.216388649999999</v>
      </c>
      <c r="CI29" s="123">
        <v>16.221209500000001</v>
      </c>
      <c r="CJ29" s="123">
        <v>15.620856979999999</v>
      </c>
      <c r="CK29" s="123">
        <v>15.33959789</v>
      </c>
      <c r="CL29" s="123">
        <v>14.85344188</v>
      </c>
      <c r="CM29" s="123">
        <v>14.44595591</v>
      </c>
      <c r="CN29" s="123">
        <v>14.20300434</v>
      </c>
      <c r="CO29" s="123">
        <v>11.864834500000001</v>
      </c>
      <c r="CP29" s="123">
        <v>12.958440639999999</v>
      </c>
      <c r="CQ29" s="123">
        <v>16.951886510000001</v>
      </c>
      <c r="CR29" s="123">
        <v>16.13725728</v>
      </c>
      <c r="CS29" s="123">
        <v>15.30797009</v>
      </c>
      <c r="CT29" s="123">
        <v>14.933115989999999</v>
      </c>
      <c r="CU29" s="123">
        <v>15.66021677</v>
      </c>
      <c r="CV29" s="123">
        <v>13.925745409999999</v>
      </c>
      <c r="CW29" s="123">
        <v>14.45983985</v>
      </c>
      <c r="CX29" s="123">
        <v>12.72340041</v>
      </c>
      <c r="CY29" s="125">
        <v>46142</v>
      </c>
      <c r="CZ29" s="125">
        <v>46142</v>
      </c>
      <c r="DA29" s="125">
        <v>46112</v>
      </c>
      <c r="DB29" s="125">
        <v>46081</v>
      </c>
      <c r="DC29" s="125">
        <v>46053</v>
      </c>
      <c r="DD29" s="125">
        <v>46022</v>
      </c>
      <c r="DE29" s="125">
        <v>45991</v>
      </c>
      <c r="DF29" s="125">
        <v>45961</v>
      </c>
      <c r="DG29" s="125">
        <v>45930</v>
      </c>
      <c r="DH29" s="125">
        <v>45900</v>
      </c>
      <c r="DI29" s="125">
        <v>45869</v>
      </c>
      <c r="DJ29" s="125">
        <v>45838</v>
      </c>
      <c r="DK29" s="125">
        <v>45808</v>
      </c>
      <c r="DL29" s="125">
        <v>45777</v>
      </c>
      <c r="DM29" s="125">
        <v>45747</v>
      </c>
      <c r="DN29" s="125">
        <v>45716</v>
      </c>
      <c r="DO29" s="125">
        <v>45688</v>
      </c>
      <c r="DP29" s="125">
        <v>45657</v>
      </c>
      <c r="DQ29" s="125">
        <v>45626</v>
      </c>
      <c r="DR29" s="125">
        <v>45596</v>
      </c>
      <c r="DS29" s="125">
        <v>45565</v>
      </c>
      <c r="DT29" s="125">
        <v>45535</v>
      </c>
      <c r="DU29" s="125">
        <v>45504</v>
      </c>
      <c r="DV29" s="125">
        <v>45473</v>
      </c>
      <c r="DW29" s="125">
        <v>45443</v>
      </c>
      <c r="DX29" s="126" t="s">
        <v>150</v>
      </c>
      <c r="DY29" s="126" t="s">
        <v>150</v>
      </c>
      <c r="DZ29" s="126" t="s">
        <v>150</v>
      </c>
      <c r="EA29" s="126" t="s">
        <v>150</v>
      </c>
      <c r="EB29" s="126" t="s">
        <v>150</v>
      </c>
      <c r="EC29" s="126" t="s">
        <v>150</v>
      </c>
      <c r="ED29" s="126" t="s">
        <v>150</v>
      </c>
      <c r="EE29" s="126" t="s">
        <v>150</v>
      </c>
      <c r="EF29" s="126" t="s">
        <v>150</v>
      </c>
      <c r="EG29" s="126" t="s">
        <v>150</v>
      </c>
      <c r="EH29" s="126" t="s">
        <v>150</v>
      </c>
      <c r="EI29" s="126" t="s">
        <v>150</v>
      </c>
      <c r="EJ29" s="126" t="s">
        <v>150</v>
      </c>
      <c r="EK29" s="126" t="s">
        <v>150</v>
      </c>
      <c r="EL29" s="126" t="s">
        <v>150</v>
      </c>
      <c r="EM29" s="126" t="s">
        <v>150</v>
      </c>
      <c r="EN29" s="126" t="s">
        <v>150</v>
      </c>
      <c r="EO29" s="126" t="s">
        <v>150</v>
      </c>
      <c r="EP29" s="126" t="s">
        <v>150</v>
      </c>
      <c r="EQ29" s="126" t="s">
        <v>150</v>
      </c>
      <c r="ER29" s="126" t="s">
        <v>150</v>
      </c>
      <c r="ES29" s="126" t="s">
        <v>150</v>
      </c>
      <c r="ET29" s="126" t="s">
        <v>150</v>
      </c>
      <c r="EU29" s="126" t="s">
        <v>150</v>
      </c>
      <c r="EV29" s="126" t="s">
        <v>150</v>
      </c>
      <c r="EW29" s="126" t="s">
        <v>151</v>
      </c>
      <c r="EX29" s="126" t="s">
        <v>152</v>
      </c>
      <c r="EY29" s="123">
        <v>6915.9121601999996</v>
      </c>
      <c r="EZ29" s="126" t="s">
        <v>165</v>
      </c>
      <c r="FA29" s="126" t="s">
        <v>157</v>
      </c>
      <c r="FB29" s="126" t="s">
        <v>157</v>
      </c>
      <c r="FC29" s="126" t="s">
        <v>157</v>
      </c>
      <c r="FD29" s="126" t="s">
        <v>157</v>
      </c>
      <c r="FE29" s="126" t="s">
        <v>157</v>
      </c>
      <c r="FF29" s="126" t="s">
        <v>157</v>
      </c>
      <c r="FG29" s="126" t="s">
        <v>157</v>
      </c>
      <c r="FH29" s="126" t="s">
        <v>157</v>
      </c>
      <c r="FI29" s="126" t="s">
        <v>157</v>
      </c>
      <c r="FJ29" s="126" t="s">
        <v>157</v>
      </c>
      <c r="FK29" s="126" t="s">
        <v>157</v>
      </c>
      <c r="FL29" s="126" t="s">
        <v>157</v>
      </c>
      <c r="FM29" s="126" t="s">
        <v>157</v>
      </c>
      <c r="FN29" s="126" t="s">
        <v>157</v>
      </c>
      <c r="FO29" s="126" t="s">
        <v>157</v>
      </c>
      <c r="FP29" s="126" t="s">
        <v>157</v>
      </c>
      <c r="FQ29" s="126" t="s">
        <v>157</v>
      </c>
      <c r="FR29" s="126" t="s">
        <v>157</v>
      </c>
      <c r="FS29" s="126" t="s">
        <v>196</v>
      </c>
      <c r="FT29" s="126" t="s">
        <v>157</v>
      </c>
      <c r="FU29" s="126" t="s">
        <v>157</v>
      </c>
      <c r="FV29" s="126" t="s">
        <v>157</v>
      </c>
      <c r="FW29" s="126" t="s">
        <v>157</v>
      </c>
      <c r="FX29" s="126" t="s">
        <v>157</v>
      </c>
      <c r="FY29" s="126" t="s">
        <v>157</v>
      </c>
      <c r="FZ29" s="126" t="s">
        <v>176</v>
      </c>
      <c r="GA29" s="126" t="s">
        <v>163</v>
      </c>
    </row>
    <row r="30" spans="1:183" ht="14.25" customHeight="1">
      <c r="A30" s="121">
        <v>28</v>
      </c>
      <c r="B30" s="121" t="s">
        <v>198</v>
      </c>
      <c r="C30" s="122">
        <v>3.5200000000000001E-3</v>
      </c>
      <c r="D30" s="122">
        <v>3.5200000000000001E-3</v>
      </c>
      <c r="E30" s="122">
        <v>3.5200000000000001E-3</v>
      </c>
      <c r="F30" s="122">
        <v>3.5209999999999998E-3</v>
      </c>
      <c r="G30" s="122">
        <v>3.5209999999999998E-3</v>
      </c>
      <c r="H30" s="122">
        <v>3.5209999999999998E-3</v>
      </c>
      <c r="I30" s="122">
        <v>3.5209999999999998E-3</v>
      </c>
      <c r="J30" s="122">
        <v>3.5209999999999998E-3</v>
      </c>
      <c r="K30" s="122">
        <v>3.5209999999999998E-3</v>
      </c>
      <c r="L30" s="122">
        <v>3.5209999999999998E-3</v>
      </c>
      <c r="M30" s="122">
        <v>3.5209999999999998E-3</v>
      </c>
      <c r="N30" s="122">
        <v>3.522E-3</v>
      </c>
      <c r="O30" s="122">
        <v>3.522E-3</v>
      </c>
      <c r="P30" s="122">
        <v>3.5230000000000001E-3</v>
      </c>
      <c r="Q30" s="122">
        <v>3.5230000000000001E-3</v>
      </c>
      <c r="R30" s="122">
        <v>3.5230000000000001E-3</v>
      </c>
      <c r="S30" s="122">
        <v>3.5230000000000001E-3</v>
      </c>
      <c r="T30" s="122">
        <v>3.5230000000000001E-3</v>
      </c>
      <c r="U30" s="122">
        <v>4.8060000000000004E-3</v>
      </c>
      <c r="V30" s="122">
        <v>4.8069999999999996E-3</v>
      </c>
      <c r="W30" s="122">
        <v>4.8069999999999996E-3</v>
      </c>
      <c r="X30" s="122">
        <v>4.8069999999999996E-3</v>
      </c>
      <c r="Y30" s="122">
        <v>4.8069999999999996E-3</v>
      </c>
      <c r="Z30" s="122">
        <v>4.8089999999999999E-3</v>
      </c>
      <c r="AA30" s="122">
        <v>4.8089999999999999E-3</v>
      </c>
      <c r="AB30" s="123">
        <v>0.47137400000000002</v>
      </c>
      <c r="AC30" s="123">
        <v>0.47137400000000002</v>
      </c>
      <c r="AD30" s="123">
        <v>0.47137400000000002</v>
      </c>
      <c r="AE30" s="123">
        <v>0.47137400000000002</v>
      </c>
      <c r="AF30" s="123">
        <v>0.47137400000000002</v>
      </c>
      <c r="AG30" s="123">
        <v>0.47137400000000002</v>
      </c>
      <c r="AH30" s="123">
        <v>0.47137400000000002</v>
      </c>
      <c r="AI30" s="123">
        <v>0.47137400000000002</v>
      </c>
      <c r="AJ30" s="123">
        <v>0.47137400000000002</v>
      </c>
      <c r="AK30" s="123">
        <v>0.47137400000000002</v>
      </c>
      <c r="AL30" s="123">
        <v>0.47137400000000002</v>
      </c>
      <c r="AM30" s="123">
        <v>0.47137400000000002</v>
      </c>
      <c r="AN30" s="123">
        <v>0.47137400000000002</v>
      </c>
      <c r="AO30" s="123">
        <v>0.47137400000000002</v>
      </c>
      <c r="AP30" s="123">
        <v>0.47137400000000002</v>
      </c>
      <c r="AQ30" s="123">
        <v>0.47137400000000002</v>
      </c>
      <c r="AR30" s="123">
        <v>0.47137400000000002</v>
      </c>
      <c r="AS30" s="123">
        <v>0.47137400000000002</v>
      </c>
      <c r="AT30" s="123">
        <v>0.64302099999999995</v>
      </c>
      <c r="AU30" s="123">
        <v>0.64302099999999995</v>
      </c>
      <c r="AV30" s="123">
        <v>0.64302099999999995</v>
      </c>
      <c r="AW30" s="123">
        <v>0.64302099999999995</v>
      </c>
      <c r="AX30" s="123">
        <v>0.64302099999999995</v>
      </c>
      <c r="AY30" s="123">
        <v>0.64302099999999995</v>
      </c>
      <c r="AZ30" s="123">
        <v>0.64302099999999995</v>
      </c>
      <c r="BA30" s="124">
        <v>0</v>
      </c>
      <c r="BB30" s="124">
        <v>0</v>
      </c>
      <c r="BC30" s="124">
        <v>0</v>
      </c>
      <c r="BD30" s="124">
        <v>0</v>
      </c>
      <c r="BE30" s="124">
        <v>0</v>
      </c>
      <c r="BF30" s="124">
        <v>0</v>
      </c>
      <c r="BG30" s="124">
        <v>0</v>
      </c>
      <c r="BH30" s="124">
        <v>0</v>
      </c>
      <c r="BI30" s="124">
        <v>0</v>
      </c>
      <c r="BJ30" s="124">
        <v>0</v>
      </c>
      <c r="BK30" s="124">
        <v>0</v>
      </c>
      <c r="BL30" s="124">
        <v>0</v>
      </c>
      <c r="BM30" s="124">
        <v>0</v>
      </c>
      <c r="BN30" s="124">
        <v>0</v>
      </c>
      <c r="BO30" s="124">
        <v>0</v>
      </c>
      <c r="BP30" s="124">
        <v>0</v>
      </c>
      <c r="BQ30" s="124">
        <v>0</v>
      </c>
      <c r="BR30" s="127">
        <v>-0.17164699999999999</v>
      </c>
      <c r="BS30" s="124">
        <v>0</v>
      </c>
      <c r="BT30" s="124">
        <v>0</v>
      </c>
      <c r="BU30" s="124">
        <v>0</v>
      </c>
      <c r="BV30" s="124">
        <v>0</v>
      </c>
      <c r="BW30" s="124">
        <v>0</v>
      </c>
      <c r="BX30" s="124">
        <v>0</v>
      </c>
      <c r="BY30" s="124">
        <v>0</v>
      </c>
      <c r="BZ30" s="123">
        <v>14.371077830000001</v>
      </c>
      <c r="CA30" s="123">
        <v>14.371077830000001</v>
      </c>
      <c r="CB30" s="123">
        <v>14.371077830000001</v>
      </c>
      <c r="CC30" s="123">
        <v>14.371077830000001</v>
      </c>
      <c r="CD30" s="123">
        <v>14.371077830000001</v>
      </c>
      <c r="CE30" s="123">
        <v>14.371077830000001</v>
      </c>
      <c r="CF30" s="123">
        <v>14.371077830000001</v>
      </c>
      <c r="CG30" s="123">
        <v>14.371077830000001</v>
      </c>
      <c r="CH30" s="123">
        <v>14.371077830000001</v>
      </c>
      <c r="CI30" s="123">
        <v>14.371077830000001</v>
      </c>
      <c r="CJ30" s="123">
        <v>14.371077830000001</v>
      </c>
      <c r="CK30" s="123">
        <v>14.371077830000001</v>
      </c>
      <c r="CL30" s="123">
        <v>14.371077830000001</v>
      </c>
      <c r="CM30" s="123">
        <v>14.371077830000001</v>
      </c>
      <c r="CN30" s="123">
        <v>14.371077830000001</v>
      </c>
      <c r="CO30" s="123">
        <v>14.371077830000001</v>
      </c>
      <c r="CP30" s="123">
        <v>14.371077830000001</v>
      </c>
      <c r="CQ30" s="123">
        <v>14.371077830000001</v>
      </c>
      <c r="CR30" s="123">
        <v>12.817521019999999</v>
      </c>
      <c r="CS30" s="123">
        <v>12.817521019999999</v>
      </c>
      <c r="CT30" s="123">
        <v>12.817521019999999</v>
      </c>
      <c r="CU30" s="123">
        <v>12.817521019999999</v>
      </c>
      <c r="CV30" s="123">
        <v>12.817521019999999</v>
      </c>
      <c r="CW30" s="123">
        <v>12.817521019999999</v>
      </c>
      <c r="CX30" s="123">
        <v>12.817521019999999</v>
      </c>
      <c r="CY30" s="125">
        <v>45657</v>
      </c>
      <c r="CZ30" s="125">
        <v>45657</v>
      </c>
      <c r="DA30" s="125">
        <v>45657</v>
      </c>
      <c r="DB30" s="125">
        <v>45657</v>
      </c>
      <c r="DC30" s="125">
        <v>45657</v>
      </c>
      <c r="DD30" s="125">
        <v>45657</v>
      </c>
      <c r="DE30" s="125">
        <v>45657</v>
      </c>
      <c r="DF30" s="125">
        <v>45657</v>
      </c>
      <c r="DG30" s="125">
        <v>45657</v>
      </c>
      <c r="DH30" s="125">
        <v>45657</v>
      </c>
      <c r="DI30" s="125">
        <v>45657</v>
      </c>
      <c r="DJ30" s="125">
        <v>45657</v>
      </c>
      <c r="DK30" s="125">
        <v>45657</v>
      </c>
      <c r="DL30" s="125">
        <v>45657</v>
      </c>
      <c r="DM30" s="125">
        <v>45657</v>
      </c>
      <c r="DN30" s="125">
        <v>45657</v>
      </c>
      <c r="DO30" s="125">
        <v>45657</v>
      </c>
      <c r="DP30" s="125">
        <v>45657</v>
      </c>
      <c r="DQ30" s="125">
        <v>45291</v>
      </c>
      <c r="DR30" s="125">
        <v>45291</v>
      </c>
      <c r="DS30" s="125">
        <v>45291</v>
      </c>
      <c r="DT30" s="125">
        <v>45291</v>
      </c>
      <c r="DU30" s="125">
        <v>45291</v>
      </c>
      <c r="DV30" s="125">
        <v>45291</v>
      </c>
      <c r="DW30" s="125">
        <v>45291</v>
      </c>
      <c r="DX30" s="126" t="s">
        <v>150</v>
      </c>
      <c r="DY30" s="126" t="s">
        <v>150</v>
      </c>
      <c r="DZ30" s="126" t="s">
        <v>150</v>
      </c>
      <c r="EA30" s="126" t="s">
        <v>150</v>
      </c>
      <c r="EB30" s="126" t="s">
        <v>150</v>
      </c>
      <c r="EC30" s="126" t="s">
        <v>150</v>
      </c>
      <c r="ED30" s="126" t="s">
        <v>150</v>
      </c>
      <c r="EE30" s="126" t="s">
        <v>150</v>
      </c>
      <c r="EF30" s="126" t="s">
        <v>150</v>
      </c>
      <c r="EG30" s="126" t="s">
        <v>150</v>
      </c>
      <c r="EH30" s="126" t="s">
        <v>150</v>
      </c>
      <c r="EI30" s="126" t="s">
        <v>150</v>
      </c>
      <c r="EJ30" s="126" t="s">
        <v>150</v>
      </c>
      <c r="EK30" s="126" t="s">
        <v>150</v>
      </c>
      <c r="EL30" s="126" t="s">
        <v>150</v>
      </c>
      <c r="EM30" s="126" t="s">
        <v>150</v>
      </c>
      <c r="EN30" s="126" t="s">
        <v>150</v>
      </c>
      <c r="EO30" s="126" t="s">
        <v>150</v>
      </c>
      <c r="EP30" s="126" t="s">
        <v>150</v>
      </c>
      <c r="EQ30" s="126" t="s">
        <v>150</v>
      </c>
      <c r="ER30" s="126" t="s">
        <v>150</v>
      </c>
      <c r="ES30" s="126" t="s">
        <v>150</v>
      </c>
      <c r="ET30" s="126" t="s">
        <v>150</v>
      </c>
      <c r="EU30" s="126" t="s">
        <v>150</v>
      </c>
      <c r="EV30" s="126" t="s">
        <v>150</v>
      </c>
      <c r="EW30" s="126" t="s">
        <v>151</v>
      </c>
      <c r="EX30" s="126" t="s">
        <v>199</v>
      </c>
      <c r="EY30" s="123">
        <v>101974.41468382</v>
      </c>
      <c r="EZ30" s="126" t="s">
        <v>165</v>
      </c>
      <c r="FA30" s="126" t="s">
        <v>144</v>
      </c>
      <c r="FB30" s="126" t="s">
        <v>144</v>
      </c>
      <c r="FC30" s="126" t="s">
        <v>144</v>
      </c>
      <c r="FD30" s="126" t="s">
        <v>144</v>
      </c>
      <c r="FE30" s="126" t="s">
        <v>144</v>
      </c>
      <c r="FF30" s="126" t="s">
        <v>144</v>
      </c>
      <c r="FG30" s="126" t="s">
        <v>157</v>
      </c>
      <c r="FH30" s="126" t="s">
        <v>157</v>
      </c>
      <c r="FI30" s="126" t="s">
        <v>157</v>
      </c>
      <c r="FJ30" s="126" t="s">
        <v>157</v>
      </c>
      <c r="FK30" s="126" t="s">
        <v>157</v>
      </c>
      <c r="FL30" s="126" t="s">
        <v>157</v>
      </c>
      <c r="FM30" s="126" t="s">
        <v>144</v>
      </c>
      <c r="FN30" s="126" t="s">
        <v>144</v>
      </c>
      <c r="FO30" s="126" t="s">
        <v>144</v>
      </c>
      <c r="FP30" s="126" t="s">
        <v>144</v>
      </c>
      <c r="FQ30" s="126" t="s">
        <v>144</v>
      </c>
      <c r="FR30" s="126" t="s">
        <v>144</v>
      </c>
      <c r="FS30" s="126" t="s">
        <v>144</v>
      </c>
      <c r="FT30" s="126" t="s">
        <v>144</v>
      </c>
      <c r="FU30" s="126" t="s">
        <v>144</v>
      </c>
      <c r="FV30" s="126" t="s">
        <v>144</v>
      </c>
      <c r="FW30" s="126" t="s">
        <v>144</v>
      </c>
      <c r="FX30" s="126" t="s">
        <v>144</v>
      </c>
      <c r="FY30" s="126" t="s">
        <v>144</v>
      </c>
      <c r="FZ30" s="126" t="s">
        <v>200</v>
      </c>
      <c r="GA30" s="126" t="s">
        <v>201</v>
      </c>
    </row>
    <row r="31" spans="1:183" ht="14.25" customHeight="1">
      <c r="A31" s="121">
        <v>29</v>
      </c>
      <c r="B31" s="121" t="s">
        <v>202</v>
      </c>
      <c r="C31" s="122">
        <v>2.7850000000000001E-3</v>
      </c>
      <c r="D31" s="122">
        <v>2.7859999999999998E-3</v>
      </c>
      <c r="E31" s="122">
        <v>2.7859999999999998E-3</v>
      </c>
      <c r="F31" s="122">
        <v>2.2680000000000001E-3</v>
      </c>
      <c r="G31" s="122">
        <v>2.1770000000000001E-3</v>
      </c>
      <c r="H31" s="122">
        <v>2.4580000000000001E-3</v>
      </c>
      <c r="I31" s="122">
        <v>2.8E-5</v>
      </c>
      <c r="J31" s="122">
        <v>2.8E-5</v>
      </c>
      <c r="K31" s="122">
        <v>2.8E-5</v>
      </c>
      <c r="L31" s="122">
        <v>2.8E-5</v>
      </c>
      <c r="M31" s="122">
        <v>2.8E-5</v>
      </c>
      <c r="N31" s="122">
        <v>2.8E-5</v>
      </c>
      <c r="O31" s="121"/>
      <c r="P31" s="121"/>
      <c r="Q31" s="121"/>
      <c r="R31" s="121"/>
      <c r="S31" s="121"/>
      <c r="T31" s="121"/>
      <c r="U31" s="121"/>
      <c r="V31" s="121"/>
      <c r="W31" s="121"/>
      <c r="X31" s="121"/>
      <c r="Y31" s="121"/>
      <c r="Z31" s="121"/>
      <c r="AA31" s="121"/>
      <c r="AB31" s="123">
        <v>0.37303999999999998</v>
      </c>
      <c r="AC31" s="123">
        <v>0.37303999999999998</v>
      </c>
      <c r="AD31" s="123">
        <v>0.37303999999999998</v>
      </c>
      <c r="AE31" s="123">
        <v>0.30361900000000003</v>
      </c>
      <c r="AF31" s="123">
        <v>0.29153499999999999</v>
      </c>
      <c r="AG31" s="123">
        <v>0.32906099999999999</v>
      </c>
      <c r="AH31" s="123">
        <v>3.7000000000000002E-3</v>
      </c>
      <c r="AI31" s="123">
        <v>3.7000000000000002E-3</v>
      </c>
      <c r="AJ31" s="123">
        <v>3.7000000000000002E-3</v>
      </c>
      <c r="AK31" s="123">
        <v>3.7000000000000002E-3</v>
      </c>
      <c r="AL31" s="123">
        <v>3.7000000000000002E-3</v>
      </c>
      <c r="AM31" s="123">
        <v>3.7000000000000002E-3</v>
      </c>
      <c r="AN31" s="126"/>
      <c r="AO31" s="126"/>
      <c r="AP31" s="126"/>
      <c r="AQ31" s="126"/>
      <c r="AR31" s="126"/>
      <c r="AS31" s="126"/>
      <c r="AT31" s="126"/>
      <c r="AU31" s="126"/>
      <c r="AV31" s="126"/>
      <c r="AW31" s="126"/>
      <c r="AX31" s="126"/>
      <c r="AY31" s="126"/>
      <c r="AZ31" s="126"/>
      <c r="BA31" s="124">
        <v>0</v>
      </c>
      <c r="BB31" s="124">
        <v>0</v>
      </c>
      <c r="BC31" s="128">
        <v>6.9420999999999997E-2</v>
      </c>
      <c r="BD31" s="128">
        <v>1.2083999999999999E-2</v>
      </c>
      <c r="BE31" s="127">
        <v>-3.7525999999999997E-2</v>
      </c>
      <c r="BF31" s="128">
        <v>0.32536100000000001</v>
      </c>
      <c r="BG31" s="124">
        <v>0</v>
      </c>
      <c r="BH31" s="124">
        <v>0</v>
      </c>
      <c r="BI31" s="124">
        <v>0</v>
      </c>
      <c r="BJ31" s="124">
        <v>0</v>
      </c>
      <c r="BK31" s="124">
        <v>0</v>
      </c>
      <c r="BL31" s="128">
        <v>3.7000000000000002E-3</v>
      </c>
      <c r="BM31" s="126"/>
      <c r="BN31" s="126"/>
      <c r="BO31" s="126"/>
      <c r="BP31" s="126"/>
      <c r="BQ31" s="126"/>
      <c r="BR31" s="126"/>
      <c r="BS31" s="126"/>
      <c r="BT31" s="126"/>
      <c r="BU31" s="126"/>
      <c r="BV31" s="126"/>
      <c r="BW31" s="126"/>
      <c r="BX31" s="126"/>
      <c r="BY31" s="126"/>
      <c r="BZ31" s="123">
        <v>10.348861769999999</v>
      </c>
      <c r="CA31" s="123">
        <v>10.348861769999999</v>
      </c>
      <c r="CB31" s="123">
        <v>10.348861769999999</v>
      </c>
      <c r="CC31" s="123">
        <v>8.8426075900000001</v>
      </c>
      <c r="CD31" s="123">
        <v>8.9836247999999994</v>
      </c>
      <c r="CE31" s="123">
        <v>12.09344731</v>
      </c>
      <c r="CF31" s="123">
        <v>0.12050015</v>
      </c>
      <c r="CG31" s="123">
        <v>0.12050015</v>
      </c>
      <c r="CH31" s="123">
        <v>0.12050015</v>
      </c>
      <c r="CI31" s="123">
        <v>0.11333848000000001</v>
      </c>
      <c r="CJ31" s="123">
        <v>0.11333848000000001</v>
      </c>
      <c r="CK31" s="123">
        <v>0.11333848000000001</v>
      </c>
      <c r="CL31" s="126"/>
      <c r="CM31" s="126"/>
      <c r="CN31" s="126"/>
      <c r="CO31" s="126"/>
      <c r="CP31" s="126"/>
      <c r="CQ31" s="126"/>
      <c r="CR31" s="126"/>
      <c r="CS31" s="126"/>
      <c r="CT31" s="126"/>
      <c r="CU31" s="126"/>
      <c r="CV31" s="126"/>
      <c r="CW31" s="126"/>
      <c r="CX31" s="126"/>
      <c r="CY31" s="125">
        <v>46112</v>
      </c>
      <c r="CZ31" s="125">
        <v>46112</v>
      </c>
      <c r="DA31" s="125">
        <v>46112</v>
      </c>
      <c r="DB31" s="125">
        <v>46081</v>
      </c>
      <c r="DC31" s="125">
        <v>46053</v>
      </c>
      <c r="DD31" s="125">
        <v>46022</v>
      </c>
      <c r="DE31" s="125">
        <v>45930</v>
      </c>
      <c r="DF31" s="125">
        <v>45930</v>
      </c>
      <c r="DG31" s="125">
        <v>45930</v>
      </c>
      <c r="DH31" s="125">
        <v>45838</v>
      </c>
      <c r="DI31" s="125">
        <v>45838</v>
      </c>
      <c r="DJ31" s="125">
        <v>45838</v>
      </c>
      <c r="DK31" s="126"/>
      <c r="DL31" s="126"/>
      <c r="DM31" s="126"/>
      <c r="DN31" s="126"/>
      <c r="DO31" s="126"/>
      <c r="DP31" s="126"/>
      <c r="DQ31" s="126"/>
      <c r="DR31" s="126"/>
      <c r="DS31" s="126"/>
      <c r="DT31" s="126"/>
      <c r="DU31" s="126"/>
      <c r="DV31" s="126"/>
      <c r="DW31" s="126"/>
      <c r="DX31" s="126" t="s">
        <v>150</v>
      </c>
      <c r="DY31" s="126" t="s">
        <v>150</v>
      </c>
      <c r="DZ31" s="126" t="s">
        <v>150</v>
      </c>
      <c r="EA31" s="126" t="s">
        <v>150</v>
      </c>
      <c r="EB31" s="126" t="s">
        <v>150</v>
      </c>
      <c r="EC31" s="126" t="s">
        <v>150</v>
      </c>
      <c r="ED31" s="126" t="s">
        <v>150</v>
      </c>
      <c r="EE31" s="126" t="s">
        <v>150</v>
      </c>
      <c r="EF31" s="126" t="s">
        <v>150</v>
      </c>
      <c r="EG31" s="126" t="s">
        <v>150</v>
      </c>
      <c r="EH31" s="126" t="s">
        <v>150</v>
      </c>
      <c r="EI31" s="126" t="s">
        <v>150</v>
      </c>
      <c r="EJ31" s="126"/>
      <c r="EK31" s="126"/>
      <c r="EL31" s="126"/>
      <c r="EM31" s="126"/>
      <c r="EN31" s="126"/>
      <c r="EO31" s="126"/>
      <c r="EP31" s="126"/>
      <c r="EQ31" s="126"/>
      <c r="ER31" s="126"/>
      <c r="ES31" s="126"/>
      <c r="ET31" s="126"/>
      <c r="EU31" s="126"/>
      <c r="EV31" s="126"/>
      <c r="EW31" s="126" t="s">
        <v>151</v>
      </c>
      <c r="EX31" s="126" t="s">
        <v>152</v>
      </c>
      <c r="EY31" s="123">
        <v>195610.89118449</v>
      </c>
      <c r="EZ31" s="126" t="s">
        <v>178</v>
      </c>
      <c r="FA31" s="126" t="s">
        <v>144</v>
      </c>
      <c r="FB31" s="126" t="s">
        <v>144</v>
      </c>
      <c r="FC31" s="126" t="s">
        <v>144</v>
      </c>
      <c r="FD31" s="126" t="s">
        <v>144</v>
      </c>
      <c r="FE31" s="126" t="s">
        <v>144</v>
      </c>
      <c r="FF31" s="126" t="s">
        <v>144</v>
      </c>
      <c r="FG31" s="126" t="s">
        <v>144</v>
      </c>
      <c r="FH31" s="126" t="s">
        <v>144</v>
      </c>
      <c r="FI31" s="126" t="s">
        <v>144</v>
      </c>
      <c r="FJ31" s="126" t="s">
        <v>144</v>
      </c>
      <c r="FK31" s="126" t="s">
        <v>144</v>
      </c>
      <c r="FL31" s="126" t="s">
        <v>144</v>
      </c>
      <c r="FM31" s="126"/>
      <c r="FN31" s="126"/>
      <c r="FO31" s="126"/>
      <c r="FP31" s="126"/>
      <c r="FQ31" s="126"/>
      <c r="FR31" s="126"/>
      <c r="FS31" s="126"/>
      <c r="FT31" s="126"/>
      <c r="FU31" s="126"/>
      <c r="FV31" s="126"/>
      <c r="FW31" s="126"/>
      <c r="FX31" s="126"/>
      <c r="FY31" s="126"/>
      <c r="FZ31" s="126" t="s">
        <v>203</v>
      </c>
      <c r="GA31" s="126" t="s">
        <v>201</v>
      </c>
    </row>
    <row r="32" spans="1:183" ht="14.25" customHeight="1">
      <c r="A32" s="121">
        <v>30</v>
      </c>
      <c r="B32" s="121" t="s">
        <v>204</v>
      </c>
      <c r="C32" s="122">
        <v>2.7039999999999998E-3</v>
      </c>
      <c r="D32" s="122">
        <v>2.7049999999999999E-3</v>
      </c>
      <c r="E32" s="122">
        <v>2.7049999999999999E-3</v>
      </c>
      <c r="F32" s="122">
        <v>2.7049999999999999E-3</v>
      </c>
      <c r="G32" s="122">
        <v>2.7049999999999999E-3</v>
      </c>
      <c r="H32" s="122">
        <v>2.7049999999999999E-3</v>
      </c>
      <c r="I32" s="122">
        <v>6.4300000000000002E-4</v>
      </c>
      <c r="J32" s="122">
        <v>6.4300000000000002E-4</v>
      </c>
      <c r="K32" s="122">
        <v>6.4300000000000002E-4</v>
      </c>
      <c r="L32" s="122">
        <v>6.4300000000000002E-4</v>
      </c>
      <c r="M32" s="122">
        <v>6.4300000000000002E-4</v>
      </c>
      <c r="N32" s="122">
        <v>6.4300000000000002E-4</v>
      </c>
      <c r="O32" s="122">
        <v>6.4300000000000002E-4</v>
      </c>
      <c r="P32" s="122">
        <v>6.4300000000000002E-4</v>
      </c>
      <c r="Q32" s="122">
        <v>6.4300000000000002E-4</v>
      </c>
      <c r="R32" s="122">
        <v>6.4300000000000002E-4</v>
      </c>
      <c r="S32" s="122">
        <v>6.4300000000000002E-4</v>
      </c>
      <c r="T32" s="122">
        <v>6.4300000000000002E-4</v>
      </c>
      <c r="U32" s="122">
        <v>6.4300000000000002E-4</v>
      </c>
      <c r="V32" s="122">
        <v>6.4300000000000002E-4</v>
      </c>
      <c r="W32" s="122">
        <v>6.4300000000000002E-4</v>
      </c>
      <c r="X32" s="122">
        <v>6.4300000000000002E-4</v>
      </c>
      <c r="Y32" s="122">
        <v>6.4300000000000002E-4</v>
      </c>
      <c r="Z32" s="122">
        <v>6.4400000000000004E-4</v>
      </c>
      <c r="AA32" s="122">
        <v>6.4400000000000004E-4</v>
      </c>
      <c r="AB32" s="123">
        <v>0.36220999999999998</v>
      </c>
      <c r="AC32" s="123">
        <v>0.36220999999999998</v>
      </c>
      <c r="AD32" s="123">
        <v>0.36220999999999998</v>
      </c>
      <c r="AE32" s="123">
        <v>0.36220999999999998</v>
      </c>
      <c r="AF32" s="123">
        <v>0.36220999999999998</v>
      </c>
      <c r="AG32" s="123">
        <v>0.36220999999999998</v>
      </c>
      <c r="AH32" s="123">
        <v>8.6065000000000003E-2</v>
      </c>
      <c r="AI32" s="123">
        <v>8.6065000000000003E-2</v>
      </c>
      <c r="AJ32" s="123">
        <v>8.6065000000000003E-2</v>
      </c>
      <c r="AK32" s="123">
        <v>8.6065000000000003E-2</v>
      </c>
      <c r="AL32" s="123">
        <v>8.6065000000000003E-2</v>
      </c>
      <c r="AM32" s="123">
        <v>8.6065000000000003E-2</v>
      </c>
      <c r="AN32" s="123">
        <v>8.6065000000000003E-2</v>
      </c>
      <c r="AO32" s="123">
        <v>8.6065000000000003E-2</v>
      </c>
      <c r="AP32" s="123">
        <v>8.6065000000000003E-2</v>
      </c>
      <c r="AQ32" s="123">
        <v>8.6065000000000003E-2</v>
      </c>
      <c r="AR32" s="123">
        <v>8.6065000000000003E-2</v>
      </c>
      <c r="AS32" s="123">
        <v>8.6065000000000003E-2</v>
      </c>
      <c r="AT32" s="123">
        <v>8.6065000000000003E-2</v>
      </c>
      <c r="AU32" s="123">
        <v>8.6065000000000003E-2</v>
      </c>
      <c r="AV32" s="123">
        <v>8.6065000000000003E-2</v>
      </c>
      <c r="AW32" s="123">
        <v>8.6065000000000003E-2</v>
      </c>
      <c r="AX32" s="123">
        <v>8.6065000000000003E-2</v>
      </c>
      <c r="AY32" s="123">
        <v>8.6065000000000003E-2</v>
      </c>
      <c r="AZ32" s="123">
        <v>8.6065000000000003E-2</v>
      </c>
      <c r="BA32" s="124">
        <v>0</v>
      </c>
      <c r="BB32" s="124">
        <v>0</v>
      </c>
      <c r="BC32" s="124">
        <v>0</v>
      </c>
      <c r="BD32" s="124">
        <v>0</v>
      </c>
      <c r="BE32" s="124">
        <v>0</v>
      </c>
      <c r="BF32" s="128">
        <v>0.27614499999999997</v>
      </c>
      <c r="BG32" s="124">
        <v>0</v>
      </c>
      <c r="BH32" s="124">
        <v>0</v>
      </c>
      <c r="BI32" s="124">
        <v>0</v>
      </c>
      <c r="BJ32" s="124">
        <v>0</v>
      </c>
      <c r="BK32" s="124">
        <v>0</v>
      </c>
      <c r="BL32" s="124">
        <v>0</v>
      </c>
      <c r="BM32" s="124">
        <v>0</v>
      </c>
      <c r="BN32" s="124">
        <v>0</v>
      </c>
      <c r="BO32" s="124">
        <v>0</v>
      </c>
      <c r="BP32" s="124">
        <v>0</v>
      </c>
      <c r="BQ32" s="124">
        <v>0</v>
      </c>
      <c r="BR32" s="124">
        <v>0</v>
      </c>
      <c r="BS32" s="124">
        <v>0</v>
      </c>
      <c r="BT32" s="124">
        <v>0</v>
      </c>
      <c r="BU32" s="124">
        <v>0</v>
      </c>
      <c r="BV32" s="124">
        <v>0</v>
      </c>
      <c r="BW32" s="124">
        <v>0</v>
      </c>
      <c r="BX32" s="124">
        <v>0</v>
      </c>
      <c r="BY32" s="124">
        <v>0</v>
      </c>
      <c r="BZ32" s="123">
        <v>13.311718949999999</v>
      </c>
      <c r="CA32" s="123">
        <v>13.311718949999999</v>
      </c>
      <c r="CB32" s="123">
        <v>13.311718949999999</v>
      </c>
      <c r="CC32" s="123">
        <v>13.311718949999999</v>
      </c>
      <c r="CD32" s="123">
        <v>13.311718949999999</v>
      </c>
      <c r="CE32" s="123">
        <v>13.311718949999999</v>
      </c>
      <c r="CF32" s="123">
        <v>2.8029311099999998</v>
      </c>
      <c r="CG32" s="123">
        <v>2.8029311099999998</v>
      </c>
      <c r="CH32" s="123">
        <v>2.8029311099999998</v>
      </c>
      <c r="CI32" s="123">
        <v>2.6363450099999999</v>
      </c>
      <c r="CJ32" s="123">
        <v>2.6363450099999999</v>
      </c>
      <c r="CK32" s="123">
        <v>2.6363450099999999</v>
      </c>
      <c r="CL32" s="123">
        <v>2.44100399</v>
      </c>
      <c r="CM32" s="123">
        <v>2.44100399</v>
      </c>
      <c r="CN32" s="123">
        <v>2.44100399</v>
      </c>
      <c r="CO32" s="123">
        <v>2.6239181899999999</v>
      </c>
      <c r="CP32" s="123">
        <v>2.6239181899999999</v>
      </c>
      <c r="CQ32" s="123">
        <v>2.6239181899999999</v>
      </c>
      <c r="CR32" s="123">
        <v>2.1018644200000001</v>
      </c>
      <c r="CS32" s="123">
        <v>2.1018644200000001</v>
      </c>
      <c r="CT32" s="123">
        <v>2.1018644200000001</v>
      </c>
      <c r="CU32" s="123">
        <v>1.84453025</v>
      </c>
      <c r="CV32" s="123">
        <v>1.84453025</v>
      </c>
      <c r="CW32" s="123">
        <v>1.84453025</v>
      </c>
      <c r="CX32" s="123">
        <v>1.7839860299999999</v>
      </c>
      <c r="CY32" s="125">
        <v>46022</v>
      </c>
      <c r="CZ32" s="125">
        <v>46022</v>
      </c>
      <c r="DA32" s="125">
        <v>46022</v>
      </c>
      <c r="DB32" s="125">
        <v>46022</v>
      </c>
      <c r="DC32" s="125">
        <v>46022</v>
      </c>
      <c r="DD32" s="125">
        <v>46022</v>
      </c>
      <c r="DE32" s="125">
        <v>45930</v>
      </c>
      <c r="DF32" s="125">
        <v>45930</v>
      </c>
      <c r="DG32" s="125">
        <v>45930</v>
      </c>
      <c r="DH32" s="125">
        <v>45838</v>
      </c>
      <c r="DI32" s="125">
        <v>45838</v>
      </c>
      <c r="DJ32" s="125">
        <v>45838</v>
      </c>
      <c r="DK32" s="125">
        <v>45747</v>
      </c>
      <c r="DL32" s="125">
        <v>45747</v>
      </c>
      <c r="DM32" s="125">
        <v>45747</v>
      </c>
      <c r="DN32" s="125">
        <v>45657</v>
      </c>
      <c r="DO32" s="125">
        <v>45657</v>
      </c>
      <c r="DP32" s="125">
        <v>45657</v>
      </c>
      <c r="DQ32" s="125">
        <v>45565</v>
      </c>
      <c r="DR32" s="125">
        <v>45565</v>
      </c>
      <c r="DS32" s="125">
        <v>45565</v>
      </c>
      <c r="DT32" s="125">
        <v>45473</v>
      </c>
      <c r="DU32" s="125">
        <v>45473</v>
      </c>
      <c r="DV32" s="125">
        <v>45473</v>
      </c>
      <c r="DW32" s="125">
        <v>45382</v>
      </c>
      <c r="DX32" s="126" t="s">
        <v>141</v>
      </c>
      <c r="DY32" s="126" t="s">
        <v>141</v>
      </c>
      <c r="DZ32" s="126" t="s">
        <v>141</v>
      </c>
      <c r="EA32" s="126" t="s">
        <v>141</v>
      </c>
      <c r="EB32" s="126" t="s">
        <v>141</v>
      </c>
      <c r="EC32" s="126" t="s">
        <v>141</v>
      </c>
      <c r="ED32" s="126" t="s">
        <v>141</v>
      </c>
      <c r="EE32" s="126" t="s">
        <v>141</v>
      </c>
      <c r="EF32" s="126" t="s">
        <v>141</v>
      </c>
      <c r="EG32" s="126" t="s">
        <v>141</v>
      </c>
      <c r="EH32" s="126" t="s">
        <v>141</v>
      </c>
      <c r="EI32" s="126" t="s">
        <v>141</v>
      </c>
      <c r="EJ32" s="126" t="s">
        <v>141</v>
      </c>
      <c r="EK32" s="126" t="s">
        <v>141</v>
      </c>
      <c r="EL32" s="126" t="s">
        <v>141</v>
      </c>
      <c r="EM32" s="126" t="s">
        <v>141</v>
      </c>
      <c r="EN32" s="126" t="s">
        <v>141</v>
      </c>
      <c r="EO32" s="126" t="s">
        <v>141</v>
      </c>
      <c r="EP32" s="126" t="s">
        <v>141</v>
      </c>
      <c r="EQ32" s="126" t="s">
        <v>141</v>
      </c>
      <c r="ER32" s="126" t="s">
        <v>141</v>
      </c>
      <c r="ES32" s="126" t="s">
        <v>141</v>
      </c>
      <c r="ET32" s="126" t="s">
        <v>141</v>
      </c>
      <c r="EU32" s="126" t="s">
        <v>141</v>
      </c>
      <c r="EV32" s="126" t="s">
        <v>141</v>
      </c>
      <c r="EW32" s="126" t="s">
        <v>142</v>
      </c>
      <c r="EX32" s="126" t="s">
        <v>180</v>
      </c>
      <c r="EY32" s="123">
        <v>13.311718949999999</v>
      </c>
      <c r="EZ32" s="126"/>
      <c r="FA32" s="126" t="s">
        <v>157</v>
      </c>
      <c r="FB32" s="126" t="s">
        <v>157</v>
      </c>
      <c r="FC32" s="126" t="s">
        <v>157</v>
      </c>
      <c r="FD32" s="126" t="s">
        <v>157</v>
      </c>
      <c r="FE32" s="126" t="s">
        <v>157</v>
      </c>
      <c r="FF32" s="126" t="s">
        <v>157</v>
      </c>
      <c r="FG32" s="126" t="s">
        <v>144</v>
      </c>
      <c r="FH32" s="126" t="s">
        <v>144</v>
      </c>
      <c r="FI32" s="126" t="s">
        <v>144</v>
      </c>
      <c r="FJ32" s="126" t="s">
        <v>144</v>
      </c>
      <c r="FK32" s="126" t="s">
        <v>144</v>
      </c>
      <c r="FL32" s="126" t="s">
        <v>144</v>
      </c>
      <c r="FM32" s="126" t="s">
        <v>144</v>
      </c>
      <c r="FN32" s="126" t="s">
        <v>144</v>
      </c>
      <c r="FO32" s="126" t="s">
        <v>144</v>
      </c>
      <c r="FP32" s="126" t="s">
        <v>144</v>
      </c>
      <c r="FQ32" s="126" t="s">
        <v>144</v>
      </c>
      <c r="FR32" s="126" t="s">
        <v>144</v>
      </c>
      <c r="FS32" s="126" t="s">
        <v>144</v>
      </c>
      <c r="FT32" s="126" t="s">
        <v>144</v>
      </c>
      <c r="FU32" s="126" t="s">
        <v>144</v>
      </c>
      <c r="FV32" s="126" t="s">
        <v>144</v>
      </c>
      <c r="FW32" s="126" t="s">
        <v>144</v>
      </c>
      <c r="FX32" s="126" t="s">
        <v>144</v>
      </c>
      <c r="FY32" s="126" t="s">
        <v>144</v>
      </c>
      <c r="FZ32" s="126"/>
      <c r="GA32" s="126" t="s">
        <v>146</v>
      </c>
    </row>
    <row r="33" spans="1:183" ht="14.25" customHeight="1">
      <c r="A33" s="121">
        <v>31</v>
      </c>
      <c r="B33" s="121" t="s">
        <v>205</v>
      </c>
      <c r="C33" s="122">
        <v>2.6389999999999999E-3</v>
      </c>
      <c r="D33" s="122">
        <v>2.64E-3</v>
      </c>
      <c r="E33" s="122">
        <v>2.5709999999999999E-3</v>
      </c>
      <c r="F33" s="122">
        <v>2.5709999999999999E-3</v>
      </c>
      <c r="G33" s="122">
        <v>2.5709999999999999E-3</v>
      </c>
      <c r="H33" s="122">
        <v>2.7190000000000001E-3</v>
      </c>
      <c r="I33" s="122">
        <v>2.356E-3</v>
      </c>
      <c r="J33" s="122">
        <v>2.356E-3</v>
      </c>
      <c r="K33" s="122">
        <v>2.5609999999999999E-3</v>
      </c>
      <c r="L33" s="122">
        <v>2.5609999999999999E-3</v>
      </c>
      <c r="M33" s="122">
        <v>2.5609999999999999E-3</v>
      </c>
      <c r="N33" s="122">
        <v>1.049E-3</v>
      </c>
      <c r="O33" s="122">
        <v>1.049E-3</v>
      </c>
      <c r="P33" s="122">
        <v>1.049E-3</v>
      </c>
      <c r="Q33" s="122">
        <v>1.049E-3</v>
      </c>
      <c r="R33" s="122">
        <v>1.049E-3</v>
      </c>
      <c r="S33" s="122">
        <v>1.049E-3</v>
      </c>
      <c r="T33" s="122">
        <v>1.049E-3</v>
      </c>
      <c r="U33" s="122">
        <v>1.049E-3</v>
      </c>
      <c r="V33" s="122">
        <v>1.049E-3</v>
      </c>
      <c r="W33" s="122">
        <v>4.3600000000000003E-4</v>
      </c>
      <c r="X33" s="122">
        <v>1.1165E-2</v>
      </c>
      <c r="Y33" s="122">
        <v>1.1165E-2</v>
      </c>
      <c r="Z33" s="122">
        <v>1.1169E-2</v>
      </c>
      <c r="AA33" s="122">
        <v>1.1169E-2</v>
      </c>
      <c r="AB33" s="123">
        <v>0.35345599999999999</v>
      </c>
      <c r="AC33" s="123">
        <v>0.35345599999999999</v>
      </c>
      <c r="AD33" s="123">
        <v>0.34425499999999998</v>
      </c>
      <c r="AE33" s="123">
        <v>0.34425499999999998</v>
      </c>
      <c r="AF33" s="123">
        <v>0.34425499999999998</v>
      </c>
      <c r="AG33" s="123">
        <v>0.36398999999999998</v>
      </c>
      <c r="AH33" s="123">
        <v>0.31539</v>
      </c>
      <c r="AI33" s="123">
        <v>0.31539</v>
      </c>
      <c r="AJ33" s="123">
        <v>0.34288999999999997</v>
      </c>
      <c r="AK33" s="123">
        <v>0.34288999999999997</v>
      </c>
      <c r="AL33" s="123">
        <v>0.34288999999999997</v>
      </c>
      <c r="AM33" s="123">
        <v>0.140377</v>
      </c>
      <c r="AN33" s="123">
        <v>0.140377</v>
      </c>
      <c r="AO33" s="123">
        <v>0.140377</v>
      </c>
      <c r="AP33" s="123">
        <v>0.140377</v>
      </c>
      <c r="AQ33" s="123">
        <v>0.140377</v>
      </c>
      <c r="AR33" s="123">
        <v>0.140377</v>
      </c>
      <c r="AS33" s="123">
        <v>0.140377</v>
      </c>
      <c r="AT33" s="123">
        <v>0.140377</v>
      </c>
      <c r="AU33" s="123">
        <v>0.140377</v>
      </c>
      <c r="AV33" s="123">
        <v>5.8318000000000002E-2</v>
      </c>
      <c r="AW33" s="123">
        <v>1.4934730000000001</v>
      </c>
      <c r="AX33" s="123">
        <v>1.4934730000000001</v>
      </c>
      <c r="AY33" s="123">
        <v>1.4934730000000001</v>
      </c>
      <c r="AZ33" s="123">
        <v>1.4934730000000001</v>
      </c>
      <c r="BA33" s="124">
        <v>0</v>
      </c>
      <c r="BB33" s="128">
        <v>9.2010000000000008E-3</v>
      </c>
      <c r="BC33" s="124">
        <v>0</v>
      </c>
      <c r="BD33" s="124">
        <v>0</v>
      </c>
      <c r="BE33" s="127">
        <v>-1.9734999999999999E-2</v>
      </c>
      <c r="BF33" s="128">
        <v>4.8599999999999997E-2</v>
      </c>
      <c r="BG33" s="124">
        <v>0</v>
      </c>
      <c r="BH33" s="127">
        <v>-2.75E-2</v>
      </c>
      <c r="BI33" s="124">
        <v>0</v>
      </c>
      <c r="BJ33" s="124">
        <v>0</v>
      </c>
      <c r="BK33" s="128">
        <v>0.202513</v>
      </c>
      <c r="BL33" s="124">
        <v>0</v>
      </c>
      <c r="BM33" s="124">
        <v>0</v>
      </c>
      <c r="BN33" s="124">
        <v>0</v>
      </c>
      <c r="BO33" s="124">
        <v>0</v>
      </c>
      <c r="BP33" s="124">
        <v>0</v>
      </c>
      <c r="BQ33" s="124">
        <v>0</v>
      </c>
      <c r="BR33" s="124">
        <v>0</v>
      </c>
      <c r="BS33" s="124">
        <v>0</v>
      </c>
      <c r="BT33" s="128">
        <v>8.2059000000000007E-2</v>
      </c>
      <c r="BU33" s="127">
        <v>-1.435155</v>
      </c>
      <c r="BV33" s="124">
        <v>0</v>
      </c>
      <c r="BW33" s="124">
        <v>0</v>
      </c>
      <c r="BX33" s="124">
        <v>0</v>
      </c>
      <c r="BY33" s="124">
        <v>0</v>
      </c>
      <c r="BZ33" s="123">
        <v>12.75609102</v>
      </c>
      <c r="CA33" s="123">
        <v>12.75609102</v>
      </c>
      <c r="CB33" s="123">
        <v>9.5503093700000008</v>
      </c>
      <c r="CC33" s="123">
        <v>10.026091510000001</v>
      </c>
      <c r="CD33" s="123">
        <v>10.60818686</v>
      </c>
      <c r="CE33" s="123">
        <v>13.37713641</v>
      </c>
      <c r="CF33" s="123">
        <v>11.3246702</v>
      </c>
      <c r="CG33" s="123">
        <v>11.146592010000001</v>
      </c>
      <c r="CH33" s="123">
        <v>11.16710683</v>
      </c>
      <c r="CI33" s="123">
        <v>11.170426620000001</v>
      </c>
      <c r="CJ33" s="123">
        <v>10.695999459999999</v>
      </c>
      <c r="CK33" s="123">
        <v>4.3000314199999998</v>
      </c>
      <c r="CL33" s="123">
        <v>4.1637510500000001</v>
      </c>
      <c r="CM33" s="123">
        <v>4.0495236400000003</v>
      </c>
      <c r="CN33" s="123">
        <v>3.98141889</v>
      </c>
      <c r="CO33" s="123">
        <v>3.3322860400000001</v>
      </c>
      <c r="CP33" s="123">
        <v>3.5333902199999998</v>
      </c>
      <c r="CQ33" s="123">
        <v>4.2797625500000001</v>
      </c>
      <c r="CR33" s="123">
        <v>4.0858027100000003</v>
      </c>
      <c r="CS33" s="123">
        <v>3.7439989499999999</v>
      </c>
      <c r="CT33" s="123">
        <v>1.42423202</v>
      </c>
      <c r="CU33" s="123">
        <v>21.987933730000002</v>
      </c>
      <c r="CV33" s="123">
        <v>21.987933730000002</v>
      </c>
      <c r="CW33" s="123">
        <v>21.987933730000002</v>
      </c>
      <c r="CX33" s="123">
        <v>21.987933730000002</v>
      </c>
      <c r="CY33" s="125">
        <v>46142</v>
      </c>
      <c r="CZ33" s="125">
        <v>46142</v>
      </c>
      <c r="DA33" s="125">
        <v>46112</v>
      </c>
      <c r="DB33" s="125">
        <v>46081</v>
      </c>
      <c r="DC33" s="125">
        <v>46053</v>
      </c>
      <c r="DD33" s="125">
        <v>46022</v>
      </c>
      <c r="DE33" s="125">
        <v>45991</v>
      </c>
      <c r="DF33" s="125">
        <v>45961</v>
      </c>
      <c r="DG33" s="125">
        <v>45930</v>
      </c>
      <c r="DH33" s="125">
        <v>45900</v>
      </c>
      <c r="DI33" s="125">
        <v>45869</v>
      </c>
      <c r="DJ33" s="125">
        <v>45838</v>
      </c>
      <c r="DK33" s="125">
        <v>45808</v>
      </c>
      <c r="DL33" s="125">
        <v>45777</v>
      </c>
      <c r="DM33" s="125">
        <v>45747</v>
      </c>
      <c r="DN33" s="125">
        <v>45716</v>
      </c>
      <c r="DO33" s="125">
        <v>45688</v>
      </c>
      <c r="DP33" s="125">
        <v>45657</v>
      </c>
      <c r="DQ33" s="125">
        <v>45626</v>
      </c>
      <c r="DR33" s="125">
        <v>45596</v>
      </c>
      <c r="DS33" s="125">
        <v>45565</v>
      </c>
      <c r="DT33" s="125">
        <v>45107</v>
      </c>
      <c r="DU33" s="125">
        <v>45107</v>
      </c>
      <c r="DV33" s="125">
        <v>45107</v>
      </c>
      <c r="DW33" s="125">
        <v>45107</v>
      </c>
      <c r="DX33" s="126" t="s">
        <v>150</v>
      </c>
      <c r="DY33" s="126" t="s">
        <v>150</v>
      </c>
      <c r="DZ33" s="126" t="s">
        <v>150</v>
      </c>
      <c r="EA33" s="126" t="s">
        <v>150</v>
      </c>
      <c r="EB33" s="126" t="s">
        <v>150</v>
      </c>
      <c r="EC33" s="126" t="s">
        <v>150</v>
      </c>
      <c r="ED33" s="126" t="s">
        <v>150</v>
      </c>
      <c r="EE33" s="126" t="s">
        <v>150</v>
      </c>
      <c r="EF33" s="126" t="s">
        <v>150</v>
      </c>
      <c r="EG33" s="126" t="s">
        <v>150</v>
      </c>
      <c r="EH33" s="126" t="s">
        <v>150</v>
      </c>
      <c r="EI33" s="126" t="s">
        <v>150</v>
      </c>
      <c r="EJ33" s="126" t="s">
        <v>150</v>
      </c>
      <c r="EK33" s="126" t="s">
        <v>150</v>
      </c>
      <c r="EL33" s="126" t="s">
        <v>150</v>
      </c>
      <c r="EM33" s="126" t="s">
        <v>150</v>
      </c>
      <c r="EN33" s="126" t="s">
        <v>150</v>
      </c>
      <c r="EO33" s="126" t="s">
        <v>150</v>
      </c>
      <c r="EP33" s="126" t="s">
        <v>150</v>
      </c>
      <c r="EQ33" s="126" t="s">
        <v>150</v>
      </c>
      <c r="ER33" s="126" t="s">
        <v>150</v>
      </c>
      <c r="ES33" s="126" t="s">
        <v>141</v>
      </c>
      <c r="ET33" s="126" t="s">
        <v>141</v>
      </c>
      <c r="EU33" s="126" t="s">
        <v>141</v>
      </c>
      <c r="EV33" s="126" t="s">
        <v>141</v>
      </c>
      <c r="EW33" s="126" t="s">
        <v>151</v>
      </c>
      <c r="EX33" s="126" t="s">
        <v>152</v>
      </c>
      <c r="EY33" s="123">
        <v>2345.4073601499999</v>
      </c>
      <c r="EZ33" s="126"/>
      <c r="FA33" s="126" t="s">
        <v>144</v>
      </c>
      <c r="FB33" s="126" t="s">
        <v>144</v>
      </c>
      <c r="FC33" s="126" t="s">
        <v>144</v>
      </c>
      <c r="FD33" s="126" t="s">
        <v>144</v>
      </c>
      <c r="FE33" s="126" t="s">
        <v>144</v>
      </c>
      <c r="FF33" s="126" t="s">
        <v>144</v>
      </c>
      <c r="FG33" s="126" t="s">
        <v>144</v>
      </c>
      <c r="FH33" s="126" t="s">
        <v>144</v>
      </c>
      <c r="FI33" s="126" t="s">
        <v>144</v>
      </c>
      <c r="FJ33" s="126" t="s">
        <v>144</v>
      </c>
      <c r="FK33" s="126" t="s">
        <v>144</v>
      </c>
      <c r="FL33" s="126" t="s">
        <v>144</v>
      </c>
      <c r="FM33" s="126" t="s">
        <v>144</v>
      </c>
      <c r="FN33" s="126" t="s">
        <v>144</v>
      </c>
      <c r="FO33" s="126" t="s">
        <v>157</v>
      </c>
      <c r="FP33" s="126" t="s">
        <v>157</v>
      </c>
      <c r="FQ33" s="126" t="s">
        <v>157</v>
      </c>
      <c r="FR33" s="126" t="s">
        <v>157</v>
      </c>
      <c r="FS33" s="126" t="s">
        <v>157</v>
      </c>
      <c r="FT33" s="126" t="s">
        <v>157</v>
      </c>
      <c r="FU33" s="126" t="s">
        <v>157</v>
      </c>
      <c r="FV33" s="126" t="s">
        <v>157</v>
      </c>
      <c r="FW33" s="126" t="s">
        <v>157</v>
      </c>
      <c r="FX33" s="126" t="s">
        <v>157</v>
      </c>
      <c r="FY33" s="126" t="s">
        <v>157</v>
      </c>
      <c r="FZ33" s="126" t="s">
        <v>154</v>
      </c>
      <c r="GA33" s="126" t="s">
        <v>146</v>
      </c>
    </row>
    <row r="34" spans="1:183" ht="14.25" customHeight="1">
      <c r="A34" s="121">
        <v>32</v>
      </c>
      <c r="B34" s="121" t="s">
        <v>206</v>
      </c>
      <c r="C34" s="122">
        <v>2.6380000000000002E-3</v>
      </c>
      <c r="D34" s="122">
        <v>2.6389999999999999E-3</v>
      </c>
      <c r="E34" s="122">
        <v>2.6129999999999999E-3</v>
      </c>
      <c r="F34" s="122">
        <v>2.6129999999999999E-3</v>
      </c>
      <c r="G34" s="122">
        <v>2.5539999999999998E-3</v>
      </c>
      <c r="H34" s="122">
        <v>2.343E-3</v>
      </c>
      <c r="I34" s="122">
        <v>2.3040000000000001E-3</v>
      </c>
      <c r="J34" s="122">
        <v>2.3040000000000001E-3</v>
      </c>
      <c r="K34" s="122">
        <v>2.2520000000000001E-3</v>
      </c>
      <c r="L34" s="122">
        <v>2.2330000000000002E-3</v>
      </c>
      <c r="M34" s="122">
        <v>2.2260000000000001E-3</v>
      </c>
      <c r="N34" s="122">
        <v>2.1900000000000001E-3</v>
      </c>
      <c r="O34" s="122">
        <v>2.1900000000000001E-3</v>
      </c>
      <c r="P34" s="122">
        <v>2.1900000000000001E-3</v>
      </c>
      <c r="Q34" s="122">
        <v>2.1199999999999999E-3</v>
      </c>
      <c r="R34" s="122">
        <v>2.1359999999999999E-3</v>
      </c>
      <c r="S34" s="122">
        <v>2.078E-3</v>
      </c>
      <c r="T34" s="122">
        <v>1.9499999999999999E-3</v>
      </c>
      <c r="U34" s="122">
        <v>1.8929999999999999E-3</v>
      </c>
      <c r="V34" s="122">
        <v>1.8500000000000001E-3</v>
      </c>
      <c r="W34" s="122">
        <v>1.8990000000000001E-3</v>
      </c>
      <c r="X34" s="122">
        <v>1.8990000000000001E-3</v>
      </c>
      <c r="Y34" s="122">
        <v>1.8990000000000001E-3</v>
      </c>
      <c r="Z34" s="122">
        <v>2.777E-3</v>
      </c>
      <c r="AA34" s="122">
        <v>2.8270000000000001E-3</v>
      </c>
      <c r="AB34" s="123">
        <v>0.35332200000000002</v>
      </c>
      <c r="AC34" s="123">
        <v>0.35332200000000002</v>
      </c>
      <c r="AD34" s="123">
        <v>0.34989900000000002</v>
      </c>
      <c r="AE34" s="123">
        <v>0.34989900000000002</v>
      </c>
      <c r="AF34" s="123">
        <v>0.34202500000000002</v>
      </c>
      <c r="AG34" s="123">
        <v>0.31373499999999999</v>
      </c>
      <c r="AH34" s="123">
        <v>0.30851000000000001</v>
      </c>
      <c r="AI34" s="123">
        <v>0.30851000000000001</v>
      </c>
      <c r="AJ34" s="123">
        <v>0.30150900000000003</v>
      </c>
      <c r="AK34" s="123">
        <v>0.29895899999999997</v>
      </c>
      <c r="AL34" s="123">
        <v>0.297987</v>
      </c>
      <c r="AM34" s="123">
        <v>0.29309600000000002</v>
      </c>
      <c r="AN34" s="123">
        <v>0.29309600000000002</v>
      </c>
      <c r="AO34" s="123">
        <v>0.29309600000000002</v>
      </c>
      <c r="AP34" s="123">
        <v>0.28367599999999998</v>
      </c>
      <c r="AQ34" s="123">
        <v>0.28575200000000001</v>
      </c>
      <c r="AR34" s="123">
        <v>0.278109</v>
      </c>
      <c r="AS34" s="123">
        <v>0.26094499999999998</v>
      </c>
      <c r="AT34" s="123">
        <v>0.25331300000000001</v>
      </c>
      <c r="AU34" s="123">
        <v>0.24746499999999999</v>
      </c>
      <c r="AV34" s="123">
        <v>0.25408199999999997</v>
      </c>
      <c r="AW34" s="123">
        <v>0.25408199999999997</v>
      </c>
      <c r="AX34" s="123">
        <v>0.25408199999999997</v>
      </c>
      <c r="AY34" s="123">
        <v>0.37135099999999999</v>
      </c>
      <c r="AZ34" s="123">
        <v>0.378056</v>
      </c>
      <c r="BA34" s="124">
        <v>0</v>
      </c>
      <c r="BB34" s="128">
        <v>3.4229999999999998E-3</v>
      </c>
      <c r="BC34" s="124">
        <v>0</v>
      </c>
      <c r="BD34" s="128">
        <v>7.8740000000000008E-3</v>
      </c>
      <c r="BE34" s="128">
        <v>2.8289999999999999E-2</v>
      </c>
      <c r="BF34" s="128">
        <v>5.2249999999999996E-3</v>
      </c>
      <c r="BG34" s="124">
        <v>0</v>
      </c>
      <c r="BH34" s="128">
        <v>7.0010000000000003E-3</v>
      </c>
      <c r="BI34" s="128">
        <v>2.5500000000000002E-3</v>
      </c>
      <c r="BJ34" s="128">
        <v>9.7199999999999999E-4</v>
      </c>
      <c r="BK34" s="128">
        <v>4.8910000000000004E-3</v>
      </c>
      <c r="BL34" s="124">
        <v>0</v>
      </c>
      <c r="BM34" s="124">
        <v>0</v>
      </c>
      <c r="BN34" s="128">
        <v>9.4199999999999996E-3</v>
      </c>
      <c r="BO34" s="127">
        <v>-2.0760000000000002E-3</v>
      </c>
      <c r="BP34" s="128">
        <v>7.6429999999999996E-3</v>
      </c>
      <c r="BQ34" s="128">
        <v>1.7163999999999999E-2</v>
      </c>
      <c r="BR34" s="128">
        <v>7.6319999999999999E-3</v>
      </c>
      <c r="BS34" s="128">
        <v>5.8479999999999999E-3</v>
      </c>
      <c r="BT34" s="127">
        <v>-6.6169999999999996E-3</v>
      </c>
      <c r="BU34" s="124">
        <v>0</v>
      </c>
      <c r="BV34" s="124">
        <v>0</v>
      </c>
      <c r="BW34" s="127">
        <v>-0.117269</v>
      </c>
      <c r="BX34" s="127">
        <v>-6.705E-3</v>
      </c>
      <c r="BY34" s="124">
        <v>0</v>
      </c>
      <c r="BZ34" s="123">
        <v>12.75125502</v>
      </c>
      <c r="CA34" s="123">
        <v>12.75125502</v>
      </c>
      <c r="CB34" s="123">
        <v>9.7068850100000006</v>
      </c>
      <c r="CC34" s="123">
        <v>10.19046751</v>
      </c>
      <c r="CD34" s="123">
        <v>10.539469609999999</v>
      </c>
      <c r="CE34" s="123">
        <v>11.53019559</v>
      </c>
      <c r="CF34" s="123">
        <v>11.077630879999999</v>
      </c>
      <c r="CG34" s="123">
        <v>10.903437329999999</v>
      </c>
      <c r="CH34" s="123">
        <v>9.8194266799999994</v>
      </c>
      <c r="CI34" s="123">
        <v>9.7392737300000007</v>
      </c>
      <c r="CJ34" s="123">
        <v>9.2953098399999998</v>
      </c>
      <c r="CK34" s="123">
        <v>8.9781232600000003</v>
      </c>
      <c r="CL34" s="123">
        <v>8.6935806899999992</v>
      </c>
      <c r="CM34" s="123">
        <v>8.4550829600000004</v>
      </c>
      <c r="CN34" s="123">
        <v>8.0457125200000004</v>
      </c>
      <c r="CO34" s="123">
        <v>6.7832151999999999</v>
      </c>
      <c r="CP34" s="123">
        <v>7.0002038899999999</v>
      </c>
      <c r="CQ34" s="123">
        <v>7.9555955699999998</v>
      </c>
      <c r="CR34" s="123">
        <v>7.3729096700000003</v>
      </c>
      <c r="CS34" s="123">
        <v>6.6001460400000003</v>
      </c>
      <c r="CT34" s="123">
        <v>6.2051462800000001</v>
      </c>
      <c r="CU34" s="123">
        <v>5.8836008</v>
      </c>
      <c r="CV34" s="123">
        <v>5.23195356</v>
      </c>
      <c r="CW34" s="123">
        <v>7.9587306599999996</v>
      </c>
      <c r="CX34" s="123">
        <v>7.1442904199999999</v>
      </c>
      <c r="CY34" s="125">
        <v>46142</v>
      </c>
      <c r="CZ34" s="125">
        <v>46142</v>
      </c>
      <c r="DA34" s="125">
        <v>46112</v>
      </c>
      <c r="DB34" s="125">
        <v>46081</v>
      </c>
      <c r="DC34" s="125">
        <v>46053</v>
      </c>
      <c r="DD34" s="125">
        <v>46022</v>
      </c>
      <c r="DE34" s="125">
        <v>45991</v>
      </c>
      <c r="DF34" s="125">
        <v>45961</v>
      </c>
      <c r="DG34" s="125">
        <v>45930</v>
      </c>
      <c r="DH34" s="125">
        <v>45900</v>
      </c>
      <c r="DI34" s="125">
        <v>45869</v>
      </c>
      <c r="DJ34" s="125">
        <v>45838</v>
      </c>
      <c r="DK34" s="125">
        <v>45808</v>
      </c>
      <c r="DL34" s="125">
        <v>45777</v>
      </c>
      <c r="DM34" s="125">
        <v>45747</v>
      </c>
      <c r="DN34" s="125">
        <v>45716</v>
      </c>
      <c r="DO34" s="125">
        <v>45688</v>
      </c>
      <c r="DP34" s="125">
        <v>45657</v>
      </c>
      <c r="DQ34" s="125">
        <v>45626</v>
      </c>
      <c r="DR34" s="125">
        <v>45596</v>
      </c>
      <c r="DS34" s="125">
        <v>45565</v>
      </c>
      <c r="DT34" s="125">
        <v>45535</v>
      </c>
      <c r="DU34" s="125">
        <v>45504</v>
      </c>
      <c r="DV34" s="125">
        <v>45473</v>
      </c>
      <c r="DW34" s="125">
        <v>45443</v>
      </c>
      <c r="DX34" s="126" t="s">
        <v>150</v>
      </c>
      <c r="DY34" s="126" t="s">
        <v>150</v>
      </c>
      <c r="DZ34" s="126" t="s">
        <v>150</v>
      </c>
      <c r="EA34" s="126" t="s">
        <v>150</v>
      </c>
      <c r="EB34" s="126" t="s">
        <v>150</v>
      </c>
      <c r="EC34" s="126" t="s">
        <v>150</v>
      </c>
      <c r="ED34" s="126" t="s">
        <v>150</v>
      </c>
      <c r="EE34" s="126" t="s">
        <v>150</v>
      </c>
      <c r="EF34" s="126" t="s">
        <v>150</v>
      </c>
      <c r="EG34" s="126" t="s">
        <v>150</v>
      </c>
      <c r="EH34" s="126" t="s">
        <v>150</v>
      </c>
      <c r="EI34" s="126" t="s">
        <v>150</v>
      </c>
      <c r="EJ34" s="126" t="s">
        <v>150</v>
      </c>
      <c r="EK34" s="126" t="s">
        <v>150</v>
      </c>
      <c r="EL34" s="126" t="s">
        <v>150</v>
      </c>
      <c r="EM34" s="126" t="s">
        <v>150</v>
      </c>
      <c r="EN34" s="126" t="s">
        <v>150</v>
      </c>
      <c r="EO34" s="126" t="s">
        <v>150</v>
      </c>
      <c r="EP34" s="126" t="s">
        <v>150</v>
      </c>
      <c r="EQ34" s="126" t="s">
        <v>150</v>
      </c>
      <c r="ER34" s="126" t="s">
        <v>150</v>
      </c>
      <c r="ES34" s="126" t="s">
        <v>150</v>
      </c>
      <c r="ET34" s="126" t="s">
        <v>150</v>
      </c>
      <c r="EU34" s="126" t="s">
        <v>150</v>
      </c>
      <c r="EV34" s="126" t="s">
        <v>150</v>
      </c>
      <c r="EW34" s="126" t="s">
        <v>151</v>
      </c>
      <c r="EX34" s="126" t="s">
        <v>173</v>
      </c>
      <c r="EY34" s="123">
        <v>739135.54453833005</v>
      </c>
      <c r="EZ34" s="126" t="s">
        <v>207</v>
      </c>
      <c r="FA34" s="126" t="s">
        <v>144</v>
      </c>
      <c r="FB34" s="126" t="s">
        <v>144</v>
      </c>
      <c r="FC34" s="126" t="s">
        <v>144</v>
      </c>
      <c r="FD34" s="126" t="s">
        <v>144</v>
      </c>
      <c r="FE34" s="126" t="s">
        <v>144</v>
      </c>
      <c r="FF34" s="126" t="s">
        <v>144</v>
      </c>
      <c r="FG34" s="126" t="s">
        <v>144</v>
      </c>
      <c r="FH34" s="126" t="s">
        <v>144</v>
      </c>
      <c r="FI34" s="126" t="s">
        <v>144</v>
      </c>
      <c r="FJ34" s="126" t="s">
        <v>144</v>
      </c>
      <c r="FK34" s="126" t="s">
        <v>144</v>
      </c>
      <c r="FL34" s="126" t="s">
        <v>144</v>
      </c>
      <c r="FM34" s="126" t="s">
        <v>144</v>
      </c>
      <c r="FN34" s="126" t="s">
        <v>144</v>
      </c>
      <c r="FO34" s="126" t="s">
        <v>144</v>
      </c>
      <c r="FP34" s="126" t="s">
        <v>144</v>
      </c>
      <c r="FQ34" s="126" t="s">
        <v>144</v>
      </c>
      <c r="FR34" s="126" t="s">
        <v>144</v>
      </c>
      <c r="FS34" s="126" t="s">
        <v>144</v>
      </c>
      <c r="FT34" s="126" t="s">
        <v>144</v>
      </c>
      <c r="FU34" s="126" t="s">
        <v>144</v>
      </c>
      <c r="FV34" s="126" t="s">
        <v>144</v>
      </c>
      <c r="FW34" s="126" t="s">
        <v>144</v>
      </c>
      <c r="FX34" s="126" t="s">
        <v>144</v>
      </c>
      <c r="FY34" s="126" t="s">
        <v>144</v>
      </c>
      <c r="FZ34" s="126" t="s">
        <v>208</v>
      </c>
      <c r="GA34" s="126" t="s">
        <v>163</v>
      </c>
    </row>
    <row r="35" spans="1:183" ht="14.25" customHeight="1">
      <c r="A35" s="121">
        <v>33</v>
      </c>
      <c r="B35" s="121" t="s">
        <v>209</v>
      </c>
      <c r="C35" s="122">
        <v>2.5240000000000002E-3</v>
      </c>
      <c r="D35" s="122">
        <v>2.5240000000000002E-3</v>
      </c>
      <c r="E35" s="122">
        <v>2.2260000000000001E-3</v>
      </c>
      <c r="F35" s="122">
        <v>1.89E-3</v>
      </c>
      <c r="G35" s="122">
        <v>1.89E-3</v>
      </c>
      <c r="H35" s="122">
        <v>1.89E-3</v>
      </c>
      <c r="I35" s="122">
        <v>1.89E-3</v>
      </c>
      <c r="J35" s="122">
        <v>1.7030000000000001E-3</v>
      </c>
      <c r="K35" s="122">
        <v>1.7030000000000001E-3</v>
      </c>
      <c r="L35" s="122">
        <v>1.7030000000000001E-3</v>
      </c>
      <c r="M35" s="122">
        <v>1.5989999999999999E-3</v>
      </c>
      <c r="N35" s="122">
        <v>1.5989999999999999E-3</v>
      </c>
      <c r="O35" s="122">
        <v>1.5989999999999999E-3</v>
      </c>
      <c r="P35" s="122">
        <v>1.428E-3</v>
      </c>
      <c r="Q35" s="122">
        <v>1.129E-3</v>
      </c>
      <c r="R35" s="122">
        <v>1.129E-3</v>
      </c>
      <c r="S35" s="122">
        <v>1.129E-3</v>
      </c>
      <c r="T35" s="122">
        <v>1.129E-3</v>
      </c>
      <c r="U35" s="122">
        <v>1.129E-3</v>
      </c>
      <c r="V35" s="122">
        <v>1.129E-3</v>
      </c>
      <c r="W35" s="122">
        <v>1.129E-3</v>
      </c>
      <c r="X35" s="122">
        <v>1.129E-3</v>
      </c>
      <c r="Y35" s="122">
        <v>7.1000000000000002E-4</v>
      </c>
      <c r="Z35" s="122">
        <v>6.2100000000000002E-4</v>
      </c>
      <c r="AA35" s="122">
        <v>5.3499999999999999E-4</v>
      </c>
      <c r="AB35" s="123">
        <v>0.33800000000000002</v>
      </c>
      <c r="AC35" s="123">
        <v>0.33800000000000002</v>
      </c>
      <c r="AD35" s="123">
        <v>0.29799999999999999</v>
      </c>
      <c r="AE35" s="123">
        <v>0.253</v>
      </c>
      <c r="AF35" s="123">
        <v>0.253</v>
      </c>
      <c r="AG35" s="123">
        <v>0.253</v>
      </c>
      <c r="AH35" s="123">
        <v>0.253</v>
      </c>
      <c r="AI35" s="123">
        <v>0.22800000000000001</v>
      </c>
      <c r="AJ35" s="123">
        <v>0.22800000000000001</v>
      </c>
      <c r="AK35" s="123">
        <v>0.22800000000000001</v>
      </c>
      <c r="AL35" s="123">
        <v>0.214033</v>
      </c>
      <c r="AM35" s="123">
        <v>0.214033</v>
      </c>
      <c r="AN35" s="123">
        <v>0.214033</v>
      </c>
      <c r="AO35" s="123">
        <v>0.19103300000000001</v>
      </c>
      <c r="AP35" s="123">
        <v>0.151033</v>
      </c>
      <c r="AQ35" s="123">
        <v>0.151033</v>
      </c>
      <c r="AR35" s="123">
        <v>0.151033</v>
      </c>
      <c r="AS35" s="123">
        <v>0.151033</v>
      </c>
      <c r="AT35" s="123">
        <v>0.151033</v>
      </c>
      <c r="AU35" s="123">
        <v>0.151033</v>
      </c>
      <c r="AV35" s="123">
        <v>0.151033</v>
      </c>
      <c r="AW35" s="123">
        <v>0.151033</v>
      </c>
      <c r="AX35" s="123">
        <v>9.5033000000000006E-2</v>
      </c>
      <c r="AY35" s="123">
        <v>8.3061999999999997E-2</v>
      </c>
      <c r="AZ35" s="123">
        <v>7.1550000000000002E-2</v>
      </c>
      <c r="BA35" s="124">
        <v>0</v>
      </c>
      <c r="BB35" s="128">
        <v>0.04</v>
      </c>
      <c r="BC35" s="128">
        <v>4.4999999999999998E-2</v>
      </c>
      <c r="BD35" s="124">
        <v>0</v>
      </c>
      <c r="BE35" s="124">
        <v>0</v>
      </c>
      <c r="BF35" s="124">
        <v>0</v>
      </c>
      <c r="BG35" s="128">
        <v>2.5000000000000001E-2</v>
      </c>
      <c r="BH35" s="124">
        <v>0</v>
      </c>
      <c r="BI35" s="124">
        <v>0</v>
      </c>
      <c r="BJ35" s="128">
        <v>1.3967E-2</v>
      </c>
      <c r="BK35" s="124">
        <v>0</v>
      </c>
      <c r="BL35" s="124">
        <v>0</v>
      </c>
      <c r="BM35" s="128">
        <v>2.3E-2</v>
      </c>
      <c r="BN35" s="128">
        <v>0.04</v>
      </c>
      <c r="BO35" s="124">
        <v>0</v>
      </c>
      <c r="BP35" s="124">
        <v>0</v>
      </c>
      <c r="BQ35" s="124">
        <v>0</v>
      </c>
      <c r="BR35" s="124">
        <v>0</v>
      </c>
      <c r="BS35" s="124">
        <v>0</v>
      </c>
      <c r="BT35" s="124">
        <v>0</v>
      </c>
      <c r="BU35" s="124">
        <v>0</v>
      </c>
      <c r="BV35" s="128">
        <v>5.6000000000000001E-2</v>
      </c>
      <c r="BW35" s="128">
        <v>1.1971000000000001E-2</v>
      </c>
      <c r="BX35" s="128">
        <v>1.1512E-2</v>
      </c>
      <c r="BY35" s="124">
        <v>0</v>
      </c>
      <c r="BZ35" s="123">
        <v>12.19828993</v>
      </c>
      <c r="CA35" s="123">
        <v>12.19828993</v>
      </c>
      <c r="CB35" s="123">
        <v>8.2671048900000006</v>
      </c>
      <c r="CC35" s="123">
        <v>7.3683785300000002</v>
      </c>
      <c r="CD35" s="123">
        <v>7.7961722399999998</v>
      </c>
      <c r="CE35" s="123">
        <v>9.29810026</v>
      </c>
      <c r="CF35" s="123">
        <v>9.0844400899999993</v>
      </c>
      <c r="CG35" s="123">
        <v>8.0580328399999992</v>
      </c>
      <c r="CH35" s="123">
        <v>7.4254144399999999</v>
      </c>
      <c r="CI35" s="123">
        <v>7.4276218900000002</v>
      </c>
      <c r="CJ35" s="123">
        <v>6.6764759900000001</v>
      </c>
      <c r="CK35" s="123">
        <v>6.5562636699999999</v>
      </c>
      <c r="CL35" s="123">
        <v>6.3484768000000003</v>
      </c>
      <c r="CM35" s="123">
        <v>5.5108219299999996</v>
      </c>
      <c r="CN35" s="123">
        <v>4.2836478900000001</v>
      </c>
      <c r="CO35" s="123">
        <v>3.5852394400000001</v>
      </c>
      <c r="CP35" s="123">
        <v>3.8016094200000001</v>
      </c>
      <c r="CQ35" s="123">
        <v>4.6046387800000002</v>
      </c>
      <c r="CR35" s="123">
        <v>4.3959554599999997</v>
      </c>
      <c r="CS35" s="123">
        <v>4.0282054299999999</v>
      </c>
      <c r="CT35" s="123">
        <v>3.6885015800000001</v>
      </c>
      <c r="CU35" s="123">
        <v>3.4973665199999999</v>
      </c>
      <c r="CV35" s="123">
        <v>1.95688102</v>
      </c>
      <c r="CW35" s="123">
        <v>1.7801704700000001</v>
      </c>
      <c r="CX35" s="123">
        <v>1.3521118000000001</v>
      </c>
      <c r="CY35" s="125">
        <v>46142</v>
      </c>
      <c r="CZ35" s="125">
        <v>46142</v>
      </c>
      <c r="DA35" s="125">
        <v>46112</v>
      </c>
      <c r="DB35" s="125">
        <v>46081</v>
      </c>
      <c r="DC35" s="125">
        <v>46053</v>
      </c>
      <c r="DD35" s="125">
        <v>46022</v>
      </c>
      <c r="DE35" s="125">
        <v>45991</v>
      </c>
      <c r="DF35" s="125">
        <v>45961</v>
      </c>
      <c r="DG35" s="125">
        <v>45930</v>
      </c>
      <c r="DH35" s="125">
        <v>45900</v>
      </c>
      <c r="DI35" s="125">
        <v>45869</v>
      </c>
      <c r="DJ35" s="125">
        <v>45838</v>
      </c>
      <c r="DK35" s="125">
        <v>45808</v>
      </c>
      <c r="DL35" s="125">
        <v>45777</v>
      </c>
      <c r="DM35" s="125">
        <v>45747</v>
      </c>
      <c r="DN35" s="125">
        <v>45716</v>
      </c>
      <c r="DO35" s="125">
        <v>45688</v>
      </c>
      <c r="DP35" s="125">
        <v>45657</v>
      </c>
      <c r="DQ35" s="125">
        <v>45626</v>
      </c>
      <c r="DR35" s="125">
        <v>45596</v>
      </c>
      <c r="DS35" s="125">
        <v>45565</v>
      </c>
      <c r="DT35" s="125">
        <v>45535</v>
      </c>
      <c r="DU35" s="125">
        <v>45504</v>
      </c>
      <c r="DV35" s="125">
        <v>45473</v>
      </c>
      <c r="DW35" s="125">
        <v>45443</v>
      </c>
      <c r="DX35" s="126" t="s">
        <v>150</v>
      </c>
      <c r="DY35" s="126" t="s">
        <v>150</v>
      </c>
      <c r="DZ35" s="126" t="s">
        <v>150</v>
      </c>
      <c r="EA35" s="126" t="s">
        <v>150</v>
      </c>
      <c r="EB35" s="126" t="s">
        <v>150</v>
      </c>
      <c r="EC35" s="126" t="s">
        <v>150</v>
      </c>
      <c r="ED35" s="126" t="s">
        <v>150</v>
      </c>
      <c r="EE35" s="126" t="s">
        <v>150</v>
      </c>
      <c r="EF35" s="126" t="s">
        <v>150</v>
      </c>
      <c r="EG35" s="126" t="s">
        <v>150</v>
      </c>
      <c r="EH35" s="126" t="s">
        <v>150</v>
      </c>
      <c r="EI35" s="126" t="s">
        <v>150</v>
      </c>
      <c r="EJ35" s="126" t="s">
        <v>150</v>
      </c>
      <c r="EK35" s="126" t="s">
        <v>150</v>
      </c>
      <c r="EL35" s="126" t="s">
        <v>150</v>
      </c>
      <c r="EM35" s="126" t="s">
        <v>150</v>
      </c>
      <c r="EN35" s="126" t="s">
        <v>150</v>
      </c>
      <c r="EO35" s="126" t="s">
        <v>150</v>
      </c>
      <c r="EP35" s="126" t="s">
        <v>150</v>
      </c>
      <c r="EQ35" s="126" t="s">
        <v>150</v>
      </c>
      <c r="ER35" s="126" t="s">
        <v>150</v>
      </c>
      <c r="ES35" s="126" t="s">
        <v>150</v>
      </c>
      <c r="ET35" s="126" t="s">
        <v>150</v>
      </c>
      <c r="EU35" s="126" t="s">
        <v>150</v>
      </c>
      <c r="EV35" s="126" t="s">
        <v>150</v>
      </c>
      <c r="EW35" s="126" t="s">
        <v>151</v>
      </c>
      <c r="EX35" s="126" t="s">
        <v>152</v>
      </c>
      <c r="EY35" s="123">
        <v>244.69326505000001</v>
      </c>
      <c r="EZ35" s="126"/>
      <c r="FA35" s="126" t="s">
        <v>144</v>
      </c>
      <c r="FB35" s="126" t="s">
        <v>144</v>
      </c>
      <c r="FC35" s="126" t="s">
        <v>144</v>
      </c>
      <c r="FD35" s="126" t="s">
        <v>144</v>
      </c>
      <c r="FE35" s="126" t="s">
        <v>144</v>
      </c>
      <c r="FF35" s="126" t="s">
        <v>144</v>
      </c>
      <c r="FG35" s="126" t="s">
        <v>144</v>
      </c>
      <c r="FH35" s="126" t="s">
        <v>144</v>
      </c>
      <c r="FI35" s="126" t="s">
        <v>144</v>
      </c>
      <c r="FJ35" s="126" t="s">
        <v>157</v>
      </c>
      <c r="FK35" s="126" t="s">
        <v>157</v>
      </c>
      <c r="FL35" s="126" t="s">
        <v>157</v>
      </c>
      <c r="FM35" s="126" t="s">
        <v>157</v>
      </c>
      <c r="FN35" s="126" t="s">
        <v>157</v>
      </c>
      <c r="FO35" s="126" t="s">
        <v>157</v>
      </c>
      <c r="FP35" s="126" t="s">
        <v>196</v>
      </c>
      <c r="FQ35" s="126" t="s">
        <v>144</v>
      </c>
      <c r="FR35" s="126" t="s">
        <v>196</v>
      </c>
      <c r="FS35" s="126" t="s">
        <v>196</v>
      </c>
      <c r="FT35" s="126" t="s">
        <v>144</v>
      </c>
      <c r="FU35" s="126" t="s">
        <v>196</v>
      </c>
      <c r="FV35" s="126" t="s">
        <v>196</v>
      </c>
      <c r="FW35" s="126" t="s">
        <v>144</v>
      </c>
      <c r="FX35" s="126" t="s">
        <v>196</v>
      </c>
      <c r="FY35" s="126" t="s">
        <v>196</v>
      </c>
      <c r="FZ35" s="126" t="s">
        <v>154</v>
      </c>
      <c r="GA35" s="126" t="s">
        <v>146</v>
      </c>
    </row>
    <row r="36" spans="1:183" ht="14.25" customHeight="1">
      <c r="A36" s="121">
        <v>34</v>
      </c>
      <c r="B36" s="121" t="s">
        <v>210</v>
      </c>
      <c r="C36" s="122">
        <v>2.4740000000000001E-3</v>
      </c>
      <c r="D36" s="122">
        <v>2.4740000000000001E-3</v>
      </c>
      <c r="E36" s="122">
        <v>2.4789999999999999E-3</v>
      </c>
      <c r="F36" s="122">
        <v>2.5699999999999998E-3</v>
      </c>
      <c r="G36" s="122">
        <v>2.4120000000000001E-3</v>
      </c>
      <c r="H36" s="122">
        <v>2.3600000000000001E-3</v>
      </c>
      <c r="I36" s="122">
        <v>2.3509999999999998E-3</v>
      </c>
      <c r="J36" s="122">
        <v>2.186E-3</v>
      </c>
      <c r="K36" s="122">
        <v>2.183E-3</v>
      </c>
      <c r="L36" s="122">
        <v>2.1480000000000002E-3</v>
      </c>
      <c r="M36" s="122">
        <v>2.1180000000000001E-3</v>
      </c>
      <c r="N36" s="122">
        <v>2.0999999999999999E-3</v>
      </c>
      <c r="O36" s="122">
        <v>2.0890000000000001E-3</v>
      </c>
      <c r="P36" s="122">
        <v>1.983E-3</v>
      </c>
      <c r="Q36" s="122">
        <v>1.9689999999999998E-3</v>
      </c>
      <c r="R36" s="122">
        <v>1.9550000000000001E-3</v>
      </c>
      <c r="S36" s="122">
        <v>1.944E-3</v>
      </c>
      <c r="T36" s="122">
        <v>1.9419999999999999E-3</v>
      </c>
      <c r="U36" s="122">
        <v>1.9269999999999999E-3</v>
      </c>
      <c r="V36" s="122">
        <v>1.9170000000000001E-3</v>
      </c>
      <c r="W36" s="122">
        <v>1.8810000000000001E-3</v>
      </c>
      <c r="X36" s="122">
        <v>1.8309999999999999E-3</v>
      </c>
      <c r="Y36" s="122">
        <v>1.794E-3</v>
      </c>
      <c r="Z36" s="122">
        <v>1.869E-3</v>
      </c>
      <c r="AA36" s="122">
        <v>1.854E-3</v>
      </c>
      <c r="AB36" s="123">
        <v>0.33132600000000001</v>
      </c>
      <c r="AC36" s="123">
        <v>0.33132600000000001</v>
      </c>
      <c r="AD36" s="123">
        <v>0.33188699999999999</v>
      </c>
      <c r="AE36" s="123">
        <v>0.34409400000000001</v>
      </c>
      <c r="AF36" s="123">
        <v>0.32291799999999998</v>
      </c>
      <c r="AG36" s="123">
        <v>0.31594899999999998</v>
      </c>
      <c r="AH36" s="123">
        <v>0.31479099999999999</v>
      </c>
      <c r="AI36" s="123">
        <v>0.292657</v>
      </c>
      <c r="AJ36" s="123">
        <v>0.29227700000000001</v>
      </c>
      <c r="AK36" s="123">
        <v>0.287547</v>
      </c>
      <c r="AL36" s="123">
        <v>0.28358100000000003</v>
      </c>
      <c r="AM36" s="123">
        <v>0.28101599999999999</v>
      </c>
      <c r="AN36" s="123">
        <v>0.27961399999999997</v>
      </c>
      <c r="AO36" s="123">
        <v>0.26529599999999998</v>
      </c>
      <c r="AP36" s="123">
        <v>0.26350800000000002</v>
      </c>
      <c r="AQ36" s="123">
        <v>0.26156099999999999</v>
      </c>
      <c r="AR36" s="123">
        <v>0.26014500000000002</v>
      </c>
      <c r="AS36" s="123">
        <v>0.25986900000000002</v>
      </c>
      <c r="AT36" s="123">
        <v>0.25779200000000002</v>
      </c>
      <c r="AU36" s="123">
        <v>0.25639299999999998</v>
      </c>
      <c r="AV36" s="123">
        <v>0.25159300000000001</v>
      </c>
      <c r="AW36" s="123">
        <v>0.24487100000000001</v>
      </c>
      <c r="AX36" s="123">
        <v>0.23996100000000001</v>
      </c>
      <c r="AY36" s="123">
        <v>0.249973</v>
      </c>
      <c r="AZ36" s="123">
        <v>0.24790300000000001</v>
      </c>
      <c r="BA36" s="124">
        <v>0</v>
      </c>
      <c r="BB36" s="127">
        <v>-5.6099999999999998E-4</v>
      </c>
      <c r="BC36" s="127">
        <v>-1.2207000000000001E-2</v>
      </c>
      <c r="BD36" s="128">
        <v>2.1176E-2</v>
      </c>
      <c r="BE36" s="128">
        <v>6.9690000000000004E-3</v>
      </c>
      <c r="BF36" s="128">
        <v>1.158E-3</v>
      </c>
      <c r="BG36" s="128">
        <v>2.2134000000000001E-2</v>
      </c>
      <c r="BH36" s="128">
        <v>3.8000000000000002E-4</v>
      </c>
      <c r="BI36" s="128">
        <v>4.7299999999999998E-3</v>
      </c>
      <c r="BJ36" s="128">
        <v>3.9659999999999999E-3</v>
      </c>
      <c r="BK36" s="128">
        <v>2.565E-3</v>
      </c>
      <c r="BL36" s="128">
        <v>1.402E-3</v>
      </c>
      <c r="BM36" s="128">
        <v>1.4318000000000001E-2</v>
      </c>
      <c r="BN36" s="128">
        <v>1.7880000000000001E-3</v>
      </c>
      <c r="BO36" s="128">
        <v>1.9469999999999999E-3</v>
      </c>
      <c r="BP36" s="128">
        <v>1.4159999999999999E-3</v>
      </c>
      <c r="BQ36" s="128">
        <v>2.7599999999999999E-4</v>
      </c>
      <c r="BR36" s="128">
        <v>2.0769999999999999E-3</v>
      </c>
      <c r="BS36" s="128">
        <v>1.3990000000000001E-3</v>
      </c>
      <c r="BT36" s="128">
        <v>4.7999999999999996E-3</v>
      </c>
      <c r="BU36" s="128">
        <v>6.7219999999999997E-3</v>
      </c>
      <c r="BV36" s="128">
        <v>4.9100000000000003E-3</v>
      </c>
      <c r="BW36" s="127">
        <v>-1.0012E-2</v>
      </c>
      <c r="BX36" s="128">
        <v>2.0699999999999998E-3</v>
      </c>
      <c r="BY36" s="128">
        <v>5.8960000000000002E-3</v>
      </c>
      <c r="BZ36" s="123">
        <v>11.957427839999999</v>
      </c>
      <c r="CA36" s="123">
        <v>11.957427839999999</v>
      </c>
      <c r="CB36" s="123">
        <v>9.2071967800000003</v>
      </c>
      <c r="CC36" s="123">
        <v>10.02140254</v>
      </c>
      <c r="CD36" s="123">
        <v>9.9506891199999998</v>
      </c>
      <c r="CE36" s="123">
        <v>11.611563159999999</v>
      </c>
      <c r="CF36" s="123">
        <v>11.30316198</v>
      </c>
      <c r="CG36" s="123">
        <v>10.34315666</v>
      </c>
      <c r="CH36" s="123">
        <v>9.5187625300000001</v>
      </c>
      <c r="CI36" s="123">
        <v>9.3675017100000009</v>
      </c>
      <c r="CJ36" s="123">
        <v>8.8459337500000004</v>
      </c>
      <c r="CK36" s="123">
        <v>8.6080884300000005</v>
      </c>
      <c r="CL36" s="123">
        <v>8.2936883199999993</v>
      </c>
      <c r="CM36" s="123">
        <v>7.65312283</v>
      </c>
      <c r="CN36" s="123">
        <v>7.47370103</v>
      </c>
      <c r="CO36" s="123">
        <v>6.2089663499999999</v>
      </c>
      <c r="CP36" s="123">
        <v>6.5480370700000003</v>
      </c>
      <c r="CQ36" s="123">
        <v>7.92279087</v>
      </c>
      <c r="CR36" s="123">
        <v>7.5032751199999996</v>
      </c>
      <c r="CS36" s="123">
        <v>6.8382649799999999</v>
      </c>
      <c r="CT36" s="123">
        <v>6.1443603600000003</v>
      </c>
      <c r="CU36" s="123">
        <v>5.67030805</v>
      </c>
      <c r="CV36" s="123">
        <v>4.9411796499999996</v>
      </c>
      <c r="CW36" s="123">
        <v>5.3573782699999999</v>
      </c>
      <c r="CX36" s="123">
        <v>4.6847319699999996</v>
      </c>
      <c r="CY36" s="125">
        <v>46142</v>
      </c>
      <c r="CZ36" s="125">
        <v>46142</v>
      </c>
      <c r="DA36" s="125">
        <v>46112</v>
      </c>
      <c r="DB36" s="125">
        <v>46081</v>
      </c>
      <c r="DC36" s="125">
        <v>46053</v>
      </c>
      <c r="DD36" s="125">
        <v>46022</v>
      </c>
      <c r="DE36" s="125">
        <v>45991</v>
      </c>
      <c r="DF36" s="125">
        <v>45961</v>
      </c>
      <c r="DG36" s="125">
        <v>45930</v>
      </c>
      <c r="DH36" s="125">
        <v>45900</v>
      </c>
      <c r="DI36" s="125">
        <v>45869</v>
      </c>
      <c r="DJ36" s="125">
        <v>45838</v>
      </c>
      <c r="DK36" s="125">
        <v>45808</v>
      </c>
      <c r="DL36" s="125">
        <v>45777</v>
      </c>
      <c r="DM36" s="125">
        <v>45747</v>
      </c>
      <c r="DN36" s="125">
        <v>45716</v>
      </c>
      <c r="DO36" s="125">
        <v>45688</v>
      </c>
      <c r="DP36" s="125">
        <v>45657</v>
      </c>
      <c r="DQ36" s="125">
        <v>45626</v>
      </c>
      <c r="DR36" s="125">
        <v>45596</v>
      </c>
      <c r="DS36" s="125">
        <v>45565</v>
      </c>
      <c r="DT36" s="125">
        <v>45535</v>
      </c>
      <c r="DU36" s="125">
        <v>45504</v>
      </c>
      <c r="DV36" s="125">
        <v>45473</v>
      </c>
      <c r="DW36" s="125">
        <v>45443</v>
      </c>
      <c r="DX36" s="126" t="s">
        <v>150</v>
      </c>
      <c r="DY36" s="126" t="s">
        <v>150</v>
      </c>
      <c r="DZ36" s="126" t="s">
        <v>150</v>
      </c>
      <c r="EA36" s="126" t="s">
        <v>150</v>
      </c>
      <c r="EB36" s="126" t="s">
        <v>150</v>
      </c>
      <c r="EC36" s="126" t="s">
        <v>150</v>
      </c>
      <c r="ED36" s="126" t="s">
        <v>150</v>
      </c>
      <c r="EE36" s="126" t="s">
        <v>150</v>
      </c>
      <c r="EF36" s="126" t="s">
        <v>150</v>
      </c>
      <c r="EG36" s="126" t="s">
        <v>150</v>
      </c>
      <c r="EH36" s="126" t="s">
        <v>150</v>
      </c>
      <c r="EI36" s="126" t="s">
        <v>150</v>
      </c>
      <c r="EJ36" s="126" t="s">
        <v>150</v>
      </c>
      <c r="EK36" s="126" t="s">
        <v>150</v>
      </c>
      <c r="EL36" s="126" t="s">
        <v>150</v>
      </c>
      <c r="EM36" s="126" t="s">
        <v>150</v>
      </c>
      <c r="EN36" s="126" t="s">
        <v>150</v>
      </c>
      <c r="EO36" s="126" t="s">
        <v>150</v>
      </c>
      <c r="EP36" s="126" t="s">
        <v>150</v>
      </c>
      <c r="EQ36" s="126" t="s">
        <v>150</v>
      </c>
      <c r="ER36" s="126" t="s">
        <v>150</v>
      </c>
      <c r="ES36" s="126" t="s">
        <v>150</v>
      </c>
      <c r="ET36" s="126" t="s">
        <v>150</v>
      </c>
      <c r="EU36" s="126" t="s">
        <v>150</v>
      </c>
      <c r="EV36" s="126" t="s">
        <v>150</v>
      </c>
      <c r="EW36" s="126" t="s">
        <v>151</v>
      </c>
      <c r="EX36" s="126" t="s">
        <v>173</v>
      </c>
      <c r="EY36" s="123">
        <v>476353.18344822997</v>
      </c>
      <c r="EZ36" s="126" t="s">
        <v>161</v>
      </c>
      <c r="FA36" s="126" t="s">
        <v>144</v>
      </c>
      <c r="FB36" s="126" t="s">
        <v>144</v>
      </c>
      <c r="FC36" s="126" t="s">
        <v>144</v>
      </c>
      <c r="FD36" s="126" t="s">
        <v>144</v>
      </c>
      <c r="FE36" s="126" t="s">
        <v>144</v>
      </c>
      <c r="FF36" s="126" t="s">
        <v>144</v>
      </c>
      <c r="FG36" s="126" t="s">
        <v>144</v>
      </c>
      <c r="FH36" s="126" t="s">
        <v>144</v>
      </c>
      <c r="FI36" s="126" t="s">
        <v>144</v>
      </c>
      <c r="FJ36" s="126" t="s">
        <v>144</v>
      </c>
      <c r="FK36" s="126" t="s">
        <v>144</v>
      </c>
      <c r="FL36" s="126" t="s">
        <v>144</v>
      </c>
      <c r="FM36" s="126" t="s">
        <v>144</v>
      </c>
      <c r="FN36" s="126" t="s">
        <v>144</v>
      </c>
      <c r="FO36" s="126" t="s">
        <v>144</v>
      </c>
      <c r="FP36" s="126" t="s">
        <v>144</v>
      </c>
      <c r="FQ36" s="126" t="s">
        <v>144</v>
      </c>
      <c r="FR36" s="126" t="s">
        <v>144</v>
      </c>
      <c r="FS36" s="126" t="s">
        <v>144</v>
      </c>
      <c r="FT36" s="126" t="s">
        <v>144</v>
      </c>
      <c r="FU36" s="126" t="s">
        <v>144</v>
      </c>
      <c r="FV36" s="126" t="s">
        <v>144</v>
      </c>
      <c r="FW36" s="126" t="s">
        <v>144</v>
      </c>
      <c r="FX36" s="126" t="s">
        <v>144</v>
      </c>
      <c r="FY36" s="126" t="s">
        <v>144</v>
      </c>
      <c r="FZ36" s="126" t="s">
        <v>211</v>
      </c>
      <c r="GA36" s="126" t="s">
        <v>212</v>
      </c>
    </row>
    <row r="37" spans="1:183" ht="14.25" customHeight="1">
      <c r="A37" s="121">
        <v>35</v>
      </c>
      <c r="B37" s="121" t="s">
        <v>213</v>
      </c>
      <c r="C37" s="122">
        <v>2.1749999999999999E-3</v>
      </c>
      <c r="D37" s="122">
        <v>2.176E-3</v>
      </c>
      <c r="E37" s="122">
        <v>2.176E-3</v>
      </c>
      <c r="F37" s="122">
        <v>2.1800000000000001E-3</v>
      </c>
      <c r="G37" s="122">
        <v>2.1210000000000001E-3</v>
      </c>
      <c r="H37" s="122">
        <v>2.0929999999999998E-3</v>
      </c>
      <c r="I37" s="122">
        <v>2.0699999999999998E-3</v>
      </c>
      <c r="J37" s="122">
        <v>1.9729999999999999E-3</v>
      </c>
      <c r="K37" s="122">
        <v>1.9620000000000002E-3</v>
      </c>
      <c r="L37" s="122">
        <v>1.897E-3</v>
      </c>
      <c r="M37" s="122">
        <v>1.8680000000000001E-3</v>
      </c>
      <c r="N37" s="122">
        <v>1.8439999999999999E-3</v>
      </c>
      <c r="O37" s="122">
        <v>1.81E-3</v>
      </c>
      <c r="P37" s="122">
        <v>1.7359999999999999E-3</v>
      </c>
      <c r="Q37" s="122">
        <v>1.7060000000000001E-3</v>
      </c>
      <c r="R37" s="122">
        <v>1.7060000000000001E-3</v>
      </c>
      <c r="S37" s="122">
        <v>1.6479999999999999E-3</v>
      </c>
      <c r="T37" s="122">
        <v>1.6479999999999999E-3</v>
      </c>
      <c r="U37" s="122">
        <v>1.6479999999999999E-3</v>
      </c>
      <c r="V37" s="122">
        <v>1.6490000000000001E-3</v>
      </c>
      <c r="W37" s="122">
        <v>1.5790000000000001E-3</v>
      </c>
      <c r="X37" s="122">
        <v>1.5790000000000001E-3</v>
      </c>
      <c r="Y37" s="122">
        <v>1.5640000000000001E-3</v>
      </c>
      <c r="Z37" s="122">
        <v>1.547E-3</v>
      </c>
      <c r="AA37" s="122">
        <v>1.547E-3</v>
      </c>
      <c r="AB37" s="123">
        <v>0.29133900000000001</v>
      </c>
      <c r="AC37" s="123">
        <v>0.29133900000000001</v>
      </c>
      <c r="AD37" s="123">
        <v>0.29133900000000001</v>
      </c>
      <c r="AE37" s="123">
        <v>0.291821</v>
      </c>
      <c r="AF37" s="123">
        <v>0.28393600000000002</v>
      </c>
      <c r="AG37" s="123">
        <v>0.28020499999999998</v>
      </c>
      <c r="AH37" s="123">
        <v>0.27716499999999999</v>
      </c>
      <c r="AI37" s="123">
        <v>0.26420500000000002</v>
      </c>
      <c r="AJ37" s="123">
        <v>0.262685</v>
      </c>
      <c r="AK37" s="123">
        <v>0.25389600000000001</v>
      </c>
      <c r="AL37" s="123">
        <v>0.25003199999999998</v>
      </c>
      <c r="AM37" s="123">
        <v>0.246752</v>
      </c>
      <c r="AN37" s="123">
        <v>0.24227000000000001</v>
      </c>
      <c r="AO37" s="123">
        <v>0.23230999999999999</v>
      </c>
      <c r="AP37" s="123">
        <v>0.22822700000000001</v>
      </c>
      <c r="AQ37" s="123">
        <v>0.22822700000000001</v>
      </c>
      <c r="AR37" s="123">
        <v>0.22054099999999999</v>
      </c>
      <c r="AS37" s="123">
        <v>0.22054099999999999</v>
      </c>
      <c r="AT37" s="123">
        <v>0.22054099999999999</v>
      </c>
      <c r="AU37" s="123">
        <v>0.220577</v>
      </c>
      <c r="AV37" s="123">
        <v>0.21119399999999999</v>
      </c>
      <c r="AW37" s="123">
        <v>0.21119399999999999</v>
      </c>
      <c r="AX37" s="123">
        <v>0.20924999999999999</v>
      </c>
      <c r="AY37" s="123">
        <v>0.20680999999999999</v>
      </c>
      <c r="AZ37" s="123">
        <v>0.20680999999999999</v>
      </c>
      <c r="BA37" s="124">
        <v>0</v>
      </c>
      <c r="BB37" s="124">
        <v>0</v>
      </c>
      <c r="BC37" s="127">
        <v>-4.8200000000000001E-4</v>
      </c>
      <c r="BD37" s="128">
        <v>7.8849999999999996E-3</v>
      </c>
      <c r="BE37" s="128">
        <v>3.7309999999999999E-3</v>
      </c>
      <c r="BF37" s="128">
        <v>3.0400000000000002E-3</v>
      </c>
      <c r="BG37" s="128">
        <v>1.2959999999999999E-2</v>
      </c>
      <c r="BH37" s="128">
        <v>1.5200000000000001E-3</v>
      </c>
      <c r="BI37" s="128">
        <v>8.7889999999999999E-3</v>
      </c>
      <c r="BJ37" s="128">
        <v>3.8639999999999998E-3</v>
      </c>
      <c r="BK37" s="128">
        <v>3.2799999999999999E-3</v>
      </c>
      <c r="BL37" s="128">
        <v>4.4819999999999999E-3</v>
      </c>
      <c r="BM37" s="128">
        <v>9.9600000000000001E-3</v>
      </c>
      <c r="BN37" s="128">
        <v>4.0829999999999998E-3</v>
      </c>
      <c r="BO37" s="124">
        <v>0</v>
      </c>
      <c r="BP37" s="128">
        <v>7.6860000000000001E-3</v>
      </c>
      <c r="BQ37" s="124">
        <v>0</v>
      </c>
      <c r="BR37" s="124">
        <v>0</v>
      </c>
      <c r="BS37" s="127">
        <v>-3.6000000000000001E-5</v>
      </c>
      <c r="BT37" s="128">
        <v>9.3830000000000007E-3</v>
      </c>
      <c r="BU37" s="124">
        <v>0</v>
      </c>
      <c r="BV37" s="128">
        <v>1.944E-3</v>
      </c>
      <c r="BW37" s="128">
        <v>2.4399999999999999E-3</v>
      </c>
      <c r="BX37" s="124">
        <v>0</v>
      </c>
      <c r="BY37" s="128">
        <v>3.2400000000000001E-4</v>
      </c>
      <c r="BZ37" s="123">
        <v>10.5143124</v>
      </c>
      <c r="CA37" s="123">
        <v>10.5143124</v>
      </c>
      <c r="CB37" s="123">
        <v>8.0823156699999998</v>
      </c>
      <c r="CC37" s="123">
        <v>8.4990023400000005</v>
      </c>
      <c r="CD37" s="123">
        <v>8.7494622999999994</v>
      </c>
      <c r="CE37" s="123">
        <v>10.297921669999999</v>
      </c>
      <c r="CF37" s="123">
        <v>9.9521297900000008</v>
      </c>
      <c r="CG37" s="123">
        <v>9.3375989799999992</v>
      </c>
      <c r="CH37" s="123">
        <v>8.5550218900000008</v>
      </c>
      <c r="CI37" s="123">
        <v>8.2712433599999997</v>
      </c>
      <c r="CJ37" s="123">
        <v>7.7994171200000002</v>
      </c>
      <c r="CK37" s="123">
        <v>7.5585128099999999</v>
      </c>
      <c r="CL37" s="123">
        <v>7.1860202600000003</v>
      </c>
      <c r="CM37" s="123">
        <v>6.7015596300000002</v>
      </c>
      <c r="CN37" s="123">
        <v>6.4730496500000001</v>
      </c>
      <c r="CO37" s="123">
        <v>5.4176798599999998</v>
      </c>
      <c r="CP37" s="123">
        <v>5.5511758599999999</v>
      </c>
      <c r="CQ37" s="123">
        <v>6.72377322</v>
      </c>
      <c r="CR37" s="123">
        <v>6.4190502299999999</v>
      </c>
      <c r="CS37" s="123">
        <v>5.8830154200000004</v>
      </c>
      <c r="CT37" s="123">
        <v>5.1577430299999998</v>
      </c>
      <c r="CU37" s="123">
        <v>4.8904731000000004</v>
      </c>
      <c r="CV37" s="123">
        <v>4.3087911800000001</v>
      </c>
      <c r="CW37" s="123">
        <v>4.4323162900000002</v>
      </c>
      <c r="CX37" s="123">
        <v>3.9081794799999998</v>
      </c>
      <c r="CY37" s="125">
        <v>46142</v>
      </c>
      <c r="CZ37" s="125">
        <v>46142</v>
      </c>
      <c r="DA37" s="125">
        <v>46112</v>
      </c>
      <c r="DB37" s="125">
        <v>46081</v>
      </c>
      <c r="DC37" s="125">
        <v>46053</v>
      </c>
      <c r="DD37" s="125">
        <v>46022</v>
      </c>
      <c r="DE37" s="125">
        <v>45991</v>
      </c>
      <c r="DF37" s="125">
        <v>45961</v>
      </c>
      <c r="DG37" s="125">
        <v>45930</v>
      </c>
      <c r="DH37" s="125">
        <v>45900</v>
      </c>
      <c r="DI37" s="125">
        <v>45869</v>
      </c>
      <c r="DJ37" s="125">
        <v>45838</v>
      </c>
      <c r="DK37" s="125">
        <v>45808</v>
      </c>
      <c r="DL37" s="125">
        <v>45777</v>
      </c>
      <c r="DM37" s="125">
        <v>45747</v>
      </c>
      <c r="DN37" s="125">
        <v>45716</v>
      </c>
      <c r="DO37" s="125">
        <v>45688</v>
      </c>
      <c r="DP37" s="125">
        <v>45657</v>
      </c>
      <c r="DQ37" s="125">
        <v>45626</v>
      </c>
      <c r="DR37" s="125">
        <v>45596</v>
      </c>
      <c r="DS37" s="125">
        <v>45565</v>
      </c>
      <c r="DT37" s="125">
        <v>45535</v>
      </c>
      <c r="DU37" s="125">
        <v>45504</v>
      </c>
      <c r="DV37" s="125">
        <v>45473</v>
      </c>
      <c r="DW37" s="125">
        <v>45443</v>
      </c>
      <c r="DX37" s="126" t="s">
        <v>150</v>
      </c>
      <c r="DY37" s="126" t="s">
        <v>150</v>
      </c>
      <c r="DZ37" s="126" t="s">
        <v>150</v>
      </c>
      <c r="EA37" s="126" t="s">
        <v>150</v>
      </c>
      <c r="EB37" s="126" t="s">
        <v>150</v>
      </c>
      <c r="EC37" s="126" t="s">
        <v>150</v>
      </c>
      <c r="ED37" s="126" t="s">
        <v>150</v>
      </c>
      <c r="EE37" s="126" t="s">
        <v>150</v>
      </c>
      <c r="EF37" s="126" t="s">
        <v>150</v>
      </c>
      <c r="EG37" s="126" t="s">
        <v>150</v>
      </c>
      <c r="EH37" s="126" t="s">
        <v>150</v>
      </c>
      <c r="EI37" s="126" t="s">
        <v>150</v>
      </c>
      <c r="EJ37" s="126" t="s">
        <v>150</v>
      </c>
      <c r="EK37" s="126" t="s">
        <v>150</v>
      </c>
      <c r="EL37" s="126" t="s">
        <v>150</v>
      </c>
      <c r="EM37" s="126" t="s">
        <v>150</v>
      </c>
      <c r="EN37" s="126" t="s">
        <v>150</v>
      </c>
      <c r="EO37" s="126" t="s">
        <v>150</v>
      </c>
      <c r="EP37" s="126" t="s">
        <v>150</v>
      </c>
      <c r="EQ37" s="126" t="s">
        <v>150</v>
      </c>
      <c r="ER37" s="126" t="s">
        <v>150</v>
      </c>
      <c r="ES37" s="126" t="s">
        <v>150</v>
      </c>
      <c r="ET37" s="126" t="s">
        <v>150</v>
      </c>
      <c r="EU37" s="126" t="s">
        <v>150</v>
      </c>
      <c r="EV37" s="126" t="s">
        <v>150</v>
      </c>
      <c r="EW37" s="126" t="s">
        <v>151</v>
      </c>
      <c r="EX37" s="126" t="s">
        <v>173</v>
      </c>
      <c r="EY37" s="123">
        <v>3155327.3971770001</v>
      </c>
      <c r="EZ37" s="126" t="s">
        <v>161</v>
      </c>
      <c r="FA37" s="126" t="s">
        <v>144</v>
      </c>
      <c r="FB37" s="126" t="s">
        <v>144</v>
      </c>
      <c r="FC37" s="126" t="s">
        <v>144</v>
      </c>
      <c r="FD37" s="126" t="s">
        <v>144</v>
      </c>
      <c r="FE37" s="126" t="s">
        <v>144</v>
      </c>
      <c r="FF37" s="126" t="s">
        <v>144</v>
      </c>
      <c r="FG37" s="126" t="s">
        <v>144</v>
      </c>
      <c r="FH37" s="126" t="s">
        <v>144</v>
      </c>
      <c r="FI37" s="126" t="s">
        <v>144</v>
      </c>
      <c r="FJ37" s="126" t="s">
        <v>144</v>
      </c>
      <c r="FK37" s="126" t="s">
        <v>144</v>
      </c>
      <c r="FL37" s="126" t="s">
        <v>144</v>
      </c>
      <c r="FM37" s="126" t="s">
        <v>144</v>
      </c>
      <c r="FN37" s="126" t="s">
        <v>144</v>
      </c>
      <c r="FO37" s="126" t="s">
        <v>144</v>
      </c>
      <c r="FP37" s="126" t="s">
        <v>144</v>
      </c>
      <c r="FQ37" s="126" t="s">
        <v>144</v>
      </c>
      <c r="FR37" s="126" t="s">
        <v>144</v>
      </c>
      <c r="FS37" s="126" t="s">
        <v>144</v>
      </c>
      <c r="FT37" s="126" t="s">
        <v>144</v>
      </c>
      <c r="FU37" s="126" t="s">
        <v>144</v>
      </c>
      <c r="FV37" s="126" t="s">
        <v>144</v>
      </c>
      <c r="FW37" s="126" t="s">
        <v>144</v>
      </c>
      <c r="FX37" s="126" t="s">
        <v>144</v>
      </c>
      <c r="FY37" s="126" t="s">
        <v>144</v>
      </c>
      <c r="FZ37" s="126" t="s">
        <v>214</v>
      </c>
      <c r="GA37" s="126" t="s">
        <v>163</v>
      </c>
    </row>
    <row r="38" spans="1:183" ht="14.25" customHeight="1">
      <c r="A38" s="121">
        <v>36</v>
      </c>
      <c r="B38" s="121" t="s">
        <v>215</v>
      </c>
      <c r="C38" s="122">
        <v>1.771E-3</v>
      </c>
      <c r="D38" s="122">
        <v>1.7719999999999999E-3</v>
      </c>
      <c r="E38" s="122">
        <v>1.588E-3</v>
      </c>
      <c r="F38" s="122">
        <v>1.534E-3</v>
      </c>
      <c r="G38" s="122">
        <v>1.534E-3</v>
      </c>
      <c r="H38" s="122">
        <v>1.5070000000000001E-3</v>
      </c>
      <c r="I38" s="122">
        <v>1.516E-3</v>
      </c>
      <c r="J38" s="122">
        <v>1.601E-3</v>
      </c>
      <c r="K38" s="122">
        <v>1.6969999999999999E-3</v>
      </c>
      <c r="L38" s="122">
        <v>1.604E-3</v>
      </c>
      <c r="M38" s="122">
        <v>1.66E-3</v>
      </c>
      <c r="N38" s="122">
        <v>1.3550000000000001E-3</v>
      </c>
      <c r="O38" s="122">
        <v>1.341E-3</v>
      </c>
      <c r="P38" s="122">
        <v>1.341E-3</v>
      </c>
      <c r="Q38" s="122">
        <v>1.341E-3</v>
      </c>
      <c r="R38" s="122">
        <v>1.271E-3</v>
      </c>
      <c r="S38" s="122">
        <v>1.271E-3</v>
      </c>
      <c r="T38" s="122">
        <v>1.271E-3</v>
      </c>
      <c r="U38" s="122">
        <v>1.271E-3</v>
      </c>
      <c r="V38" s="122">
        <v>1.271E-3</v>
      </c>
      <c r="W38" s="122">
        <v>1.271E-3</v>
      </c>
      <c r="X38" s="122">
        <v>1.271E-3</v>
      </c>
      <c r="Y38" s="122">
        <v>1.271E-3</v>
      </c>
      <c r="Z38" s="122">
        <v>1.201E-3</v>
      </c>
      <c r="AA38" s="122">
        <v>1.147E-3</v>
      </c>
      <c r="AB38" s="123">
        <v>0.237234</v>
      </c>
      <c r="AC38" s="123">
        <v>0.237234</v>
      </c>
      <c r="AD38" s="123">
        <v>0.21257499999999999</v>
      </c>
      <c r="AE38" s="123">
        <v>0.20543500000000001</v>
      </c>
      <c r="AF38" s="123">
        <v>0.20543500000000001</v>
      </c>
      <c r="AG38" s="123">
        <v>0.20183000000000001</v>
      </c>
      <c r="AH38" s="123">
        <v>0.203037</v>
      </c>
      <c r="AI38" s="123">
        <v>0.21430199999999999</v>
      </c>
      <c r="AJ38" s="123">
        <v>0.22725100000000001</v>
      </c>
      <c r="AK38" s="123">
        <v>0.21465799999999999</v>
      </c>
      <c r="AL38" s="123">
        <v>0.22217000000000001</v>
      </c>
      <c r="AM38" s="123">
        <v>0.181366</v>
      </c>
      <c r="AN38" s="123">
        <v>0.17949799999999999</v>
      </c>
      <c r="AO38" s="123">
        <v>0.17949799999999999</v>
      </c>
      <c r="AP38" s="123">
        <v>0.17949799999999999</v>
      </c>
      <c r="AQ38" s="123">
        <v>0.170041</v>
      </c>
      <c r="AR38" s="123">
        <v>0.170041</v>
      </c>
      <c r="AS38" s="123">
        <v>0.170041</v>
      </c>
      <c r="AT38" s="123">
        <v>0.170041</v>
      </c>
      <c r="AU38" s="123">
        <v>0.170041</v>
      </c>
      <c r="AV38" s="123">
        <v>0.170041</v>
      </c>
      <c r="AW38" s="123">
        <v>0.170041</v>
      </c>
      <c r="AX38" s="123">
        <v>0.170041</v>
      </c>
      <c r="AY38" s="123">
        <v>0.160582</v>
      </c>
      <c r="AZ38" s="123">
        <v>0.15342600000000001</v>
      </c>
      <c r="BA38" s="124">
        <v>0</v>
      </c>
      <c r="BB38" s="128">
        <v>2.4659E-2</v>
      </c>
      <c r="BC38" s="128">
        <v>7.1399999999999996E-3</v>
      </c>
      <c r="BD38" s="124">
        <v>0</v>
      </c>
      <c r="BE38" s="128">
        <v>3.6050000000000001E-3</v>
      </c>
      <c r="BF38" s="127">
        <v>-1.207E-3</v>
      </c>
      <c r="BG38" s="127">
        <v>-1.1265000000000001E-2</v>
      </c>
      <c r="BH38" s="127">
        <v>-1.2949E-2</v>
      </c>
      <c r="BI38" s="128">
        <v>1.2593E-2</v>
      </c>
      <c r="BJ38" s="127">
        <v>-7.5119999999999996E-3</v>
      </c>
      <c r="BK38" s="128">
        <v>4.0804E-2</v>
      </c>
      <c r="BL38" s="128">
        <v>1.8680000000000001E-3</v>
      </c>
      <c r="BM38" s="124">
        <v>0</v>
      </c>
      <c r="BN38" s="124">
        <v>0</v>
      </c>
      <c r="BO38" s="128">
        <v>9.4570000000000001E-3</v>
      </c>
      <c r="BP38" s="124">
        <v>0</v>
      </c>
      <c r="BQ38" s="124">
        <v>0</v>
      </c>
      <c r="BR38" s="124">
        <v>0</v>
      </c>
      <c r="BS38" s="124">
        <v>0</v>
      </c>
      <c r="BT38" s="124">
        <v>0</v>
      </c>
      <c r="BU38" s="124">
        <v>0</v>
      </c>
      <c r="BV38" s="124">
        <v>0</v>
      </c>
      <c r="BW38" s="128">
        <v>9.4590000000000004E-3</v>
      </c>
      <c r="BX38" s="128">
        <v>7.156E-3</v>
      </c>
      <c r="BY38" s="124">
        <v>0</v>
      </c>
      <c r="BZ38" s="123">
        <v>8.5616837700000001</v>
      </c>
      <c r="CA38" s="123">
        <v>8.5616837700000001</v>
      </c>
      <c r="CB38" s="123">
        <v>5.8972477200000002</v>
      </c>
      <c r="CC38" s="123">
        <v>5.9830942399999998</v>
      </c>
      <c r="CD38" s="123">
        <v>6.3304610500000003</v>
      </c>
      <c r="CE38" s="123">
        <v>7.4175319200000001</v>
      </c>
      <c r="CF38" s="123">
        <v>7.2904247499999997</v>
      </c>
      <c r="CG38" s="123">
        <v>7.5739147100000004</v>
      </c>
      <c r="CH38" s="123">
        <v>7.4010213</v>
      </c>
      <c r="CI38" s="123">
        <v>6.9929756999999997</v>
      </c>
      <c r="CJ38" s="123">
        <v>6.9302989300000002</v>
      </c>
      <c r="CK38" s="123">
        <v>5.5556073899999996</v>
      </c>
      <c r="CL38" s="123">
        <v>5.3241270700000003</v>
      </c>
      <c r="CM38" s="123">
        <v>5.1780661700000001</v>
      </c>
      <c r="CN38" s="123">
        <v>5.0909816299999999</v>
      </c>
      <c r="CO38" s="123">
        <v>4.0364536199999996</v>
      </c>
      <c r="CP38" s="123">
        <v>4.2800544699999996</v>
      </c>
      <c r="CQ38" s="123">
        <v>5.1841477200000003</v>
      </c>
      <c r="CR38" s="123">
        <v>4.94920092</v>
      </c>
      <c r="CS38" s="123">
        <v>4.5351683400000002</v>
      </c>
      <c r="CT38" s="123">
        <v>4.1527116399999997</v>
      </c>
      <c r="CU38" s="123">
        <v>3.9375216000000002</v>
      </c>
      <c r="CV38" s="123">
        <v>3.5014153499999998</v>
      </c>
      <c r="CW38" s="123">
        <v>3.44156576</v>
      </c>
      <c r="CX38" s="123">
        <v>2.89935857</v>
      </c>
      <c r="CY38" s="125">
        <v>46142</v>
      </c>
      <c r="CZ38" s="125">
        <v>46142</v>
      </c>
      <c r="DA38" s="125">
        <v>46112</v>
      </c>
      <c r="DB38" s="125">
        <v>46081</v>
      </c>
      <c r="DC38" s="125">
        <v>46053</v>
      </c>
      <c r="DD38" s="125">
        <v>46022</v>
      </c>
      <c r="DE38" s="125">
        <v>45991</v>
      </c>
      <c r="DF38" s="125">
        <v>45961</v>
      </c>
      <c r="DG38" s="125">
        <v>45930</v>
      </c>
      <c r="DH38" s="125">
        <v>45900</v>
      </c>
      <c r="DI38" s="125">
        <v>45869</v>
      </c>
      <c r="DJ38" s="125">
        <v>45838</v>
      </c>
      <c r="DK38" s="125">
        <v>45808</v>
      </c>
      <c r="DL38" s="125">
        <v>45777</v>
      </c>
      <c r="DM38" s="125">
        <v>45747</v>
      </c>
      <c r="DN38" s="125">
        <v>45716</v>
      </c>
      <c r="DO38" s="125">
        <v>45688</v>
      </c>
      <c r="DP38" s="125">
        <v>45657</v>
      </c>
      <c r="DQ38" s="125">
        <v>45626</v>
      </c>
      <c r="DR38" s="125">
        <v>45596</v>
      </c>
      <c r="DS38" s="125">
        <v>45565</v>
      </c>
      <c r="DT38" s="125">
        <v>45535</v>
      </c>
      <c r="DU38" s="125">
        <v>45504</v>
      </c>
      <c r="DV38" s="125">
        <v>45473</v>
      </c>
      <c r="DW38" s="125">
        <v>45443</v>
      </c>
      <c r="DX38" s="126" t="s">
        <v>150</v>
      </c>
      <c r="DY38" s="126" t="s">
        <v>150</v>
      </c>
      <c r="DZ38" s="126" t="s">
        <v>150</v>
      </c>
      <c r="EA38" s="126" t="s">
        <v>150</v>
      </c>
      <c r="EB38" s="126" t="s">
        <v>150</v>
      </c>
      <c r="EC38" s="126" t="s">
        <v>150</v>
      </c>
      <c r="ED38" s="126" t="s">
        <v>150</v>
      </c>
      <c r="EE38" s="126" t="s">
        <v>150</v>
      </c>
      <c r="EF38" s="126" t="s">
        <v>150</v>
      </c>
      <c r="EG38" s="126" t="s">
        <v>150</v>
      </c>
      <c r="EH38" s="126" t="s">
        <v>150</v>
      </c>
      <c r="EI38" s="126" t="s">
        <v>150</v>
      </c>
      <c r="EJ38" s="126" t="s">
        <v>150</v>
      </c>
      <c r="EK38" s="126" t="s">
        <v>150</v>
      </c>
      <c r="EL38" s="126" t="s">
        <v>150</v>
      </c>
      <c r="EM38" s="126" t="s">
        <v>150</v>
      </c>
      <c r="EN38" s="126" t="s">
        <v>150</v>
      </c>
      <c r="EO38" s="126" t="s">
        <v>150</v>
      </c>
      <c r="EP38" s="126" t="s">
        <v>150</v>
      </c>
      <c r="EQ38" s="126" t="s">
        <v>150</v>
      </c>
      <c r="ER38" s="126" t="s">
        <v>150</v>
      </c>
      <c r="ES38" s="126" t="s">
        <v>150</v>
      </c>
      <c r="ET38" s="126" t="s">
        <v>150</v>
      </c>
      <c r="EU38" s="126" t="s">
        <v>150</v>
      </c>
      <c r="EV38" s="126" t="s">
        <v>150</v>
      </c>
      <c r="EW38" s="126" t="s">
        <v>151</v>
      </c>
      <c r="EX38" s="126" t="s">
        <v>152</v>
      </c>
      <c r="EY38" s="123">
        <v>999.14523061</v>
      </c>
      <c r="EZ38" s="126"/>
      <c r="FA38" s="126" t="s">
        <v>157</v>
      </c>
      <c r="FB38" s="126" t="s">
        <v>157</v>
      </c>
      <c r="FC38" s="126" t="s">
        <v>157</v>
      </c>
      <c r="FD38" s="126" t="s">
        <v>157</v>
      </c>
      <c r="FE38" s="126" t="s">
        <v>157</v>
      </c>
      <c r="FF38" s="126" t="s">
        <v>157</v>
      </c>
      <c r="FG38" s="126" t="s">
        <v>157</v>
      </c>
      <c r="FH38" s="126" t="s">
        <v>157</v>
      </c>
      <c r="FI38" s="126" t="s">
        <v>157</v>
      </c>
      <c r="FJ38" s="126" t="s">
        <v>157</v>
      </c>
      <c r="FK38" s="126" t="s">
        <v>157</v>
      </c>
      <c r="FL38" s="126" t="s">
        <v>157</v>
      </c>
      <c r="FM38" s="126" t="s">
        <v>157</v>
      </c>
      <c r="FN38" s="126" t="s">
        <v>157</v>
      </c>
      <c r="FO38" s="126" t="s">
        <v>157</v>
      </c>
      <c r="FP38" s="126" t="s">
        <v>157</v>
      </c>
      <c r="FQ38" s="126" t="s">
        <v>157</v>
      </c>
      <c r="FR38" s="126" t="s">
        <v>157</v>
      </c>
      <c r="FS38" s="126" t="s">
        <v>157</v>
      </c>
      <c r="FT38" s="126" t="s">
        <v>157</v>
      </c>
      <c r="FU38" s="126" t="s">
        <v>157</v>
      </c>
      <c r="FV38" s="126" t="s">
        <v>157</v>
      </c>
      <c r="FW38" s="126" t="s">
        <v>157</v>
      </c>
      <c r="FX38" s="126" t="s">
        <v>157</v>
      </c>
      <c r="FY38" s="126" t="s">
        <v>157</v>
      </c>
      <c r="FZ38" s="126" t="s">
        <v>154</v>
      </c>
      <c r="GA38" s="126" t="s">
        <v>146</v>
      </c>
    </row>
    <row r="39" spans="1:183" ht="14.25" customHeight="1">
      <c r="A39" s="121">
        <v>37</v>
      </c>
      <c r="B39" s="121" t="s">
        <v>216</v>
      </c>
      <c r="C39" s="122">
        <v>1.6050000000000001E-3</v>
      </c>
      <c r="D39" s="122">
        <v>1.606E-3</v>
      </c>
      <c r="E39" s="122">
        <v>1.5009999999999999E-3</v>
      </c>
      <c r="F39" s="122">
        <v>1.3190000000000001E-3</v>
      </c>
      <c r="G39" s="122">
        <v>1.3190000000000001E-3</v>
      </c>
      <c r="H39" s="122">
        <v>8.9599999999999999E-4</v>
      </c>
      <c r="I39" s="122">
        <v>8.9599999999999999E-4</v>
      </c>
      <c r="J39" s="122">
        <v>8.9599999999999999E-4</v>
      </c>
      <c r="K39" s="122">
        <v>8.9599999999999999E-4</v>
      </c>
      <c r="L39" s="122">
        <v>8.9599999999999999E-4</v>
      </c>
      <c r="M39" s="122">
        <v>1.173E-3</v>
      </c>
      <c r="N39" s="122">
        <v>1.173E-3</v>
      </c>
      <c r="O39" s="122">
        <v>1.173E-3</v>
      </c>
      <c r="P39" s="122">
        <v>7.4700000000000005E-4</v>
      </c>
      <c r="Q39" s="122">
        <v>5.8100000000000003E-4</v>
      </c>
      <c r="R39" s="122">
        <v>5.8100000000000003E-4</v>
      </c>
      <c r="S39" s="122">
        <v>0</v>
      </c>
      <c r="T39" s="122">
        <v>0</v>
      </c>
      <c r="U39" s="122">
        <v>0</v>
      </c>
      <c r="V39" s="122">
        <v>0</v>
      </c>
      <c r="W39" s="122">
        <v>0</v>
      </c>
      <c r="X39" s="122">
        <v>0</v>
      </c>
      <c r="Y39" s="122">
        <v>0</v>
      </c>
      <c r="Z39" s="122">
        <v>0</v>
      </c>
      <c r="AA39" s="122">
        <v>0</v>
      </c>
      <c r="AB39" s="123">
        <v>0.214975</v>
      </c>
      <c r="AC39" s="123">
        <v>0.214975</v>
      </c>
      <c r="AD39" s="123">
        <v>0.200993</v>
      </c>
      <c r="AE39" s="123">
        <v>0.17660100000000001</v>
      </c>
      <c r="AF39" s="123">
        <v>0.17660100000000001</v>
      </c>
      <c r="AG39" s="123">
        <v>0.12</v>
      </c>
      <c r="AH39" s="123">
        <v>0.12</v>
      </c>
      <c r="AI39" s="123">
        <v>0.12</v>
      </c>
      <c r="AJ39" s="123">
        <v>0.12</v>
      </c>
      <c r="AK39" s="123">
        <v>0.12</v>
      </c>
      <c r="AL39" s="123">
        <v>0.157</v>
      </c>
      <c r="AM39" s="123">
        <v>0.157</v>
      </c>
      <c r="AN39" s="123">
        <v>0.157</v>
      </c>
      <c r="AO39" s="123">
        <v>0.1</v>
      </c>
      <c r="AP39" s="123">
        <v>7.7776999999999999E-2</v>
      </c>
      <c r="AQ39" s="123">
        <v>7.7776999999999999E-2</v>
      </c>
      <c r="AR39" s="123">
        <v>0</v>
      </c>
      <c r="AS39" s="123">
        <v>0</v>
      </c>
      <c r="AT39" s="123">
        <v>0</v>
      </c>
      <c r="AU39" s="123">
        <v>0</v>
      </c>
      <c r="AV39" s="123">
        <v>0</v>
      </c>
      <c r="AW39" s="123">
        <v>0</v>
      </c>
      <c r="AX39" s="123">
        <v>0</v>
      </c>
      <c r="AY39" s="123">
        <v>0</v>
      </c>
      <c r="AZ39" s="123">
        <v>0</v>
      </c>
      <c r="BA39" s="124">
        <v>0</v>
      </c>
      <c r="BB39" s="128">
        <v>1.3982E-2</v>
      </c>
      <c r="BC39" s="128">
        <v>2.4392E-2</v>
      </c>
      <c r="BD39" s="124">
        <v>0</v>
      </c>
      <c r="BE39" s="128">
        <v>5.6600999999999999E-2</v>
      </c>
      <c r="BF39" s="124">
        <v>0</v>
      </c>
      <c r="BG39" s="124">
        <v>0</v>
      </c>
      <c r="BH39" s="124">
        <v>0</v>
      </c>
      <c r="BI39" s="124">
        <v>0</v>
      </c>
      <c r="BJ39" s="127">
        <v>-3.6999999999999998E-2</v>
      </c>
      <c r="BK39" s="124">
        <v>0</v>
      </c>
      <c r="BL39" s="124">
        <v>0</v>
      </c>
      <c r="BM39" s="128">
        <v>5.7000000000000002E-2</v>
      </c>
      <c r="BN39" s="128">
        <v>2.2223E-2</v>
      </c>
      <c r="BO39" s="124">
        <v>0</v>
      </c>
      <c r="BP39" s="128">
        <v>7.7776999999999999E-2</v>
      </c>
      <c r="BQ39" s="124">
        <v>0</v>
      </c>
      <c r="BR39" s="124">
        <v>0</v>
      </c>
      <c r="BS39" s="124">
        <v>0</v>
      </c>
      <c r="BT39" s="124">
        <v>0</v>
      </c>
      <c r="BU39" s="124">
        <v>0</v>
      </c>
      <c r="BV39" s="124">
        <v>0</v>
      </c>
      <c r="BW39" s="124">
        <v>0</v>
      </c>
      <c r="BX39" s="124">
        <v>0</v>
      </c>
      <c r="BY39" s="124">
        <v>0</v>
      </c>
      <c r="BZ39" s="123">
        <v>7.7583650200000003</v>
      </c>
      <c r="CA39" s="123">
        <v>7.7583650200000003</v>
      </c>
      <c r="CB39" s="123">
        <v>5.57594031</v>
      </c>
      <c r="CC39" s="123">
        <v>5.1433320800000004</v>
      </c>
      <c r="CD39" s="123">
        <v>5.4419439299999999</v>
      </c>
      <c r="CE39" s="123">
        <v>4.4101661300000004</v>
      </c>
      <c r="CF39" s="123">
        <v>4.3088253400000003</v>
      </c>
      <c r="CG39" s="123">
        <v>4.2410699200000002</v>
      </c>
      <c r="CH39" s="123">
        <v>3.9081128600000001</v>
      </c>
      <c r="CI39" s="123">
        <v>3.9092746799999998</v>
      </c>
      <c r="CJ39" s="123">
        <v>4.8974070899999997</v>
      </c>
      <c r="CK39" s="123">
        <v>4.8092275300000003</v>
      </c>
      <c r="CL39" s="123">
        <v>4.6568092700000001</v>
      </c>
      <c r="CM39" s="123">
        <v>2.88474867</v>
      </c>
      <c r="CN39" s="123">
        <v>2.2059369900000001</v>
      </c>
      <c r="CO39" s="123">
        <v>1.8462797399999999</v>
      </c>
      <c r="CP39" s="123">
        <v>0</v>
      </c>
      <c r="CQ39" s="123">
        <v>0</v>
      </c>
      <c r="CR39" s="123">
        <v>0</v>
      </c>
      <c r="CS39" s="123">
        <v>0</v>
      </c>
      <c r="CT39" s="123">
        <v>0</v>
      </c>
      <c r="CU39" s="123">
        <v>0</v>
      </c>
      <c r="CV39" s="123">
        <v>0</v>
      </c>
      <c r="CW39" s="123">
        <v>0</v>
      </c>
      <c r="CX39" s="123">
        <v>0</v>
      </c>
      <c r="CY39" s="125">
        <v>46142</v>
      </c>
      <c r="CZ39" s="125">
        <v>46142</v>
      </c>
      <c r="DA39" s="125">
        <v>46112</v>
      </c>
      <c r="DB39" s="125">
        <v>46081</v>
      </c>
      <c r="DC39" s="125">
        <v>46053</v>
      </c>
      <c r="DD39" s="125">
        <v>46022</v>
      </c>
      <c r="DE39" s="125">
        <v>45991</v>
      </c>
      <c r="DF39" s="125">
        <v>45961</v>
      </c>
      <c r="DG39" s="125">
        <v>45930</v>
      </c>
      <c r="DH39" s="125">
        <v>45900</v>
      </c>
      <c r="DI39" s="125">
        <v>45869</v>
      </c>
      <c r="DJ39" s="125">
        <v>45838</v>
      </c>
      <c r="DK39" s="125">
        <v>45808</v>
      </c>
      <c r="DL39" s="125">
        <v>45777</v>
      </c>
      <c r="DM39" s="125">
        <v>45747</v>
      </c>
      <c r="DN39" s="125">
        <v>45716</v>
      </c>
      <c r="DO39" s="125">
        <v>45382</v>
      </c>
      <c r="DP39" s="125">
        <v>45382</v>
      </c>
      <c r="DQ39" s="125">
        <v>45382</v>
      </c>
      <c r="DR39" s="125">
        <v>45382</v>
      </c>
      <c r="DS39" s="125">
        <v>45382</v>
      </c>
      <c r="DT39" s="125">
        <v>45382</v>
      </c>
      <c r="DU39" s="125">
        <v>45382</v>
      </c>
      <c r="DV39" s="125">
        <v>45382</v>
      </c>
      <c r="DW39" s="125">
        <v>45382</v>
      </c>
      <c r="DX39" s="126" t="s">
        <v>150</v>
      </c>
      <c r="DY39" s="126" t="s">
        <v>150</v>
      </c>
      <c r="DZ39" s="126" t="s">
        <v>150</v>
      </c>
      <c r="EA39" s="126" t="s">
        <v>150</v>
      </c>
      <c r="EB39" s="126" t="s">
        <v>150</v>
      </c>
      <c r="EC39" s="126" t="s">
        <v>150</v>
      </c>
      <c r="ED39" s="126" t="s">
        <v>150</v>
      </c>
      <c r="EE39" s="126" t="s">
        <v>150</v>
      </c>
      <c r="EF39" s="126" t="s">
        <v>150</v>
      </c>
      <c r="EG39" s="126" t="s">
        <v>150</v>
      </c>
      <c r="EH39" s="126" t="s">
        <v>150</v>
      </c>
      <c r="EI39" s="126" t="s">
        <v>150</v>
      </c>
      <c r="EJ39" s="126" t="s">
        <v>150</v>
      </c>
      <c r="EK39" s="126" t="s">
        <v>150</v>
      </c>
      <c r="EL39" s="126" t="s">
        <v>150</v>
      </c>
      <c r="EM39" s="126" t="s">
        <v>150</v>
      </c>
      <c r="EN39" s="126" t="s">
        <v>150</v>
      </c>
      <c r="EO39" s="126" t="s">
        <v>150</v>
      </c>
      <c r="EP39" s="126" t="s">
        <v>150</v>
      </c>
      <c r="EQ39" s="126" t="s">
        <v>150</v>
      </c>
      <c r="ER39" s="126" t="s">
        <v>150</v>
      </c>
      <c r="ES39" s="126" t="s">
        <v>150</v>
      </c>
      <c r="ET39" s="126" t="s">
        <v>150</v>
      </c>
      <c r="EU39" s="126" t="s">
        <v>150</v>
      </c>
      <c r="EV39" s="126" t="s">
        <v>150</v>
      </c>
      <c r="EW39" s="126" t="s">
        <v>151</v>
      </c>
      <c r="EX39" s="126" t="s">
        <v>152</v>
      </c>
      <c r="EY39" s="123">
        <v>1533.2535203</v>
      </c>
      <c r="EZ39" s="126"/>
      <c r="FA39" s="126" t="s">
        <v>157</v>
      </c>
      <c r="FB39" s="126" t="s">
        <v>157</v>
      </c>
      <c r="FC39" s="126" t="s">
        <v>157</v>
      </c>
      <c r="FD39" s="126" t="s">
        <v>157</v>
      </c>
      <c r="FE39" s="126" t="s">
        <v>157</v>
      </c>
      <c r="FF39" s="126" t="s">
        <v>157</v>
      </c>
      <c r="FG39" s="126" t="s">
        <v>157</v>
      </c>
      <c r="FH39" s="126" t="s">
        <v>157</v>
      </c>
      <c r="FI39" s="126" t="s">
        <v>157</v>
      </c>
      <c r="FJ39" s="126" t="s">
        <v>157</v>
      </c>
      <c r="FK39" s="126" t="s">
        <v>157</v>
      </c>
      <c r="FL39" s="126" t="s">
        <v>157</v>
      </c>
      <c r="FM39" s="126" t="s">
        <v>196</v>
      </c>
      <c r="FN39" s="126" t="s">
        <v>196</v>
      </c>
      <c r="FO39" s="126" t="s">
        <v>196</v>
      </c>
      <c r="FP39" s="126" t="s">
        <v>196</v>
      </c>
      <c r="FQ39" s="126" t="s">
        <v>196</v>
      </c>
      <c r="FR39" s="126" t="s">
        <v>196</v>
      </c>
      <c r="FS39" s="126" t="s">
        <v>196</v>
      </c>
      <c r="FT39" s="126" t="s">
        <v>196</v>
      </c>
      <c r="FU39" s="126" t="s">
        <v>196</v>
      </c>
      <c r="FV39" s="126" t="s">
        <v>196</v>
      </c>
      <c r="FW39" s="126" t="s">
        <v>196</v>
      </c>
      <c r="FX39" s="126" t="s">
        <v>196</v>
      </c>
      <c r="FY39" s="126" t="s">
        <v>196</v>
      </c>
      <c r="FZ39" s="126" t="s">
        <v>154</v>
      </c>
      <c r="GA39" s="126" t="s">
        <v>146</v>
      </c>
    </row>
    <row r="40" spans="1:183" ht="14.25" customHeight="1">
      <c r="A40" s="121">
        <v>38</v>
      </c>
      <c r="B40" s="121" t="s">
        <v>217</v>
      </c>
      <c r="C40" s="122">
        <v>1.359E-3</v>
      </c>
      <c r="D40" s="122">
        <v>1.3600000000000001E-3</v>
      </c>
      <c r="E40" s="122">
        <v>1.3600000000000001E-3</v>
      </c>
      <c r="F40" s="122">
        <v>1.3600000000000001E-3</v>
      </c>
      <c r="G40" s="122">
        <v>1.3600000000000001E-3</v>
      </c>
      <c r="H40" s="122">
        <v>1.854E-3</v>
      </c>
      <c r="I40" s="122">
        <v>2.14E-3</v>
      </c>
      <c r="J40" s="122">
        <v>2.14E-3</v>
      </c>
      <c r="K40" s="122">
        <v>2.0279999999999999E-3</v>
      </c>
      <c r="L40" s="122">
        <v>1.915E-3</v>
      </c>
      <c r="M40" s="122">
        <v>1.915E-3</v>
      </c>
      <c r="N40" s="122">
        <v>1.915E-3</v>
      </c>
      <c r="O40" s="122">
        <v>1.915E-3</v>
      </c>
      <c r="P40" s="122">
        <v>2.4510000000000001E-3</v>
      </c>
      <c r="Q40" s="122">
        <v>2.4510000000000001E-3</v>
      </c>
      <c r="R40" s="122">
        <v>2.4510000000000001E-3</v>
      </c>
      <c r="S40" s="122">
        <v>2.4510000000000001E-3</v>
      </c>
      <c r="T40" s="122">
        <v>2.8960000000000001E-3</v>
      </c>
      <c r="U40" s="122">
        <v>2.8960000000000001E-3</v>
      </c>
      <c r="V40" s="122">
        <v>3.5950000000000001E-3</v>
      </c>
      <c r="W40" s="122">
        <v>3.8920000000000001E-3</v>
      </c>
      <c r="X40" s="122">
        <v>4.4689999999999999E-3</v>
      </c>
      <c r="Y40" s="122">
        <v>4.4689999999999999E-3</v>
      </c>
      <c r="Z40" s="122">
        <v>4.4710000000000001E-3</v>
      </c>
      <c r="AA40" s="122">
        <v>4.4710000000000001E-3</v>
      </c>
      <c r="AB40" s="123">
        <v>0.18205399999999999</v>
      </c>
      <c r="AC40" s="123">
        <v>0.18205399999999999</v>
      </c>
      <c r="AD40" s="123">
        <v>0.18205399999999999</v>
      </c>
      <c r="AE40" s="123">
        <v>0.18205399999999999</v>
      </c>
      <c r="AF40" s="123">
        <v>0.18205399999999999</v>
      </c>
      <c r="AG40" s="123">
        <v>0.248248</v>
      </c>
      <c r="AH40" s="123">
        <v>0.28646700000000003</v>
      </c>
      <c r="AI40" s="123">
        <v>0.28646700000000003</v>
      </c>
      <c r="AJ40" s="123">
        <v>0.27155499999999999</v>
      </c>
      <c r="AK40" s="123">
        <v>0.25630599999999998</v>
      </c>
      <c r="AL40" s="123">
        <v>0.25630599999999998</v>
      </c>
      <c r="AM40" s="123">
        <v>0.25630599999999998</v>
      </c>
      <c r="AN40" s="123">
        <v>0.25630599999999998</v>
      </c>
      <c r="AO40" s="123">
        <v>0.327984</v>
      </c>
      <c r="AP40" s="123">
        <v>0.327984</v>
      </c>
      <c r="AQ40" s="123">
        <v>0.327984</v>
      </c>
      <c r="AR40" s="123">
        <v>0.327984</v>
      </c>
      <c r="AS40" s="123">
        <v>0.38748300000000002</v>
      </c>
      <c r="AT40" s="123">
        <v>0.38748300000000002</v>
      </c>
      <c r="AU40" s="123">
        <v>0.48087200000000002</v>
      </c>
      <c r="AV40" s="123">
        <v>0.52057200000000003</v>
      </c>
      <c r="AW40" s="123">
        <v>0.59782299999999999</v>
      </c>
      <c r="AX40" s="123">
        <v>0.59782299999999999</v>
      </c>
      <c r="AY40" s="123">
        <v>0.59782299999999999</v>
      </c>
      <c r="AZ40" s="123">
        <v>0.59782299999999999</v>
      </c>
      <c r="BA40" s="124">
        <v>0</v>
      </c>
      <c r="BB40" s="124">
        <v>0</v>
      </c>
      <c r="BC40" s="124">
        <v>0</v>
      </c>
      <c r="BD40" s="124">
        <v>0</v>
      </c>
      <c r="BE40" s="127">
        <v>-6.6194000000000003E-2</v>
      </c>
      <c r="BF40" s="127">
        <v>-3.8219000000000003E-2</v>
      </c>
      <c r="BG40" s="124">
        <v>0</v>
      </c>
      <c r="BH40" s="128">
        <v>1.4912E-2</v>
      </c>
      <c r="BI40" s="128">
        <v>1.5249E-2</v>
      </c>
      <c r="BJ40" s="124">
        <v>0</v>
      </c>
      <c r="BK40" s="124">
        <v>0</v>
      </c>
      <c r="BL40" s="124">
        <v>0</v>
      </c>
      <c r="BM40" s="127">
        <v>-7.1678000000000006E-2</v>
      </c>
      <c r="BN40" s="124">
        <v>0</v>
      </c>
      <c r="BO40" s="124">
        <v>0</v>
      </c>
      <c r="BP40" s="124">
        <v>0</v>
      </c>
      <c r="BQ40" s="127">
        <v>-5.9499000000000003E-2</v>
      </c>
      <c r="BR40" s="124">
        <v>0</v>
      </c>
      <c r="BS40" s="127">
        <v>-9.3389E-2</v>
      </c>
      <c r="BT40" s="127">
        <v>-3.9699999999999999E-2</v>
      </c>
      <c r="BU40" s="127">
        <v>-7.7251E-2</v>
      </c>
      <c r="BV40" s="124">
        <v>0</v>
      </c>
      <c r="BW40" s="124">
        <v>0</v>
      </c>
      <c r="BX40" s="124">
        <v>0</v>
      </c>
      <c r="BY40" s="124">
        <v>0</v>
      </c>
      <c r="BZ40" s="123">
        <v>5.0505352800000001</v>
      </c>
      <c r="CA40" s="123">
        <v>5.0505352800000001</v>
      </c>
      <c r="CB40" s="123">
        <v>5.0505352800000001</v>
      </c>
      <c r="CC40" s="123">
        <v>5.3021453899999997</v>
      </c>
      <c r="CD40" s="123">
        <v>5.6099776300000004</v>
      </c>
      <c r="CE40" s="123">
        <v>9.1234576799999996</v>
      </c>
      <c r="CF40" s="123">
        <v>10.286135570000001</v>
      </c>
      <c r="CG40" s="123">
        <v>10.12438813</v>
      </c>
      <c r="CH40" s="123">
        <v>8.8438965700000001</v>
      </c>
      <c r="CI40" s="123">
        <v>8.3497546299999996</v>
      </c>
      <c r="CJ40" s="123">
        <v>7.9951262500000002</v>
      </c>
      <c r="CK40" s="123">
        <v>7.8511711499999999</v>
      </c>
      <c r="CL40" s="123">
        <v>7.6023449400000001</v>
      </c>
      <c r="CM40" s="123">
        <v>9.4615140800000006</v>
      </c>
      <c r="CN40" s="123">
        <v>7.7857234799999997</v>
      </c>
      <c r="CO40" s="123">
        <v>7.7857234799999997</v>
      </c>
      <c r="CP40" s="123">
        <v>8.2555935700000003</v>
      </c>
      <c r="CQ40" s="123">
        <v>11.81343976</v>
      </c>
      <c r="CR40" s="123">
        <v>11.27805189</v>
      </c>
      <c r="CS40" s="123">
        <v>12.82535075</v>
      </c>
      <c r="CT40" s="123">
        <v>12.713318579999999</v>
      </c>
      <c r="CU40" s="123">
        <v>13.843372929999999</v>
      </c>
      <c r="CV40" s="123">
        <v>12.3101289</v>
      </c>
      <c r="CW40" s="123">
        <v>12.812439550000001</v>
      </c>
      <c r="CX40" s="123">
        <v>11.29732403</v>
      </c>
      <c r="CY40" s="125">
        <v>46112</v>
      </c>
      <c r="CZ40" s="125">
        <v>46112</v>
      </c>
      <c r="DA40" s="125">
        <v>46112</v>
      </c>
      <c r="DB40" s="125">
        <v>46081</v>
      </c>
      <c r="DC40" s="125">
        <v>46053</v>
      </c>
      <c r="DD40" s="125">
        <v>46022</v>
      </c>
      <c r="DE40" s="125">
        <v>45991</v>
      </c>
      <c r="DF40" s="125">
        <v>45961</v>
      </c>
      <c r="DG40" s="125">
        <v>45930</v>
      </c>
      <c r="DH40" s="125">
        <v>45900</v>
      </c>
      <c r="DI40" s="125">
        <v>45869</v>
      </c>
      <c r="DJ40" s="125">
        <v>45838</v>
      </c>
      <c r="DK40" s="125">
        <v>45808</v>
      </c>
      <c r="DL40" s="125">
        <v>45777</v>
      </c>
      <c r="DM40" s="125">
        <v>45716</v>
      </c>
      <c r="DN40" s="125">
        <v>45716</v>
      </c>
      <c r="DO40" s="125">
        <v>45688</v>
      </c>
      <c r="DP40" s="125">
        <v>45657</v>
      </c>
      <c r="DQ40" s="125">
        <v>45626</v>
      </c>
      <c r="DR40" s="125">
        <v>45596</v>
      </c>
      <c r="DS40" s="125">
        <v>45565</v>
      </c>
      <c r="DT40" s="125">
        <v>45535</v>
      </c>
      <c r="DU40" s="125">
        <v>45504</v>
      </c>
      <c r="DV40" s="125">
        <v>45473</v>
      </c>
      <c r="DW40" s="125">
        <v>45443</v>
      </c>
      <c r="DX40" s="126" t="s">
        <v>150</v>
      </c>
      <c r="DY40" s="126" t="s">
        <v>150</v>
      </c>
      <c r="DZ40" s="126" t="s">
        <v>150</v>
      </c>
      <c r="EA40" s="126" t="s">
        <v>150</v>
      </c>
      <c r="EB40" s="126" t="s">
        <v>150</v>
      </c>
      <c r="EC40" s="126" t="s">
        <v>150</v>
      </c>
      <c r="ED40" s="126" t="s">
        <v>150</v>
      </c>
      <c r="EE40" s="126" t="s">
        <v>150</v>
      </c>
      <c r="EF40" s="126" t="s">
        <v>150</v>
      </c>
      <c r="EG40" s="126" t="s">
        <v>150</v>
      </c>
      <c r="EH40" s="126" t="s">
        <v>150</v>
      </c>
      <c r="EI40" s="126" t="s">
        <v>150</v>
      </c>
      <c r="EJ40" s="126" t="s">
        <v>150</v>
      </c>
      <c r="EK40" s="126" t="s">
        <v>150</v>
      </c>
      <c r="EL40" s="126" t="s">
        <v>150</v>
      </c>
      <c r="EM40" s="126" t="s">
        <v>150</v>
      </c>
      <c r="EN40" s="126" t="s">
        <v>150</v>
      </c>
      <c r="EO40" s="126" t="s">
        <v>150</v>
      </c>
      <c r="EP40" s="126" t="s">
        <v>150</v>
      </c>
      <c r="EQ40" s="126" t="s">
        <v>150</v>
      </c>
      <c r="ER40" s="126" t="s">
        <v>150</v>
      </c>
      <c r="ES40" s="126" t="s">
        <v>150</v>
      </c>
      <c r="ET40" s="126" t="s">
        <v>150</v>
      </c>
      <c r="EU40" s="126" t="s">
        <v>150</v>
      </c>
      <c r="EV40" s="126" t="s">
        <v>150</v>
      </c>
      <c r="EW40" s="126" t="s">
        <v>151</v>
      </c>
      <c r="EX40" s="126" t="s">
        <v>152</v>
      </c>
      <c r="EY40" s="123">
        <v>7478.4910696500001</v>
      </c>
      <c r="EZ40" s="126" t="s">
        <v>156</v>
      </c>
      <c r="FA40" s="126" t="s">
        <v>157</v>
      </c>
      <c r="FB40" s="126" t="s">
        <v>157</v>
      </c>
      <c r="FC40" s="126" t="s">
        <v>157</v>
      </c>
      <c r="FD40" s="126" t="s">
        <v>157</v>
      </c>
      <c r="FE40" s="126" t="s">
        <v>157</v>
      </c>
      <c r="FF40" s="126" t="s">
        <v>157</v>
      </c>
      <c r="FG40" s="126" t="s">
        <v>157</v>
      </c>
      <c r="FH40" s="126" t="s">
        <v>157</v>
      </c>
      <c r="FI40" s="126" t="s">
        <v>157</v>
      </c>
      <c r="FJ40" s="126" t="s">
        <v>157</v>
      </c>
      <c r="FK40" s="126" t="s">
        <v>157</v>
      </c>
      <c r="FL40" s="126" t="s">
        <v>157</v>
      </c>
      <c r="FM40" s="126" t="s">
        <v>157</v>
      </c>
      <c r="FN40" s="126" t="s">
        <v>157</v>
      </c>
      <c r="FO40" s="126" t="s">
        <v>157</v>
      </c>
      <c r="FP40" s="126" t="s">
        <v>157</v>
      </c>
      <c r="FQ40" s="126" t="s">
        <v>157</v>
      </c>
      <c r="FR40" s="126" t="s">
        <v>157</v>
      </c>
      <c r="FS40" s="126" t="s">
        <v>157</v>
      </c>
      <c r="FT40" s="126" t="s">
        <v>157</v>
      </c>
      <c r="FU40" s="126" t="s">
        <v>157</v>
      </c>
      <c r="FV40" s="126" t="s">
        <v>157</v>
      </c>
      <c r="FW40" s="126" t="s">
        <v>157</v>
      </c>
      <c r="FX40" s="126" t="s">
        <v>157</v>
      </c>
      <c r="FY40" s="126" t="s">
        <v>157</v>
      </c>
      <c r="FZ40" s="126" t="s">
        <v>218</v>
      </c>
      <c r="GA40" s="126" t="s">
        <v>219</v>
      </c>
    </row>
    <row r="41" spans="1:183" ht="14.25" customHeight="1">
      <c r="A41" s="121">
        <v>39</v>
      </c>
      <c r="B41" s="121" t="s">
        <v>220</v>
      </c>
      <c r="C41" s="122">
        <v>1.3079999999999999E-3</v>
      </c>
      <c r="D41" s="122">
        <v>1.3079999999999999E-3</v>
      </c>
      <c r="E41" s="122">
        <v>1.3079999999999999E-3</v>
      </c>
      <c r="F41" s="122">
        <v>1.3110000000000001E-3</v>
      </c>
      <c r="G41" s="122">
        <v>1.3110000000000001E-3</v>
      </c>
      <c r="H41" s="122">
        <v>1.3110000000000001E-3</v>
      </c>
      <c r="I41" s="121"/>
      <c r="J41" s="121"/>
      <c r="K41" s="121"/>
      <c r="L41" s="121"/>
      <c r="M41" s="121"/>
      <c r="N41" s="121"/>
      <c r="O41" s="121"/>
      <c r="P41" s="121"/>
      <c r="Q41" s="121"/>
      <c r="R41" s="121"/>
      <c r="S41" s="121"/>
      <c r="T41" s="121"/>
      <c r="U41" s="121"/>
      <c r="V41" s="121"/>
      <c r="W41" s="121"/>
      <c r="X41" s="121"/>
      <c r="Y41" s="121"/>
      <c r="Z41" s="121"/>
      <c r="AA41" s="121"/>
      <c r="AB41" s="123">
        <v>0.175175</v>
      </c>
      <c r="AC41" s="123">
        <v>0.175175</v>
      </c>
      <c r="AD41" s="123">
        <v>0.175175</v>
      </c>
      <c r="AE41" s="123">
        <v>0.175591</v>
      </c>
      <c r="AF41" s="123">
        <v>0.175591</v>
      </c>
      <c r="AG41" s="123">
        <v>0.175591</v>
      </c>
      <c r="AH41" s="126"/>
      <c r="AI41" s="126"/>
      <c r="AJ41" s="126"/>
      <c r="AK41" s="126"/>
      <c r="AL41" s="126"/>
      <c r="AM41" s="126"/>
      <c r="AN41" s="126"/>
      <c r="AO41" s="126"/>
      <c r="AP41" s="126"/>
      <c r="AQ41" s="126"/>
      <c r="AR41" s="126"/>
      <c r="AS41" s="126"/>
      <c r="AT41" s="126"/>
      <c r="AU41" s="126"/>
      <c r="AV41" s="126"/>
      <c r="AW41" s="126"/>
      <c r="AX41" s="126"/>
      <c r="AY41" s="126"/>
      <c r="AZ41" s="126"/>
      <c r="BA41" s="124">
        <v>0</v>
      </c>
      <c r="BB41" s="124">
        <v>0</v>
      </c>
      <c r="BC41" s="127">
        <v>-4.1599999999999997E-4</v>
      </c>
      <c r="BD41" s="124">
        <v>0</v>
      </c>
      <c r="BE41" s="124">
        <v>0</v>
      </c>
      <c r="BF41" s="128">
        <v>0.175591</v>
      </c>
      <c r="BG41" s="126"/>
      <c r="BH41" s="126"/>
      <c r="BI41" s="126"/>
      <c r="BJ41" s="126"/>
      <c r="BK41" s="126"/>
      <c r="BL41" s="126"/>
      <c r="BM41" s="126"/>
      <c r="BN41" s="126"/>
      <c r="BO41" s="126"/>
      <c r="BP41" s="126"/>
      <c r="BQ41" s="126"/>
      <c r="BR41" s="126"/>
      <c r="BS41" s="126"/>
      <c r="BT41" s="126"/>
      <c r="BU41" s="126"/>
      <c r="BV41" s="126"/>
      <c r="BW41" s="126"/>
      <c r="BX41" s="126"/>
      <c r="BY41" s="126"/>
      <c r="BZ41" s="123">
        <v>4.8596983199999997</v>
      </c>
      <c r="CA41" s="123">
        <v>4.8596983199999997</v>
      </c>
      <c r="CB41" s="123">
        <v>4.8596983199999997</v>
      </c>
      <c r="CC41" s="123">
        <v>6.4532123400000003</v>
      </c>
      <c r="CD41" s="123">
        <v>6.4532123400000003</v>
      </c>
      <c r="CE41" s="123">
        <v>6.4532123400000003</v>
      </c>
      <c r="CF41" s="126"/>
      <c r="CG41" s="126"/>
      <c r="CH41" s="126"/>
      <c r="CI41" s="126"/>
      <c r="CJ41" s="126"/>
      <c r="CK41" s="126"/>
      <c r="CL41" s="126"/>
      <c r="CM41" s="126"/>
      <c r="CN41" s="126"/>
      <c r="CO41" s="126"/>
      <c r="CP41" s="126"/>
      <c r="CQ41" s="126"/>
      <c r="CR41" s="126"/>
      <c r="CS41" s="126"/>
      <c r="CT41" s="126"/>
      <c r="CU41" s="126"/>
      <c r="CV41" s="126"/>
      <c r="CW41" s="126"/>
      <c r="CX41" s="126"/>
      <c r="CY41" s="125">
        <v>46112</v>
      </c>
      <c r="CZ41" s="125">
        <v>46112</v>
      </c>
      <c r="DA41" s="125">
        <v>46112</v>
      </c>
      <c r="DB41" s="125">
        <v>46022</v>
      </c>
      <c r="DC41" s="125">
        <v>46022</v>
      </c>
      <c r="DD41" s="125">
        <v>46022</v>
      </c>
      <c r="DE41" s="126"/>
      <c r="DF41" s="126"/>
      <c r="DG41" s="126"/>
      <c r="DH41" s="126"/>
      <c r="DI41" s="126"/>
      <c r="DJ41" s="126"/>
      <c r="DK41" s="126"/>
      <c r="DL41" s="126"/>
      <c r="DM41" s="126"/>
      <c r="DN41" s="126"/>
      <c r="DO41" s="126"/>
      <c r="DP41" s="126"/>
      <c r="DQ41" s="126"/>
      <c r="DR41" s="126"/>
      <c r="DS41" s="126"/>
      <c r="DT41" s="126"/>
      <c r="DU41" s="126"/>
      <c r="DV41" s="126"/>
      <c r="DW41" s="126"/>
      <c r="DX41" s="126" t="s">
        <v>150</v>
      </c>
      <c r="DY41" s="126" t="s">
        <v>150</v>
      </c>
      <c r="DZ41" s="126" t="s">
        <v>150</v>
      </c>
      <c r="EA41" s="126" t="s">
        <v>150</v>
      </c>
      <c r="EB41" s="126" t="s">
        <v>150</v>
      </c>
      <c r="EC41" s="126" t="s">
        <v>150</v>
      </c>
      <c r="ED41" s="126"/>
      <c r="EE41" s="126"/>
      <c r="EF41" s="126"/>
      <c r="EG41" s="126"/>
      <c r="EH41" s="126"/>
      <c r="EI41" s="126"/>
      <c r="EJ41" s="126"/>
      <c r="EK41" s="126"/>
      <c r="EL41" s="126"/>
      <c r="EM41" s="126"/>
      <c r="EN41" s="126"/>
      <c r="EO41" s="126"/>
      <c r="EP41" s="126"/>
      <c r="EQ41" s="126"/>
      <c r="ER41" s="126"/>
      <c r="ES41" s="126"/>
      <c r="ET41" s="126"/>
      <c r="EU41" s="126"/>
      <c r="EV41" s="126"/>
      <c r="EW41" s="126" t="s">
        <v>151</v>
      </c>
      <c r="EX41" s="126" t="s">
        <v>152</v>
      </c>
      <c r="EY41" s="123">
        <v>41079.63483689</v>
      </c>
      <c r="EZ41" s="126" t="s">
        <v>178</v>
      </c>
      <c r="FA41" s="126" t="s">
        <v>144</v>
      </c>
      <c r="FB41" s="126" t="s">
        <v>144</v>
      </c>
      <c r="FC41" s="126" t="s">
        <v>144</v>
      </c>
      <c r="FD41" s="126" t="s">
        <v>144</v>
      </c>
      <c r="FE41" s="126" t="s">
        <v>144</v>
      </c>
      <c r="FF41" s="126" t="s">
        <v>157</v>
      </c>
      <c r="FG41" s="126"/>
      <c r="FH41" s="126"/>
      <c r="FI41" s="126"/>
      <c r="FJ41" s="126"/>
      <c r="FK41" s="126"/>
      <c r="FL41" s="126"/>
      <c r="FM41" s="126"/>
      <c r="FN41" s="126"/>
      <c r="FO41" s="126"/>
      <c r="FP41" s="126"/>
      <c r="FQ41" s="126"/>
      <c r="FR41" s="126"/>
      <c r="FS41" s="126"/>
      <c r="FT41" s="126"/>
      <c r="FU41" s="126"/>
      <c r="FV41" s="126"/>
      <c r="FW41" s="126"/>
      <c r="FX41" s="126"/>
      <c r="FY41" s="126"/>
      <c r="FZ41" s="126" t="s">
        <v>182</v>
      </c>
      <c r="GA41" s="126" t="s">
        <v>163</v>
      </c>
    </row>
    <row r="42" spans="1:183" ht="14.25" customHeight="1">
      <c r="A42" s="121">
        <v>40</v>
      </c>
      <c r="B42" s="121" t="s">
        <v>221</v>
      </c>
      <c r="C42" s="122">
        <v>1.307E-3</v>
      </c>
      <c r="D42" s="122">
        <v>1.307E-3</v>
      </c>
      <c r="E42" s="122">
        <v>1.307E-3</v>
      </c>
      <c r="F42" s="122">
        <v>1.4189999999999999E-3</v>
      </c>
      <c r="G42" s="122">
        <v>1.382E-3</v>
      </c>
      <c r="H42" s="122">
        <v>1.307E-3</v>
      </c>
      <c r="I42" s="122">
        <v>1.1199999999999999E-3</v>
      </c>
      <c r="J42" s="121"/>
      <c r="K42" s="121"/>
      <c r="L42" s="121"/>
      <c r="M42" s="121"/>
      <c r="N42" s="121"/>
      <c r="O42" s="121"/>
      <c r="P42" s="121"/>
      <c r="Q42" s="121"/>
      <c r="R42" s="121"/>
      <c r="S42" s="121"/>
      <c r="T42" s="121"/>
      <c r="U42" s="121"/>
      <c r="V42" s="121"/>
      <c r="W42" s="121"/>
      <c r="X42" s="121"/>
      <c r="Y42" s="121"/>
      <c r="Z42" s="121"/>
      <c r="AA42" s="121"/>
      <c r="AB42" s="123">
        <v>0.17499999999999999</v>
      </c>
      <c r="AC42" s="123">
        <v>0.17499999999999999</v>
      </c>
      <c r="AD42" s="123">
        <v>0.17499999999999999</v>
      </c>
      <c r="AE42" s="123">
        <v>0.19</v>
      </c>
      <c r="AF42" s="123">
        <v>0.185</v>
      </c>
      <c r="AG42" s="123">
        <v>0.17499999999999999</v>
      </c>
      <c r="AH42" s="123">
        <v>0.15</v>
      </c>
      <c r="AI42" s="126"/>
      <c r="AJ42" s="126"/>
      <c r="AK42" s="126"/>
      <c r="AL42" s="126"/>
      <c r="AM42" s="126"/>
      <c r="AN42" s="126"/>
      <c r="AO42" s="126"/>
      <c r="AP42" s="126"/>
      <c r="AQ42" s="126"/>
      <c r="AR42" s="126"/>
      <c r="AS42" s="126"/>
      <c r="AT42" s="126"/>
      <c r="AU42" s="126"/>
      <c r="AV42" s="126"/>
      <c r="AW42" s="126"/>
      <c r="AX42" s="126"/>
      <c r="AY42" s="126"/>
      <c r="AZ42" s="126"/>
      <c r="BA42" s="124">
        <v>0</v>
      </c>
      <c r="BB42" s="124">
        <v>0</v>
      </c>
      <c r="BC42" s="127">
        <v>-1.4999999999999999E-2</v>
      </c>
      <c r="BD42" s="128">
        <v>5.0000000000000001E-3</v>
      </c>
      <c r="BE42" s="128">
        <v>0.01</v>
      </c>
      <c r="BF42" s="128">
        <v>2.5000000000000001E-2</v>
      </c>
      <c r="BG42" s="128">
        <v>0.15</v>
      </c>
      <c r="BH42" s="126"/>
      <c r="BI42" s="126"/>
      <c r="BJ42" s="126"/>
      <c r="BK42" s="126"/>
      <c r="BL42" s="126"/>
      <c r="BM42" s="126"/>
      <c r="BN42" s="126"/>
      <c r="BO42" s="126"/>
      <c r="BP42" s="126"/>
      <c r="BQ42" s="126"/>
      <c r="BR42" s="126"/>
      <c r="BS42" s="126"/>
      <c r="BT42" s="126"/>
      <c r="BU42" s="126"/>
      <c r="BV42" s="126"/>
      <c r="BW42" s="126"/>
      <c r="BX42" s="126"/>
      <c r="BY42" s="126"/>
      <c r="BZ42" s="123">
        <v>4.8548434699999996</v>
      </c>
      <c r="CA42" s="123">
        <v>4.8548434699999996</v>
      </c>
      <c r="CB42" s="123">
        <v>4.8548434699999996</v>
      </c>
      <c r="CC42" s="123">
        <v>5.5335649</v>
      </c>
      <c r="CD42" s="123">
        <v>5.70075836</v>
      </c>
      <c r="CE42" s="123">
        <v>6.4314922699999997</v>
      </c>
      <c r="CF42" s="123">
        <v>5.3860316700000004</v>
      </c>
      <c r="CG42" s="126"/>
      <c r="CH42" s="126"/>
      <c r="CI42" s="126"/>
      <c r="CJ42" s="126"/>
      <c r="CK42" s="126"/>
      <c r="CL42" s="126"/>
      <c r="CM42" s="126"/>
      <c r="CN42" s="126"/>
      <c r="CO42" s="126"/>
      <c r="CP42" s="126"/>
      <c r="CQ42" s="126"/>
      <c r="CR42" s="126"/>
      <c r="CS42" s="126"/>
      <c r="CT42" s="126"/>
      <c r="CU42" s="126"/>
      <c r="CV42" s="126"/>
      <c r="CW42" s="126"/>
      <c r="CX42" s="126"/>
      <c r="CY42" s="125">
        <v>46112</v>
      </c>
      <c r="CZ42" s="125">
        <v>46112</v>
      </c>
      <c r="DA42" s="125">
        <v>46112</v>
      </c>
      <c r="DB42" s="125">
        <v>46081</v>
      </c>
      <c r="DC42" s="125">
        <v>46053</v>
      </c>
      <c r="DD42" s="125">
        <v>46022</v>
      </c>
      <c r="DE42" s="125">
        <v>45991</v>
      </c>
      <c r="DF42" s="126"/>
      <c r="DG42" s="126"/>
      <c r="DH42" s="126"/>
      <c r="DI42" s="126"/>
      <c r="DJ42" s="126"/>
      <c r="DK42" s="126"/>
      <c r="DL42" s="126"/>
      <c r="DM42" s="126"/>
      <c r="DN42" s="126"/>
      <c r="DO42" s="126"/>
      <c r="DP42" s="126"/>
      <c r="DQ42" s="126"/>
      <c r="DR42" s="126"/>
      <c r="DS42" s="126"/>
      <c r="DT42" s="126"/>
      <c r="DU42" s="126"/>
      <c r="DV42" s="126"/>
      <c r="DW42" s="126"/>
      <c r="DX42" s="126" t="s">
        <v>150</v>
      </c>
      <c r="DY42" s="126" t="s">
        <v>150</v>
      </c>
      <c r="DZ42" s="126" t="s">
        <v>150</v>
      </c>
      <c r="EA42" s="126" t="s">
        <v>150</v>
      </c>
      <c r="EB42" s="126" t="s">
        <v>150</v>
      </c>
      <c r="EC42" s="126" t="s">
        <v>150</v>
      </c>
      <c r="ED42" s="126" t="s">
        <v>150</v>
      </c>
      <c r="EE42" s="126"/>
      <c r="EF42" s="126"/>
      <c r="EG42" s="126"/>
      <c r="EH42" s="126"/>
      <c r="EI42" s="126"/>
      <c r="EJ42" s="126"/>
      <c r="EK42" s="126"/>
      <c r="EL42" s="126"/>
      <c r="EM42" s="126"/>
      <c r="EN42" s="126"/>
      <c r="EO42" s="126"/>
      <c r="EP42" s="126"/>
      <c r="EQ42" s="126"/>
      <c r="ER42" s="126"/>
      <c r="ES42" s="126"/>
      <c r="ET42" s="126"/>
      <c r="EU42" s="126"/>
      <c r="EV42" s="126"/>
      <c r="EW42" s="126" t="s">
        <v>151</v>
      </c>
      <c r="EX42" s="126" t="s">
        <v>152</v>
      </c>
      <c r="EY42" s="123">
        <v>932.45547772999998</v>
      </c>
      <c r="EZ42" s="126"/>
      <c r="FA42" s="126" t="s">
        <v>157</v>
      </c>
      <c r="FB42" s="126" t="s">
        <v>157</v>
      </c>
      <c r="FC42" s="126" t="s">
        <v>157</v>
      </c>
      <c r="FD42" s="126" t="s">
        <v>157</v>
      </c>
      <c r="FE42" s="126" t="s">
        <v>157</v>
      </c>
      <c r="FF42" s="126" t="s">
        <v>157</v>
      </c>
      <c r="FG42" s="126" t="s">
        <v>157</v>
      </c>
      <c r="FH42" s="126"/>
      <c r="FI42" s="126"/>
      <c r="FJ42" s="126"/>
      <c r="FK42" s="126"/>
      <c r="FL42" s="126"/>
      <c r="FM42" s="126"/>
      <c r="FN42" s="126"/>
      <c r="FO42" s="126"/>
      <c r="FP42" s="126"/>
      <c r="FQ42" s="126"/>
      <c r="FR42" s="126"/>
      <c r="FS42" s="126"/>
      <c r="FT42" s="126"/>
      <c r="FU42" s="126"/>
      <c r="FV42" s="126"/>
      <c r="FW42" s="126"/>
      <c r="FX42" s="126"/>
      <c r="FY42" s="126"/>
      <c r="FZ42" s="126" t="s">
        <v>222</v>
      </c>
      <c r="GA42" s="126" t="s">
        <v>222</v>
      </c>
    </row>
    <row r="43" spans="1:183" ht="14.25" customHeight="1">
      <c r="A43" s="121">
        <v>41</v>
      </c>
      <c r="B43" s="121" t="s">
        <v>223</v>
      </c>
      <c r="C43" s="122">
        <v>1.16E-3</v>
      </c>
      <c r="D43" s="122">
        <v>1.16E-3</v>
      </c>
      <c r="E43" s="122">
        <v>1.1169999999999999E-3</v>
      </c>
      <c r="F43" s="122">
        <v>1.1900000000000001E-3</v>
      </c>
      <c r="G43" s="122">
        <v>1.1900000000000001E-3</v>
      </c>
      <c r="H43" s="122">
        <v>1.1900000000000001E-3</v>
      </c>
      <c r="I43" s="122">
        <v>1.1900000000000001E-3</v>
      </c>
      <c r="J43" s="122">
        <v>1.1150000000000001E-3</v>
      </c>
      <c r="K43" s="122">
        <v>1.072E-3</v>
      </c>
      <c r="L43" s="122">
        <v>8.83E-4</v>
      </c>
      <c r="M43" s="122">
        <v>8.83E-4</v>
      </c>
      <c r="N43" s="122">
        <v>8.8400000000000002E-4</v>
      </c>
      <c r="O43" s="122">
        <v>8.8400000000000002E-4</v>
      </c>
      <c r="P43" s="122">
        <v>8.6200000000000003E-4</v>
      </c>
      <c r="Q43" s="122">
        <v>8.6200000000000003E-4</v>
      </c>
      <c r="R43" s="122">
        <v>8.6200000000000003E-4</v>
      </c>
      <c r="S43" s="122">
        <v>8.6200000000000003E-4</v>
      </c>
      <c r="T43" s="122">
        <v>8.6200000000000003E-4</v>
      </c>
      <c r="U43" s="122">
        <v>8.6200000000000003E-4</v>
      </c>
      <c r="V43" s="122">
        <v>2.6400000000000002E-4</v>
      </c>
      <c r="W43" s="122">
        <v>0</v>
      </c>
      <c r="X43" s="122">
        <v>0</v>
      </c>
      <c r="Y43" s="122">
        <v>0</v>
      </c>
      <c r="Z43" s="122">
        <v>0</v>
      </c>
      <c r="AA43" s="122">
        <v>0</v>
      </c>
      <c r="AB43" s="123">
        <v>0.155359</v>
      </c>
      <c r="AC43" s="123">
        <v>0.155359</v>
      </c>
      <c r="AD43" s="123">
        <v>0.14955099999999999</v>
      </c>
      <c r="AE43" s="123">
        <v>0.15926899999999999</v>
      </c>
      <c r="AF43" s="123">
        <v>0.15926899999999999</v>
      </c>
      <c r="AG43" s="123">
        <v>0.15926899999999999</v>
      </c>
      <c r="AH43" s="123">
        <v>0.15926899999999999</v>
      </c>
      <c r="AI43" s="123">
        <v>0.14926900000000001</v>
      </c>
      <c r="AJ43" s="123">
        <v>0.143455</v>
      </c>
      <c r="AK43" s="123">
        <v>0.118257</v>
      </c>
      <c r="AL43" s="123">
        <v>0.118257</v>
      </c>
      <c r="AM43" s="123">
        <v>0.118257</v>
      </c>
      <c r="AN43" s="123">
        <v>0.118257</v>
      </c>
      <c r="AO43" s="123">
        <v>0.11529399999999999</v>
      </c>
      <c r="AP43" s="123">
        <v>0.11529399999999999</v>
      </c>
      <c r="AQ43" s="123">
        <v>0.11529399999999999</v>
      </c>
      <c r="AR43" s="123">
        <v>0.11529399999999999</v>
      </c>
      <c r="AS43" s="123">
        <v>0.11529399999999999</v>
      </c>
      <c r="AT43" s="123">
        <v>0.11529399999999999</v>
      </c>
      <c r="AU43" s="123">
        <v>3.5293999999999999E-2</v>
      </c>
      <c r="AV43" s="123">
        <v>0</v>
      </c>
      <c r="AW43" s="123">
        <v>0</v>
      </c>
      <c r="AX43" s="123">
        <v>0</v>
      </c>
      <c r="AY43" s="123">
        <v>0</v>
      </c>
      <c r="AZ43" s="123">
        <v>0</v>
      </c>
      <c r="BA43" s="124">
        <v>0</v>
      </c>
      <c r="BB43" s="128">
        <v>5.8079999999999998E-3</v>
      </c>
      <c r="BC43" s="127">
        <v>-9.7179999999999992E-3</v>
      </c>
      <c r="BD43" s="124">
        <v>0</v>
      </c>
      <c r="BE43" s="124">
        <v>0</v>
      </c>
      <c r="BF43" s="124">
        <v>0</v>
      </c>
      <c r="BG43" s="128">
        <v>0.01</v>
      </c>
      <c r="BH43" s="128">
        <v>5.8139999999999997E-3</v>
      </c>
      <c r="BI43" s="128">
        <v>2.5198000000000002E-2</v>
      </c>
      <c r="BJ43" s="124">
        <v>0</v>
      </c>
      <c r="BK43" s="124">
        <v>0</v>
      </c>
      <c r="BL43" s="124">
        <v>0</v>
      </c>
      <c r="BM43" s="128">
        <v>2.9629999999999999E-3</v>
      </c>
      <c r="BN43" s="124">
        <v>0</v>
      </c>
      <c r="BO43" s="124">
        <v>0</v>
      </c>
      <c r="BP43" s="124">
        <v>0</v>
      </c>
      <c r="BQ43" s="124">
        <v>0</v>
      </c>
      <c r="BR43" s="124">
        <v>0</v>
      </c>
      <c r="BS43" s="128">
        <v>0.08</v>
      </c>
      <c r="BT43" s="128">
        <v>3.5293999999999999E-2</v>
      </c>
      <c r="BU43" s="124">
        <v>0</v>
      </c>
      <c r="BV43" s="124">
        <v>0</v>
      </c>
      <c r="BW43" s="124">
        <v>0</v>
      </c>
      <c r="BX43" s="124">
        <v>0</v>
      </c>
      <c r="BY43" s="124">
        <v>0</v>
      </c>
      <c r="BZ43" s="123">
        <v>5.6068465300000003</v>
      </c>
      <c r="CA43" s="123">
        <v>5.6068465300000003</v>
      </c>
      <c r="CB43" s="123">
        <v>4.1488382699999997</v>
      </c>
      <c r="CC43" s="123">
        <v>4.6385544699999999</v>
      </c>
      <c r="CD43" s="123">
        <v>4.90785991</v>
      </c>
      <c r="CE43" s="123">
        <v>5.8533562400000001</v>
      </c>
      <c r="CF43" s="123">
        <v>5.7188525300000004</v>
      </c>
      <c r="CG43" s="123">
        <v>5.27550221</v>
      </c>
      <c r="CH43" s="123">
        <v>4.6719860899999999</v>
      </c>
      <c r="CI43" s="123">
        <v>3.8524924600000001</v>
      </c>
      <c r="CJ43" s="123">
        <v>3.6888705100000001</v>
      </c>
      <c r="CK43" s="123">
        <v>3.6224510799999998</v>
      </c>
      <c r="CL43" s="123">
        <v>3.5076451799999999</v>
      </c>
      <c r="CM43" s="123">
        <v>3.3259421300000001</v>
      </c>
      <c r="CN43" s="123">
        <v>3.2700065500000002</v>
      </c>
      <c r="CO43" s="123">
        <v>2.7368627800000001</v>
      </c>
      <c r="CP43" s="123">
        <v>2.9020330400000001</v>
      </c>
      <c r="CQ43" s="123">
        <v>3.51504124</v>
      </c>
      <c r="CR43" s="123">
        <v>3.3557387400000001</v>
      </c>
      <c r="CS43" s="123">
        <v>0.94132727999999999</v>
      </c>
      <c r="CT43" s="123">
        <v>0</v>
      </c>
      <c r="CU43" s="123">
        <v>0</v>
      </c>
      <c r="CV43" s="123">
        <v>0</v>
      </c>
      <c r="CW43" s="123">
        <v>0</v>
      </c>
      <c r="CX43" s="123">
        <v>0</v>
      </c>
      <c r="CY43" s="125">
        <v>46142</v>
      </c>
      <c r="CZ43" s="125">
        <v>46142</v>
      </c>
      <c r="DA43" s="125">
        <v>46112</v>
      </c>
      <c r="DB43" s="125">
        <v>46081</v>
      </c>
      <c r="DC43" s="125">
        <v>46053</v>
      </c>
      <c r="DD43" s="125">
        <v>46022</v>
      </c>
      <c r="DE43" s="125">
        <v>45991</v>
      </c>
      <c r="DF43" s="125">
        <v>45961</v>
      </c>
      <c r="DG43" s="125">
        <v>45930</v>
      </c>
      <c r="DH43" s="125">
        <v>45900</v>
      </c>
      <c r="DI43" s="125">
        <v>45869</v>
      </c>
      <c r="DJ43" s="125">
        <v>45838</v>
      </c>
      <c r="DK43" s="125">
        <v>45808</v>
      </c>
      <c r="DL43" s="125">
        <v>45777</v>
      </c>
      <c r="DM43" s="125">
        <v>45747</v>
      </c>
      <c r="DN43" s="125">
        <v>45716</v>
      </c>
      <c r="DO43" s="125">
        <v>45688</v>
      </c>
      <c r="DP43" s="125">
        <v>45657</v>
      </c>
      <c r="DQ43" s="125">
        <v>45626</v>
      </c>
      <c r="DR43" s="125">
        <v>45596</v>
      </c>
      <c r="DS43" s="125">
        <v>45138</v>
      </c>
      <c r="DT43" s="125">
        <v>45138</v>
      </c>
      <c r="DU43" s="125">
        <v>45138</v>
      </c>
      <c r="DV43" s="125">
        <v>45138</v>
      </c>
      <c r="DW43" s="125">
        <v>45138</v>
      </c>
      <c r="DX43" s="126" t="s">
        <v>150</v>
      </c>
      <c r="DY43" s="126" t="s">
        <v>150</v>
      </c>
      <c r="DZ43" s="126" t="s">
        <v>150</v>
      </c>
      <c r="EA43" s="126" t="s">
        <v>150</v>
      </c>
      <c r="EB43" s="126" t="s">
        <v>150</v>
      </c>
      <c r="EC43" s="126" t="s">
        <v>150</v>
      </c>
      <c r="ED43" s="126" t="s">
        <v>150</v>
      </c>
      <c r="EE43" s="126" t="s">
        <v>150</v>
      </c>
      <c r="EF43" s="126" t="s">
        <v>150</v>
      </c>
      <c r="EG43" s="126" t="s">
        <v>150</v>
      </c>
      <c r="EH43" s="126" t="s">
        <v>150</v>
      </c>
      <c r="EI43" s="126" t="s">
        <v>150</v>
      </c>
      <c r="EJ43" s="126" t="s">
        <v>150</v>
      </c>
      <c r="EK43" s="126" t="s">
        <v>150</v>
      </c>
      <c r="EL43" s="126" t="s">
        <v>150</v>
      </c>
      <c r="EM43" s="126" t="s">
        <v>150</v>
      </c>
      <c r="EN43" s="126" t="s">
        <v>150</v>
      </c>
      <c r="EO43" s="126" t="s">
        <v>150</v>
      </c>
      <c r="EP43" s="126" t="s">
        <v>150</v>
      </c>
      <c r="EQ43" s="126" t="s">
        <v>150</v>
      </c>
      <c r="ER43" s="126" t="s">
        <v>150</v>
      </c>
      <c r="ES43" s="126" t="s">
        <v>150</v>
      </c>
      <c r="ET43" s="126" t="s">
        <v>150</v>
      </c>
      <c r="EU43" s="126" t="s">
        <v>150</v>
      </c>
      <c r="EV43" s="126" t="s">
        <v>150</v>
      </c>
      <c r="EW43" s="126" t="s">
        <v>151</v>
      </c>
      <c r="EX43" s="126" t="s">
        <v>152</v>
      </c>
      <c r="EY43" s="123">
        <v>39439.372308880003</v>
      </c>
      <c r="EZ43" s="126" t="s">
        <v>178</v>
      </c>
      <c r="FA43" s="126" t="s">
        <v>144</v>
      </c>
      <c r="FB43" s="126" t="s">
        <v>144</v>
      </c>
      <c r="FC43" s="126" t="s">
        <v>144</v>
      </c>
      <c r="FD43" s="126" t="s">
        <v>144</v>
      </c>
      <c r="FE43" s="126" t="s">
        <v>144</v>
      </c>
      <c r="FF43" s="126" t="s">
        <v>144</v>
      </c>
      <c r="FG43" s="126" t="s">
        <v>144</v>
      </c>
      <c r="FH43" s="126" t="s">
        <v>144</v>
      </c>
      <c r="FI43" s="126" t="s">
        <v>144</v>
      </c>
      <c r="FJ43" s="126" t="s">
        <v>144</v>
      </c>
      <c r="FK43" s="126" t="s">
        <v>144</v>
      </c>
      <c r="FL43" s="126" t="s">
        <v>144</v>
      </c>
      <c r="FM43" s="126" t="s">
        <v>144</v>
      </c>
      <c r="FN43" s="126" t="s">
        <v>144</v>
      </c>
      <c r="FO43" s="126" t="s">
        <v>144</v>
      </c>
      <c r="FP43" s="126" t="s">
        <v>144</v>
      </c>
      <c r="FQ43" s="126" t="s">
        <v>144</v>
      </c>
      <c r="FR43" s="126" t="s">
        <v>144</v>
      </c>
      <c r="FS43" s="126" t="s">
        <v>144</v>
      </c>
      <c r="FT43" s="126" t="s">
        <v>144</v>
      </c>
      <c r="FU43" s="126" t="s">
        <v>144</v>
      </c>
      <c r="FV43" s="126" t="s">
        <v>144</v>
      </c>
      <c r="FW43" s="126" t="s">
        <v>144</v>
      </c>
      <c r="FX43" s="126" t="s">
        <v>144</v>
      </c>
      <c r="FY43" s="126" t="s">
        <v>144</v>
      </c>
      <c r="FZ43" s="126" t="s">
        <v>154</v>
      </c>
      <c r="GA43" s="126" t="s">
        <v>146</v>
      </c>
    </row>
    <row r="44" spans="1:183" ht="14.25" customHeight="1">
      <c r="A44" s="121">
        <v>42</v>
      </c>
      <c r="B44" s="121" t="s">
        <v>224</v>
      </c>
      <c r="C44" s="122">
        <v>1.124E-3</v>
      </c>
      <c r="D44" s="122">
        <v>1.124E-3</v>
      </c>
      <c r="E44" s="122">
        <v>1.106E-3</v>
      </c>
      <c r="F44" s="122">
        <v>1.106E-3</v>
      </c>
      <c r="G44" s="122">
        <v>1.106E-3</v>
      </c>
      <c r="H44" s="122">
        <v>1.106E-3</v>
      </c>
      <c r="I44" s="122">
        <v>1.44E-4</v>
      </c>
      <c r="J44" s="122">
        <v>1.44E-4</v>
      </c>
      <c r="K44" s="122">
        <v>1.44E-4</v>
      </c>
      <c r="L44" s="122">
        <v>1.44E-4</v>
      </c>
      <c r="M44" s="122">
        <v>1.44E-4</v>
      </c>
      <c r="N44" s="122">
        <v>1.45E-4</v>
      </c>
      <c r="O44" s="122">
        <v>4.6299999999999998E-4</v>
      </c>
      <c r="P44" s="122">
        <v>4.6299999999999998E-4</v>
      </c>
      <c r="Q44" s="122">
        <v>4.6299999999999998E-4</v>
      </c>
      <c r="R44" s="122">
        <v>5.8299999999999997E-4</v>
      </c>
      <c r="S44" s="122">
        <v>5.8299999999999997E-4</v>
      </c>
      <c r="T44" s="122">
        <v>5.8299999999999997E-4</v>
      </c>
      <c r="U44" s="122">
        <v>0</v>
      </c>
      <c r="V44" s="122">
        <v>0</v>
      </c>
      <c r="W44" s="122">
        <v>0</v>
      </c>
      <c r="X44" s="122">
        <v>1.0169999999999999E-3</v>
      </c>
      <c r="Y44" s="122">
        <v>1.0169999999999999E-3</v>
      </c>
      <c r="Z44" s="122">
        <v>1.0169999999999999E-3</v>
      </c>
      <c r="AA44" s="122">
        <v>6.4300000000000002E-4</v>
      </c>
      <c r="AB44" s="123">
        <v>0.150536</v>
      </c>
      <c r="AC44" s="123">
        <v>0.150536</v>
      </c>
      <c r="AD44" s="123">
        <v>0.14812800000000001</v>
      </c>
      <c r="AE44" s="123">
        <v>0.14812800000000001</v>
      </c>
      <c r="AF44" s="123">
        <v>0.14812800000000001</v>
      </c>
      <c r="AG44" s="123">
        <v>0.14812800000000001</v>
      </c>
      <c r="AH44" s="123">
        <v>1.934E-2</v>
      </c>
      <c r="AI44" s="123">
        <v>1.934E-2</v>
      </c>
      <c r="AJ44" s="123">
        <v>1.934E-2</v>
      </c>
      <c r="AK44" s="123">
        <v>1.934E-2</v>
      </c>
      <c r="AL44" s="123">
        <v>1.934E-2</v>
      </c>
      <c r="AM44" s="123">
        <v>1.934E-2</v>
      </c>
      <c r="AN44" s="123">
        <v>6.2E-2</v>
      </c>
      <c r="AO44" s="123">
        <v>6.2E-2</v>
      </c>
      <c r="AP44" s="123">
        <v>6.2E-2</v>
      </c>
      <c r="AQ44" s="123">
        <v>7.8E-2</v>
      </c>
      <c r="AR44" s="123">
        <v>7.8E-2</v>
      </c>
      <c r="AS44" s="123">
        <v>7.8E-2</v>
      </c>
      <c r="AT44" s="123">
        <v>0</v>
      </c>
      <c r="AU44" s="123">
        <v>0</v>
      </c>
      <c r="AV44" s="123">
        <v>0</v>
      </c>
      <c r="AW44" s="123">
        <v>0.13600000000000001</v>
      </c>
      <c r="AX44" s="123">
        <v>0.13600000000000001</v>
      </c>
      <c r="AY44" s="123">
        <v>0.13600000000000001</v>
      </c>
      <c r="AZ44" s="123">
        <v>8.5979E-2</v>
      </c>
      <c r="BA44" s="124">
        <v>0</v>
      </c>
      <c r="BB44" s="128">
        <v>2.408E-3</v>
      </c>
      <c r="BC44" s="124">
        <v>0</v>
      </c>
      <c r="BD44" s="124">
        <v>0</v>
      </c>
      <c r="BE44" s="124">
        <v>0</v>
      </c>
      <c r="BF44" s="128">
        <v>0.12878800000000001</v>
      </c>
      <c r="BG44" s="124">
        <v>0</v>
      </c>
      <c r="BH44" s="124">
        <v>0</v>
      </c>
      <c r="BI44" s="124">
        <v>0</v>
      </c>
      <c r="BJ44" s="124">
        <v>0</v>
      </c>
      <c r="BK44" s="124">
        <v>0</v>
      </c>
      <c r="BL44" s="127">
        <v>-4.2659999999999997E-2</v>
      </c>
      <c r="BM44" s="124">
        <v>0</v>
      </c>
      <c r="BN44" s="124">
        <v>0</v>
      </c>
      <c r="BO44" s="127">
        <v>-1.6E-2</v>
      </c>
      <c r="BP44" s="124">
        <v>0</v>
      </c>
      <c r="BQ44" s="124">
        <v>0</v>
      </c>
      <c r="BR44" s="128">
        <v>7.8E-2</v>
      </c>
      <c r="BS44" s="124">
        <v>0</v>
      </c>
      <c r="BT44" s="124">
        <v>0</v>
      </c>
      <c r="BU44" s="127">
        <v>-0.13600000000000001</v>
      </c>
      <c r="BV44" s="124">
        <v>0</v>
      </c>
      <c r="BW44" s="124">
        <v>0</v>
      </c>
      <c r="BX44" s="128">
        <v>5.0021000000000003E-2</v>
      </c>
      <c r="BY44" s="124">
        <v>0</v>
      </c>
      <c r="BZ44" s="123">
        <v>5.43278631</v>
      </c>
      <c r="CA44" s="123">
        <v>5.43278631</v>
      </c>
      <c r="CB44" s="123">
        <v>5.4439090700000001</v>
      </c>
      <c r="CC44" s="123">
        <v>5.4439090700000001</v>
      </c>
      <c r="CD44" s="123">
        <v>5.4439090700000001</v>
      </c>
      <c r="CE44" s="123">
        <v>5.4439090700000001</v>
      </c>
      <c r="CF44" s="123">
        <v>0.62985751999999995</v>
      </c>
      <c r="CG44" s="123">
        <v>0.62985751999999995</v>
      </c>
      <c r="CH44" s="123">
        <v>0.62985751999999995</v>
      </c>
      <c r="CI44" s="123">
        <v>0.59242331000000004</v>
      </c>
      <c r="CJ44" s="123">
        <v>0.59242331000000004</v>
      </c>
      <c r="CK44" s="123">
        <v>0.59242331000000004</v>
      </c>
      <c r="CL44" s="123">
        <v>1.7584645000000001</v>
      </c>
      <c r="CM44" s="123">
        <v>1.7584645000000001</v>
      </c>
      <c r="CN44" s="123">
        <v>1.7584645000000001</v>
      </c>
      <c r="CO44" s="123">
        <v>2.3780354300000002</v>
      </c>
      <c r="CP44" s="123">
        <v>2.3780354300000002</v>
      </c>
      <c r="CQ44" s="123">
        <v>2.3780354300000002</v>
      </c>
      <c r="CR44" s="123">
        <v>0</v>
      </c>
      <c r="CS44" s="123">
        <v>0</v>
      </c>
      <c r="CT44" s="123">
        <v>0</v>
      </c>
      <c r="CU44" s="123">
        <v>2.9147285699999999</v>
      </c>
      <c r="CV44" s="123">
        <v>2.9147285699999999</v>
      </c>
      <c r="CW44" s="123">
        <v>2.9147285699999999</v>
      </c>
      <c r="CX44" s="123">
        <v>1.1020974299999999</v>
      </c>
      <c r="CY44" s="125">
        <v>46142</v>
      </c>
      <c r="CZ44" s="125">
        <v>46142</v>
      </c>
      <c r="DA44" s="125">
        <v>46022</v>
      </c>
      <c r="DB44" s="125">
        <v>46022</v>
      </c>
      <c r="DC44" s="125">
        <v>46022</v>
      </c>
      <c r="DD44" s="125">
        <v>46022</v>
      </c>
      <c r="DE44" s="125">
        <v>45930</v>
      </c>
      <c r="DF44" s="125">
        <v>45930</v>
      </c>
      <c r="DG44" s="125">
        <v>45930</v>
      </c>
      <c r="DH44" s="125">
        <v>45838</v>
      </c>
      <c r="DI44" s="125">
        <v>45838</v>
      </c>
      <c r="DJ44" s="125">
        <v>45838</v>
      </c>
      <c r="DK44" s="125">
        <v>45747</v>
      </c>
      <c r="DL44" s="125">
        <v>45747</v>
      </c>
      <c r="DM44" s="125">
        <v>45747</v>
      </c>
      <c r="DN44" s="125">
        <v>45657</v>
      </c>
      <c r="DO44" s="125">
        <v>45657</v>
      </c>
      <c r="DP44" s="125">
        <v>45657</v>
      </c>
      <c r="DQ44" s="125">
        <v>45565</v>
      </c>
      <c r="DR44" s="125">
        <v>45565</v>
      </c>
      <c r="DS44" s="125">
        <v>45565</v>
      </c>
      <c r="DT44" s="125">
        <v>45473</v>
      </c>
      <c r="DU44" s="125">
        <v>45473</v>
      </c>
      <c r="DV44" s="125">
        <v>45473</v>
      </c>
      <c r="DW44" s="125">
        <v>44834</v>
      </c>
      <c r="DX44" s="126" t="s">
        <v>150</v>
      </c>
      <c r="DY44" s="126" t="s">
        <v>150</v>
      </c>
      <c r="DZ44" s="126" t="s">
        <v>150</v>
      </c>
      <c r="EA44" s="126" t="s">
        <v>150</v>
      </c>
      <c r="EB44" s="126" t="s">
        <v>150</v>
      </c>
      <c r="EC44" s="126" t="s">
        <v>150</v>
      </c>
      <c r="ED44" s="126" t="s">
        <v>150</v>
      </c>
      <c r="EE44" s="126" t="s">
        <v>150</v>
      </c>
      <c r="EF44" s="126" t="s">
        <v>150</v>
      </c>
      <c r="EG44" s="126" t="s">
        <v>150</v>
      </c>
      <c r="EH44" s="126" t="s">
        <v>150</v>
      </c>
      <c r="EI44" s="126" t="s">
        <v>150</v>
      </c>
      <c r="EJ44" s="126" t="s">
        <v>150</v>
      </c>
      <c r="EK44" s="126" t="s">
        <v>150</v>
      </c>
      <c r="EL44" s="126" t="s">
        <v>150</v>
      </c>
      <c r="EM44" s="126" t="s">
        <v>150</v>
      </c>
      <c r="EN44" s="126" t="s">
        <v>150</v>
      </c>
      <c r="EO44" s="126" t="s">
        <v>150</v>
      </c>
      <c r="EP44" s="126" t="s">
        <v>150</v>
      </c>
      <c r="EQ44" s="126" t="s">
        <v>150</v>
      </c>
      <c r="ER44" s="126" t="s">
        <v>150</v>
      </c>
      <c r="ES44" s="126" t="s">
        <v>150</v>
      </c>
      <c r="ET44" s="126" t="s">
        <v>150</v>
      </c>
      <c r="EU44" s="126" t="s">
        <v>150</v>
      </c>
      <c r="EV44" s="126" t="s">
        <v>150</v>
      </c>
      <c r="EW44" s="126" t="s">
        <v>151</v>
      </c>
      <c r="EX44" s="126" t="s">
        <v>152</v>
      </c>
      <c r="EY44" s="123">
        <v>83986.001970529993</v>
      </c>
      <c r="EZ44" s="126" t="s">
        <v>178</v>
      </c>
      <c r="FA44" s="126" t="s">
        <v>157</v>
      </c>
      <c r="FB44" s="126" t="s">
        <v>157</v>
      </c>
      <c r="FC44" s="126" t="s">
        <v>157</v>
      </c>
      <c r="FD44" s="126" t="s">
        <v>157</v>
      </c>
      <c r="FE44" s="126" t="s">
        <v>157</v>
      </c>
      <c r="FF44" s="126" t="s">
        <v>157</v>
      </c>
      <c r="FG44" s="126" t="s">
        <v>157</v>
      </c>
      <c r="FH44" s="126" t="s">
        <v>157</v>
      </c>
      <c r="FI44" s="126" t="s">
        <v>157</v>
      </c>
      <c r="FJ44" s="126" t="s">
        <v>157</v>
      </c>
      <c r="FK44" s="126" t="s">
        <v>157</v>
      </c>
      <c r="FL44" s="126" t="s">
        <v>157</v>
      </c>
      <c r="FM44" s="126" t="s">
        <v>144</v>
      </c>
      <c r="FN44" s="126" t="s">
        <v>144</v>
      </c>
      <c r="FO44" s="126" t="s">
        <v>157</v>
      </c>
      <c r="FP44" s="126" t="s">
        <v>157</v>
      </c>
      <c r="FQ44" s="126" t="s">
        <v>157</v>
      </c>
      <c r="FR44" s="126" t="s">
        <v>157</v>
      </c>
      <c r="FS44" s="126" t="s">
        <v>157</v>
      </c>
      <c r="FT44" s="126" t="s">
        <v>157</v>
      </c>
      <c r="FU44" s="126" t="s">
        <v>157</v>
      </c>
      <c r="FV44" s="126" t="s">
        <v>157</v>
      </c>
      <c r="FW44" s="126" t="s">
        <v>144</v>
      </c>
      <c r="FX44" s="126" t="s">
        <v>144</v>
      </c>
      <c r="FY44" s="126" t="s">
        <v>144</v>
      </c>
      <c r="FZ44" s="126" t="s">
        <v>225</v>
      </c>
      <c r="GA44" s="126" t="s">
        <v>226</v>
      </c>
    </row>
    <row r="45" spans="1:183" ht="14.25" customHeight="1">
      <c r="A45" s="121">
        <v>43</v>
      </c>
      <c r="B45" s="121" t="s">
        <v>227</v>
      </c>
      <c r="C45" s="122">
        <v>1.114E-3</v>
      </c>
      <c r="D45" s="122">
        <v>1.114E-3</v>
      </c>
      <c r="E45" s="122">
        <v>1.06E-3</v>
      </c>
      <c r="F45" s="122">
        <v>8.61E-4</v>
      </c>
      <c r="G45" s="122">
        <v>8.0500000000000005E-4</v>
      </c>
      <c r="H45" s="122">
        <v>9.3499999999999996E-4</v>
      </c>
      <c r="I45" s="122">
        <v>1.0319999999999999E-3</v>
      </c>
      <c r="J45" s="122">
        <v>1.0330000000000001E-3</v>
      </c>
      <c r="K45" s="122">
        <v>1.0330000000000001E-3</v>
      </c>
      <c r="L45" s="122">
        <v>1.2440000000000001E-3</v>
      </c>
      <c r="M45" s="122">
        <v>1.101E-3</v>
      </c>
      <c r="N45" s="122">
        <v>1.0250000000000001E-3</v>
      </c>
      <c r="O45" s="122">
        <v>1.0250000000000001E-3</v>
      </c>
      <c r="P45" s="122">
        <v>9.7499999999999996E-4</v>
      </c>
      <c r="Q45" s="122">
        <v>9.7499999999999996E-4</v>
      </c>
      <c r="R45" s="122">
        <v>7.9500000000000003E-4</v>
      </c>
      <c r="S45" s="122">
        <v>7.4100000000000001E-4</v>
      </c>
      <c r="T45" s="122">
        <v>6.9899999999999997E-4</v>
      </c>
      <c r="U45" s="122">
        <v>6.9899999999999997E-4</v>
      </c>
      <c r="V45" s="122">
        <v>3.68E-4</v>
      </c>
      <c r="W45" s="122">
        <v>3.68E-4</v>
      </c>
      <c r="X45" s="121"/>
      <c r="Y45" s="121"/>
      <c r="Z45" s="121"/>
      <c r="AA45" s="121"/>
      <c r="AB45" s="123">
        <v>0.14917</v>
      </c>
      <c r="AC45" s="123">
        <v>0.14917</v>
      </c>
      <c r="AD45" s="123">
        <v>0.14189399999999999</v>
      </c>
      <c r="AE45" s="123">
        <v>0.115345</v>
      </c>
      <c r="AF45" s="123">
        <v>0.107756</v>
      </c>
      <c r="AG45" s="123">
        <v>0.12514600000000001</v>
      </c>
      <c r="AH45" s="123">
        <v>0.13823199999999999</v>
      </c>
      <c r="AI45" s="123">
        <v>0.13823199999999999</v>
      </c>
      <c r="AJ45" s="123">
        <v>0.13823199999999999</v>
      </c>
      <c r="AK45" s="123">
        <v>0.16655800000000001</v>
      </c>
      <c r="AL45" s="123">
        <v>0.14737</v>
      </c>
      <c r="AM45" s="123">
        <v>0.13722200000000001</v>
      </c>
      <c r="AN45" s="123">
        <v>0.13722200000000001</v>
      </c>
      <c r="AO45" s="123">
        <v>0.130444</v>
      </c>
      <c r="AP45" s="123">
        <v>0.130444</v>
      </c>
      <c r="AQ45" s="123">
        <v>0.106405</v>
      </c>
      <c r="AR45" s="123">
        <v>9.9123000000000003E-2</v>
      </c>
      <c r="AS45" s="123">
        <v>9.3562000000000006E-2</v>
      </c>
      <c r="AT45" s="123">
        <v>9.3562000000000006E-2</v>
      </c>
      <c r="AU45" s="123">
        <v>4.9179E-2</v>
      </c>
      <c r="AV45" s="123">
        <v>4.9179E-2</v>
      </c>
      <c r="AW45" s="126"/>
      <c r="AX45" s="126"/>
      <c r="AY45" s="126"/>
      <c r="AZ45" s="126"/>
      <c r="BA45" s="124">
        <v>0</v>
      </c>
      <c r="BB45" s="128">
        <v>7.2760000000000003E-3</v>
      </c>
      <c r="BC45" s="128">
        <v>2.6549E-2</v>
      </c>
      <c r="BD45" s="128">
        <v>7.5890000000000003E-3</v>
      </c>
      <c r="BE45" s="127">
        <v>-1.7389999999999999E-2</v>
      </c>
      <c r="BF45" s="127">
        <v>-1.3086E-2</v>
      </c>
      <c r="BG45" s="124">
        <v>0</v>
      </c>
      <c r="BH45" s="124">
        <v>0</v>
      </c>
      <c r="BI45" s="127">
        <v>-2.8326E-2</v>
      </c>
      <c r="BJ45" s="128">
        <v>1.9188E-2</v>
      </c>
      <c r="BK45" s="128">
        <v>1.0148000000000001E-2</v>
      </c>
      <c r="BL45" s="124">
        <v>0</v>
      </c>
      <c r="BM45" s="128">
        <v>6.7780000000000002E-3</v>
      </c>
      <c r="BN45" s="124">
        <v>0</v>
      </c>
      <c r="BO45" s="128">
        <v>2.4039000000000001E-2</v>
      </c>
      <c r="BP45" s="128">
        <v>7.2820000000000003E-3</v>
      </c>
      <c r="BQ45" s="128">
        <v>5.561E-3</v>
      </c>
      <c r="BR45" s="124">
        <v>0</v>
      </c>
      <c r="BS45" s="128">
        <v>4.4382999999999999E-2</v>
      </c>
      <c r="BT45" s="124">
        <v>0</v>
      </c>
      <c r="BU45" s="128">
        <v>4.9179E-2</v>
      </c>
      <c r="BV45" s="126"/>
      <c r="BW45" s="126"/>
      <c r="BX45" s="126"/>
      <c r="BY45" s="126"/>
      <c r="BZ45" s="123">
        <v>5.3834879000000004</v>
      </c>
      <c r="CA45" s="123">
        <v>5.3834879000000004</v>
      </c>
      <c r="CB45" s="123">
        <v>3.9364180599999998</v>
      </c>
      <c r="CC45" s="123">
        <v>3.3593107600000001</v>
      </c>
      <c r="CD45" s="123">
        <v>3.32049145</v>
      </c>
      <c r="CE45" s="123">
        <v>4.5992887500000004</v>
      </c>
      <c r="CF45" s="123">
        <v>4.9634795399999998</v>
      </c>
      <c r="CG45" s="123">
        <v>4.8854298099999998</v>
      </c>
      <c r="CH45" s="123">
        <v>4.5018854800000003</v>
      </c>
      <c r="CI45" s="123">
        <v>5.4260080999999998</v>
      </c>
      <c r="CJ45" s="123">
        <v>4.5970119900000004</v>
      </c>
      <c r="CK45" s="123">
        <v>4.2033873899999996</v>
      </c>
      <c r="CL45" s="123">
        <v>4.0701699400000004</v>
      </c>
      <c r="CM45" s="123">
        <v>3.7629815500000001</v>
      </c>
      <c r="CN45" s="123">
        <v>3.6996958599999998</v>
      </c>
      <c r="CO45" s="123">
        <v>2.52585463</v>
      </c>
      <c r="CP45" s="123">
        <v>2.49499732</v>
      </c>
      <c r="CQ45" s="123">
        <v>2.8524839800000001</v>
      </c>
      <c r="CR45" s="123">
        <v>2.72320874</v>
      </c>
      <c r="CS45" s="123">
        <v>1.3116544999999999</v>
      </c>
      <c r="CT45" s="123">
        <v>1.20104096</v>
      </c>
      <c r="CU45" s="126"/>
      <c r="CV45" s="126"/>
      <c r="CW45" s="126"/>
      <c r="CX45" s="126"/>
      <c r="CY45" s="125">
        <v>46142</v>
      </c>
      <c r="CZ45" s="125">
        <v>46142</v>
      </c>
      <c r="DA45" s="125">
        <v>46112</v>
      </c>
      <c r="DB45" s="125">
        <v>46081</v>
      </c>
      <c r="DC45" s="125">
        <v>46053</v>
      </c>
      <c r="DD45" s="125">
        <v>46022</v>
      </c>
      <c r="DE45" s="125">
        <v>45991</v>
      </c>
      <c r="DF45" s="125">
        <v>45961</v>
      </c>
      <c r="DG45" s="125">
        <v>45930</v>
      </c>
      <c r="DH45" s="125">
        <v>45900</v>
      </c>
      <c r="DI45" s="125">
        <v>45869</v>
      </c>
      <c r="DJ45" s="125">
        <v>45838</v>
      </c>
      <c r="DK45" s="125">
        <v>45808</v>
      </c>
      <c r="DL45" s="125">
        <v>45777</v>
      </c>
      <c r="DM45" s="125">
        <v>45747</v>
      </c>
      <c r="DN45" s="125">
        <v>45716</v>
      </c>
      <c r="DO45" s="125">
        <v>45688</v>
      </c>
      <c r="DP45" s="125">
        <v>45657</v>
      </c>
      <c r="DQ45" s="125">
        <v>45626</v>
      </c>
      <c r="DR45" s="125">
        <v>45596</v>
      </c>
      <c r="DS45" s="125">
        <v>45565</v>
      </c>
      <c r="DT45" s="126"/>
      <c r="DU45" s="126"/>
      <c r="DV45" s="126"/>
      <c r="DW45" s="126"/>
      <c r="DX45" s="126" t="s">
        <v>150</v>
      </c>
      <c r="DY45" s="126" t="s">
        <v>150</v>
      </c>
      <c r="DZ45" s="126" t="s">
        <v>150</v>
      </c>
      <c r="EA45" s="126" t="s">
        <v>150</v>
      </c>
      <c r="EB45" s="126" t="s">
        <v>150</v>
      </c>
      <c r="EC45" s="126" t="s">
        <v>150</v>
      </c>
      <c r="ED45" s="126" t="s">
        <v>150</v>
      </c>
      <c r="EE45" s="126" t="s">
        <v>150</v>
      </c>
      <c r="EF45" s="126" t="s">
        <v>150</v>
      </c>
      <c r="EG45" s="126" t="s">
        <v>150</v>
      </c>
      <c r="EH45" s="126" t="s">
        <v>150</v>
      </c>
      <c r="EI45" s="126" t="s">
        <v>150</v>
      </c>
      <c r="EJ45" s="126" t="s">
        <v>150</v>
      </c>
      <c r="EK45" s="126" t="s">
        <v>150</v>
      </c>
      <c r="EL45" s="126" t="s">
        <v>150</v>
      </c>
      <c r="EM45" s="126" t="s">
        <v>150</v>
      </c>
      <c r="EN45" s="126" t="s">
        <v>150</v>
      </c>
      <c r="EO45" s="126" t="s">
        <v>150</v>
      </c>
      <c r="EP45" s="126" t="s">
        <v>150</v>
      </c>
      <c r="EQ45" s="126" t="s">
        <v>150</v>
      </c>
      <c r="ER45" s="126" t="s">
        <v>150</v>
      </c>
      <c r="ES45" s="126"/>
      <c r="ET45" s="126"/>
      <c r="EU45" s="126"/>
      <c r="EV45" s="126"/>
      <c r="EW45" s="126" t="s">
        <v>151</v>
      </c>
      <c r="EX45" s="126" t="s">
        <v>152</v>
      </c>
      <c r="EY45" s="123">
        <v>266.03076590000001</v>
      </c>
      <c r="EZ45" s="126"/>
      <c r="FA45" s="126" t="s">
        <v>196</v>
      </c>
      <c r="FB45" s="126" t="s">
        <v>196</v>
      </c>
      <c r="FC45" s="126" t="s">
        <v>196</v>
      </c>
      <c r="FD45" s="126" t="s">
        <v>196</v>
      </c>
      <c r="FE45" s="126" t="s">
        <v>196</v>
      </c>
      <c r="FF45" s="126" t="s">
        <v>196</v>
      </c>
      <c r="FG45" s="126" t="s">
        <v>196</v>
      </c>
      <c r="FH45" s="126" t="s">
        <v>196</v>
      </c>
      <c r="FI45" s="126" t="s">
        <v>196</v>
      </c>
      <c r="FJ45" s="126" t="s">
        <v>196</v>
      </c>
      <c r="FK45" s="126" t="s">
        <v>196</v>
      </c>
      <c r="FL45" s="126" t="s">
        <v>196</v>
      </c>
      <c r="FM45" s="126" t="s">
        <v>144</v>
      </c>
      <c r="FN45" s="126" t="s">
        <v>196</v>
      </c>
      <c r="FO45" s="126" t="s">
        <v>196</v>
      </c>
      <c r="FP45" s="126" t="s">
        <v>196</v>
      </c>
      <c r="FQ45" s="126" t="s">
        <v>196</v>
      </c>
      <c r="FR45" s="126" t="s">
        <v>196</v>
      </c>
      <c r="FS45" s="126" t="s">
        <v>196</v>
      </c>
      <c r="FT45" s="126" t="s">
        <v>196</v>
      </c>
      <c r="FU45" s="126" t="s">
        <v>196</v>
      </c>
      <c r="FV45" s="126"/>
      <c r="FW45" s="126"/>
      <c r="FX45" s="126"/>
      <c r="FY45" s="126"/>
      <c r="FZ45" s="126" t="s">
        <v>154</v>
      </c>
      <c r="GA45" s="126" t="s">
        <v>146</v>
      </c>
    </row>
    <row r="46" spans="1:183" ht="14.25" customHeight="1">
      <c r="A46" s="121">
        <v>44</v>
      </c>
      <c r="B46" s="121" t="s">
        <v>228</v>
      </c>
      <c r="C46" s="122">
        <v>1.039E-3</v>
      </c>
      <c r="D46" s="122">
        <v>1.0399999999999999E-3</v>
      </c>
      <c r="E46" s="122">
        <v>9.0399999999999996E-4</v>
      </c>
      <c r="F46" s="122">
        <v>6.8999999999999997E-4</v>
      </c>
      <c r="G46" s="122">
        <v>6.8999999999999997E-4</v>
      </c>
      <c r="H46" s="122">
        <v>2.0569999999999998E-3</v>
      </c>
      <c r="I46" s="122">
        <v>2.0569999999999998E-3</v>
      </c>
      <c r="J46" s="122">
        <v>2.2330000000000002E-3</v>
      </c>
      <c r="K46" s="122">
        <v>2.2049999999999999E-3</v>
      </c>
      <c r="L46" s="122">
        <v>2.039E-3</v>
      </c>
      <c r="M46" s="122">
        <v>2.039E-3</v>
      </c>
      <c r="N46" s="122">
        <v>2.0400000000000001E-3</v>
      </c>
      <c r="O46" s="122">
        <v>2.4199999999999998E-3</v>
      </c>
      <c r="P46" s="122">
        <v>2.8170000000000001E-3</v>
      </c>
      <c r="Q46" s="122">
        <v>2.8170000000000001E-3</v>
      </c>
      <c r="R46" s="122">
        <v>2.8180000000000002E-3</v>
      </c>
      <c r="S46" s="122">
        <v>2.6229999999999999E-3</v>
      </c>
      <c r="T46" s="122">
        <v>2.8140000000000001E-3</v>
      </c>
      <c r="U46" s="122">
        <v>2.4659999999999999E-3</v>
      </c>
      <c r="V46" s="122">
        <v>2.1229999999999999E-3</v>
      </c>
      <c r="W46" s="122">
        <v>2.2309999999999999E-3</v>
      </c>
      <c r="X46" s="122">
        <v>2.3140000000000001E-3</v>
      </c>
      <c r="Y46" s="122">
        <v>2.5230000000000001E-3</v>
      </c>
      <c r="Z46" s="122">
        <v>2.5240000000000002E-3</v>
      </c>
      <c r="AA46" s="122">
        <v>2.4759999999999999E-3</v>
      </c>
      <c r="AB46" s="123">
        <v>0.13919400000000001</v>
      </c>
      <c r="AC46" s="123">
        <v>0.13919400000000001</v>
      </c>
      <c r="AD46" s="123">
        <v>0.121057</v>
      </c>
      <c r="AE46" s="123">
        <v>9.2383999999999994E-2</v>
      </c>
      <c r="AF46" s="123">
        <v>9.2383999999999994E-2</v>
      </c>
      <c r="AG46" s="123">
        <v>0.27538400000000002</v>
      </c>
      <c r="AH46" s="123">
        <v>0.27538400000000002</v>
      </c>
      <c r="AI46" s="123">
        <v>0.29899799999999999</v>
      </c>
      <c r="AJ46" s="123">
        <v>0.29519800000000002</v>
      </c>
      <c r="AK46" s="123">
        <v>0.27300000000000002</v>
      </c>
      <c r="AL46" s="123">
        <v>0.27300000000000002</v>
      </c>
      <c r="AM46" s="123">
        <v>0.27300000000000002</v>
      </c>
      <c r="AN46" s="123">
        <v>0.32389299999999999</v>
      </c>
      <c r="AO46" s="123">
        <v>0.377</v>
      </c>
      <c r="AP46" s="123">
        <v>0.377</v>
      </c>
      <c r="AQ46" s="123">
        <v>0.377</v>
      </c>
      <c r="AR46" s="123">
        <v>0.35099999999999998</v>
      </c>
      <c r="AS46" s="123">
        <v>0.37646499999999999</v>
      </c>
      <c r="AT46" s="123">
        <v>0.32997399999999999</v>
      </c>
      <c r="AU46" s="123">
        <v>0.283974</v>
      </c>
      <c r="AV46" s="123">
        <v>0.29847400000000002</v>
      </c>
      <c r="AW46" s="123">
        <v>0.30947400000000003</v>
      </c>
      <c r="AX46" s="123">
        <v>0.337474</v>
      </c>
      <c r="AY46" s="123">
        <v>0.337474</v>
      </c>
      <c r="AZ46" s="123">
        <v>0.33104499999999998</v>
      </c>
      <c r="BA46" s="124">
        <v>0</v>
      </c>
      <c r="BB46" s="128">
        <v>1.8137E-2</v>
      </c>
      <c r="BC46" s="128">
        <v>2.8673000000000001E-2</v>
      </c>
      <c r="BD46" s="124">
        <v>0</v>
      </c>
      <c r="BE46" s="127">
        <v>-0.183</v>
      </c>
      <c r="BF46" s="124">
        <v>0</v>
      </c>
      <c r="BG46" s="127">
        <v>-2.3614E-2</v>
      </c>
      <c r="BH46" s="128">
        <v>3.8E-3</v>
      </c>
      <c r="BI46" s="128">
        <v>2.2197999999999999E-2</v>
      </c>
      <c r="BJ46" s="124">
        <v>0</v>
      </c>
      <c r="BK46" s="124">
        <v>0</v>
      </c>
      <c r="BL46" s="127">
        <v>-5.0893000000000001E-2</v>
      </c>
      <c r="BM46" s="127">
        <v>-5.3107000000000001E-2</v>
      </c>
      <c r="BN46" s="124">
        <v>0</v>
      </c>
      <c r="BO46" s="124">
        <v>0</v>
      </c>
      <c r="BP46" s="128">
        <v>2.5999999999999999E-2</v>
      </c>
      <c r="BQ46" s="127">
        <v>-2.5465000000000002E-2</v>
      </c>
      <c r="BR46" s="128">
        <v>4.6490999999999998E-2</v>
      </c>
      <c r="BS46" s="128">
        <v>4.5999999999999999E-2</v>
      </c>
      <c r="BT46" s="127">
        <v>-1.4500000000000001E-2</v>
      </c>
      <c r="BU46" s="127">
        <v>-1.0999999999999999E-2</v>
      </c>
      <c r="BV46" s="127">
        <v>-2.8000000000000001E-2</v>
      </c>
      <c r="BW46" s="124">
        <v>0</v>
      </c>
      <c r="BX46" s="128">
        <v>6.4289999999999998E-3</v>
      </c>
      <c r="BY46" s="128">
        <v>2.1999999999999999E-2</v>
      </c>
      <c r="BZ46" s="123">
        <v>5.0234579000000004</v>
      </c>
      <c r="CA46" s="123">
        <v>5.0234579000000004</v>
      </c>
      <c r="CB46" s="123">
        <v>3.3583587800000001</v>
      </c>
      <c r="CC46" s="123">
        <v>2.6905939999999999</v>
      </c>
      <c r="CD46" s="123">
        <v>2.8468046500000002</v>
      </c>
      <c r="CE46" s="123">
        <v>10.12074325</v>
      </c>
      <c r="CF46" s="123">
        <v>9.8881796499999997</v>
      </c>
      <c r="CG46" s="123">
        <v>10.56726186</v>
      </c>
      <c r="CH46" s="123">
        <v>9.6138925099999994</v>
      </c>
      <c r="CI46" s="123">
        <v>8.8935998900000008</v>
      </c>
      <c r="CJ46" s="123">
        <v>8.5158734700000007</v>
      </c>
      <c r="CK46" s="123">
        <v>8.3625421299999996</v>
      </c>
      <c r="CL46" s="123">
        <v>9.6070568400000003</v>
      </c>
      <c r="CM46" s="123">
        <v>10.87550248</v>
      </c>
      <c r="CN46" s="123">
        <v>10.692598670000001</v>
      </c>
      <c r="CO46" s="123">
        <v>8.9492711600000003</v>
      </c>
      <c r="CP46" s="123">
        <v>8.8349228699999998</v>
      </c>
      <c r="CQ46" s="123">
        <v>11.477527009999999</v>
      </c>
      <c r="CR46" s="123">
        <v>9.6041991299999996</v>
      </c>
      <c r="CS46" s="123">
        <v>7.5738786100000004</v>
      </c>
      <c r="CT46" s="123">
        <v>7.28927996</v>
      </c>
      <c r="CU46" s="123">
        <v>7.16627496</v>
      </c>
      <c r="CV46" s="123">
        <v>6.9491278200000002</v>
      </c>
      <c r="CW46" s="123">
        <v>7.2326846299999996</v>
      </c>
      <c r="CX46" s="123">
        <v>6.2559028899999998</v>
      </c>
      <c r="CY46" s="125">
        <v>46142</v>
      </c>
      <c r="CZ46" s="125">
        <v>46142</v>
      </c>
      <c r="DA46" s="125">
        <v>46112</v>
      </c>
      <c r="DB46" s="125">
        <v>46081</v>
      </c>
      <c r="DC46" s="125">
        <v>46053</v>
      </c>
      <c r="DD46" s="125">
        <v>46022</v>
      </c>
      <c r="DE46" s="125">
        <v>45991</v>
      </c>
      <c r="DF46" s="125">
        <v>45961</v>
      </c>
      <c r="DG46" s="125">
        <v>45930</v>
      </c>
      <c r="DH46" s="125">
        <v>45900</v>
      </c>
      <c r="DI46" s="125">
        <v>45869</v>
      </c>
      <c r="DJ46" s="125">
        <v>45838</v>
      </c>
      <c r="DK46" s="125">
        <v>45808</v>
      </c>
      <c r="DL46" s="125">
        <v>45777</v>
      </c>
      <c r="DM46" s="125">
        <v>45747</v>
      </c>
      <c r="DN46" s="125">
        <v>45716</v>
      </c>
      <c r="DO46" s="125">
        <v>45688</v>
      </c>
      <c r="DP46" s="125">
        <v>45657</v>
      </c>
      <c r="DQ46" s="125">
        <v>45626</v>
      </c>
      <c r="DR46" s="125">
        <v>45596</v>
      </c>
      <c r="DS46" s="125">
        <v>45565</v>
      </c>
      <c r="DT46" s="125">
        <v>45535</v>
      </c>
      <c r="DU46" s="125">
        <v>45504</v>
      </c>
      <c r="DV46" s="125">
        <v>45473</v>
      </c>
      <c r="DW46" s="125">
        <v>45443</v>
      </c>
      <c r="DX46" s="126" t="s">
        <v>150</v>
      </c>
      <c r="DY46" s="126" t="s">
        <v>150</v>
      </c>
      <c r="DZ46" s="126" t="s">
        <v>150</v>
      </c>
      <c r="EA46" s="126" t="s">
        <v>150</v>
      </c>
      <c r="EB46" s="126" t="s">
        <v>150</v>
      </c>
      <c r="EC46" s="126" t="s">
        <v>150</v>
      </c>
      <c r="ED46" s="126" t="s">
        <v>150</v>
      </c>
      <c r="EE46" s="126" t="s">
        <v>150</v>
      </c>
      <c r="EF46" s="126" t="s">
        <v>150</v>
      </c>
      <c r="EG46" s="126" t="s">
        <v>150</v>
      </c>
      <c r="EH46" s="126" t="s">
        <v>150</v>
      </c>
      <c r="EI46" s="126" t="s">
        <v>150</v>
      </c>
      <c r="EJ46" s="126" t="s">
        <v>150</v>
      </c>
      <c r="EK46" s="126" t="s">
        <v>150</v>
      </c>
      <c r="EL46" s="126" t="s">
        <v>150</v>
      </c>
      <c r="EM46" s="126" t="s">
        <v>150</v>
      </c>
      <c r="EN46" s="126" t="s">
        <v>150</v>
      </c>
      <c r="EO46" s="126" t="s">
        <v>150</v>
      </c>
      <c r="EP46" s="126" t="s">
        <v>150</v>
      </c>
      <c r="EQ46" s="126" t="s">
        <v>150</v>
      </c>
      <c r="ER46" s="126" t="s">
        <v>150</v>
      </c>
      <c r="ES46" s="126" t="s">
        <v>150</v>
      </c>
      <c r="ET46" s="126" t="s">
        <v>150</v>
      </c>
      <c r="EU46" s="126" t="s">
        <v>150</v>
      </c>
      <c r="EV46" s="126" t="s">
        <v>150</v>
      </c>
      <c r="EW46" s="126" t="s">
        <v>151</v>
      </c>
      <c r="EX46" s="126" t="s">
        <v>152</v>
      </c>
      <c r="EY46" s="123">
        <v>950.11342468999999</v>
      </c>
      <c r="EZ46" s="126"/>
      <c r="FA46" s="126" t="s">
        <v>157</v>
      </c>
      <c r="FB46" s="126" t="s">
        <v>157</v>
      </c>
      <c r="FC46" s="126" t="s">
        <v>157</v>
      </c>
      <c r="FD46" s="126" t="s">
        <v>157</v>
      </c>
      <c r="FE46" s="126" t="s">
        <v>157</v>
      </c>
      <c r="FF46" s="126" t="s">
        <v>157</v>
      </c>
      <c r="FG46" s="126" t="s">
        <v>157</v>
      </c>
      <c r="FH46" s="126" t="s">
        <v>157</v>
      </c>
      <c r="FI46" s="126" t="s">
        <v>157</v>
      </c>
      <c r="FJ46" s="126" t="s">
        <v>157</v>
      </c>
      <c r="FK46" s="126" t="s">
        <v>157</v>
      </c>
      <c r="FL46" s="126" t="s">
        <v>157</v>
      </c>
      <c r="FM46" s="126" t="s">
        <v>157</v>
      </c>
      <c r="FN46" s="126" t="s">
        <v>157</v>
      </c>
      <c r="FO46" s="126" t="s">
        <v>157</v>
      </c>
      <c r="FP46" s="126" t="s">
        <v>157</v>
      </c>
      <c r="FQ46" s="126" t="s">
        <v>157</v>
      </c>
      <c r="FR46" s="126" t="s">
        <v>196</v>
      </c>
      <c r="FS46" s="126" t="s">
        <v>196</v>
      </c>
      <c r="FT46" s="126" t="s">
        <v>196</v>
      </c>
      <c r="FU46" s="126" t="s">
        <v>196</v>
      </c>
      <c r="FV46" s="126" t="s">
        <v>157</v>
      </c>
      <c r="FW46" s="126" t="s">
        <v>157</v>
      </c>
      <c r="FX46" s="126" t="s">
        <v>196</v>
      </c>
      <c r="FY46" s="126" t="s">
        <v>196</v>
      </c>
      <c r="FZ46" s="126" t="s">
        <v>154</v>
      </c>
      <c r="GA46" s="126" t="s">
        <v>146</v>
      </c>
    </row>
    <row r="47" spans="1:183" ht="14.25" customHeight="1">
      <c r="A47" s="121">
        <v>45</v>
      </c>
      <c r="B47" s="121" t="s">
        <v>229</v>
      </c>
      <c r="C47" s="122">
        <v>1.026E-3</v>
      </c>
      <c r="D47" s="122">
        <v>1.026E-3</v>
      </c>
      <c r="E47" s="122">
        <v>1.0089999999999999E-3</v>
      </c>
      <c r="F47" s="122">
        <v>6.9800000000000005E-4</v>
      </c>
      <c r="G47" s="122">
        <v>6.7199999999999996E-4</v>
      </c>
      <c r="H47" s="122">
        <v>6.2699999999999995E-4</v>
      </c>
      <c r="I47" s="122">
        <v>3.0000000000000001E-6</v>
      </c>
      <c r="J47" s="122">
        <v>0</v>
      </c>
      <c r="K47" s="122">
        <v>0</v>
      </c>
      <c r="L47" s="122">
        <v>0</v>
      </c>
      <c r="M47" s="122">
        <v>0</v>
      </c>
      <c r="N47" s="122">
        <v>0</v>
      </c>
      <c r="O47" s="122">
        <v>6.7699999999999998E-4</v>
      </c>
      <c r="P47" s="122">
        <v>6.7699999999999998E-4</v>
      </c>
      <c r="Q47" s="122">
        <v>6.6100000000000002E-4</v>
      </c>
      <c r="R47" s="122">
        <v>6.1600000000000001E-4</v>
      </c>
      <c r="S47" s="122">
        <v>5.5800000000000001E-4</v>
      </c>
      <c r="T47" s="122">
        <v>4.73E-4</v>
      </c>
      <c r="U47" s="122">
        <v>0</v>
      </c>
      <c r="V47" s="122">
        <v>0</v>
      </c>
      <c r="W47" s="122">
        <v>0</v>
      </c>
      <c r="X47" s="122">
        <v>0</v>
      </c>
      <c r="Y47" s="122">
        <v>0</v>
      </c>
      <c r="Z47" s="122">
        <v>0</v>
      </c>
      <c r="AA47" s="122">
        <v>1.46E-4</v>
      </c>
      <c r="AB47" s="123">
        <v>0.137402</v>
      </c>
      <c r="AC47" s="123">
        <v>0.137402</v>
      </c>
      <c r="AD47" s="123">
        <v>0.135127</v>
      </c>
      <c r="AE47" s="123">
        <v>9.3410999999999994E-2</v>
      </c>
      <c r="AF47" s="123">
        <v>8.9994000000000005E-2</v>
      </c>
      <c r="AG47" s="123">
        <v>8.3965999999999999E-2</v>
      </c>
      <c r="AH47" s="123">
        <v>3.5E-4</v>
      </c>
      <c r="AI47" s="123">
        <v>0</v>
      </c>
      <c r="AJ47" s="123">
        <v>0</v>
      </c>
      <c r="AK47" s="123">
        <v>0</v>
      </c>
      <c r="AL47" s="123">
        <v>0</v>
      </c>
      <c r="AM47" s="123">
        <v>0</v>
      </c>
      <c r="AN47" s="123">
        <v>9.0626999999999999E-2</v>
      </c>
      <c r="AO47" s="123">
        <v>9.0579999999999994E-2</v>
      </c>
      <c r="AP47" s="123">
        <v>8.8403999999999996E-2</v>
      </c>
      <c r="AQ47" s="123">
        <v>8.2386000000000001E-2</v>
      </c>
      <c r="AR47" s="123">
        <v>7.4597999999999998E-2</v>
      </c>
      <c r="AS47" s="123">
        <v>6.3342999999999997E-2</v>
      </c>
      <c r="AT47" s="123">
        <v>0</v>
      </c>
      <c r="AU47" s="123">
        <v>0</v>
      </c>
      <c r="AV47" s="123">
        <v>0</v>
      </c>
      <c r="AW47" s="123">
        <v>0</v>
      </c>
      <c r="AX47" s="123">
        <v>0</v>
      </c>
      <c r="AY47" s="123">
        <v>0</v>
      </c>
      <c r="AZ47" s="123">
        <v>1.9487000000000001E-2</v>
      </c>
      <c r="BA47" s="124">
        <v>0</v>
      </c>
      <c r="BB47" s="128">
        <v>2.2750000000000001E-3</v>
      </c>
      <c r="BC47" s="128">
        <v>4.1716000000000003E-2</v>
      </c>
      <c r="BD47" s="128">
        <v>3.4169999999999999E-3</v>
      </c>
      <c r="BE47" s="128">
        <v>6.0280000000000004E-3</v>
      </c>
      <c r="BF47" s="128">
        <v>8.3615999999999996E-2</v>
      </c>
      <c r="BG47" s="128">
        <v>3.5E-4</v>
      </c>
      <c r="BH47" s="124">
        <v>0</v>
      </c>
      <c r="BI47" s="124">
        <v>0</v>
      </c>
      <c r="BJ47" s="124">
        <v>0</v>
      </c>
      <c r="BK47" s="124">
        <v>0</v>
      </c>
      <c r="BL47" s="127">
        <v>-9.0626999999999999E-2</v>
      </c>
      <c r="BM47" s="128">
        <v>4.6999999999999997E-5</v>
      </c>
      <c r="BN47" s="128">
        <v>2.176E-3</v>
      </c>
      <c r="BO47" s="128">
        <v>6.0179999999999999E-3</v>
      </c>
      <c r="BP47" s="128">
        <v>7.7879999999999998E-3</v>
      </c>
      <c r="BQ47" s="128">
        <v>1.1254999999999999E-2</v>
      </c>
      <c r="BR47" s="128">
        <v>6.3342999999999997E-2</v>
      </c>
      <c r="BS47" s="124">
        <v>0</v>
      </c>
      <c r="BT47" s="124">
        <v>0</v>
      </c>
      <c r="BU47" s="124">
        <v>0</v>
      </c>
      <c r="BV47" s="124">
        <v>0</v>
      </c>
      <c r="BW47" s="124">
        <v>0</v>
      </c>
      <c r="BX47" s="127">
        <v>-1.9487000000000001E-2</v>
      </c>
      <c r="BY47" s="128">
        <v>3.539E-3</v>
      </c>
      <c r="BZ47" s="123">
        <v>4.9587853099999997</v>
      </c>
      <c r="CA47" s="123">
        <v>4.9587853099999997</v>
      </c>
      <c r="CB47" s="123">
        <v>3.7486882000000001</v>
      </c>
      <c r="CC47" s="123">
        <v>2.72050437</v>
      </c>
      <c r="CD47" s="123">
        <v>2.7731570200000002</v>
      </c>
      <c r="CE47" s="123">
        <v>3.0858667400000002</v>
      </c>
      <c r="CF47" s="123">
        <v>1.2567409999999999E-2</v>
      </c>
      <c r="CG47" s="123">
        <v>0</v>
      </c>
      <c r="CH47" s="123">
        <v>0</v>
      </c>
      <c r="CI47" s="123">
        <v>0</v>
      </c>
      <c r="CJ47" s="123">
        <v>0</v>
      </c>
      <c r="CK47" s="123">
        <v>0</v>
      </c>
      <c r="CL47" s="123">
        <v>2.6881060699999999</v>
      </c>
      <c r="CM47" s="123">
        <v>2.61300534</v>
      </c>
      <c r="CN47" s="123">
        <v>2.5073434799999998</v>
      </c>
      <c r="CO47" s="123">
        <v>1.95568874</v>
      </c>
      <c r="CP47" s="123">
        <v>1.8776854000000001</v>
      </c>
      <c r="CQ47" s="123">
        <v>1.9311781800000001</v>
      </c>
      <c r="CR47" s="123">
        <v>0</v>
      </c>
      <c r="CS47" s="123">
        <v>0</v>
      </c>
      <c r="CT47" s="123">
        <v>0</v>
      </c>
      <c r="CU47" s="123">
        <v>0</v>
      </c>
      <c r="CV47" s="123">
        <v>0</v>
      </c>
      <c r="CW47" s="123">
        <v>0</v>
      </c>
      <c r="CX47" s="123">
        <v>0.36825440999999998</v>
      </c>
      <c r="CY47" s="125">
        <v>46142</v>
      </c>
      <c r="CZ47" s="125">
        <v>46142</v>
      </c>
      <c r="DA47" s="125">
        <v>46112</v>
      </c>
      <c r="DB47" s="125">
        <v>46081</v>
      </c>
      <c r="DC47" s="125">
        <v>46053</v>
      </c>
      <c r="DD47" s="125">
        <v>46022</v>
      </c>
      <c r="DE47" s="125">
        <v>45991</v>
      </c>
      <c r="DF47" s="125">
        <v>45838</v>
      </c>
      <c r="DG47" s="125">
        <v>45838</v>
      </c>
      <c r="DH47" s="125">
        <v>45838</v>
      </c>
      <c r="DI47" s="125">
        <v>45838</v>
      </c>
      <c r="DJ47" s="125">
        <v>45838</v>
      </c>
      <c r="DK47" s="125">
        <v>45808</v>
      </c>
      <c r="DL47" s="125">
        <v>45777</v>
      </c>
      <c r="DM47" s="125">
        <v>45747</v>
      </c>
      <c r="DN47" s="125">
        <v>45716</v>
      </c>
      <c r="DO47" s="125">
        <v>45688</v>
      </c>
      <c r="DP47" s="125">
        <v>45657</v>
      </c>
      <c r="DQ47" s="125">
        <v>45473</v>
      </c>
      <c r="DR47" s="125">
        <v>45473</v>
      </c>
      <c r="DS47" s="125">
        <v>45473</v>
      </c>
      <c r="DT47" s="125">
        <v>45473</v>
      </c>
      <c r="DU47" s="125">
        <v>45473</v>
      </c>
      <c r="DV47" s="125">
        <v>45473</v>
      </c>
      <c r="DW47" s="125">
        <v>45443</v>
      </c>
      <c r="DX47" s="126" t="s">
        <v>150</v>
      </c>
      <c r="DY47" s="126" t="s">
        <v>150</v>
      </c>
      <c r="DZ47" s="126" t="s">
        <v>150</v>
      </c>
      <c r="EA47" s="126" t="s">
        <v>150</v>
      </c>
      <c r="EB47" s="126" t="s">
        <v>150</v>
      </c>
      <c r="EC47" s="126" t="s">
        <v>150</v>
      </c>
      <c r="ED47" s="126" t="s">
        <v>150</v>
      </c>
      <c r="EE47" s="126" t="s">
        <v>150</v>
      </c>
      <c r="EF47" s="126" t="s">
        <v>150</v>
      </c>
      <c r="EG47" s="126" t="s">
        <v>150</v>
      </c>
      <c r="EH47" s="126" t="s">
        <v>150</v>
      </c>
      <c r="EI47" s="126" t="s">
        <v>150</v>
      </c>
      <c r="EJ47" s="126" t="s">
        <v>150</v>
      </c>
      <c r="EK47" s="126" t="s">
        <v>150</v>
      </c>
      <c r="EL47" s="126" t="s">
        <v>150</v>
      </c>
      <c r="EM47" s="126" t="s">
        <v>150</v>
      </c>
      <c r="EN47" s="126" t="s">
        <v>150</v>
      </c>
      <c r="EO47" s="126" t="s">
        <v>150</v>
      </c>
      <c r="EP47" s="126" t="s">
        <v>150</v>
      </c>
      <c r="EQ47" s="126" t="s">
        <v>150</v>
      </c>
      <c r="ER47" s="126" t="s">
        <v>150</v>
      </c>
      <c r="ES47" s="126" t="s">
        <v>150</v>
      </c>
      <c r="ET47" s="126" t="s">
        <v>150</v>
      </c>
      <c r="EU47" s="126" t="s">
        <v>150</v>
      </c>
      <c r="EV47" s="126" t="s">
        <v>150</v>
      </c>
      <c r="EW47" s="126" t="s">
        <v>151</v>
      </c>
      <c r="EX47" s="126" t="s">
        <v>152</v>
      </c>
      <c r="EY47" s="123">
        <v>20882.03607369</v>
      </c>
      <c r="EZ47" s="126"/>
      <c r="FA47" s="126" t="s">
        <v>144</v>
      </c>
      <c r="FB47" s="126" t="s">
        <v>144</v>
      </c>
      <c r="FC47" s="126" t="s">
        <v>144</v>
      </c>
      <c r="FD47" s="126" t="s">
        <v>144</v>
      </c>
      <c r="FE47" s="126" t="s">
        <v>144</v>
      </c>
      <c r="FF47" s="126" t="s">
        <v>144</v>
      </c>
      <c r="FG47" s="126" t="s">
        <v>144</v>
      </c>
      <c r="FH47" s="126" t="s">
        <v>144</v>
      </c>
      <c r="FI47" s="126" t="s">
        <v>144</v>
      </c>
      <c r="FJ47" s="126" t="s">
        <v>144</v>
      </c>
      <c r="FK47" s="126" t="s">
        <v>144</v>
      </c>
      <c r="FL47" s="126" t="s">
        <v>157</v>
      </c>
      <c r="FM47" s="126" t="s">
        <v>157</v>
      </c>
      <c r="FN47" s="126" t="s">
        <v>157</v>
      </c>
      <c r="FO47" s="126" t="s">
        <v>157</v>
      </c>
      <c r="FP47" s="126" t="s">
        <v>157</v>
      </c>
      <c r="FQ47" s="126" t="s">
        <v>157</v>
      </c>
      <c r="FR47" s="126" t="s">
        <v>157</v>
      </c>
      <c r="FS47" s="126" t="s">
        <v>157</v>
      </c>
      <c r="FT47" s="126" t="s">
        <v>157</v>
      </c>
      <c r="FU47" s="126" t="s">
        <v>157</v>
      </c>
      <c r="FV47" s="126" t="s">
        <v>157</v>
      </c>
      <c r="FW47" s="126" t="s">
        <v>157</v>
      </c>
      <c r="FX47" s="126" t="s">
        <v>157</v>
      </c>
      <c r="FY47" s="126" t="s">
        <v>144</v>
      </c>
      <c r="FZ47" s="126" t="s">
        <v>154</v>
      </c>
      <c r="GA47" s="126" t="s">
        <v>146</v>
      </c>
    </row>
    <row r="48" spans="1:183" ht="14.25" customHeight="1">
      <c r="A48" s="121">
        <v>46</v>
      </c>
      <c r="B48" s="121" t="s">
        <v>230</v>
      </c>
      <c r="C48" s="122">
        <v>9.4600000000000001E-4</v>
      </c>
      <c r="D48" s="122">
        <v>9.4600000000000001E-4</v>
      </c>
      <c r="E48" s="122">
        <v>3.39E-4</v>
      </c>
      <c r="F48" s="122">
        <v>2.3699999999999999E-4</v>
      </c>
      <c r="G48" s="122">
        <v>2.3699999999999999E-4</v>
      </c>
      <c r="H48" s="122">
        <v>1.66E-4</v>
      </c>
      <c r="I48" s="122">
        <v>1.1E-4</v>
      </c>
      <c r="J48" s="122">
        <v>1.2E-5</v>
      </c>
      <c r="K48" s="122">
        <v>3.9999999999999998E-6</v>
      </c>
      <c r="L48" s="122">
        <v>3.0000000000000001E-6</v>
      </c>
      <c r="M48" s="122">
        <v>3.0000000000000001E-6</v>
      </c>
      <c r="N48" s="122">
        <v>0</v>
      </c>
      <c r="O48" s="122">
        <v>0</v>
      </c>
      <c r="P48" s="122">
        <v>0</v>
      </c>
      <c r="Q48" s="122">
        <v>0</v>
      </c>
      <c r="R48" s="122">
        <v>0</v>
      </c>
      <c r="S48" s="122">
        <v>0</v>
      </c>
      <c r="T48" s="122">
        <v>0</v>
      </c>
      <c r="U48" s="122">
        <v>3.0000000000000001E-6</v>
      </c>
      <c r="V48" s="122">
        <v>3.0000000000000001E-6</v>
      </c>
      <c r="W48" s="122">
        <v>3.9999999999999998E-6</v>
      </c>
      <c r="X48" s="122">
        <v>3.9999999999999998E-6</v>
      </c>
      <c r="Y48" s="121"/>
      <c r="Z48" s="121"/>
      <c r="AA48" s="121"/>
      <c r="AB48" s="123">
        <v>0.126666</v>
      </c>
      <c r="AC48" s="123">
        <v>0.126666</v>
      </c>
      <c r="AD48" s="123">
        <v>4.5433000000000001E-2</v>
      </c>
      <c r="AE48" s="123">
        <v>3.1752000000000002E-2</v>
      </c>
      <c r="AF48" s="123">
        <v>3.1768999999999999E-2</v>
      </c>
      <c r="AG48" s="123">
        <v>2.2238000000000001E-2</v>
      </c>
      <c r="AH48" s="123">
        <v>1.4760000000000001E-2</v>
      </c>
      <c r="AI48" s="123">
        <v>1.567E-3</v>
      </c>
      <c r="AJ48" s="123">
        <v>5.6599999999999999E-4</v>
      </c>
      <c r="AK48" s="123">
        <v>4.08E-4</v>
      </c>
      <c r="AL48" s="123">
        <v>4.08E-4</v>
      </c>
      <c r="AM48" s="123">
        <v>0</v>
      </c>
      <c r="AN48" s="123">
        <v>0</v>
      </c>
      <c r="AO48" s="123">
        <v>0</v>
      </c>
      <c r="AP48" s="123">
        <v>0</v>
      </c>
      <c r="AQ48" s="123">
        <v>0</v>
      </c>
      <c r="AR48" s="123">
        <v>0</v>
      </c>
      <c r="AS48" s="123">
        <v>0</v>
      </c>
      <c r="AT48" s="123">
        <v>4.3100000000000001E-4</v>
      </c>
      <c r="AU48" s="123">
        <v>4.3100000000000001E-4</v>
      </c>
      <c r="AV48" s="123">
        <v>5.7399999999999997E-4</v>
      </c>
      <c r="AW48" s="123">
        <v>5.7399999999999997E-4</v>
      </c>
      <c r="AX48" s="126"/>
      <c r="AY48" s="126"/>
      <c r="AZ48" s="126"/>
      <c r="BA48" s="124">
        <v>0</v>
      </c>
      <c r="BB48" s="128">
        <v>8.1233E-2</v>
      </c>
      <c r="BC48" s="128">
        <v>1.3681E-2</v>
      </c>
      <c r="BD48" s="127">
        <v>-1.7E-5</v>
      </c>
      <c r="BE48" s="128">
        <v>9.5309999999999995E-3</v>
      </c>
      <c r="BF48" s="128">
        <v>7.4780000000000003E-3</v>
      </c>
      <c r="BG48" s="128">
        <v>1.3193E-2</v>
      </c>
      <c r="BH48" s="128">
        <v>1.0009999999999999E-3</v>
      </c>
      <c r="BI48" s="128">
        <v>1.5799999999999999E-4</v>
      </c>
      <c r="BJ48" s="124">
        <v>0</v>
      </c>
      <c r="BK48" s="128">
        <v>4.08E-4</v>
      </c>
      <c r="BL48" s="124">
        <v>0</v>
      </c>
      <c r="BM48" s="124">
        <v>0</v>
      </c>
      <c r="BN48" s="124">
        <v>0</v>
      </c>
      <c r="BO48" s="124">
        <v>0</v>
      </c>
      <c r="BP48" s="124">
        <v>0</v>
      </c>
      <c r="BQ48" s="124">
        <v>0</v>
      </c>
      <c r="BR48" s="127">
        <v>-4.3100000000000001E-4</v>
      </c>
      <c r="BS48" s="124">
        <v>0</v>
      </c>
      <c r="BT48" s="127">
        <v>-1.4300000000000001E-4</v>
      </c>
      <c r="BU48" s="124">
        <v>0</v>
      </c>
      <c r="BV48" s="128">
        <v>5.7399999999999997E-4</v>
      </c>
      <c r="BW48" s="126"/>
      <c r="BX48" s="126"/>
      <c r="BY48" s="126"/>
      <c r="BZ48" s="123">
        <v>4.5713271999999998</v>
      </c>
      <c r="CA48" s="123">
        <v>4.5713271999999998</v>
      </c>
      <c r="CB48" s="123">
        <v>1.2604005899999999</v>
      </c>
      <c r="CC48" s="123">
        <v>0.92474606999999998</v>
      </c>
      <c r="CD48" s="123">
        <v>0.97895887999999998</v>
      </c>
      <c r="CE48" s="123">
        <v>0.81727729000000005</v>
      </c>
      <c r="CF48" s="123">
        <v>0.52998551999999999</v>
      </c>
      <c r="CG48" s="123">
        <v>5.5381300000000001E-2</v>
      </c>
      <c r="CH48" s="123">
        <v>1.8433270000000002E-2</v>
      </c>
      <c r="CI48" s="123">
        <v>1.3291529999999999E-2</v>
      </c>
      <c r="CJ48" s="123">
        <v>1.272702E-2</v>
      </c>
      <c r="CK48" s="123">
        <v>0</v>
      </c>
      <c r="CL48" s="123">
        <v>0</v>
      </c>
      <c r="CM48" s="123">
        <v>0</v>
      </c>
      <c r="CN48" s="123">
        <v>0</v>
      </c>
      <c r="CO48" s="123">
        <v>0</v>
      </c>
      <c r="CP48" s="123">
        <v>0</v>
      </c>
      <c r="CQ48" s="123">
        <v>0</v>
      </c>
      <c r="CR48" s="123">
        <v>1.149521E-2</v>
      </c>
      <c r="CS48" s="123">
        <v>1.149521E-2</v>
      </c>
      <c r="CT48" s="123">
        <v>1.401813E-2</v>
      </c>
      <c r="CU48" s="123">
        <v>1.329172E-2</v>
      </c>
      <c r="CV48" s="126"/>
      <c r="CW48" s="126"/>
      <c r="CX48" s="126"/>
      <c r="CY48" s="125">
        <v>46142</v>
      </c>
      <c r="CZ48" s="125">
        <v>46142</v>
      </c>
      <c r="DA48" s="125">
        <v>46112</v>
      </c>
      <c r="DB48" s="125">
        <v>46081</v>
      </c>
      <c r="DC48" s="125">
        <v>46053</v>
      </c>
      <c r="DD48" s="125">
        <v>46022</v>
      </c>
      <c r="DE48" s="125">
        <v>45991</v>
      </c>
      <c r="DF48" s="125">
        <v>45961</v>
      </c>
      <c r="DG48" s="125">
        <v>45930</v>
      </c>
      <c r="DH48" s="125">
        <v>45900</v>
      </c>
      <c r="DI48" s="125">
        <v>45869</v>
      </c>
      <c r="DJ48" s="125">
        <v>45657</v>
      </c>
      <c r="DK48" s="125">
        <v>45657</v>
      </c>
      <c r="DL48" s="125">
        <v>45657</v>
      </c>
      <c r="DM48" s="125">
        <v>45657</v>
      </c>
      <c r="DN48" s="125">
        <v>45657</v>
      </c>
      <c r="DO48" s="125">
        <v>45657</v>
      </c>
      <c r="DP48" s="125">
        <v>45657</v>
      </c>
      <c r="DQ48" s="125">
        <v>45596</v>
      </c>
      <c r="DR48" s="125">
        <v>45596</v>
      </c>
      <c r="DS48" s="125">
        <v>45565</v>
      </c>
      <c r="DT48" s="125">
        <v>45535</v>
      </c>
      <c r="DU48" s="126"/>
      <c r="DV48" s="126"/>
      <c r="DW48" s="126"/>
      <c r="DX48" s="126" t="s">
        <v>150</v>
      </c>
      <c r="DY48" s="126" t="s">
        <v>150</v>
      </c>
      <c r="DZ48" s="126" t="s">
        <v>150</v>
      </c>
      <c r="EA48" s="126" t="s">
        <v>150</v>
      </c>
      <c r="EB48" s="126" t="s">
        <v>150</v>
      </c>
      <c r="EC48" s="126" t="s">
        <v>150</v>
      </c>
      <c r="ED48" s="126" t="s">
        <v>150</v>
      </c>
      <c r="EE48" s="126" t="s">
        <v>150</v>
      </c>
      <c r="EF48" s="126" t="s">
        <v>150</v>
      </c>
      <c r="EG48" s="126" t="s">
        <v>150</v>
      </c>
      <c r="EH48" s="126" t="s">
        <v>150</v>
      </c>
      <c r="EI48" s="126" t="s">
        <v>150</v>
      </c>
      <c r="EJ48" s="126" t="s">
        <v>150</v>
      </c>
      <c r="EK48" s="126" t="s">
        <v>150</v>
      </c>
      <c r="EL48" s="126" t="s">
        <v>150</v>
      </c>
      <c r="EM48" s="126" t="s">
        <v>150</v>
      </c>
      <c r="EN48" s="126" t="s">
        <v>150</v>
      </c>
      <c r="EO48" s="126" t="s">
        <v>150</v>
      </c>
      <c r="EP48" s="126" t="s">
        <v>150</v>
      </c>
      <c r="EQ48" s="126" t="s">
        <v>150</v>
      </c>
      <c r="ER48" s="126" t="s">
        <v>150</v>
      </c>
      <c r="ES48" s="126" t="s">
        <v>150</v>
      </c>
      <c r="ET48" s="126"/>
      <c r="EU48" s="126"/>
      <c r="EV48" s="126"/>
      <c r="EW48" s="126" t="s">
        <v>151</v>
      </c>
      <c r="EX48" s="126" t="s">
        <v>152</v>
      </c>
      <c r="EY48" s="123">
        <v>10996.457014490001</v>
      </c>
      <c r="EZ48" s="126" t="s">
        <v>178</v>
      </c>
      <c r="FA48" s="126" t="s">
        <v>144</v>
      </c>
      <c r="FB48" s="126" t="s">
        <v>144</v>
      </c>
      <c r="FC48" s="126" t="s">
        <v>144</v>
      </c>
      <c r="FD48" s="126" t="s">
        <v>144</v>
      </c>
      <c r="FE48" s="126" t="s">
        <v>144</v>
      </c>
      <c r="FF48" s="126" t="s">
        <v>144</v>
      </c>
      <c r="FG48" s="126" t="s">
        <v>144</v>
      </c>
      <c r="FH48" s="126" t="s">
        <v>144</v>
      </c>
      <c r="FI48" s="126" t="s">
        <v>144</v>
      </c>
      <c r="FJ48" s="126" t="s">
        <v>144</v>
      </c>
      <c r="FK48" s="126" t="s">
        <v>144</v>
      </c>
      <c r="FL48" s="126" t="s">
        <v>144</v>
      </c>
      <c r="FM48" s="126" t="s">
        <v>144</v>
      </c>
      <c r="FN48" s="126" t="s">
        <v>144</v>
      </c>
      <c r="FO48" s="126" t="s">
        <v>144</v>
      </c>
      <c r="FP48" s="126" t="s">
        <v>157</v>
      </c>
      <c r="FQ48" s="126" t="s">
        <v>157</v>
      </c>
      <c r="FR48" s="126" t="s">
        <v>144</v>
      </c>
      <c r="FS48" s="126" t="s">
        <v>144</v>
      </c>
      <c r="FT48" s="126" t="s">
        <v>144</v>
      </c>
      <c r="FU48" s="126" t="s">
        <v>157</v>
      </c>
      <c r="FV48" s="126" t="s">
        <v>157</v>
      </c>
      <c r="FW48" s="126"/>
      <c r="FX48" s="126"/>
      <c r="FY48" s="126"/>
      <c r="FZ48" s="126" t="s">
        <v>154</v>
      </c>
      <c r="GA48" s="126" t="s">
        <v>146</v>
      </c>
    </row>
    <row r="49" spans="1:183" ht="14.25" customHeight="1">
      <c r="A49" s="121">
        <v>47</v>
      </c>
      <c r="B49" s="121" t="s">
        <v>231</v>
      </c>
      <c r="C49" s="122">
        <v>8.9599999999999999E-4</v>
      </c>
      <c r="D49" s="122">
        <v>8.9599999999999999E-4</v>
      </c>
      <c r="E49" s="122">
        <v>8.9599999999999999E-4</v>
      </c>
      <c r="F49" s="122">
        <v>1.7179999999999999E-3</v>
      </c>
      <c r="G49" s="122">
        <v>1.867E-3</v>
      </c>
      <c r="H49" s="122">
        <v>1.5679999999999999E-3</v>
      </c>
      <c r="I49" s="121"/>
      <c r="J49" s="121"/>
      <c r="K49" s="121"/>
      <c r="L49" s="121"/>
      <c r="M49" s="121"/>
      <c r="N49" s="121"/>
      <c r="O49" s="121"/>
      <c r="P49" s="121"/>
      <c r="Q49" s="121"/>
      <c r="R49" s="121"/>
      <c r="S49" s="121"/>
      <c r="T49" s="121"/>
      <c r="U49" s="121"/>
      <c r="V49" s="121"/>
      <c r="W49" s="121"/>
      <c r="X49" s="121"/>
      <c r="Y49" s="121"/>
      <c r="Z49" s="121"/>
      <c r="AA49" s="121"/>
      <c r="AB49" s="123">
        <v>0.12</v>
      </c>
      <c r="AC49" s="123">
        <v>0.12</v>
      </c>
      <c r="AD49" s="123">
        <v>0.12</v>
      </c>
      <c r="AE49" s="123">
        <v>0.23</v>
      </c>
      <c r="AF49" s="123">
        <v>0.25</v>
      </c>
      <c r="AG49" s="123">
        <v>0.21</v>
      </c>
      <c r="AH49" s="126"/>
      <c r="AI49" s="126"/>
      <c r="AJ49" s="126"/>
      <c r="AK49" s="126"/>
      <c r="AL49" s="126"/>
      <c r="AM49" s="126"/>
      <c r="AN49" s="126"/>
      <c r="AO49" s="126"/>
      <c r="AP49" s="126"/>
      <c r="AQ49" s="126"/>
      <c r="AR49" s="126"/>
      <c r="AS49" s="126"/>
      <c r="AT49" s="126"/>
      <c r="AU49" s="126"/>
      <c r="AV49" s="126"/>
      <c r="AW49" s="126"/>
      <c r="AX49" s="126"/>
      <c r="AY49" s="126"/>
      <c r="AZ49" s="126"/>
      <c r="BA49" s="124">
        <v>0</v>
      </c>
      <c r="BB49" s="124">
        <v>0</v>
      </c>
      <c r="BC49" s="127">
        <v>-0.11</v>
      </c>
      <c r="BD49" s="127">
        <v>-0.02</v>
      </c>
      <c r="BE49" s="128">
        <v>0.04</v>
      </c>
      <c r="BF49" s="128">
        <v>0.21</v>
      </c>
      <c r="BG49" s="126"/>
      <c r="BH49" s="126"/>
      <c r="BI49" s="126"/>
      <c r="BJ49" s="126"/>
      <c r="BK49" s="126"/>
      <c r="BL49" s="126"/>
      <c r="BM49" s="126"/>
      <c r="BN49" s="126"/>
      <c r="BO49" s="126"/>
      <c r="BP49" s="126"/>
      <c r="BQ49" s="126"/>
      <c r="BR49" s="126"/>
      <c r="BS49" s="126"/>
      <c r="BT49" s="126"/>
      <c r="BU49" s="126"/>
      <c r="BV49" s="126"/>
      <c r="BW49" s="126"/>
      <c r="BX49" s="126"/>
      <c r="BY49" s="126"/>
      <c r="BZ49" s="123">
        <v>3.3290355300000001</v>
      </c>
      <c r="CA49" s="123">
        <v>3.3290355300000001</v>
      </c>
      <c r="CB49" s="123">
        <v>3.3290355300000001</v>
      </c>
      <c r="CC49" s="123">
        <v>6.6985259399999997</v>
      </c>
      <c r="CD49" s="123">
        <v>7.7037275100000002</v>
      </c>
      <c r="CE49" s="123">
        <v>7.7177907299999999</v>
      </c>
      <c r="CF49" s="126"/>
      <c r="CG49" s="126"/>
      <c r="CH49" s="126"/>
      <c r="CI49" s="126"/>
      <c r="CJ49" s="126"/>
      <c r="CK49" s="126"/>
      <c r="CL49" s="126"/>
      <c r="CM49" s="126"/>
      <c r="CN49" s="126"/>
      <c r="CO49" s="126"/>
      <c r="CP49" s="126"/>
      <c r="CQ49" s="126"/>
      <c r="CR49" s="126"/>
      <c r="CS49" s="126"/>
      <c r="CT49" s="126"/>
      <c r="CU49" s="126"/>
      <c r="CV49" s="126"/>
      <c r="CW49" s="126"/>
      <c r="CX49" s="126"/>
      <c r="CY49" s="125">
        <v>46112</v>
      </c>
      <c r="CZ49" s="125">
        <v>46112</v>
      </c>
      <c r="DA49" s="125">
        <v>46112</v>
      </c>
      <c r="DB49" s="125">
        <v>46081</v>
      </c>
      <c r="DC49" s="125">
        <v>46053</v>
      </c>
      <c r="DD49" s="125">
        <v>46022</v>
      </c>
      <c r="DE49" s="126"/>
      <c r="DF49" s="126"/>
      <c r="DG49" s="126"/>
      <c r="DH49" s="126"/>
      <c r="DI49" s="126"/>
      <c r="DJ49" s="126"/>
      <c r="DK49" s="126"/>
      <c r="DL49" s="126"/>
      <c r="DM49" s="126"/>
      <c r="DN49" s="126"/>
      <c r="DO49" s="126"/>
      <c r="DP49" s="126"/>
      <c r="DQ49" s="126"/>
      <c r="DR49" s="126"/>
      <c r="DS49" s="126"/>
      <c r="DT49" s="126"/>
      <c r="DU49" s="126"/>
      <c r="DV49" s="126"/>
      <c r="DW49" s="126"/>
      <c r="DX49" s="126" t="s">
        <v>150</v>
      </c>
      <c r="DY49" s="126" t="s">
        <v>150</v>
      </c>
      <c r="DZ49" s="126" t="s">
        <v>150</v>
      </c>
      <c r="EA49" s="126" t="s">
        <v>150</v>
      </c>
      <c r="EB49" s="126" t="s">
        <v>150</v>
      </c>
      <c r="EC49" s="126" t="s">
        <v>150</v>
      </c>
      <c r="ED49" s="126"/>
      <c r="EE49" s="126"/>
      <c r="EF49" s="126"/>
      <c r="EG49" s="126"/>
      <c r="EH49" s="126"/>
      <c r="EI49" s="126"/>
      <c r="EJ49" s="126"/>
      <c r="EK49" s="126"/>
      <c r="EL49" s="126"/>
      <c r="EM49" s="126"/>
      <c r="EN49" s="126"/>
      <c r="EO49" s="126"/>
      <c r="EP49" s="126"/>
      <c r="EQ49" s="126"/>
      <c r="ER49" s="126"/>
      <c r="ES49" s="126"/>
      <c r="ET49" s="126"/>
      <c r="EU49" s="126"/>
      <c r="EV49" s="126"/>
      <c r="EW49" s="126" t="s">
        <v>151</v>
      </c>
      <c r="EX49" s="126" t="s">
        <v>152</v>
      </c>
      <c r="EY49" s="123">
        <v>4045.2246111999998</v>
      </c>
      <c r="EZ49" s="126" t="s">
        <v>165</v>
      </c>
      <c r="FA49" s="126" t="s">
        <v>157</v>
      </c>
      <c r="FB49" s="126" t="s">
        <v>157</v>
      </c>
      <c r="FC49" s="126" t="s">
        <v>157</v>
      </c>
      <c r="FD49" s="126" t="s">
        <v>157</v>
      </c>
      <c r="FE49" s="126" t="s">
        <v>157</v>
      </c>
      <c r="FF49" s="126" t="s">
        <v>157</v>
      </c>
      <c r="FG49" s="126"/>
      <c r="FH49" s="126"/>
      <c r="FI49" s="126"/>
      <c r="FJ49" s="126"/>
      <c r="FK49" s="126"/>
      <c r="FL49" s="126"/>
      <c r="FM49" s="126"/>
      <c r="FN49" s="126"/>
      <c r="FO49" s="126"/>
      <c r="FP49" s="126"/>
      <c r="FQ49" s="126"/>
      <c r="FR49" s="126"/>
      <c r="FS49" s="126"/>
      <c r="FT49" s="126"/>
      <c r="FU49" s="126"/>
      <c r="FV49" s="126"/>
      <c r="FW49" s="126"/>
      <c r="FX49" s="126"/>
      <c r="FY49" s="126"/>
      <c r="FZ49" s="126" t="s">
        <v>232</v>
      </c>
      <c r="GA49" s="126" t="s">
        <v>233</v>
      </c>
    </row>
    <row r="50" spans="1:183" ht="14.25" customHeight="1">
      <c r="A50" s="121">
        <v>48</v>
      </c>
      <c r="B50" s="121" t="s">
        <v>234</v>
      </c>
      <c r="C50" s="122">
        <v>8.2700000000000004E-4</v>
      </c>
      <c r="D50" s="122">
        <v>8.2700000000000004E-4</v>
      </c>
      <c r="E50" s="122">
        <v>8.2700000000000004E-4</v>
      </c>
      <c r="F50" s="122">
        <v>8.1499999999999997E-4</v>
      </c>
      <c r="G50" s="122">
        <v>8.1499999999999997E-4</v>
      </c>
      <c r="H50" s="122">
        <v>1.5449999999999999E-3</v>
      </c>
      <c r="I50" s="122">
        <v>1.9469999999999999E-3</v>
      </c>
      <c r="J50" s="122">
        <v>1.9469999999999999E-3</v>
      </c>
      <c r="K50" s="122">
        <v>1.838E-3</v>
      </c>
      <c r="L50" s="122">
        <v>1.838E-3</v>
      </c>
      <c r="M50" s="122">
        <v>2.1419999999999998E-3</v>
      </c>
      <c r="N50" s="122">
        <v>2.1429999999999999E-3</v>
      </c>
      <c r="O50" s="122">
        <v>2.1429999999999999E-3</v>
      </c>
      <c r="P50" s="122">
        <v>2.6900000000000001E-3</v>
      </c>
      <c r="Q50" s="122">
        <v>2.6900000000000001E-3</v>
      </c>
      <c r="R50" s="122">
        <v>2.6900000000000001E-3</v>
      </c>
      <c r="S50" s="122">
        <v>2.6900000000000001E-3</v>
      </c>
      <c r="T50" s="122">
        <v>3.1779999999999998E-3</v>
      </c>
      <c r="U50" s="122">
        <v>3.1779999999999998E-3</v>
      </c>
      <c r="V50" s="122">
        <v>3.1779999999999998E-3</v>
      </c>
      <c r="W50" s="122">
        <v>3.5279999999999999E-3</v>
      </c>
      <c r="X50" s="122">
        <v>3.725E-3</v>
      </c>
      <c r="Y50" s="122">
        <v>3.725E-3</v>
      </c>
      <c r="Z50" s="122">
        <v>3.6099999999999999E-3</v>
      </c>
      <c r="AA50" s="122">
        <v>3.6099999999999999E-3</v>
      </c>
      <c r="AB50" s="123">
        <v>0.110788</v>
      </c>
      <c r="AC50" s="123">
        <v>0.110788</v>
      </c>
      <c r="AD50" s="123">
        <v>0.110788</v>
      </c>
      <c r="AE50" s="123">
        <v>0.109126</v>
      </c>
      <c r="AF50" s="123">
        <v>0.109126</v>
      </c>
      <c r="AG50" s="123">
        <v>0.20691999999999999</v>
      </c>
      <c r="AH50" s="123">
        <v>0.260685</v>
      </c>
      <c r="AI50" s="123">
        <v>0.260685</v>
      </c>
      <c r="AJ50" s="123">
        <v>0.24602399999999999</v>
      </c>
      <c r="AK50" s="123">
        <v>0.24602399999999999</v>
      </c>
      <c r="AL50" s="123">
        <v>0.286746</v>
      </c>
      <c r="AM50" s="123">
        <v>0.286746</v>
      </c>
      <c r="AN50" s="123">
        <v>0.286746</v>
      </c>
      <c r="AO50" s="123">
        <v>0.35999199999999998</v>
      </c>
      <c r="AP50" s="123">
        <v>0.35999199999999998</v>
      </c>
      <c r="AQ50" s="123">
        <v>0.35999199999999998</v>
      </c>
      <c r="AR50" s="123">
        <v>0.35999199999999998</v>
      </c>
      <c r="AS50" s="123">
        <v>0.425209</v>
      </c>
      <c r="AT50" s="123">
        <v>0.425209</v>
      </c>
      <c r="AU50" s="123">
        <v>0.425209</v>
      </c>
      <c r="AV50" s="123">
        <v>0.471974</v>
      </c>
      <c r="AW50" s="123">
        <v>0.49831300000000001</v>
      </c>
      <c r="AX50" s="123">
        <v>0.49831300000000001</v>
      </c>
      <c r="AY50" s="123">
        <v>0.482738</v>
      </c>
      <c r="AZ50" s="123">
        <v>0.482738</v>
      </c>
      <c r="BA50" s="124">
        <v>0</v>
      </c>
      <c r="BB50" s="124">
        <v>0</v>
      </c>
      <c r="BC50" s="128">
        <v>1.6620000000000001E-3</v>
      </c>
      <c r="BD50" s="124">
        <v>0</v>
      </c>
      <c r="BE50" s="127">
        <v>-9.7794000000000006E-2</v>
      </c>
      <c r="BF50" s="127">
        <v>-5.3765E-2</v>
      </c>
      <c r="BG50" s="124">
        <v>0</v>
      </c>
      <c r="BH50" s="128">
        <v>1.4661E-2</v>
      </c>
      <c r="BI50" s="124">
        <v>0</v>
      </c>
      <c r="BJ50" s="127">
        <v>-4.0722000000000001E-2</v>
      </c>
      <c r="BK50" s="124">
        <v>0</v>
      </c>
      <c r="BL50" s="124">
        <v>0</v>
      </c>
      <c r="BM50" s="127">
        <v>-7.3246000000000006E-2</v>
      </c>
      <c r="BN50" s="124">
        <v>0</v>
      </c>
      <c r="BO50" s="124">
        <v>0</v>
      </c>
      <c r="BP50" s="124">
        <v>0</v>
      </c>
      <c r="BQ50" s="127">
        <v>-6.5216999999999997E-2</v>
      </c>
      <c r="BR50" s="124">
        <v>0</v>
      </c>
      <c r="BS50" s="124">
        <v>0</v>
      </c>
      <c r="BT50" s="127">
        <v>-4.6765000000000001E-2</v>
      </c>
      <c r="BU50" s="127">
        <v>-2.6339000000000001E-2</v>
      </c>
      <c r="BV50" s="124">
        <v>0</v>
      </c>
      <c r="BW50" s="128">
        <v>1.5575E-2</v>
      </c>
      <c r="BX50" s="124">
        <v>0</v>
      </c>
      <c r="BY50" s="124">
        <v>0</v>
      </c>
      <c r="BZ50" s="123">
        <v>3.07347656</v>
      </c>
      <c r="CA50" s="123">
        <v>3.07347656</v>
      </c>
      <c r="CB50" s="123">
        <v>3.07347656</v>
      </c>
      <c r="CC50" s="123">
        <v>3.17818844</v>
      </c>
      <c r="CD50" s="123">
        <v>3.3627078699999999</v>
      </c>
      <c r="CE50" s="123">
        <v>7.6045964599999998</v>
      </c>
      <c r="CF50" s="123">
        <v>9.3603844499999997</v>
      </c>
      <c r="CG50" s="123">
        <v>9.2131942599999999</v>
      </c>
      <c r="CH50" s="123">
        <v>8.0124129899999996</v>
      </c>
      <c r="CI50" s="123">
        <v>8.0147949399999998</v>
      </c>
      <c r="CJ50" s="123">
        <v>8.94466173</v>
      </c>
      <c r="CK50" s="123">
        <v>8.78360992</v>
      </c>
      <c r="CL50" s="123">
        <v>8.5052320399999992</v>
      </c>
      <c r="CM50" s="123">
        <v>10.21021215</v>
      </c>
      <c r="CN50" s="123">
        <v>10.21021215</v>
      </c>
      <c r="CO50" s="123">
        <v>8.5455332100000003</v>
      </c>
      <c r="CP50" s="123">
        <v>9.0612579899999997</v>
      </c>
      <c r="CQ50" s="123">
        <v>12.96361622</v>
      </c>
      <c r="CR50" s="123">
        <v>12.37610209</v>
      </c>
      <c r="CS50" s="123">
        <v>11.3407613</v>
      </c>
      <c r="CT50" s="123">
        <v>11.5264667</v>
      </c>
      <c r="CU50" s="123">
        <v>11.53908882</v>
      </c>
      <c r="CV50" s="123">
        <v>10.26105931</v>
      </c>
      <c r="CW50" s="123">
        <v>9.1225121900000001</v>
      </c>
      <c r="CX50" s="123">
        <v>9.1225121900000001</v>
      </c>
      <c r="CY50" s="125">
        <v>46112</v>
      </c>
      <c r="CZ50" s="125">
        <v>46112</v>
      </c>
      <c r="DA50" s="125">
        <v>46112</v>
      </c>
      <c r="DB50" s="125">
        <v>46081</v>
      </c>
      <c r="DC50" s="125">
        <v>46053</v>
      </c>
      <c r="DD50" s="125">
        <v>46022</v>
      </c>
      <c r="DE50" s="125">
        <v>45991</v>
      </c>
      <c r="DF50" s="125">
        <v>45961</v>
      </c>
      <c r="DG50" s="125">
        <v>45930</v>
      </c>
      <c r="DH50" s="125">
        <v>45900</v>
      </c>
      <c r="DI50" s="125">
        <v>45869</v>
      </c>
      <c r="DJ50" s="125">
        <v>45838</v>
      </c>
      <c r="DK50" s="125">
        <v>45808</v>
      </c>
      <c r="DL50" s="125">
        <v>45747</v>
      </c>
      <c r="DM50" s="125">
        <v>45747</v>
      </c>
      <c r="DN50" s="125">
        <v>45716</v>
      </c>
      <c r="DO50" s="125">
        <v>45688</v>
      </c>
      <c r="DP50" s="125">
        <v>45657</v>
      </c>
      <c r="DQ50" s="125">
        <v>45626</v>
      </c>
      <c r="DR50" s="125">
        <v>45596</v>
      </c>
      <c r="DS50" s="125">
        <v>45565</v>
      </c>
      <c r="DT50" s="125">
        <v>45535</v>
      </c>
      <c r="DU50" s="125">
        <v>45504</v>
      </c>
      <c r="DV50" s="125">
        <v>45443</v>
      </c>
      <c r="DW50" s="125">
        <v>45443</v>
      </c>
      <c r="DX50" s="126" t="s">
        <v>150</v>
      </c>
      <c r="DY50" s="126" t="s">
        <v>150</v>
      </c>
      <c r="DZ50" s="126" t="s">
        <v>150</v>
      </c>
      <c r="EA50" s="126" t="s">
        <v>150</v>
      </c>
      <c r="EB50" s="126" t="s">
        <v>150</v>
      </c>
      <c r="EC50" s="126" t="s">
        <v>150</v>
      </c>
      <c r="ED50" s="126" t="s">
        <v>150</v>
      </c>
      <c r="EE50" s="126" t="s">
        <v>150</v>
      </c>
      <c r="EF50" s="126" t="s">
        <v>150</v>
      </c>
      <c r="EG50" s="126" t="s">
        <v>150</v>
      </c>
      <c r="EH50" s="126" t="s">
        <v>150</v>
      </c>
      <c r="EI50" s="126" t="s">
        <v>150</v>
      </c>
      <c r="EJ50" s="126" t="s">
        <v>150</v>
      </c>
      <c r="EK50" s="126" t="s">
        <v>150</v>
      </c>
      <c r="EL50" s="126" t="s">
        <v>150</v>
      </c>
      <c r="EM50" s="126" t="s">
        <v>150</v>
      </c>
      <c r="EN50" s="126" t="s">
        <v>150</v>
      </c>
      <c r="EO50" s="126" t="s">
        <v>150</v>
      </c>
      <c r="EP50" s="126" t="s">
        <v>150</v>
      </c>
      <c r="EQ50" s="126" t="s">
        <v>150</v>
      </c>
      <c r="ER50" s="126" t="s">
        <v>150</v>
      </c>
      <c r="ES50" s="126" t="s">
        <v>150</v>
      </c>
      <c r="ET50" s="126" t="s">
        <v>150</v>
      </c>
      <c r="EU50" s="126" t="s">
        <v>150</v>
      </c>
      <c r="EV50" s="126" t="s">
        <v>150</v>
      </c>
      <c r="EW50" s="126" t="s">
        <v>151</v>
      </c>
      <c r="EX50" s="126" t="s">
        <v>152</v>
      </c>
      <c r="EY50" s="123">
        <v>9335.1541370899995</v>
      </c>
      <c r="EZ50" s="126" t="s">
        <v>165</v>
      </c>
      <c r="FA50" s="126" t="s">
        <v>144</v>
      </c>
      <c r="FB50" s="126" t="s">
        <v>144</v>
      </c>
      <c r="FC50" s="126" t="s">
        <v>144</v>
      </c>
      <c r="FD50" s="126" t="s">
        <v>144</v>
      </c>
      <c r="FE50" s="126" t="s">
        <v>144</v>
      </c>
      <c r="FF50" s="126" t="s">
        <v>144</v>
      </c>
      <c r="FG50" s="126" t="s">
        <v>144</v>
      </c>
      <c r="FH50" s="126" t="s">
        <v>144</v>
      </c>
      <c r="FI50" s="126" t="s">
        <v>144</v>
      </c>
      <c r="FJ50" s="126" t="s">
        <v>144</v>
      </c>
      <c r="FK50" s="126" t="s">
        <v>144</v>
      </c>
      <c r="FL50" s="126" t="s">
        <v>144</v>
      </c>
      <c r="FM50" s="126" t="s">
        <v>144</v>
      </c>
      <c r="FN50" s="126" t="s">
        <v>144</v>
      </c>
      <c r="FO50" s="126" t="s">
        <v>144</v>
      </c>
      <c r="FP50" s="126" t="s">
        <v>144</v>
      </c>
      <c r="FQ50" s="126" t="s">
        <v>144</v>
      </c>
      <c r="FR50" s="126" t="s">
        <v>144</v>
      </c>
      <c r="FS50" s="126" t="s">
        <v>144</v>
      </c>
      <c r="FT50" s="126" t="s">
        <v>144</v>
      </c>
      <c r="FU50" s="126" t="s">
        <v>144</v>
      </c>
      <c r="FV50" s="126" t="s">
        <v>144</v>
      </c>
      <c r="FW50" s="126" t="s">
        <v>144</v>
      </c>
      <c r="FX50" s="126" t="s">
        <v>144</v>
      </c>
      <c r="FY50" s="126" t="s">
        <v>144</v>
      </c>
      <c r="FZ50" s="126" t="s">
        <v>222</v>
      </c>
      <c r="GA50" s="126" t="s">
        <v>222</v>
      </c>
    </row>
    <row r="51" spans="1:183" ht="14.25" customHeight="1">
      <c r="A51" s="121">
        <v>49</v>
      </c>
      <c r="B51" s="121" t="s">
        <v>235</v>
      </c>
      <c r="C51" s="122">
        <v>8.1899999999999996E-4</v>
      </c>
      <c r="D51" s="122">
        <v>8.1899999999999996E-4</v>
      </c>
      <c r="E51" s="122">
        <v>8.3299999999999997E-4</v>
      </c>
      <c r="F51" s="122">
        <v>9.0600000000000001E-4</v>
      </c>
      <c r="G51" s="122">
        <v>9.1100000000000003E-4</v>
      </c>
      <c r="H51" s="122">
        <v>2.1499999999999999E-4</v>
      </c>
      <c r="I51" s="122">
        <v>9.5100000000000002E-4</v>
      </c>
      <c r="J51" s="122">
        <v>2.42E-4</v>
      </c>
      <c r="K51" s="122">
        <v>9.9299999999999996E-4</v>
      </c>
      <c r="L51" s="122">
        <v>1.021E-3</v>
      </c>
      <c r="M51" s="122">
        <v>2.4699999999999999E-4</v>
      </c>
      <c r="N51" s="122">
        <v>2.5300000000000002E-4</v>
      </c>
      <c r="O51" s="122">
        <v>2.5300000000000002E-4</v>
      </c>
      <c r="P51" s="122">
        <v>1.0120000000000001E-3</v>
      </c>
      <c r="Q51" s="122">
        <v>1.4799999999999999E-4</v>
      </c>
      <c r="R51" s="122">
        <v>1.45E-4</v>
      </c>
      <c r="S51" s="122">
        <v>1.4799999999999999E-4</v>
      </c>
      <c r="T51" s="122">
        <v>1.4899999999999999E-4</v>
      </c>
      <c r="U51" s="122">
        <v>1.5300000000000001E-4</v>
      </c>
      <c r="V51" s="122">
        <v>1.65E-4</v>
      </c>
      <c r="W51" s="122">
        <v>1.0399999999999999E-3</v>
      </c>
      <c r="X51" s="122">
        <v>1.0399999999999999E-3</v>
      </c>
      <c r="Y51" s="122">
        <v>1.0330000000000001E-3</v>
      </c>
      <c r="Z51" s="122">
        <v>9.7900000000000005E-4</v>
      </c>
      <c r="AA51" s="122">
        <v>9.1600000000000004E-4</v>
      </c>
      <c r="AB51" s="123">
        <v>0.10972899999999999</v>
      </c>
      <c r="AC51" s="123">
        <v>0.10972899999999999</v>
      </c>
      <c r="AD51" s="123">
        <v>0.111596</v>
      </c>
      <c r="AE51" s="123">
        <v>0.121318</v>
      </c>
      <c r="AF51" s="123">
        <v>0.121984</v>
      </c>
      <c r="AG51" s="123">
        <v>2.8854000000000001E-2</v>
      </c>
      <c r="AH51" s="123">
        <v>0.12726699999999999</v>
      </c>
      <c r="AI51" s="123">
        <v>3.2439000000000003E-2</v>
      </c>
      <c r="AJ51" s="123">
        <v>0.13298199999999999</v>
      </c>
      <c r="AK51" s="123">
        <v>0.13664200000000001</v>
      </c>
      <c r="AL51" s="123">
        <v>3.3002999999999998E-2</v>
      </c>
      <c r="AM51" s="123">
        <v>3.3861000000000002E-2</v>
      </c>
      <c r="AN51" s="123">
        <v>3.3861000000000002E-2</v>
      </c>
      <c r="AO51" s="123">
        <v>0.13536999999999999</v>
      </c>
      <c r="AP51" s="123">
        <v>1.9869999999999999E-2</v>
      </c>
      <c r="AQ51" s="123">
        <v>1.942E-2</v>
      </c>
      <c r="AR51" s="123">
        <v>1.9769999999999999E-2</v>
      </c>
      <c r="AS51" s="123">
        <v>1.9914999999999999E-2</v>
      </c>
      <c r="AT51" s="123">
        <v>2.0475E-2</v>
      </c>
      <c r="AU51" s="123">
        <v>2.214E-2</v>
      </c>
      <c r="AV51" s="123">
        <v>0.13912099999999999</v>
      </c>
      <c r="AW51" s="123">
        <v>0.13912099999999999</v>
      </c>
      <c r="AX51" s="123">
        <v>0.13814299999999999</v>
      </c>
      <c r="AY51" s="123">
        <v>0.13084399999999999</v>
      </c>
      <c r="AZ51" s="123">
        <v>0.122479</v>
      </c>
      <c r="BA51" s="124">
        <v>0</v>
      </c>
      <c r="BB51" s="127">
        <v>-1.867E-3</v>
      </c>
      <c r="BC51" s="127">
        <v>-9.7219999999999997E-3</v>
      </c>
      <c r="BD51" s="127">
        <v>-6.6600000000000003E-4</v>
      </c>
      <c r="BE51" s="128">
        <v>9.3130000000000004E-2</v>
      </c>
      <c r="BF51" s="127">
        <v>-9.8413E-2</v>
      </c>
      <c r="BG51" s="128">
        <v>9.4827999999999996E-2</v>
      </c>
      <c r="BH51" s="127">
        <v>-0.10054299999999999</v>
      </c>
      <c r="BI51" s="127">
        <v>-3.6600000000000001E-3</v>
      </c>
      <c r="BJ51" s="128">
        <v>0.103639</v>
      </c>
      <c r="BK51" s="127">
        <v>-8.5800000000000004E-4</v>
      </c>
      <c r="BL51" s="124">
        <v>0</v>
      </c>
      <c r="BM51" s="127">
        <v>-0.101509</v>
      </c>
      <c r="BN51" s="128">
        <v>0.11550000000000001</v>
      </c>
      <c r="BO51" s="128">
        <v>4.4999999999999999E-4</v>
      </c>
      <c r="BP51" s="127">
        <v>-3.5E-4</v>
      </c>
      <c r="BQ51" s="127">
        <v>-1.45E-4</v>
      </c>
      <c r="BR51" s="127">
        <v>-5.5999999999999995E-4</v>
      </c>
      <c r="BS51" s="127">
        <v>-1.665E-3</v>
      </c>
      <c r="BT51" s="127">
        <v>-0.116981</v>
      </c>
      <c r="BU51" s="124">
        <v>0</v>
      </c>
      <c r="BV51" s="128">
        <v>9.7799999999999992E-4</v>
      </c>
      <c r="BW51" s="128">
        <v>7.2989999999999999E-3</v>
      </c>
      <c r="BX51" s="128">
        <v>8.3649999999999992E-3</v>
      </c>
      <c r="BY51" s="128">
        <v>4.7210000000000004E-3</v>
      </c>
      <c r="BZ51" s="123">
        <v>3.96007738</v>
      </c>
      <c r="CA51" s="123">
        <v>3.96007738</v>
      </c>
      <c r="CB51" s="123">
        <v>3.0958920700000001</v>
      </c>
      <c r="CC51" s="123">
        <v>3.5332685599999998</v>
      </c>
      <c r="CD51" s="123">
        <v>3.7589259899999998</v>
      </c>
      <c r="CE51" s="123">
        <v>1.06042445</v>
      </c>
      <c r="CF51" s="123">
        <v>4.5697606200000003</v>
      </c>
      <c r="CG51" s="123">
        <v>1.1464672300000001</v>
      </c>
      <c r="CH51" s="123">
        <v>4.3309055399999998</v>
      </c>
      <c r="CI51" s="123">
        <v>4.4514259200000001</v>
      </c>
      <c r="CJ51" s="123">
        <v>1.02948488</v>
      </c>
      <c r="CK51" s="123">
        <v>1.0372309099999999</v>
      </c>
      <c r="CL51" s="123">
        <v>1.00435808</v>
      </c>
      <c r="CM51" s="123">
        <v>3.9050842700000001</v>
      </c>
      <c r="CN51" s="123">
        <v>0.56355951000000004</v>
      </c>
      <c r="CO51" s="123">
        <v>0.46099428999999997</v>
      </c>
      <c r="CP51" s="123">
        <v>0.49762514000000002</v>
      </c>
      <c r="CQ51" s="123">
        <v>0.60716121999999995</v>
      </c>
      <c r="CR51" s="123">
        <v>0.59594385000000005</v>
      </c>
      <c r="CS51" s="123">
        <v>0.59049657</v>
      </c>
      <c r="CT51" s="123">
        <v>3.3975887899999999</v>
      </c>
      <c r="CU51" s="123">
        <v>3.2215285900000001</v>
      </c>
      <c r="CV51" s="123">
        <v>2.8445846600000002</v>
      </c>
      <c r="CW51" s="123">
        <v>2.8042260699999999</v>
      </c>
      <c r="CX51" s="123">
        <v>2.3145395</v>
      </c>
      <c r="CY51" s="125">
        <v>46142</v>
      </c>
      <c r="CZ51" s="125">
        <v>46142</v>
      </c>
      <c r="DA51" s="125">
        <v>46112</v>
      </c>
      <c r="DB51" s="125">
        <v>46081</v>
      </c>
      <c r="DC51" s="125">
        <v>46053</v>
      </c>
      <c r="DD51" s="125">
        <v>46022</v>
      </c>
      <c r="DE51" s="125">
        <v>45991</v>
      </c>
      <c r="DF51" s="125">
        <v>45961</v>
      </c>
      <c r="DG51" s="125">
        <v>45930</v>
      </c>
      <c r="DH51" s="125">
        <v>45900</v>
      </c>
      <c r="DI51" s="125">
        <v>45869</v>
      </c>
      <c r="DJ51" s="125">
        <v>45838</v>
      </c>
      <c r="DK51" s="125">
        <v>45808</v>
      </c>
      <c r="DL51" s="125">
        <v>45777</v>
      </c>
      <c r="DM51" s="125">
        <v>45747</v>
      </c>
      <c r="DN51" s="125">
        <v>45716</v>
      </c>
      <c r="DO51" s="125">
        <v>45688</v>
      </c>
      <c r="DP51" s="125">
        <v>45657</v>
      </c>
      <c r="DQ51" s="125">
        <v>45626</v>
      </c>
      <c r="DR51" s="125">
        <v>45596</v>
      </c>
      <c r="DS51" s="125">
        <v>45565</v>
      </c>
      <c r="DT51" s="125">
        <v>45535</v>
      </c>
      <c r="DU51" s="125">
        <v>45504</v>
      </c>
      <c r="DV51" s="125">
        <v>45473</v>
      </c>
      <c r="DW51" s="125">
        <v>45443</v>
      </c>
      <c r="DX51" s="126" t="s">
        <v>150</v>
      </c>
      <c r="DY51" s="126" t="s">
        <v>150</v>
      </c>
      <c r="DZ51" s="126" t="s">
        <v>150</v>
      </c>
      <c r="EA51" s="126" t="s">
        <v>150</v>
      </c>
      <c r="EB51" s="126" t="s">
        <v>150</v>
      </c>
      <c r="EC51" s="126" t="s">
        <v>150</v>
      </c>
      <c r="ED51" s="126" t="s">
        <v>150</v>
      </c>
      <c r="EE51" s="126" t="s">
        <v>150</v>
      </c>
      <c r="EF51" s="126" t="s">
        <v>150</v>
      </c>
      <c r="EG51" s="126" t="s">
        <v>150</v>
      </c>
      <c r="EH51" s="126" t="s">
        <v>150</v>
      </c>
      <c r="EI51" s="126" t="s">
        <v>150</v>
      </c>
      <c r="EJ51" s="126" t="s">
        <v>150</v>
      </c>
      <c r="EK51" s="126" t="s">
        <v>150</v>
      </c>
      <c r="EL51" s="126" t="s">
        <v>150</v>
      </c>
      <c r="EM51" s="126" t="s">
        <v>150</v>
      </c>
      <c r="EN51" s="126" t="s">
        <v>150</v>
      </c>
      <c r="EO51" s="126" t="s">
        <v>150</v>
      </c>
      <c r="EP51" s="126" t="s">
        <v>150</v>
      </c>
      <c r="EQ51" s="126" t="s">
        <v>150</v>
      </c>
      <c r="ER51" s="126" t="s">
        <v>150</v>
      </c>
      <c r="ES51" s="126" t="s">
        <v>150</v>
      </c>
      <c r="ET51" s="126" t="s">
        <v>150</v>
      </c>
      <c r="EU51" s="126" t="s">
        <v>150</v>
      </c>
      <c r="EV51" s="126" t="s">
        <v>150</v>
      </c>
      <c r="EW51" s="126" t="s">
        <v>151</v>
      </c>
      <c r="EX51" s="126" t="s">
        <v>173</v>
      </c>
      <c r="EY51" s="123">
        <v>328992.26440465997</v>
      </c>
      <c r="EZ51" s="126" t="s">
        <v>165</v>
      </c>
      <c r="FA51" s="126" t="s">
        <v>144</v>
      </c>
      <c r="FB51" s="126" t="s">
        <v>144</v>
      </c>
      <c r="FC51" s="126" t="s">
        <v>144</v>
      </c>
      <c r="FD51" s="126" t="s">
        <v>144</v>
      </c>
      <c r="FE51" s="126" t="s">
        <v>144</v>
      </c>
      <c r="FF51" s="126" t="s">
        <v>144</v>
      </c>
      <c r="FG51" s="126" t="s">
        <v>144</v>
      </c>
      <c r="FH51" s="126" t="s">
        <v>144</v>
      </c>
      <c r="FI51" s="126" t="s">
        <v>144</v>
      </c>
      <c r="FJ51" s="126" t="s">
        <v>144</v>
      </c>
      <c r="FK51" s="126" t="s">
        <v>144</v>
      </c>
      <c r="FL51" s="126" t="s">
        <v>144</v>
      </c>
      <c r="FM51" s="126" t="s">
        <v>144</v>
      </c>
      <c r="FN51" s="126" t="s">
        <v>144</v>
      </c>
      <c r="FO51" s="126" t="s">
        <v>144</v>
      </c>
      <c r="FP51" s="126" t="s">
        <v>144</v>
      </c>
      <c r="FQ51" s="126" t="s">
        <v>144</v>
      </c>
      <c r="FR51" s="126" t="s">
        <v>144</v>
      </c>
      <c r="FS51" s="126" t="s">
        <v>144</v>
      </c>
      <c r="FT51" s="126" t="s">
        <v>144</v>
      </c>
      <c r="FU51" s="126" t="s">
        <v>144</v>
      </c>
      <c r="FV51" s="126" t="s">
        <v>144</v>
      </c>
      <c r="FW51" s="126" t="s">
        <v>144</v>
      </c>
      <c r="FX51" s="126" t="s">
        <v>144</v>
      </c>
      <c r="FY51" s="126" t="s">
        <v>144</v>
      </c>
      <c r="FZ51" s="126" t="s">
        <v>214</v>
      </c>
      <c r="GA51" s="126" t="s">
        <v>163</v>
      </c>
    </row>
    <row r="52" spans="1:183" ht="14.25" customHeight="1">
      <c r="A52" s="121">
        <v>50</v>
      </c>
      <c r="B52" s="121" t="s">
        <v>236</v>
      </c>
      <c r="C52" s="122">
        <v>7.67E-4</v>
      </c>
      <c r="D52" s="122">
        <v>7.67E-4</v>
      </c>
      <c r="E52" s="122">
        <v>7.67E-4</v>
      </c>
      <c r="F52" s="122">
        <v>7.67E-4</v>
      </c>
      <c r="G52" s="122">
        <v>7.67E-4</v>
      </c>
      <c r="H52" s="122">
        <v>7.67E-4</v>
      </c>
      <c r="I52" s="122">
        <v>7.67E-4</v>
      </c>
      <c r="J52" s="122">
        <v>7.67E-4</v>
      </c>
      <c r="K52" s="122">
        <v>7.67E-4</v>
      </c>
      <c r="L52" s="122">
        <v>7.67E-4</v>
      </c>
      <c r="M52" s="122">
        <v>7.67E-4</v>
      </c>
      <c r="N52" s="122">
        <v>7.67E-4</v>
      </c>
      <c r="O52" s="122">
        <v>8.9300000000000002E-4</v>
      </c>
      <c r="P52" s="122">
        <v>8.9300000000000002E-4</v>
      </c>
      <c r="Q52" s="122">
        <v>8.9300000000000002E-4</v>
      </c>
      <c r="R52" s="122">
        <v>8.9300000000000002E-4</v>
      </c>
      <c r="S52" s="122">
        <v>8.9300000000000002E-4</v>
      </c>
      <c r="T52" s="122">
        <v>8.9300000000000002E-4</v>
      </c>
      <c r="U52" s="122">
        <v>8.9300000000000002E-4</v>
      </c>
      <c r="V52" s="122">
        <v>8.9300000000000002E-4</v>
      </c>
      <c r="W52" s="122">
        <v>8.9300000000000002E-4</v>
      </c>
      <c r="X52" s="122">
        <v>8.9300000000000002E-4</v>
      </c>
      <c r="Y52" s="122">
        <v>8.9300000000000002E-4</v>
      </c>
      <c r="Z52" s="122">
        <v>8.9400000000000005E-4</v>
      </c>
      <c r="AA52" s="122">
        <v>1.0790000000000001E-3</v>
      </c>
      <c r="AB52" s="123">
        <v>0.102697</v>
      </c>
      <c r="AC52" s="123">
        <v>0.102697</v>
      </c>
      <c r="AD52" s="123">
        <v>0.102697</v>
      </c>
      <c r="AE52" s="123">
        <v>0.102697</v>
      </c>
      <c r="AF52" s="123">
        <v>0.102697</v>
      </c>
      <c r="AG52" s="123">
        <v>0.102697</v>
      </c>
      <c r="AH52" s="123">
        <v>0.102697</v>
      </c>
      <c r="AI52" s="123">
        <v>0.102697</v>
      </c>
      <c r="AJ52" s="123">
        <v>0.102697</v>
      </c>
      <c r="AK52" s="123">
        <v>0.102697</v>
      </c>
      <c r="AL52" s="123">
        <v>0.102697</v>
      </c>
      <c r="AM52" s="123">
        <v>0.102697</v>
      </c>
      <c r="AN52" s="123">
        <v>0.1195</v>
      </c>
      <c r="AO52" s="123">
        <v>0.1195</v>
      </c>
      <c r="AP52" s="123">
        <v>0.1195</v>
      </c>
      <c r="AQ52" s="123">
        <v>0.1195</v>
      </c>
      <c r="AR52" s="123">
        <v>0.1195</v>
      </c>
      <c r="AS52" s="123">
        <v>0.1195</v>
      </c>
      <c r="AT52" s="123">
        <v>0.1195</v>
      </c>
      <c r="AU52" s="123">
        <v>0.1195</v>
      </c>
      <c r="AV52" s="123">
        <v>0.1195</v>
      </c>
      <c r="AW52" s="123">
        <v>0.1195</v>
      </c>
      <c r="AX52" s="123">
        <v>0.1195</v>
      </c>
      <c r="AY52" s="123">
        <v>0.1195</v>
      </c>
      <c r="AZ52" s="123">
        <v>0.14424100000000001</v>
      </c>
      <c r="BA52" s="124">
        <v>0</v>
      </c>
      <c r="BB52" s="124">
        <v>0</v>
      </c>
      <c r="BC52" s="124">
        <v>0</v>
      </c>
      <c r="BD52" s="124">
        <v>0</v>
      </c>
      <c r="BE52" s="124">
        <v>0</v>
      </c>
      <c r="BF52" s="124">
        <v>0</v>
      </c>
      <c r="BG52" s="124">
        <v>0</v>
      </c>
      <c r="BH52" s="124">
        <v>0</v>
      </c>
      <c r="BI52" s="124">
        <v>0</v>
      </c>
      <c r="BJ52" s="124">
        <v>0</v>
      </c>
      <c r="BK52" s="124">
        <v>0</v>
      </c>
      <c r="BL52" s="127">
        <v>-1.6802999999999998E-2</v>
      </c>
      <c r="BM52" s="124">
        <v>0</v>
      </c>
      <c r="BN52" s="124">
        <v>0</v>
      </c>
      <c r="BO52" s="124">
        <v>0</v>
      </c>
      <c r="BP52" s="124">
        <v>0</v>
      </c>
      <c r="BQ52" s="124">
        <v>0</v>
      </c>
      <c r="BR52" s="124">
        <v>0</v>
      </c>
      <c r="BS52" s="124">
        <v>0</v>
      </c>
      <c r="BT52" s="124">
        <v>0</v>
      </c>
      <c r="BU52" s="124">
        <v>0</v>
      </c>
      <c r="BV52" s="124">
        <v>0</v>
      </c>
      <c r="BW52" s="124">
        <v>0</v>
      </c>
      <c r="BX52" s="127">
        <v>-2.4740999999999999E-2</v>
      </c>
      <c r="BY52" s="124">
        <v>0</v>
      </c>
      <c r="BZ52" s="123">
        <v>3.1458168099999999</v>
      </c>
      <c r="CA52" s="123">
        <v>3.1458168099999999</v>
      </c>
      <c r="CB52" s="123">
        <v>3.1458168099999999</v>
      </c>
      <c r="CC52" s="123">
        <v>3.1458168099999999</v>
      </c>
      <c r="CD52" s="123">
        <v>3.1458168099999999</v>
      </c>
      <c r="CE52" s="123">
        <v>3.1458168099999999</v>
      </c>
      <c r="CF52" s="123">
        <v>3.1458168099999999</v>
      </c>
      <c r="CG52" s="123">
        <v>3.1458168099999999</v>
      </c>
      <c r="CH52" s="123">
        <v>3.1458168099999999</v>
      </c>
      <c r="CI52" s="123">
        <v>3.1458168099999999</v>
      </c>
      <c r="CJ52" s="123">
        <v>3.1458168099999999</v>
      </c>
      <c r="CK52" s="123">
        <v>3.1458168099999999</v>
      </c>
      <c r="CL52" s="123">
        <v>2.5611034099999999</v>
      </c>
      <c r="CM52" s="123">
        <v>2.5611034099999999</v>
      </c>
      <c r="CN52" s="123">
        <v>2.5611034099999999</v>
      </c>
      <c r="CO52" s="123">
        <v>2.5611034099999999</v>
      </c>
      <c r="CP52" s="123">
        <v>2.5611034099999999</v>
      </c>
      <c r="CQ52" s="123">
        <v>2.5611034099999999</v>
      </c>
      <c r="CR52" s="123">
        <v>2.5611034099999999</v>
      </c>
      <c r="CS52" s="123">
        <v>2.5611034099999999</v>
      </c>
      <c r="CT52" s="123">
        <v>2.5611034099999999</v>
      </c>
      <c r="CU52" s="123">
        <v>2.5611034099999999</v>
      </c>
      <c r="CV52" s="123">
        <v>2.5611034099999999</v>
      </c>
      <c r="CW52" s="123">
        <v>2.5611034099999999</v>
      </c>
      <c r="CX52" s="123">
        <v>2.1236149200000001</v>
      </c>
      <c r="CY52" s="125">
        <v>45838</v>
      </c>
      <c r="CZ52" s="125">
        <v>45838</v>
      </c>
      <c r="DA52" s="125">
        <v>45838</v>
      </c>
      <c r="DB52" s="125">
        <v>45838</v>
      </c>
      <c r="DC52" s="125">
        <v>45838</v>
      </c>
      <c r="DD52" s="125">
        <v>45838</v>
      </c>
      <c r="DE52" s="125">
        <v>45838</v>
      </c>
      <c r="DF52" s="125">
        <v>45838</v>
      </c>
      <c r="DG52" s="125">
        <v>45838</v>
      </c>
      <c r="DH52" s="125">
        <v>45838</v>
      </c>
      <c r="DI52" s="125">
        <v>45838</v>
      </c>
      <c r="DJ52" s="125">
        <v>45838</v>
      </c>
      <c r="DK52" s="125">
        <v>45473</v>
      </c>
      <c r="DL52" s="125">
        <v>45473</v>
      </c>
      <c r="DM52" s="125">
        <v>45473</v>
      </c>
      <c r="DN52" s="125">
        <v>45473</v>
      </c>
      <c r="DO52" s="125">
        <v>45473</v>
      </c>
      <c r="DP52" s="125">
        <v>45473</v>
      </c>
      <c r="DQ52" s="125">
        <v>45473</v>
      </c>
      <c r="DR52" s="125">
        <v>45473</v>
      </c>
      <c r="DS52" s="125">
        <v>45473</v>
      </c>
      <c r="DT52" s="125">
        <v>45473</v>
      </c>
      <c r="DU52" s="125">
        <v>45473</v>
      </c>
      <c r="DV52" s="125">
        <v>45473</v>
      </c>
      <c r="DW52" s="125">
        <v>45107</v>
      </c>
      <c r="DX52" s="126" t="s">
        <v>141</v>
      </c>
      <c r="DY52" s="126" t="s">
        <v>141</v>
      </c>
      <c r="DZ52" s="126" t="s">
        <v>141</v>
      </c>
      <c r="EA52" s="126" t="s">
        <v>141</v>
      </c>
      <c r="EB52" s="126" t="s">
        <v>141</v>
      </c>
      <c r="EC52" s="126" t="s">
        <v>141</v>
      </c>
      <c r="ED52" s="126" t="s">
        <v>141</v>
      </c>
      <c r="EE52" s="126" t="s">
        <v>141</v>
      </c>
      <c r="EF52" s="126" t="s">
        <v>141</v>
      </c>
      <c r="EG52" s="126" t="s">
        <v>141</v>
      </c>
      <c r="EH52" s="126" t="s">
        <v>141</v>
      </c>
      <c r="EI52" s="126" t="s">
        <v>141</v>
      </c>
      <c r="EJ52" s="126" t="s">
        <v>141</v>
      </c>
      <c r="EK52" s="126" t="s">
        <v>141</v>
      </c>
      <c r="EL52" s="126" t="s">
        <v>141</v>
      </c>
      <c r="EM52" s="126" t="s">
        <v>141</v>
      </c>
      <c r="EN52" s="126" t="s">
        <v>141</v>
      </c>
      <c r="EO52" s="126" t="s">
        <v>141</v>
      </c>
      <c r="EP52" s="126" t="s">
        <v>141</v>
      </c>
      <c r="EQ52" s="126" t="s">
        <v>141</v>
      </c>
      <c r="ER52" s="126" t="s">
        <v>141</v>
      </c>
      <c r="ES52" s="126" t="s">
        <v>141</v>
      </c>
      <c r="ET52" s="126" t="s">
        <v>141</v>
      </c>
      <c r="EU52" s="126" t="s">
        <v>141</v>
      </c>
      <c r="EV52" s="126" t="s">
        <v>141</v>
      </c>
      <c r="EW52" s="126" t="s">
        <v>151</v>
      </c>
      <c r="EX52" s="126" t="s">
        <v>199</v>
      </c>
      <c r="EY52" s="123">
        <v>248443.39724716</v>
      </c>
      <c r="EZ52" s="126" t="s">
        <v>161</v>
      </c>
      <c r="FA52" s="126" t="s">
        <v>144</v>
      </c>
      <c r="FB52" s="126" t="s">
        <v>144</v>
      </c>
      <c r="FC52" s="126" t="s">
        <v>144</v>
      </c>
      <c r="FD52" s="126" t="s">
        <v>144</v>
      </c>
      <c r="FE52" s="126" t="s">
        <v>144</v>
      </c>
      <c r="FF52" s="126" t="s">
        <v>144</v>
      </c>
      <c r="FG52" s="126" t="s">
        <v>144</v>
      </c>
      <c r="FH52" s="126" t="s">
        <v>144</v>
      </c>
      <c r="FI52" s="126" t="s">
        <v>144</v>
      </c>
      <c r="FJ52" s="126" t="s">
        <v>144</v>
      </c>
      <c r="FK52" s="126" t="s">
        <v>144</v>
      </c>
      <c r="FL52" s="126" t="s">
        <v>144</v>
      </c>
      <c r="FM52" s="126" t="s">
        <v>144</v>
      </c>
      <c r="FN52" s="126" t="s">
        <v>144</v>
      </c>
      <c r="FO52" s="126" t="s">
        <v>144</v>
      </c>
      <c r="FP52" s="126" t="s">
        <v>144</v>
      </c>
      <c r="FQ52" s="126" t="s">
        <v>144</v>
      </c>
      <c r="FR52" s="126" t="s">
        <v>144</v>
      </c>
      <c r="FS52" s="126" t="s">
        <v>144</v>
      </c>
      <c r="FT52" s="126" t="s">
        <v>144</v>
      </c>
      <c r="FU52" s="126" t="s">
        <v>144</v>
      </c>
      <c r="FV52" s="126" t="s">
        <v>144</v>
      </c>
      <c r="FW52" s="126" t="s">
        <v>144</v>
      </c>
      <c r="FX52" s="126" t="s">
        <v>144</v>
      </c>
      <c r="FY52" s="126" t="s">
        <v>144</v>
      </c>
      <c r="FZ52" s="126" t="s">
        <v>237</v>
      </c>
      <c r="GA52" s="126" t="s">
        <v>163</v>
      </c>
    </row>
    <row r="53" spans="1:183" ht="14.25" customHeight="1">
      <c r="A53" s="121">
        <v>51</v>
      </c>
      <c r="B53" s="121" t="s">
        <v>238</v>
      </c>
      <c r="C53" s="122">
        <v>7.3999999999999999E-4</v>
      </c>
      <c r="D53" s="122">
        <v>7.3999999999999999E-4</v>
      </c>
      <c r="E53" s="122">
        <v>7.3999999999999999E-4</v>
      </c>
      <c r="F53" s="122">
        <v>7.3999999999999999E-4</v>
      </c>
      <c r="G53" s="122">
        <v>7.3999999999999999E-4</v>
      </c>
      <c r="H53" s="122">
        <v>7.3999999999999999E-4</v>
      </c>
      <c r="I53" s="122">
        <v>7.3999999999999999E-4</v>
      </c>
      <c r="J53" s="122">
        <v>7.3999999999999999E-4</v>
      </c>
      <c r="K53" s="122">
        <v>7.3999999999999999E-4</v>
      </c>
      <c r="L53" s="122">
        <v>7.3999999999999999E-4</v>
      </c>
      <c r="M53" s="122">
        <v>7.3999999999999999E-4</v>
      </c>
      <c r="N53" s="122">
        <v>7.3999999999999999E-4</v>
      </c>
      <c r="O53" s="122">
        <v>7.3999999999999999E-4</v>
      </c>
      <c r="P53" s="122">
        <v>7.3999999999999999E-4</v>
      </c>
      <c r="Q53" s="122">
        <v>7.3999999999999999E-4</v>
      </c>
      <c r="R53" s="122">
        <v>7.3999999999999999E-4</v>
      </c>
      <c r="S53" s="122">
        <v>7.3999999999999999E-4</v>
      </c>
      <c r="T53" s="122">
        <v>7.3999999999999999E-4</v>
      </c>
      <c r="U53" s="122">
        <v>7.3999999999999999E-4</v>
      </c>
      <c r="V53" s="122">
        <v>7.3999999999999999E-4</v>
      </c>
      <c r="W53" s="122">
        <v>7.3999999999999999E-4</v>
      </c>
      <c r="X53" s="122">
        <v>7.3999999999999999E-4</v>
      </c>
      <c r="Y53" s="122">
        <v>7.3999999999999999E-4</v>
      </c>
      <c r="Z53" s="122">
        <v>7.4100000000000001E-4</v>
      </c>
      <c r="AA53" s="122">
        <v>7.4100000000000001E-4</v>
      </c>
      <c r="AB53" s="123">
        <v>9.9049999999999999E-2</v>
      </c>
      <c r="AC53" s="123">
        <v>9.9049999999999999E-2</v>
      </c>
      <c r="AD53" s="123">
        <v>9.9049999999999999E-2</v>
      </c>
      <c r="AE53" s="123">
        <v>9.9049999999999999E-2</v>
      </c>
      <c r="AF53" s="123">
        <v>9.9049999999999999E-2</v>
      </c>
      <c r="AG53" s="123">
        <v>9.9049999999999999E-2</v>
      </c>
      <c r="AH53" s="123">
        <v>9.9049999999999999E-2</v>
      </c>
      <c r="AI53" s="123">
        <v>9.9049999999999999E-2</v>
      </c>
      <c r="AJ53" s="123">
        <v>9.9049999999999999E-2</v>
      </c>
      <c r="AK53" s="123">
        <v>9.9049999999999999E-2</v>
      </c>
      <c r="AL53" s="123">
        <v>9.9049999999999999E-2</v>
      </c>
      <c r="AM53" s="123">
        <v>9.9049999999999999E-2</v>
      </c>
      <c r="AN53" s="123">
        <v>9.9049999999999999E-2</v>
      </c>
      <c r="AO53" s="123">
        <v>9.9049999999999999E-2</v>
      </c>
      <c r="AP53" s="123">
        <v>9.9049999999999999E-2</v>
      </c>
      <c r="AQ53" s="123">
        <v>9.9049999999999999E-2</v>
      </c>
      <c r="AR53" s="123">
        <v>9.9049999999999999E-2</v>
      </c>
      <c r="AS53" s="123">
        <v>9.9049999999999999E-2</v>
      </c>
      <c r="AT53" s="123">
        <v>9.9049999999999999E-2</v>
      </c>
      <c r="AU53" s="123">
        <v>9.9049999999999999E-2</v>
      </c>
      <c r="AV53" s="123">
        <v>9.9049999999999999E-2</v>
      </c>
      <c r="AW53" s="123">
        <v>9.9049999999999999E-2</v>
      </c>
      <c r="AX53" s="123">
        <v>9.9049999999999999E-2</v>
      </c>
      <c r="AY53" s="123">
        <v>9.9049999999999999E-2</v>
      </c>
      <c r="AZ53" s="123">
        <v>9.9049999999999999E-2</v>
      </c>
      <c r="BA53" s="124">
        <v>0</v>
      </c>
      <c r="BB53" s="124">
        <v>0</v>
      </c>
      <c r="BC53" s="124">
        <v>0</v>
      </c>
      <c r="BD53" s="124">
        <v>0</v>
      </c>
      <c r="BE53" s="124">
        <v>0</v>
      </c>
      <c r="BF53" s="124">
        <v>0</v>
      </c>
      <c r="BG53" s="124">
        <v>0</v>
      </c>
      <c r="BH53" s="124">
        <v>0</v>
      </c>
      <c r="BI53" s="124">
        <v>0</v>
      </c>
      <c r="BJ53" s="124">
        <v>0</v>
      </c>
      <c r="BK53" s="124">
        <v>0</v>
      </c>
      <c r="BL53" s="124">
        <v>0</v>
      </c>
      <c r="BM53" s="124">
        <v>0</v>
      </c>
      <c r="BN53" s="124">
        <v>0</v>
      </c>
      <c r="BO53" s="124">
        <v>0</v>
      </c>
      <c r="BP53" s="124">
        <v>0</v>
      </c>
      <c r="BQ53" s="124">
        <v>0</v>
      </c>
      <c r="BR53" s="124">
        <v>0</v>
      </c>
      <c r="BS53" s="124">
        <v>0</v>
      </c>
      <c r="BT53" s="124">
        <v>0</v>
      </c>
      <c r="BU53" s="124">
        <v>0</v>
      </c>
      <c r="BV53" s="124">
        <v>0</v>
      </c>
      <c r="BW53" s="124">
        <v>0</v>
      </c>
      <c r="BX53" s="124">
        <v>0</v>
      </c>
      <c r="BY53" s="124">
        <v>0</v>
      </c>
      <c r="BZ53" s="123">
        <v>3.6402246300000001</v>
      </c>
      <c r="CA53" s="123">
        <v>3.6402246300000001</v>
      </c>
      <c r="CB53" s="123">
        <v>3.6402246300000001</v>
      </c>
      <c r="CC53" s="123">
        <v>3.6402246300000001</v>
      </c>
      <c r="CD53" s="123">
        <v>3.6402246300000001</v>
      </c>
      <c r="CE53" s="123">
        <v>3.6402246300000001</v>
      </c>
      <c r="CF53" s="123">
        <v>3.22582149</v>
      </c>
      <c r="CG53" s="123">
        <v>3.22582149</v>
      </c>
      <c r="CH53" s="123">
        <v>3.22582149</v>
      </c>
      <c r="CI53" s="123">
        <v>3.03410183</v>
      </c>
      <c r="CJ53" s="123">
        <v>3.03410183</v>
      </c>
      <c r="CK53" s="123">
        <v>3.03410183</v>
      </c>
      <c r="CL53" s="123">
        <v>2.8092888500000002</v>
      </c>
      <c r="CM53" s="123">
        <v>2.8092888500000002</v>
      </c>
      <c r="CN53" s="123">
        <v>2.8092888500000002</v>
      </c>
      <c r="CO53" s="123">
        <v>3.0198001099999998</v>
      </c>
      <c r="CP53" s="123">
        <v>3.0198001099999998</v>
      </c>
      <c r="CQ53" s="123">
        <v>3.0198001099999998</v>
      </c>
      <c r="CR53" s="123">
        <v>2.4189818199999999</v>
      </c>
      <c r="CS53" s="123">
        <v>2.4189818199999999</v>
      </c>
      <c r="CT53" s="123">
        <v>2.4189818199999999</v>
      </c>
      <c r="CU53" s="123">
        <v>2.12282254</v>
      </c>
      <c r="CV53" s="123">
        <v>2.12282254</v>
      </c>
      <c r="CW53" s="123">
        <v>2.12282254</v>
      </c>
      <c r="CX53" s="123">
        <v>2.0531437499999998</v>
      </c>
      <c r="CY53" s="125">
        <v>46022</v>
      </c>
      <c r="CZ53" s="125">
        <v>46022</v>
      </c>
      <c r="DA53" s="125">
        <v>46022</v>
      </c>
      <c r="DB53" s="125">
        <v>46022</v>
      </c>
      <c r="DC53" s="125">
        <v>46022</v>
      </c>
      <c r="DD53" s="125">
        <v>46022</v>
      </c>
      <c r="DE53" s="125">
        <v>45930</v>
      </c>
      <c r="DF53" s="125">
        <v>45930</v>
      </c>
      <c r="DG53" s="125">
        <v>45930</v>
      </c>
      <c r="DH53" s="125">
        <v>45838</v>
      </c>
      <c r="DI53" s="125">
        <v>45838</v>
      </c>
      <c r="DJ53" s="125">
        <v>45838</v>
      </c>
      <c r="DK53" s="125">
        <v>45747</v>
      </c>
      <c r="DL53" s="125">
        <v>45747</v>
      </c>
      <c r="DM53" s="125">
        <v>45747</v>
      </c>
      <c r="DN53" s="125">
        <v>45657</v>
      </c>
      <c r="DO53" s="125">
        <v>45657</v>
      </c>
      <c r="DP53" s="125">
        <v>45657</v>
      </c>
      <c r="DQ53" s="125">
        <v>45565</v>
      </c>
      <c r="DR53" s="125">
        <v>45565</v>
      </c>
      <c r="DS53" s="125">
        <v>45565</v>
      </c>
      <c r="DT53" s="125">
        <v>45473</v>
      </c>
      <c r="DU53" s="125">
        <v>45473</v>
      </c>
      <c r="DV53" s="125">
        <v>45473</v>
      </c>
      <c r="DW53" s="125">
        <v>45382</v>
      </c>
      <c r="DX53" s="126" t="s">
        <v>141</v>
      </c>
      <c r="DY53" s="126" t="s">
        <v>141</v>
      </c>
      <c r="DZ53" s="126" t="s">
        <v>141</v>
      </c>
      <c r="EA53" s="126" t="s">
        <v>141</v>
      </c>
      <c r="EB53" s="126" t="s">
        <v>141</v>
      </c>
      <c r="EC53" s="126" t="s">
        <v>141</v>
      </c>
      <c r="ED53" s="126" t="s">
        <v>141</v>
      </c>
      <c r="EE53" s="126" t="s">
        <v>141</v>
      </c>
      <c r="EF53" s="126" t="s">
        <v>141</v>
      </c>
      <c r="EG53" s="126" t="s">
        <v>141</v>
      </c>
      <c r="EH53" s="126" t="s">
        <v>141</v>
      </c>
      <c r="EI53" s="126" t="s">
        <v>141</v>
      </c>
      <c r="EJ53" s="126" t="s">
        <v>141</v>
      </c>
      <c r="EK53" s="126" t="s">
        <v>141</v>
      </c>
      <c r="EL53" s="126" t="s">
        <v>141</v>
      </c>
      <c r="EM53" s="126" t="s">
        <v>141</v>
      </c>
      <c r="EN53" s="126" t="s">
        <v>141</v>
      </c>
      <c r="EO53" s="126" t="s">
        <v>141</v>
      </c>
      <c r="EP53" s="126" t="s">
        <v>141</v>
      </c>
      <c r="EQ53" s="126" t="s">
        <v>141</v>
      </c>
      <c r="ER53" s="126" t="s">
        <v>141</v>
      </c>
      <c r="ES53" s="126" t="s">
        <v>141</v>
      </c>
      <c r="ET53" s="126" t="s">
        <v>141</v>
      </c>
      <c r="EU53" s="126" t="s">
        <v>141</v>
      </c>
      <c r="EV53" s="126" t="s">
        <v>141</v>
      </c>
      <c r="EW53" s="126" t="s">
        <v>142</v>
      </c>
      <c r="EX53" s="126" t="s">
        <v>143</v>
      </c>
      <c r="EY53" s="123">
        <v>3.6402246300000001</v>
      </c>
      <c r="EZ53" s="126"/>
      <c r="FA53" s="126" t="s">
        <v>144</v>
      </c>
      <c r="FB53" s="126" t="s">
        <v>144</v>
      </c>
      <c r="FC53" s="126" t="s">
        <v>144</v>
      </c>
      <c r="FD53" s="126" t="s">
        <v>144</v>
      </c>
      <c r="FE53" s="126" t="s">
        <v>144</v>
      </c>
      <c r="FF53" s="126" t="s">
        <v>144</v>
      </c>
      <c r="FG53" s="126" t="s">
        <v>144</v>
      </c>
      <c r="FH53" s="126" t="s">
        <v>144</v>
      </c>
      <c r="FI53" s="126" t="s">
        <v>144</v>
      </c>
      <c r="FJ53" s="126" t="s">
        <v>144</v>
      </c>
      <c r="FK53" s="126" t="s">
        <v>144</v>
      </c>
      <c r="FL53" s="126" t="s">
        <v>144</v>
      </c>
      <c r="FM53" s="126" t="s">
        <v>144</v>
      </c>
      <c r="FN53" s="126" t="s">
        <v>144</v>
      </c>
      <c r="FO53" s="126" t="s">
        <v>144</v>
      </c>
      <c r="FP53" s="126" t="s">
        <v>144</v>
      </c>
      <c r="FQ53" s="126" t="s">
        <v>144</v>
      </c>
      <c r="FR53" s="126" t="s">
        <v>144</v>
      </c>
      <c r="FS53" s="126" t="s">
        <v>144</v>
      </c>
      <c r="FT53" s="126" t="s">
        <v>144</v>
      </c>
      <c r="FU53" s="126" t="s">
        <v>144</v>
      </c>
      <c r="FV53" s="126" t="s">
        <v>144</v>
      </c>
      <c r="FW53" s="126" t="s">
        <v>144</v>
      </c>
      <c r="FX53" s="126" t="s">
        <v>144</v>
      </c>
      <c r="FY53" s="126" t="s">
        <v>144</v>
      </c>
      <c r="FZ53" s="126" t="s">
        <v>145</v>
      </c>
      <c r="GA53" s="126" t="s">
        <v>146</v>
      </c>
    </row>
    <row r="54" spans="1:183" ht="14.25" customHeight="1">
      <c r="A54" s="121">
        <v>52</v>
      </c>
      <c r="B54" s="121" t="s">
        <v>239</v>
      </c>
      <c r="C54" s="122">
        <v>6.8599999999999998E-4</v>
      </c>
      <c r="D54" s="122">
        <v>6.8599999999999998E-4</v>
      </c>
      <c r="E54" s="122">
        <v>6.4199999999999999E-4</v>
      </c>
      <c r="F54" s="122">
        <v>1.7699999999999999E-4</v>
      </c>
      <c r="G54" s="122">
        <v>1.76E-4</v>
      </c>
      <c r="H54" s="122">
        <v>1.74E-4</v>
      </c>
      <c r="I54" s="122">
        <v>1.8E-5</v>
      </c>
      <c r="J54" s="122">
        <v>5.22E-4</v>
      </c>
      <c r="K54" s="122">
        <v>1.0020000000000001E-3</v>
      </c>
      <c r="L54" s="122">
        <v>1.1869999999999999E-3</v>
      </c>
      <c r="M54" s="122">
        <v>1.4989999999999999E-3</v>
      </c>
      <c r="N54" s="122">
        <v>1.624E-3</v>
      </c>
      <c r="O54" s="122">
        <v>1.7769999999999999E-3</v>
      </c>
      <c r="P54" s="122">
        <v>1.8320000000000001E-3</v>
      </c>
      <c r="Q54" s="122">
        <v>1.8320000000000001E-3</v>
      </c>
      <c r="R54" s="122">
        <v>2.3909999999999999E-3</v>
      </c>
      <c r="S54" s="122">
        <v>3.3519999999999999E-3</v>
      </c>
      <c r="T54" s="122">
        <v>5.3049999999999998E-3</v>
      </c>
      <c r="U54" s="122">
        <v>5.816E-3</v>
      </c>
      <c r="V54" s="122">
        <v>5.816E-3</v>
      </c>
      <c r="W54" s="122">
        <v>5.8149999999999999E-3</v>
      </c>
      <c r="X54" s="122">
        <v>6.3179999999999998E-3</v>
      </c>
      <c r="Y54" s="122">
        <v>6.5469999999999999E-3</v>
      </c>
      <c r="Z54" s="122">
        <v>7.156E-3</v>
      </c>
      <c r="AA54" s="122">
        <v>7.2139999999999999E-3</v>
      </c>
      <c r="AB54" s="123">
        <v>9.1883999999999993E-2</v>
      </c>
      <c r="AC54" s="123">
        <v>9.1883999999999993E-2</v>
      </c>
      <c r="AD54" s="123">
        <v>8.5980000000000001E-2</v>
      </c>
      <c r="AE54" s="123">
        <v>2.3671000000000001E-2</v>
      </c>
      <c r="AF54" s="123">
        <v>2.3557000000000002E-2</v>
      </c>
      <c r="AG54" s="123">
        <v>2.3259999999999999E-2</v>
      </c>
      <c r="AH54" s="123">
        <v>2.421E-3</v>
      </c>
      <c r="AI54" s="123">
        <v>6.9849999999999995E-2</v>
      </c>
      <c r="AJ54" s="123">
        <v>0.13409399999999999</v>
      </c>
      <c r="AK54" s="123">
        <v>0.15892600000000001</v>
      </c>
      <c r="AL54" s="123">
        <v>0.200715</v>
      </c>
      <c r="AM54" s="123">
        <v>0.217338</v>
      </c>
      <c r="AN54" s="123">
        <v>0.23780999999999999</v>
      </c>
      <c r="AO54" s="123">
        <v>0.245167</v>
      </c>
      <c r="AP54" s="123">
        <v>0.24510100000000001</v>
      </c>
      <c r="AQ54" s="123">
        <v>0.31995899999999999</v>
      </c>
      <c r="AR54" s="123">
        <v>0.44850899999999999</v>
      </c>
      <c r="AS54" s="123">
        <v>0.70978200000000002</v>
      </c>
      <c r="AT54" s="123">
        <v>0.77807800000000005</v>
      </c>
      <c r="AU54" s="123">
        <v>0.77799499999999999</v>
      </c>
      <c r="AV54" s="123">
        <v>0.777864</v>
      </c>
      <c r="AW54" s="123">
        <v>0.84517600000000004</v>
      </c>
      <c r="AX54" s="123">
        <v>0.87571600000000005</v>
      </c>
      <c r="AY54" s="123">
        <v>0.95680699999999996</v>
      </c>
      <c r="AZ54" s="123">
        <v>0.96464099999999997</v>
      </c>
      <c r="BA54" s="124">
        <v>0</v>
      </c>
      <c r="BB54" s="128">
        <v>5.9040000000000004E-3</v>
      </c>
      <c r="BC54" s="128">
        <v>6.2309000000000003E-2</v>
      </c>
      <c r="BD54" s="128">
        <v>1.1400000000000001E-4</v>
      </c>
      <c r="BE54" s="128">
        <v>2.9700000000000001E-4</v>
      </c>
      <c r="BF54" s="128">
        <v>2.0839E-2</v>
      </c>
      <c r="BG54" s="127">
        <v>-6.7429000000000003E-2</v>
      </c>
      <c r="BH54" s="127">
        <v>-6.4243999999999996E-2</v>
      </c>
      <c r="BI54" s="127">
        <v>-2.4832E-2</v>
      </c>
      <c r="BJ54" s="127">
        <v>-4.1789E-2</v>
      </c>
      <c r="BK54" s="127">
        <v>-1.6622999999999999E-2</v>
      </c>
      <c r="BL54" s="127">
        <v>-2.0472000000000001E-2</v>
      </c>
      <c r="BM54" s="127">
        <v>-7.3569999999999998E-3</v>
      </c>
      <c r="BN54" s="128">
        <v>6.6000000000000005E-5</v>
      </c>
      <c r="BO54" s="127">
        <v>-7.4857999999999994E-2</v>
      </c>
      <c r="BP54" s="127">
        <v>-0.12855</v>
      </c>
      <c r="BQ54" s="127">
        <v>-0.26127299999999998</v>
      </c>
      <c r="BR54" s="127">
        <v>-6.8295999999999996E-2</v>
      </c>
      <c r="BS54" s="128">
        <v>8.2999999999999998E-5</v>
      </c>
      <c r="BT54" s="128">
        <v>1.3100000000000001E-4</v>
      </c>
      <c r="BU54" s="127">
        <v>-6.7311999999999997E-2</v>
      </c>
      <c r="BV54" s="127">
        <v>-3.0540000000000001E-2</v>
      </c>
      <c r="BW54" s="127">
        <v>-8.1090999999999996E-2</v>
      </c>
      <c r="BX54" s="127">
        <v>-7.8340000000000007E-3</v>
      </c>
      <c r="BY54" s="128">
        <v>6.7999999999999999E-5</v>
      </c>
      <c r="BZ54" s="123">
        <v>3.3160582000000001</v>
      </c>
      <c r="CA54" s="123">
        <v>3.3160582000000001</v>
      </c>
      <c r="CB54" s="123">
        <v>2.3852539500000001</v>
      </c>
      <c r="CC54" s="123">
        <v>0.68939481000000002</v>
      </c>
      <c r="CD54" s="123">
        <v>0.72590684000000005</v>
      </c>
      <c r="CE54" s="123">
        <v>0.85483719999999996</v>
      </c>
      <c r="CF54" s="123">
        <v>8.6930549999999995E-2</v>
      </c>
      <c r="CG54" s="123">
        <v>2.46865611</v>
      </c>
      <c r="CH54" s="123">
        <v>4.36712072</v>
      </c>
      <c r="CI54" s="123">
        <v>5.1773782300000004</v>
      </c>
      <c r="CJ54" s="123">
        <v>6.2610386199999999</v>
      </c>
      <c r="CK54" s="123">
        <v>6.6575024999999997</v>
      </c>
      <c r="CL54" s="123">
        <v>7.05373128</v>
      </c>
      <c r="CM54" s="123">
        <v>7.0724517699999998</v>
      </c>
      <c r="CN54" s="123">
        <v>6.9516356100000003</v>
      </c>
      <c r="CO54" s="123">
        <v>7.5952250699999997</v>
      </c>
      <c r="CP54" s="123">
        <v>11.28929465</v>
      </c>
      <c r="CQ54" s="123">
        <v>21.639573599999999</v>
      </c>
      <c r="CR54" s="123">
        <v>22.64668142</v>
      </c>
      <c r="CS54" s="123">
        <v>20.749926720000001</v>
      </c>
      <c r="CT54" s="123">
        <v>18.996858920000001</v>
      </c>
      <c r="CU54" s="123">
        <v>19.571154929999999</v>
      </c>
      <c r="CV54" s="123">
        <v>18.032388910000002</v>
      </c>
      <c r="CW54" s="123">
        <v>20.506122789999999</v>
      </c>
      <c r="CX54" s="123">
        <v>18.22924502</v>
      </c>
      <c r="CY54" s="125">
        <v>46142</v>
      </c>
      <c r="CZ54" s="125">
        <v>46142</v>
      </c>
      <c r="DA54" s="125">
        <v>46112</v>
      </c>
      <c r="DB54" s="125">
        <v>46081</v>
      </c>
      <c r="DC54" s="125">
        <v>46053</v>
      </c>
      <c r="DD54" s="125">
        <v>46022</v>
      </c>
      <c r="DE54" s="125">
        <v>45991</v>
      </c>
      <c r="DF54" s="125">
        <v>45961</v>
      </c>
      <c r="DG54" s="125">
        <v>45930</v>
      </c>
      <c r="DH54" s="125">
        <v>45900</v>
      </c>
      <c r="DI54" s="125">
        <v>45869</v>
      </c>
      <c r="DJ54" s="125">
        <v>45838</v>
      </c>
      <c r="DK54" s="125">
        <v>45808</v>
      </c>
      <c r="DL54" s="125">
        <v>45777</v>
      </c>
      <c r="DM54" s="125">
        <v>45747</v>
      </c>
      <c r="DN54" s="125">
        <v>45716</v>
      </c>
      <c r="DO54" s="125">
        <v>45688</v>
      </c>
      <c r="DP54" s="125">
        <v>45657</v>
      </c>
      <c r="DQ54" s="125">
        <v>45626</v>
      </c>
      <c r="DR54" s="125">
        <v>45596</v>
      </c>
      <c r="DS54" s="125">
        <v>45565</v>
      </c>
      <c r="DT54" s="125">
        <v>45535</v>
      </c>
      <c r="DU54" s="125">
        <v>45504</v>
      </c>
      <c r="DV54" s="125">
        <v>45473</v>
      </c>
      <c r="DW54" s="125">
        <v>45443</v>
      </c>
      <c r="DX54" s="126" t="s">
        <v>150</v>
      </c>
      <c r="DY54" s="126" t="s">
        <v>150</v>
      </c>
      <c r="DZ54" s="126" t="s">
        <v>150</v>
      </c>
      <c r="EA54" s="126" t="s">
        <v>150</v>
      </c>
      <c r="EB54" s="126" t="s">
        <v>150</v>
      </c>
      <c r="EC54" s="126" t="s">
        <v>150</v>
      </c>
      <c r="ED54" s="126" t="s">
        <v>150</v>
      </c>
      <c r="EE54" s="126" t="s">
        <v>150</v>
      </c>
      <c r="EF54" s="126" t="s">
        <v>150</v>
      </c>
      <c r="EG54" s="126" t="s">
        <v>150</v>
      </c>
      <c r="EH54" s="126" t="s">
        <v>150</v>
      </c>
      <c r="EI54" s="126" t="s">
        <v>150</v>
      </c>
      <c r="EJ54" s="126" t="s">
        <v>150</v>
      </c>
      <c r="EK54" s="126" t="s">
        <v>150</v>
      </c>
      <c r="EL54" s="126" t="s">
        <v>150</v>
      </c>
      <c r="EM54" s="126" t="s">
        <v>150</v>
      </c>
      <c r="EN54" s="126" t="s">
        <v>150</v>
      </c>
      <c r="EO54" s="126" t="s">
        <v>150</v>
      </c>
      <c r="EP54" s="126" t="s">
        <v>150</v>
      </c>
      <c r="EQ54" s="126" t="s">
        <v>150</v>
      </c>
      <c r="ER54" s="126" t="s">
        <v>150</v>
      </c>
      <c r="ES54" s="126" t="s">
        <v>150</v>
      </c>
      <c r="ET54" s="126" t="s">
        <v>150</v>
      </c>
      <c r="EU54" s="126" t="s">
        <v>150</v>
      </c>
      <c r="EV54" s="126" t="s">
        <v>150</v>
      </c>
      <c r="EW54" s="126" t="s">
        <v>151</v>
      </c>
      <c r="EX54" s="126" t="s">
        <v>152</v>
      </c>
      <c r="EY54" s="123">
        <v>10095.885526739999</v>
      </c>
      <c r="EZ54" s="126" t="s">
        <v>156</v>
      </c>
      <c r="FA54" s="126" t="s">
        <v>157</v>
      </c>
      <c r="FB54" s="126" t="s">
        <v>157</v>
      </c>
      <c r="FC54" s="126" t="s">
        <v>157</v>
      </c>
      <c r="FD54" s="126" t="s">
        <v>157</v>
      </c>
      <c r="FE54" s="126" t="s">
        <v>157</v>
      </c>
      <c r="FF54" s="126" t="s">
        <v>157</v>
      </c>
      <c r="FG54" s="126" t="s">
        <v>157</v>
      </c>
      <c r="FH54" s="126" t="s">
        <v>157</v>
      </c>
      <c r="FI54" s="126" t="s">
        <v>157</v>
      </c>
      <c r="FJ54" s="126" t="s">
        <v>157</v>
      </c>
      <c r="FK54" s="126" t="s">
        <v>157</v>
      </c>
      <c r="FL54" s="126" t="s">
        <v>157</v>
      </c>
      <c r="FM54" s="126" t="s">
        <v>157</v>
      </c>
      <c r="FN54" s="126" t="s">
        <v>157</v>
      </c>
      <c r="FO54" s="126" t="s">
        <v>157</v>
      </c>
      <c r="FP54" s="126" t="s">
        <v>157</v>
      </c>
      <c r="FQ54" s="126" t="s">
        <v>157</v>
      </c>
      <c r="FR54" s="126" t="s">
        <v>157</v>
      </c>
      <c r="FS54" s="126" t="s">
        <v>157</v>
      </c>
      <c r="FT54" s="126" t="s">
        <v>157</v>
      </c>
      <c r="FU54" s="126" t="s">
        <v>157</v>
      </c>
      <c r="FV54" s="126" t="s">
        <v>157</v>
      </c>
      <c r="FW54" s="126" t="s">
        <v>157</v>
      </c>
      <c r="FX54" s="126" t="s">
        <v>157</v>
      </c>
      <c r="FY54" s="126" t="s">
        <v>157</v>
      </c>
      <c r="FZ54" s="126" t="s">
        <v>154</v>
      </c>
      <c r="GA54" s="126" t="s">
        <v>146</v>
      </c>
    </row>
    <row r="55" spans="1:183" ht="14.25" customHeight="1">
      <c r="A55" s="121">
        <v>53</v>
      </c>
      <c r="B55" s="121" t="s">
        <v>240</v>
      </c>
      <c r="C55" s="122">
        <v>5.9100000000000005E-4</v>
      </c>
      <c r="D55" s="122">
        <v>5.9100000000000005E-4</v>
      </c>
      <c r="E55" s="122">
        <v>5.9100000000000005E-4</v>
      </c>
      <c r="F55" s="122">
        <v>6.0300000000000002E-4</v>
      </c>
      <c r="G55" s="122">
        <v>8.6899999999999998E-4</v>
      </c>
      <c r="H55" s="122">
        <v>1.397E-3</v>
      </c>
      <c r="I55" s="122">
        <v>1.4289999999999999E-3</v>
      </c>
      <c r="J55" s="122">
        <v>6.5200000000000002E-4</v>
      </c>
      <c r="K55" s="122">
        <v>4.5199999999999998E-4</v>
      </c>
      <c r="L55" s="122">
        <v>4.5399999999999998E-4</v>
      </c>
      <c r="M55" s="122">
        <v>4.6000000000000001E-4</v>
      </c>
      <c r="N55" s="122">
        <v>4.6999999999999999E-4</v>
      </c>
      <c r="O55" s="122">
        <v>0</v>
      </c>
      <c r="P55" s="122">
        <v>0</v>
      </c>
      <c r="Q55" s="122">
        <v>0</v>
      </c>
      <c r="R55" s="122">
        <v>0</v>
      </c>
      <c r="S55" s="122">
        <v>0</v>
      </c>
      <c r="T55" s="122">
        <v>0</v>
      </c>
      <c r="U55" s="122">
        <v>0</v>
      </c>
      <c r="V55" s="122">
        <v>0</v>
      </c>
      <c r="W55" s="122">
        <v>0</v>
      </c>
      <c r="X55" s="122">
        <v>0</v>
      </c>
      <c r="Y55" s="122">
        <v>0</v>
      </c>
      <c r="Z55" s="122">
        <v>1.1E-5</v>
      </c>
      <c r="AA55" s="122">
        <v>6.3999999999999997E-5</v>
      </c>
      <c r="AB55" s="123">
        <v>7.9099000000000003E-2</v>
      </c>
      <c r="AC55" s="123">
        <v>7.9099000000000003E-2</v>
      </c>
      <c r="AD55" s="123">
        <v>7.9099000000000003E-2</v>
      </c>
      <c r="AE55" s="123">
        <v>8.0717999999999998E-2</v>
      </c>
      <c r="AF55" s="123">
        <v>0.116287</v>
      </c>
      <c r="AG55" s="123">
        <v>0.187107</v>
      </c>
      <c r="AH55" s="123">
        <v>0.191305</v>
      </c>
      <c r="AI55" s="123">
        <v>8.7236999999999995E-2</v>
      </c>
      <c r="AJ55" s="123">
        <v>6.0571E-2</v>
      </c>
      <c r="AK55" s="123">
        <v>6.0793E-2</v>
      </c>
      <c r="AL55" s="123">
        <v>6.1643000000000003E-2</v>
      </c>
      <c r="AM55" s="123">
        <v>6.2890000000000001E-2</v>
      </c>
      <c r="AN55" s="123">
        <v>0</v>
      </c>
      <c r="AO55" s="123">
        <v>0</v>
      </c>
      <c r="AP55" s="123">
        <v>0</v>
      </c>
      <c r="AQ55" s="123">
        <v>0</v>
      </c>
      <c r="AR55" s="123">
        <v>0</v>
      </c>
      <c r="AS55" s="123">
        <v>0</v>
      </c>
      <c r="AT55" s="123">
        <v>0</v>
      </c>
      <c r="AU55" s="123">
        <v>0</v>
      </c>
      <c r="AV55" s="123">
        <v>0</v>
      </c>
      <c r="AW55" s="123">
        <v>0</v>
      </c>
      <c r="AX55" s="123">
        <v>0</v>
      </c>
      <c r="AY55" s="123">
        <v>1.5200000000000001E-3</v>
      </c>
      <c r="AZ55" s="123">
        <v>8.5000000000000006E-3</v>
      </c>
      <c r="BA55" s="124">
        <v>0</v>
      </c>
      <c r="BB55" s="124">
        <v>0</v>
      </c>
      <c r="BC55" s="127">
        <v>-1.619E-3</v>
      </c>
      <c r="BD55" s="127">
        <v>-3.5569000000000003E-2</v>
      </c>
      <c r="BE55" s="127">
        <v>-7.0819999999999994E-2</v>
      </c>
      <c r="BF55" s="127">
        <v>-4.1980000000000003E-3</v>
      </c>
      <c r="BG55" s="128">
        <v>0.10406799999999999</v>
      </c>
      <c r="BH55" s="128">
        <v>2.6665999999999999E-2</v>
      </c>
      <c r="BI55" s="127">
        <v>-2.22E-4</v>
      </c>
      <c r="BJ55" s="127">
        <v>-8.4999999999999995E-4</v>
      </c>
      <c r="BK55" s="127">
        <v>-1.2470000000000001E-3</v>
      </c>
      <c r="BL55" s="128">
        <v>6.2890000000000001E-2</v>
      </c>
      <c r="BM55" s="124">
        <v>0</v>
      </c>
      <c r="BN55" s="124">
        <v>0</v>
      </c>
      <c r="BO55" s="124">
        <v>0</v>
      </c>
      <c r="BP55" s="124">
        <v>0</v>
      </c>
      <c r="BQ55" s="124">
        <v>0</v>
      </c>
      <c r="BR55" s="124">
        <v>0</v>
      </c>
      <c r="BS55" s="124">
        <v>0</v>
      </c>
      <c r="BT55" s="124">
        <v>0</v>
      </c>
      <c r="BU55" s="124">
        <v>0</v>
      </c>
      <c r="BV55" s="124">
        <v>0</v>
      </c>
      <c r="BW55" s="127">
        <v>-1.5200000000000001E-3</v>
      </c>
      <c r="BX55" s="127">
        <v>-6.9800000000000001E-3</v>
      </c>
      <c r="BY55" s="127">
        <v>-1.4600999999999999E-2</v>
      </c>
      <c r="BZ55" s="123">
        <v>2.1943615099999998</v>
      </c>
      <c r="CA55" s="123">
        <v>2.1943615099999998</v>
      </c>
      <c r="CB55" s="123">
        <v>2.1943615099999998</v>
      </c>
      <c r="CC55" s="123">
        <v>2.3508331199999999</v>
      </c>
      <c r="CD55" s="123">
        <v>3.5833734499999998</v>
      </c>
      <c r="CE55" s="123">
        <v>6.8764412799999999</v>
      </c>
      <c r="CF55" s="123">
        <v>6.8691652599999999</v>
      </c>
      <c r="CG55" s="123">
        <v>3.0831518</v>
      </c>
      <c r="CH55" s="123">
        <v>1.9726525399999999</v>
      </c>
      <c r="CI55" s="123">
        <v>1.98047113</v>
      </c>
      <c r="CJ55" s="123">
        <v>1.9228717500000001</v>
      </c>
      <c r="CK55" s="123">
        <v>1.9264478899999999</v>
      </c>
      <c r="CL55" s="123">
        <v>0</v>
      </c>
      <c r="CM55" s="123">
        <v>0</v>
      </c>
      <c r="CN55" s="123">
        <v>0</v>
      </c>
      <c r="CO55" s="123">
        <v>0</v>
      </c>
      <c r="CP55" s="123">
        <v>0</v>
      </c>
      <c r="CQ55" s="123">
        <v>0</v>
      </c>
      <c r="CR55" s="123">
        <v>0</v>
      </c>
      <c r="CS55" s="123">
        <v>0</v>
      </c>
      <c r="CT55" s="123">
        <v>0</v>
      </c>
      <c r="CU55" s="123">
        <v>0</v>
      </c>
      <c r="CV55" s="123">
        <v>0</v>
      </c>
      <c r="CW55" s="123">
        <v>3.2576380000000002E-2</v>
      </c>
      <c r="CX55" s="123">
        <v>0.16062824000000001</v>
      </c>
      <c r="CY55" s="125">
        <v>46112</v>
      </c>
      <c r="CZ55" s="125">
        <v>46112</v>
      </c>
      <c r="DA55" s="125">
        <v>46112</v>
      </c>
      <c r="DB55" s="125">
        <v>46081</v>
      </c>
      <c r="DC55" s="125">
        <v>46053</v>
      </c>
      <c r="DD55" s="125">
        <v>46022</v>
      </c>
      <c r="DE55" s="125">
        <v>45991</v>
      </c>
      <c r="DF55" s="125">
        <v>45961</v>
      </c>
      <c r="DG55" s="125">
        <v>45930</v>
      </c>
      <c r="DH55" s="125">
        <v>45900</v>
      </c>
      <c r="DI55" s="125">
        <v>45869</v>
      </c>
      <c r="DJ55" s="125">
        <v>45838</v>
      </c>
      <c r="DK55" s="125">
        <v>45504</v>
      </c>
      <c r="DL55" s="125">
        <v>45504</v>
      </c>
      <c r="DM55" s="125">
        <v>45504</v>
      </c>
      <c r="DN55" s="125">
        <v>45504</v>
      </c>
      <c r="DO55" s="125">
        <v>45504</v>
      </c>
      <c r="DP55" s="125">
        <v>45504</v>
      </c>
      <c r="DQ55" s="125">
        <v>45504</v>
      </c>
      <c r="DR55" s="125">
        <v>45504</v>
      </c>
      <c r="DS55" s="125">
        <v>45504</v>
      </c>
      <c r="DT55" s="125">
        <v>45504</v>
      </c>
      <c r="DU55" s="125">
        <v>45504</v>
      </c>
      <c r="DV55" s="125">
        <v>45473</v>
      </c>
      <c r="DW55" s="125">
        <v>45443</v>
      </c>
      <c r="DX55" s="126" t="s">
        <v>150</v>
      </c>
      <c r="DY55" s="126" t="s">
        <v>150</v>
      </c>
      <c r="DZ55" s="126" t="s">
        <v>150</v>
      </c>
      <c r="EA55" s="126" t="s">
        <v>150</v>
      </c>
      <c r="EB55" s="126" t="s">
        <v>150</v>
      </c>
      <c r="EC55" s="126" t="s">
        <v>150</v>
      </c>
      <c r="ED55" s="126" t="s">
        <v>150</v>
      </c>
      <c r="EE55" s="126" t="s">
        <v>150</v>
      </c>
      <c r="EF55" s="126" t="s">
        <v>150</v>
      </c>
      <c r="EG55" s="126" t="s">
        <v>150</v>
      </c>
      <c r="EH55" s="126" t="s">
        <v>150</v>
      </c>
      <c r="EI55" s="126" t="s">
        <v>150</v>
      </c>
      <c r="EJ55" s="126" t="s">
        <v>150</v>
      </c>
      <c r="EK55" s="126" t="s">
        <v>150</v>
      </c>
      <c r="EL55" s="126" t="s">
        <v>150</v>
      </c>
      <c r="EM55" s="126" t="s">
        <v>150</v>
      </c>
      <c r="EN55" s="126" t="s">
        <v>150</v>
      </c>
      <c r="EO55" s="126" t="s">
        <v>150</v>
      </c>
      <c r="EP55" s="126" t="s">
        <v>150</v>
      </c>
      <c r="EQ55" s="126" t="s">
        <v>150</v>
      </c>
      <c r="ER55" s="126" t="s">
        <v>150</v>
      </c>
      <c r="ES55" s="126" t="s">
        <v>150</v>
      </c>
      <c r="ET55" s="126" t="s">
        <v>150</v>
      </c>
      <c r="EU55" s="126" t="s">
        <v>150</v>
      </c>
      <c r="EV55" s="126" t="s">
        <v>150</v>
      </c>
      <c r="EW55" s="126" t="s">
        <v>151</v>
      </c>
      <c r="EX55" s="126" t="s">
        <v>173</v>
      </c>
      <c r="EY55" s="123">
        <v>43504.497712379998</v>
      </c>
      <c r="EZ55" s="126" t="s">
        <v>165</v>
      </c>
      <c r="FA55" s="126" t="s">
        <v>157</v>
      </c>
      <c r="FB55" s="126" t="s">
        <v>157</v>
      </c>
      <c r="FC55" s="126" t="s">
        <v>157</v>
      </c>
      <c r="FD55" s="126" t="s">
        <v>157</v>
      </c>
      <c r="FE55" s="126" t="s">
        <v>157</v>
      </c>
      <c r="FF55" s="126" t="s">
        <v>157</v>
      </c>
      <c r="FG55" s="126" t="s">
        <v>157</v>
      </c>
      <c r="FH55" s="126" t="s">
        <v>157</v>
      </c>
      <c r="FI55" s="126" t="s">
        <v>157</v>
      </c>
      <c r="FJ55" s="126" t="s">
        <v>157</v>
      </c>
      <c r="FK55" s="126" t="s">
        <v>157</v>
      </c>
      <c r="FL55" s="126" t="s">
        <v>157</v>
      </c>
      <c r="FM55" s="126" t="s">
        <v>157</v>
      </c>
      <c r="FN55" s="126" t="s">
        <v>157</v>
      </c>
      <c r="FO55" s="126" t="s">
        <v>157</v>
      </c>
      <c r="FP55" s="126" t="s">
        <v>157</v>
      </c>
      <c r="FQ55" s="126" t="s">
        <v>144</v>
      </c>
      <c r="FR55" s="126" t="s">
        <v>144</v>
      </c>
      <c r="FS55" s="126" t="s">
        <v>144</v>
      </c>
      <c r="FT55" s="126" t="s">
        <v>144</v>
      </c>
      <c r="FU55" s="126" t="s">
        <v>144</v>
      </c>
      <c r="FV55" s="126" t="s">
        <v>144</v>
      </c>
      <c r="FW55" s="126" t="s">
        <v>144</v>
      </c>
      <c r="FX55" s="126" t="s">
        <v>144</v>
      </c>
      <c r="FY55" s="126" t="s">
        <v>144</v>
      </c>
      <c r="FZ55" s="126" t="s">
        <v>241</v>
      </c>
      <c r="GA55" s="126" t="s">
        <v>163</v>
      </c>
    </row>
    <row r="56" spans="1:183" ht="14.25" customHeight="1">
      <c r="A56" s="121">
        <v>54</v>
      </c>
      <c r="B56" s="121" t="s">
        <v>242</v>
      </c>
      <c r="C56" s="122">
        <v>4.9299999999999995E-4</v>
      </c>
      <c r="D56" s="122">
        <v>4.9299999999999995E-4</v>
      </c>
      <c r="E56" s="122">
        <v>4.9299999999999995E-4</v>
      </c>
      <c r="F56" s="122">
        <v>4.9299999999999995E-4</v>
      </c>
      <c r="G56" s="122">
        <v>4.9299999999999995E-4</v>
      </c>
      <c r="H56" s="122">
        <v>4.9299999999999995E-4</v>
      </c>
      <c r="I56" s="122">
        <v>4.9299999999999995E-4</v>
      </c>
      <c r="J56" s="122">
        <v>4.9299999999999995E-4</v>
      </c>
      <c r="K56" s="122">
        <v>4.9299999999999995E-4</v>
      </c>
      <c r="L56" s="122">
        <v>4.9299999999999995E-4</v>
      </c>
      <c r="M56" s="122">
        <v>4.9299999999999995E-4</v>
      </c>
      <c r="N56" s="122">
        <v>4.9299999999999995E-4</v>
      </c>
      <c r="O56" s="122">
        <v>4.9299999999999995E-4</v>
      </c>
      <c r="P56" s="122">
        <v>4.9299999999999995E-4</v>
      </c>
      <c r="Q56" s="122">
        <v>4.9299999999999995E-4</v>
      </c>
      <c r="R56" s="122">
        <v>4.9299999999999995E-4</v>
      </c>
      <c r="S56" s="122">
        <v>4.9299999999999995E-4</v>
      </c>
      <c r="T56" s="122">
        <v>4.9299999999999995E-4</v>
      </c>
      <c r="U56" s="122">
        <v>4.9299999999999995E-4</v>
      </c>
      <c r="V56" s="122">
        <v>4.9299999999999995E-4</v>
      </c>
      <c r="W56" s="122">
        <v>4.9299999999999995E-4</v>
      </c>
      <c r="X56" s="122">
        <v>4.9299999999999995E-4</v>
      </c>
      <c r="Y56" s="122">
        <v>4.9299999999999995E-4</v>
      </c>
      <c r="Z56" s="122">
        <v>4.9399999999999997E-4</v>
      </c>
      <c r="AA56" s="122">
        <v>4.9399999999999997E-4</v>
      </c>
      <c r="AB56" s="123">
        <v>6.6000000000000003E-2</v>
      </c>
      <c r="AC56" s="123">
        <v>6.6000000000000003E-2</v>
      </c>
      <c r="AD56" s="123">
        <v>6.6000000000000003E-2</v>
      </c>
      <c r="AE56" s="123">
        <v>6.6000000000000003E-2</v>
      </c>
      <c r="AF56" s="123">
        <v>6.6000000000000003E-2</v>
      </c>
      <c r="AG56" s="123">
        <v>6.6000000000000003E-2</v>
      </c>
      <c r="AH56" s="123">
        <v>6.6000000000000003E-2</v>
      </c>
      <c r="AI56" s="123">
        <v>6.6000000000000003E-2</v>
      </c>
      <c r="AJ56" s="123">
        <v>6.6000000000000003E-2</v>
      </c>
      <c r="AK56" s="123">
        <v>6.6000000000000003E-2</v>
      </c>
      <c r="AL56" s="123">
        <v>6.6000000000000003E-2</v>
      </c>
      <c r="AM56" s="123">
        <v>6.6000000000000003E-2</v>
      </c>
      <c r="AN56" s="123">
        <v>6.6000000000000003E-2</v>
      </c>
      <c r="AO56" s="123">
        <v>6.6000000000000003E-2</v>
      </c>
      <c r="AP56" s="123">
        <v>6.6000000000000003E-2</v>
      </c>
      <c r="AQ56" s="123">
        <v>6.6000000000000003E-2</v>
      </c>
      <c r="AR56" s="123">
        <v>6.6000000000000003E-2</v>
      </c>
      <c r="AS56" s="123">
        <v>6.6000000000000003E-2</v>
      </c>
      <c r="AT56" s="123">
        <v>6.6000000000000003E-2</v>
      </c>
      <c r="AU56" s="123">
        <v>6.6000000000000003E-2</v>
      </c>
      <c r="AV56" s="123">
        <v>6.6000000000000003E-2</v>
      </c>
      <c r="AW56" s="123">
        <v>6.6000000000000003E-2</v>
      </c>
      <c r="AX56" s="123">
        <v>6.6000000000000003E-2</v>
      </c>
      <c r="AY56" s="123">
        <v>6.6000000000000003E-2</v>
      </c>
      <c r="AZ56" s="123">
        <v>6.6000000000000003E-2</v>
      </c>
      <c r="BA56" s="124">
        <v>0</v>
      </c>
      <c r="BB56" s="124">
        <v>0</v>
      </c>
      <c r="BC56" s="124">
        <v>0</v>
      </c>
      <c r="BD56" s="124">
        <v>0</v>
      </c>
      <c r="BE56" s="124">
        <v>0</v>
      </c>
      <c r="BF56" s="124">
        <v>0</v>
      </c>
      <c r="BG56" s="124">
        <v>0</v>
      </c>
      <c r="BH56" s="124">
        <v>0</v>
      </c>
      <c r="BI56" s="124">
        <v>0</v>
      </c>
      <c r="BJ56" s="124">
        <v>0</v>
      </c>
      <c r="BK56" s="124">
        <v>0</v>
      </c>
      <c r="BL56" s="124">
        <v>0</v>
      </c>
      <c r="BM56" s="124">
        <v>0</v>
      </c>
      <c r="BN56" s="124">
        <v>0</v>
      </c>
      <c r="BO56" s="124">
        <v>0</v>
      </c>
      <c r="BP56" s="124">
        <v>0</v>
      </c>
      <c r="BQ56" s="124">
        <v>0</v>
      </c>
      <c r="BR56" s="124">
        <v>0</v>
      </c>
      <c r="BS56" s="124">
        <v>0</v>
      </c>
      <c r="BT56" s="124">
        <v>0</v>
      </c>
      <c r="BU56" s="124">
        <v>0</v>
      </c>
      <c r="BV56" s="124">
        <v>0</v>
      </c>
      <c r="BW56" s="124">
        <v>0</v>
      </c>
      <c r="BX56" s="124">
        <v>0</v>
      </c>
      <c r="BY56" s="124">
        <v>0</v>
      </c>
      <c r="BZ56" s="123">
        <v>2.4255913699999998</v>
      </c>
      <c r="CA56" s="123">
        <v>2.4255913699999998</v>
      </c>
      <c r="CB56" s="123">
        <v>2.4255913699999998</v>
      </c>
      <c r="CC56" s="123">
        <v>2.4255913699999998</v>
      </c>
      <c r="CD56" s="123">
        <v>2.4255913699999998</v>
      </c>
      <c r="CE56" s="123">
        <v>2.4255913699999998</v>
      </c>
      <c r="CF56" s="123">
        <v>2.1494620699999998</v>
      </c>
      <c r="CG56" s="123">
        <v>2.1494620699999998</v>
      </c>
      <c r="CH56" s="123">
        <v>2.1494620699999998</v>
      </c>
      <c r="CI56" s="123">
        <v>2.0217134799999998</v>
      </c>
      <c r="CJ56" s="123">
        <v>2.0217134799999998</v>
      </c>
      <c r="CK56" s="123">
        <v>2.0217134799999998</v>
      </c>
      <c r="CL56" s="123">
        <v>1.87191383</v>
      </c>
      <c r="CM56" s="123">
        <v>1.87191383</v>
      </c>
      <c r="CN56" s="123">
        <v>1.87191383</v>
      </c>
      <c r="CO56" s="123">
        <v>2.0121838200000002</v>
      </c>
      <c r="CP56" s="123">
        <v>2.0121838200000002</v>
      </c>
      <c r="CQ56" s="123">
        <v>2.0121838200000002</v>
      </c>
      <c r="CR56" s="123">
        <v>1.6118404900000001</v>
      </c>
      <c r="CS56" s="123">
        <v>1.6118404900000001</v>
      </c>
      <c r="CT56" s="123">
        <v>1.6118404900000001</v>
      </c>
      <c r="CU56" s="123">
        <v>1.41450063</v>
      </c>
      <c r="CV56" s="123">
        <v>1.41450063</v>
      </c>
      <c r="CW56" s="123">
        <v>1.41450063</v>
      </c>
      <c r="CX56" s="123">
        <v>1.36807155</v>
      </c>
      <c r="CY56" s="125">
        <v>46022</v>
      </c>
      <c r="CZ56" s="125">
        <v>46022</v>
      </c>
      <c r="DA56" s="125">
        <v>46022</v>
      </c>
      <c r="DB56" s="125">
        <v>46022</v>
      </c>
      <c r="DC56" s="125">
        <v>46022</v>
      </c>
      <c r="DD56" s="125">
        <v>46022</v>
      </c>
      <c r="DE56" s="125">
        <v>45930</v>
      </c>
      <c r="DF56" s="125">
        <v>45930</v>
      </c>
      <c r="DG56" s="125">
        <v>45930</v>
      </c>
      <c r="DH56" s="125">
        <v>45838</v>
      </c>
      <c r="DI56" s="125">
        <v>45838</v>
      </c>
      <c r="DJ56" s="125">
        <v>45838</v>
      </c>
      <c r="DK56" s="125">
        <v>45747</v>
      </c>
      <c r="DL56" s="125">
        <v>45747</v>
      </c>
      <c r="DM56" s="125">
        <v>45747</v>
      </c>
      <c r="DN56" s="125">
        <v>45657</v>
      </c>
      <c r="DO56" s="125">
        <v>45657</v>
      </c>
      <c r="DP56" s="125">
        <v>45657</v>
      </c>
      <c r="DQ56" s="125">
        <v>45565</v>
      </c>
      <c r="DR56" s="125">
        <v>45565</v>
      </c>
      <c r="DS56" s="125">
        <v>45565</v>
      </c>
      <c r="DT56" s="125">
        <v>45473</v>
      </c>
      <c r="DU56" s="125">
        <v>45473</v>
      </c>
      <c r="DV56" s="125">
        <v>45473</v>
      </c>
      <c r="DW56" s="125">
        <v>45382</v>
      </c>
      <c r="DX56" s="126" t="s">
        <v>141</v>
      </c>
      <c r="DY56" s="126" t="s">
        <v>141</v>
      </c>
      <c r="DZ56" s="126" t="s">
        <v>141</v>
      </c>
      <c r="EA56" s="126" t="s">
        <v>141</v>
      </c>
      <c r="EB56" s="126" t="s">
        <v>141</v>
      </c>
      <c r="EC56" s="126" t="s">
        <v>141</v>
      </c>
      <c r="ED56" s="126" t="s">
        <v>141</v>
      </c>
      <c r="EE56" s="126" t="s">
        <v>141</v>
      </c>
      <c r="EF56" s="126" t="s">
        <v>141</v>
      </c>
      <c r="EG56" s="126" t="s">
        <v>141</v>
      </c>
      <c r="EH56" s="126" t="s">
        <v>141</v>
      </c>
      <c r="EI56" s="126" t="s">
        <v>141</v>
      </c>
      <c r="EJ56" s="126" t="s">
        <v>141</v>
      </c>
      <c r="EK56" s="126" t="s">
        <v>141</v>
      </c>
      <c r="EL56" s="126" t="s">
        <v>141</v>
      </c>
      <c r="EM56" s="126" t="s">
        <v>141</v>
      </c>
      <c r="EN56" s="126" t="s">
        <v>141</v>
      </c>
      <c r="EO56" s="126" t="s">
        <v>141</v>
      </c>
      <c r="EP56" s="126" t="s">
        <v>141</v>
      </c>
      <c r="EQ56" s="126" t="s">
        <v>141</v>
      </c>
      <c r="ER56" s="126" t="s">
        <v>141</v>
      </c>
      <c r="ES56" s="126" t="s">
        <v>141</v>
      </c>
      <c r="ET56" s="126" t="s">
        <v>141</v>
      </c>
      <c r="EU56" s="126" t="s">
        <v>141</v>
      </c>
      <c r="EV56" s="126" t="s">
        <v>141</v>
      </c>
      <c r="EW56" s="126" t="s">
        <v>142</v>
      </c>
      <c r="EX56" s="126" t="s">
        <v>143</v>
      </c>
      <c r="EY56" s="123">
        <v>2.4255913699999998</v>
      </c>
      <c r="EZ56" s="126"/>
      <c r="FA56" s="126" t="s">
        <v>144</v>
      </c>
      <c r="FB56" s="126" t="s">
        <v>144</v>
      </c>
      <c r="FC56" s="126" t="s">
        <v>144</v>
      </c>
      <c r="FD56" s="126" t="s">
        <v>144</v>
      </c>
      <c r="FE56" s="126" t="s">
        <v>144</v>
      </c>
      <c r="FF56" s="126" t="s">
        <v>144</v>
      </c>
      <c r="FG56" s="126" t="s">
        <v>144</v>
      </c>
      <c r="FH56" s="126" t="s">
        <v>144</v>
      </c>
      <c r="FI56" s="126" t="s">
        <v>144</v>
      </c>
      <c r="FJ56" s="126" t="s">
        <v>144</v>
      </c>
      <c r="FK56" s="126" t="s">
        <v>144</v>
      </c>
      <c r="FL56" s="126" t="s">
        <v>144</v>
      </c>
      <c r="FM56" s="126" t="s">
        <v>144</v>
      </c>
      <c r="FN56" s="126" t="s">
        <v>144</v>
      </c>
      <c r="FO56" s="126" t="s">
        <v>144</v>
      </c>
      <c r="FP56" s="126" t="s">
        <v>144</v>
      </c>
      <c r="FQ56" s="126" t="s">
        <v>144</v>
      </c>
      <c r="FR56" s="126" t="s">
        <v>144</v>
      </c>
      <c r="FS56" s="126" t="s">
        <v>144</v>
      </c>
      <c r="FT56" s="126" t="s">
        <v>144</v>
      </c>
      <c r="FU56" s="126" t="s">
        <v>144</v>
      </c>
      <c r="FV56" s="126" t="s">
        <v>144</v>
      </c>
      <c r="FW56" s="126" t="s">
        <v>144</v>
      </c>
      <c r="FX56" s="126" t="s">
        <v>144</v>
      </c>
      <c r="FY56" s="126" t="s">
        <v>144</v>
      </c>
      <c r="FZ56" s="126" t="s">
        <v>145</v>
      </c>
      <c r="GA56" s="126" t="s">
        <v>146</v>
      </c>
    </row>
    <row r="57" spans="1:183" ht="14.25" customHeight="1">
      <c r="A57" s="121">
        <v>55</v>
      </c>
      <c r="B57" s="121" t="s">
        <v>243</v>
      </c>
      <c r="C57" s="122">
        <v>4.8999999999999998E-4</v>
      </c>
      <c r="D57" s="122">
        <v>4.8999999999999998E-4</v>
      </c>
      <c r="E57" s="122">
        <v>4.8999999999999998E-4</v>
      </c>
      <c r="F57" s="122">
        <v>5.4699999999999996E-4</v>
      </c>
      <c r="G57" s="122">
        <v>5.4699999999999996E-4</v>
      </c>
      <c r="H57" s="122">
        <v>5.4699999999999996E-4</v>
      </c>
      <c r="I57" s="122">
        <v>4.8700000000000002E-4</v>
      </c>
      <c r="J57" s="122">
        <v>4.8700000000000002E-4</v>
      </c>
      <c r="K57" s="122">
        <v>4.8700000000000002E-4</v>
      </c>
      <c r="L57" s="122">
        <v>2.9700000000000001E-4</v>
      </c>
      <c r="M57" s="122">
        <v>2.9700000000000001E-4</v>
      </c>
      <c r="N57" s="122">
        <v>2.9700000000000001E-4</v>
      </c>
      <c r="O57" s="121"/>
      <c r="P57" s="121"/>
      <c r="Q57" s="121"/>
      <c r="R57" s="121"/>
      <c r="S57" s="121"/>
      <c r="T57" s="121"/>
      <c r="U57" s="121"/>
      <c r="V57" s="121"/>
      <c r="W57" s="121"/>
      <c r="X57" s="121"/>
      <c r="Y57" s="121"/>
      <c r="Z57" s="121"/>
      <c r="AA57" s="121"/>
      <c r="AB57" s="123">
        <v>6.5563999999999997E-2</v>
      </c>
      <c r="AC57" s="123">
        <v>6.5563999999999997E-2</v>
      </c>
      <c r="AD57" s="123">
        <v>6.5563999999999997E-2</v>
      </c>
      <c r="AE57" s="123">
        <v>7.3227E-2</v>
      </c>
      <c r="AF57" s="123">
        <v>7.3227E-2</v>
      </c>
      <c r="AG57" s="123">
        <v>7.3227E-2</v>
      </c>
      <c r="AH57" s="123">
        <v>6.5234E-2</v>
      </c>
      <c r="AI57" s="123">
        <v>6.5234E-2</v>
      </c>
      <c r="AJ57" s="123">
        <v>6.5234E-2</v>
      </c>
      <c r="AK57" s="123">
        <v>3.9698999999999998E-2</v>
      </c>
      <c r="AL57" s="123">
        <v>3.9698999999999998E-2</v>
      </c>
      <c r="AM57" s="123">
        <v>3.9698999999999998E-2</v>
      </c>
      <c r="AN57" s="126"/>
      <c r="AO57" s="126"/>
      <c r="AP57" s="126"/>
      <c r="AQ57" s="126"/>
      <c r="AR57" s="126"/>
      <c r="AS57" s="126"/>
      <c r="AT57" s="126"/>
      <c r="AU57" s="126"/>
      <c r="AV57" s="126"/>
      <c r="AW57" s="126"/>
      <c r="AX57" s="126"/>
      <c r="AY57" s="126"/>
      <c r="AZ57" s="126"/>
      <c r="BA57" s="124">
        <v>0</v>
      </c>
      <c r="BB57" s="124">
        <v>0</v>
      </c>
      <c r="BC57" s="127">
        <v>-7.6629999999999997E-3</v>
      </c>
      <c r="BD57" s="124">
        <v>0</v>
      </c>
      <c r="BE57" s="124">
        <v>0</v>
      </c>
      <c r="BF57" s="128">
        <v>7.9930000000000001E-3</v>
      </c>
      <c r="BG57" s="124">
        <v>0</v>
      </c>
      <c r="BH57" s="124">
        <v>0</v>
      </c>
      <c r="BI57" s="128">
        <v>2.5534999999999999E-2</v>
      </c>
      <c r="BJ57" s="124">
        <v>0</v>
      </c>
      <c r="BK57" s="124">
        <v>0</v>
      </c>
      <c r="BL57" s="128">
        <v>3.9698999999999998E-2</v>
      </c>
      <c r="BM57" s="126"/>
      <c r="BN57" s="126"/>
      <c r="BO57" s="126"/>
      <c r="BP57" s="126"/>
      <c r="BQ57" s="126"/>
      <c r="BR57" s="126"/>
      <c r="BS57" s="126"/>
      <c r="BT57" s="126"/>
      <c r="BU57" s="126"/>
      <c r="BV57" s="126"/>
      <c r="BW57" s="126"/>
      <c r="BX57" s="126"/>
      <c r="BY57" s="126"/>
      <c r="BZ57" s="123">
        <v>1.8188740400000001</v>
      </c>
      <c r="CA57" s="123">
        <v>1.8188740400000001</v>
      </c>
      <c r="CB57" s="123">
        <v>1.8188740400000001</v>
      </c>
      <c r="CC57" s="123">
        <v>2.6911936299999999</v>
      </c>
      <c r="CD57" s="123">
        <v>2.6911936299999999</v>
      </c>
      <c r="CE57" s="123">
        <v>2.6911936299999999</v>
      </c>
      <c r="CF57" s="123">
        <v>2.1245152900000002</v>
      </c>
      <c r="CG57" s="123">
        <v>2.1245152900000002</v>
      </c>
      <c r="CH57" s="123">
        <v>2.1245152900000002</v>
      </c>
      <c r="CI57" s="123">
        <v>1.2160606599999999</v>
      </c>
      <c r="CJ57" s="123">
        <v>1.2160606599999999</v>
      </c>
      <c r="CK57" s="123">
        <v>1.2160606599999999</v>
      </c>
      <c r="CL57" s="126"/>
      <c r="CM57" s="126"/>
      <c r="CN57" s="126"/>
      <c r="CO57" s="126"/>
      <c r="CP57" s="126"/>
      <c r="CQ57" s="126"/>
      <c r="CR57" s="126"/>
      <c r="CS57" s="126"/>
      <c r="CT57" s="126"/>
      <c r="CU57" s="126"/>
      <c r="CV57" s="126"/>
      <c r="CW57" s="126"/>
      <c r="CX57" s="126"/>
      <c r="CY57" s="125">
        <v>46112</v>
      </c>
      <c r="CZ57" s="125">
        <v>46112</v>
      </c>
      <c r="DA57" s="125">
        <v>46112</v>
      </c>
      <c r="DB57" s="125">
        <v>46022</v>
      </c>
      <c r="DC57" s="125">
        <v>46022</v>
      </c>
      <c r="DD57" s="125">
        <v>46022</v>
      </c>
      <c r="DE57" s="125">
        <v>45930</v>
      </c>
      <c r="DF57" s="125">
        <v>45930</v>
      </c>
      <c r="DG57" s="125">
        <v>45930</v>
      </c>
      <c r="DH57" s="125">
        <v>45838</v>
      </c>
      <c r="DI57" s="125">
        <v>45838</v>
      </c>
      <c r="DJ57" s="125">
        <v>45838</v>
      </c>
      <c r="DK57" s="126"/>
      <c r="DL57" s="126"/>
      <c r="DM57" s="126"/>
      <c r="DN57" s="126"/>
      <c r="DO57" s="126"/>
      <c r="DP57" s="126"/>
      <c r="DQ57" s="126"/>
      <c r="DR57" s="126"/>
      <c r="DS57" s="126"/>
      <c r="DT57" s="126"/>
      <c r="DU57" s="126"/>
      <c r="DV57" s="126"/>
      <c r="DW57" s="126"/>
      <c r="DX57" s="126" t="s">
        <v>150</v>
      </c>
      <c r="DY57" s="126" t="s">
        <v>150</v>
      </c>
      <c r="DZ57" s="126" t="s">
        <v>150</v>
      </c>
      <c r="EA57" s="126" t="s">
        <v>150</v>
      </c>
      <c r="EB57" s="126" t="s">
        <v>150</v>
      </c>
      <c r="EC57" s="126" t="s">
        <v>150</v>
      </c>
      <c r="ED57" s="126" t="s">
        <v>150</v>
      </c>
      <c r="EE57" s="126" t="s">
        <v>150</v>
      </c>
      <c r="EF57" s="126" t="s">
        <v>150</v>
      </c>
      <c r="EG57" s="126" t="s">
        <v>150</v>
      </c>
      <c r="EH57" s="126" t="s">
        <v>150</v>
      </c>
      <c r="EI57" s="126" t="s">
        <v>150</v>
      </c>
      <c r="EJ57" s="126"/>
      <c r="EK57" s="126"/>
      <c r="EL57" s="126"/>
      <c r="EM57" s="126"/>
      <c r="EN57" s="126"/>
      <c r="EO57" s="126"/>
      <c r="EP57" s="126"/>
      <c r="EQ57" s="126"/>
      <c r="ER57" s="126"/>
      <c r="ES57" s="126"/>
      <c r="ET57" s="126"/>
      <c r="EU57" s="126"/>
      <c r="EV57" s="126"/>
      <c r="EW57" s="126" t="s">
        <v>151</v>
      </c>
      <c r="EX57" s="126" t="s">
        <v>152</v>
      </c>
      <c r="EY57" s="123">
        <v>880179.49492625997</v>
      </c>
      <c r="EZ57" s="126" t="s">
        <v>161</v>
      </c>
      <c r="FA57" s="126" t="s">
        <v>144</v>
      </c>
      <c r="FB57" s="126" t="s">
        <v>144</v>
      </c>
      <c r="FC57" s="126" t="s">
        <v>144</v>
      </c>
      <c r="FD57" s="126" t="s">
        <v>144</v>
      </c>
      <c r="FE57" s="126" t="s">
        <v>144</v>
      </c>
      <c r="FF57" s="126" t="s">
        <v>144</v>
      </c>
      <c r="FG57" s="126" t="s">
        <v>144</v>
      </c>
      <c r="FH57" s="126" t="s">
        <v>144</v>
      </c>
      <c r="FI57" s="126" t="s">
        <v>144</v>
      </c>
      <c r="FJ57" s="126" t="s">
        <v>144</v>
      </c>
      <c r="FK57" s="126" t="s">
        <v>144</v>
      </c>
      <c r="FL57" s="126" t="s">
        <v>144</v>
      </c>
      <c r="FM57" s="126"/>
      <c r="FN57" s="126"/>
      <c r="FO57" s="126"/>
      <c r="FP57" s="126"/>
      <c r="FQ57" s="126"/>
      <c r="FR57" s="126"/>
      <c r="FS57" s="126"/>
      <c r="FT57" s="126"/>
      <c r="FU57" s="126"/>
      <c r="FV57" s="126"/>
      <c r="FW57" s="126"/>
      <c r="FX57" s="126"/>
      <c r="FY57" s="126"/>
      <c r="FZ57" s="126" t="s">
        <v>176</v>
      </c>
      <c r="GA57" s="126" t="s">
        <v>163</v>
      </c>
    </row>
    <row r="58" spans="1:183" ht="14.25" customHeight="1">
      <c r="A58" s="121">
        <v>56</v>
      </c>
      <c r="B58" s="121" t="s">
        <v>244</v>
      </c>
      <c r="C58" s="122">
        <v>4.7699999999999999E-4</v>
      </c>
      <c r="D58" s="122">
        <v>4.7699999999999999E-4</v>
      </c>
      <c r="E58" s="122">
        <v>4.7699999999999999E-4</v>
      </c>
      <c r="F58" s="122">
        <v>4.7800000000000002E-4</v>
      </c>
      <c r="G58" s="122">
        <v>4.7800000000000002E-4</v>
      </c>
      <c r="H58" s="122">
        <v>4.7800000000000002E-4</v>
      </c>
      <c r="I58" s="122">
        <v>4.7800000000000002E-4</v>
      </c>
      <c r="J58" s="122">
        <v>4.7800000000000002E-4</v>
      </c>
      <c r="K58" s="122">
        <v>4.7800000000000002E-4</v>
      </c>
      <c r="L58" s="122">
        <v>4.7800000000000002E-4</v>
      </c>
      <c r="M58" s="122">
        <v>4.7800000000000002E-4</v>
      </c>
      <c r="N58" s="122">
        <v>4.7800000000000002E-4</v>
      </c>
      <c r="O58" s="122">
        <v>4.7800000000000002E-4</v>
      </c>
      <c r="P58" s="122">
        <v>4.7800000000000002E-4</v>
      </c>
      <c r="Q58" s="122">
        <v>4.7800000000000002E-4</v>
      </c>
      <c r="R58" s="122">
        <v>4.7800000000000002E-4</v>
      </c>
      <c r="S58" s="122">
        <v>0</v>
      </c>
      <c r="T58" s="122">
        <v>0</v>
      </c>
      <c r="U58" s="122">
        <v>0</v>
      </c>
      <c r="V58" s="122">
        <v>0</v>
      </c>
      <c r="W58" s="122">
        <v>0</v>
      </c>
      <c r="X58" s="122">
        <v>0</v>
      </c>
      <c r="Y58" s="122">
        <v>0</v>
      </c>
      <c r="Z58" s="122">
        <v>0</v>
      </c>
      <c r="AA58" s="122">
        <v>0</v>
      </c>
      <c r="AB58" s="123">
        <v>6.3935000000000006E-2</v>
      </c>
      <c r="AC58" s="123">
        <v>6.3935000000000006E-2</v>
      </c>
      <c r="AD58" s="123">
        <v>6.3935000000000006E-2</v>
      </c>
      <c r="AE58" s="123">
        <v>6.3935000000000006E-2</v>
      </c>
      <c r="AF58" s="123">
        <v>6.3935000000000006E-2</v>
      </c>
      <c r="AG58" s="123">
        <v>6.3935000000000006E-2</v>
      </c>
      <c r="AH58" s="123">
        <v>6.3935000000000006E-2</v>
      </c>
      <c r="AI58" s="123">
        <v>6.3935000000000006E-2</v>
      </c>
      <c r="AJ58" s="123">
        <v>6.3935000000000006E-2</v>
      </c>
      <c r="AK58" s="123">
        <v>6.3935000000000006E-2</v>
      </c>
      <c r="AL58" s="123">
        <v>6.3935000000000006E-2</v>
      </c>
      <c r="AM58" s="123">
        <v>6.3935000000000006E-2</v>
      </c>
      <c r="AN58" s="123">
        <v>6.3935000000000006E-2</v>
      </c>
      <c r="AO58" s="123">
        <v>6.3935000000000006E-2</v>
      </c>
      <c r="AP58" s="123">
        <v>6.3935000000000006E-2</v>
      </c>
      <c r="AQ58" s="123">
        <v>6.3935000000000006E-2</v>
      </c>
      <c r="AR58" s="123">
        <v>0</v>
      </c>
      <c r="AS58" s="123">
        <v>0</v>
      </c>
      <c r="AT58" s="123">
        <v>0</v>
      </c>
      <c r="AU58" s="123">
        <v>0</v>
      </c>
      <c r="AV58" s="123">
        <v>0</v>
      </c>
      <c r="AW58" s="123">
        <v>0</v>
      </c>
      <c r="AX58" s="123">
        <v>0</v>
      </c>
      <c r="AY58" s="123">
        <v>0</v>
      </c>
      <c r="AZ58" s="123">
        <v>0</v>
      </c>
      <c r="BA58" s="124">
        <v>0</v>
      </c>
      <c r="BB58" s="124">
        <v>0</v>
      </c>
      <c r="BC58" s="124">
        <v>0</v>
      </c>
      <c r="BD58" s="124">
        <v>0</v>
      </c>
      <c r="BE58" s="124">
        <v>0</v>
      </c>
      <c r="BF58" s="124">
        <v>0</v>
      </c>
      <c r="BG58" s="124">
        <v>0</v>
      </c>
      <c r="BH58" s="124">
        <v>0</v>
      </c>
      <c r="BI58" s="124">
        <v>0</v>
      </c>
      <c r="BJ58" s="124">
        <v>0</v>
      </c>
      <c r="BK58" s="124">
        <v>0</v>
      </c>
      <c r="BL58" s="124">
        <v>0</v>
      </c>
      <c r="BM58" s="124">
        <v>0</v>
      </c>
      <c r="BN58" s="124">
        <v>0</v>
      </c>
      <c r="BO58" s="124">
        <v>0</v>
      </c>
      <c r="BP58" s="128">
        <v>6.3935000000000006E-2</v>
      </c>
      <c r="BQ58" s="124">
        <v>0</v>
      </c>
      <c r="BR58" s="124">
        <v>0</v>
      </c>
      <c r="BS58" s="124">
        <v>0</v>
      </c>
      <c r="BT58" s="124">
        <v>0</v>
      </c>
      <c r="BU58" s="124">
        <v>0</v>
      </c>
      <c r="BV58" s="124">
        <v>0</v>
      </c>
      <c r="BW58" s="124">
        <v>0</v>
      </c>
      <c r="BX58" s="124">
        <v>0</v>
      </c>
      <c r="BY58" s="124">
        <v>0</v>
      </c>
      <c r="BZ58" s="123">
        <v>1.7736823900000001</v>
      </c>
      <c r="CA58" s="123">
        <v>1.7736823900000001</v>
      </c>
      <c r="CB58" s="123">
        <v>1.7736823900000001</v>
      </c>
      <c r="CC58" s="123">
        <v>1.86204459</v>
      </c>
      <c r="CD58" s="123">
        <v>1.9701512699999999</v>
      </c>
      <c r="CE58" s="123">
        <v>2.34969976</v>
      </c>
      <c r="CF58" s="123">
        <v>2.29570623</v>
      </c>
      <c r="CG58" s="123">
        <v>2.2596067099999999</v>
      </c>
      <c r="CH58" s="123">
        <v>2.0822099700000001</v>
      </c>
      <c r="CI58" s="123">
        <v>2.08282897</v>
      </c>
      <c r="CJ58" s="123">
        <v>1.99436766</v>
      </c>
      <c r="CK58" s="123">
        <v>1.9584583600000001</v>
      </c>
      <c r="CL58" s="123">
        <v>1.89638917</v>
      </c>
      <c r="CM58" s="123">
        <v>1.84436406</v>
      </c>
      <c r="CN58" s="123">
        <v>1.8133456100000001</v>
      </c>
      <c r="CO58" s="123">
        <v>1.51769669</v>
      </c>
      <c r="CP58" s="123">
        <v>0</v>
      </c>
      <c r="CQ58" s="123">
        <v>0</v>
      </c>
      <c r="CR58" s="123">
        <v>0</v>
      </c>
      <c r="CS58" s="123">
        <v>0</v>
      </c>
      <c r="CT58" s="123">
        <v>0</v>
      </c>
      <c r="CU58" s="123">
        <v>0</v>
      </c>
      <c r="CV58" s="123">
        <v>0</v>
      </c>
      <c r="CW58" s="123">
        <v>0</v>
      </c>
      <c r="CX58" s="123">
        <v>0</v>
      </c>
      <c r="CY58" s="125">
        <v>46112</v>
      </c>
      <c r="CZ58" s="125">
        <v>46112</v>
      </c>
      <c r="DA58" s="125">
        <v>46112</v>
      </c>
      <c r="DB58" s="125">
        <v>46081</v>
      </c>
      <c r="DC58" s="125">
        <v>46053</v>
      </c>
      <c r="DD58" s="125">
        <v>46022</v>
      </c>
      <c r="DE58" s="125">
        <v>45991</v>
      </c>
      <c r="DF58" s="125">
        <v>45961</v>
      </c>
      <c r="DG58" s="125">
        <v>45930</v>
      </c>
      <c r="DH58" s="125">
        <v>45900</v>
      </c>
      <c r="DI58" s="125">
        <v>45869</v>
      </c>
      <c r="DJ58" s="125">
        <v>45838</v>
      </c>
      <c r="DK58" s="125">
        <v>45808</v>
      </c>
      <c r="DL58" s="125">
        <v>45777</v>
      </c>
      <c r="DM58" s="125">
        <v>45747</v>
      </c>
      <c r="DN58" s="125">
        <v>45716</v>
      </c>
      <c r="DO58" s="125">
        <v>45199</v>
      </c>
      <c r="DP58" s="125">
        <v>45199</v>
      </c>
      <c r="DQ58" s="125">
        <v>45199</v>
      </c>
      <c r="DR58" s="125">
        <v>45199</v>
      </c>
      <c r="DS58" s="125">
        <v>45199</v>
      </c>
      <c r="DT58" s="125">
        <v>45199</v>
      </c>
      <c r="DU58" s="125">
        <v>45199</v>
      </c>
      <c r="DV58" s="125">
        <v>45199</v>
      </c>
      <c r="DW58" s="125">
        <v>45199</v>
      </c>
      <c r="DX58" s="126" t="s">
        <v>150</v>
      </c>
      <c r="DY58" s="126" t="s">
        <v>150</v>
      </c>
      <c r="DZ58" s="126" t="s">
        <v>150</v>
      </c>
      <c r="EA58" s="126" t="s">
        <v>150</v>
      </c>
      <c r="EB58" s="126" t="s">
        <v>150</v>
      </c>
      <c r="EC58" s="126" t="s">
        <v>150</v>
      </c>
      <c r="ED58" s="126" t="s">
        <v>150</v>
      </c>
      <c r="EE58" s="126" t="s">
        <v>150</v>
      </c>
      <c r="EF58" s="126" t="s">
        <v>150</v>
      </c>
      <c r="EG58" s="126" t="s">
        <v>150</v>
      </c>
      <c r="EH58" s="126" t="s">
        <v>150</v>
      </c>
      <c r="EI58" s="126" t="s">
        <v>150</v>
      </c>
      <c r="EJ58" s="126" t="s">
        <v>150</v>
      </c>
      <c r="EK58" s="126" t="s">
        <v>150</v>
      </c>
      <c r="EL58" s="126" t="s">
        <v>150</v>
      </c>
      <c r="EM58" s="126" t="s">
        <v>150</v>
      </c>
      <c r="EN58" s="126" t="s">
        <v>150</v>
      </c>
      <c r="EO58" s="126" t="s">
        <v>150</v>
      </c>
      <c r="EP58" s="126" t="s">
        <v>150</v>
      </c>
      <c r="EQ58" s="126" t="s">
        <v>150</v>
      </c>
      <c r="ER58" s="126" t="s">
        <v>150</v>
      </c>
      <c r="ES58" s="126" t="s">
        <v>150</v>
      </c>
      <c r="ET58" s="126" t="s">
        <v>150</v>
      </c>
      <c r="EU58" s="126" t="s">
        <v>150</v>
      </c>
      <c r="EV58" s="126" t="s">
        <v>150</v>
      </c>
      <c r="EW58" s="126" t="s">
        <v>151</v>
      </c>
      <c r="EX58" s="126" t="s">
        <v>173</v>
      </c>
      <c r="EY58" s="123">
        <v>20856.78294691</v>
      </c>
      <c r="EZ58" s="126" t="s">
        <v>245</v>
      </c>
      <c r="FA58" s="126" t="s">
        <v>157</v>
      </c>
      <c r="FB58" s="126" t="s">
        <v>157</v>
      </c>
      <c r="FC58" s="126" t="s">
        <v>196</v>
      </c>
      <c r="FD58" s="126" t="s">
        <v>196</v>
      </c>
      <c r="FE58" s="126" t="s">
        <v>196</v>
      </c>
      <c r="FF58" s="126" t="s">
        <v>196</v>
      </c>
      <c r="FG58" s="126" t="s">
        <v>196</v>
      </c>
      <c r="FH58" s="126" t="s">
        <v>196</v>
      </c>
      <c r="FI58" s="126" t="s">
        <v>196</v>
      </c>
      <c r="FJ58" s="126" t="s">
        <v>196</v>
      </c>
      <c r="FK58" s="126" t="s">
        <v>196</v>
      </c>
      <c r="FL58" s="126" t="s">
        <v>196</v>
      </c>
      <c r="FM58" s="126" t="s">
        <v>157</v>
      </c>
      <c r="FN58" s="126" t="s">
        <v>157</v>
      </c>
      <c r="FO58" s="126" t="s">
        <v>157</v>
      </c>
      <c r="FP58" s="126" t="s">
        <v>157</v>
      </c>
      <c r="FQ58" s="126" t="s">
        <v>157</v>
      </c>
      <c r="FR58" s="126" t="s">
        <v>157</v>
      </c>
      <c r="FS58" s="126" t="s">
        <v>157</v>
      </c>
      <c r="FT58" s="126" t="s">
        <v>157</v>
      </c>
      <c r="FU58" s="126" t="s">
        <v>157</v>
      </c>
      <c r="FV58" s="126" t="s">
        <v>157</v>
      </c>
      <c r="FW58" s="126" t="s">
        <v>157</v>
      </c>
      <c r="FX58" s="126" t="s">
        <v>157</v>
      </c>
      <c r="FY58" s="126" t="s">
        <v>157</v>
      </c>
      <c r="FZ58" s="126" t="s">
        <v>241</v>
      </c>
      <c r="GA58" s="126" t="s">
        <v>163</v>
      </c>
    </row>
    <row r="59" spans="1:183" ht="14.25" customHeight="1">
      <c r="A59" s="121">
        <v>57</v>
      </c>
      <c r="B59" s="121" t="s">
        <v>246</v>
      </c>
      <c r="C59" s="122">
        <v>4.4999999999999999E-4</v>
      </c>
      <c r="D59" s="122">
        <v>4.4999999999999999E-4</v>
      </c>
      <c r="E59" s="122">
        <v>4.4999999999999999E-4</v>
      </c>
      <c r="F59" s="122">
        <v>4.4999999999999999E-4</v>
      </c>
      <c r="G59" s="122">
        <v>4.4999999999999999E-4</v>
      </c>
      <c r="H59" s="122">
        <v>4.4999999999999999E-4</v>
      </c>
      <c r="I59" s="122">
        <v>4.4999999999999999E-4</v>
      </c>
      <c r="J59" s="122">
        <v>4.4999999999999999E-4</v>
      </c>
      <c r="K59" s="122">
        <v>4.4999999999999999E-4</v>
      </c>
      <c r="L59" s="122">
        <v>4.4999999999999999E-4</v>
      </c>
      <c r="M59" s="122">
        <v>4.4999999999999999E-4</v>
      </c>
      <c r="N59" s="122">
        <v>4.4999999999999999E-4</v>
      </c>
      <c r="O59" s="122">
        <v>4.4999999999999999E-4</v>
      </c>
      <c r="P59" s="122">
        <v>4.4999999999999999E-4</v>
      </c>
      <c r="Q59" s="122">
        <v>4.4999999999999999E-4</v>
      </c>
      <c r="R59" s="122">
        <v>4.4999999999999999E-4</v>
      </c>
      <c r="S59" s="122">
        <v>4.4999999999999999E-4</v>
      </c>
      <c r="T59" s="122">
        <v>4.4999999999999999E-4</v>
      </c>
      <c r="U59" s="122">
        <v>4.4999999999999999E-4</v>
      </c>
      <c r="V59" s="122">
        <v>4.5100000000000001E-4</v>
      </c>
      <c r="W59" s="122">
        <v>4.5100000000000001E-4</v>
      </c>
      <c r="X59" s="122">
        <v>4.5100000000000001E-4</v>
      </c>
      <c r="Y59" s="122">
        <v>4.5100000000000001E-4</v>
      </c>
      <c r="Z59" s="122">
        <v>4.5100000000000001E-4</v>
      </c>
      <c r="AA59" s="122">
        <v>4.5100000000000001E-4</v>
      </c>
      <c r="AB59" s="123">
        <v>6.0269000000000003E-2</v>
      </c>
      <c r="AC59" s="123">
        <v>6.0269000000000003E-2</v>
      </c>
      <c r="AD59" s="123">
        <v>6.0269000000000003E-2</v>
      </c>
      <c r="AE59" s="123">
        <v>6.0269000000000003E-2</v>
      </c>
      <c r="AF59" s="123">
        <v>6.0269000000000003E-2</v>
      </c>
      <c r="AG59" s="123">
        <v>6.0269000000000003E-2</v>
      </c>
      <c r="AH59" s="123">
        <v>6.0269000000000003E-2</v>
      </c>
      <c r="AI59" s="123">
        <v>6.0269000000000003E-2</v>
      </c>
      <c r="AJ59" s="123">
        <v>6.0269000000000003E-2</v>
      </c>
      <c r="AK59" s="123">
        <v>6.0269000000000003E-2</v>
      </c>
      <c r="AL59" s="123">
        <v>6.0269000000000003E-2</v>
      </c>
      <c r="AM59" s="123">
        <v>6.0269000000000003E-2</v>
      </c>
      <c r="AN59" s="123">
        <v>6.0269000000000003E-2</v>
      </c>
      <c r="AO59" s="123">
        <v>6.0269000000000003E-2</v>
      </c>
      <c r="AP59" s="123">
        <v>6.0269000000000003E-2</v>
      </c>
      <c r="AQ59" s="123">
        <v>6.0269000000000003E-2</v>
      </c>
      <c r="AR59" s="123">
        <v>6.0269000000000003E-2</v>
      </c>
      <c r="AS59" s="123">
        <v>6.0269000000000003E-2</v>
      </c>
      <c r="AT59" s="123">
        <v>6.0269000000000003E-2</v>
      </c>
      <c r="AU59" s="123">
        <v>6.0269000000000003E-2</v>
      </c>
      <c r="AV59" s="123">
        <v>6.0269000000000003E-2</v>
      </c>
      <c r="AW59" s="123">
        <v>6.0269000000000003E-2</v>
      </c>
      <c r="AX59" s="123">
        <v>6.0269000000000003E-2</v>
      </c>
      <c r="AY59" s="123">
        <v>6.0269000000000003E-2</v>
      </c>
      <c r="AZ59" s="123">
        <v>6.0269000000000003E-2</v>
      </c>
      <c r="BA59" s="124">
        <v>0</v>
      </c>
      <c r="BB59" s="124">
        <v>0</v>
      </c>
      <c r="BC59" s="124">
        <v>0</v>
      </c>
      <c r="BD59" s="124">
        <v>0</v>
      </c>
      <c r="BE59" s="124">
        <v>0</v>
      </c>
      <c r="BF59" s="124">
        <v>0</v>
      </c>
      <c r="BG59" s="124">
        <v>0</v>
      </c>
      <c r="BH59" s="124">
        <v>0</v>
      </c>
      <c r="BI59" s="124">
        <v>0</v>
      </c>
      <c r="BJ59" s="124">
        <v>0</v>
      </c>
      <c r="BK59" s="124">
        <v>0</v>
      </c>
      <c r="BL59" s="124">
        <v>0</v>
      </c>
      <c r="BM59" s="124">
        <v>0</v>
      </c>
      <c r="BN59" s="124">
        <v>0</v>
      </c>
      <c r="BO59" s="124">
        <v>0</v>
      </c>
      <c r="BP59" s="124">
        <v>0</v>
      </c>
      <c r="BQ59" s="124">
        <v>0</v>
      </c>
      <c r="BR59" s="124">
        <v>0</v>
      </c>
      <c r="BS59" s="124">
        <v>0</v>
      </c>
      <c r="BT59" s="124">
        <v>0</v>
      </c>
      <c r="BU59" s="124">
        <v>0</v>
      </c>
      <c r="BV59" s="124">
        <v>0</v>
      </c>
      <c r="BW59" s="124">
        <v>0</v>
      </c>
      <c r="BX59" s="124">
        <v>0</v>
      </c>
      <c r="BY59" s="124">
        <v>0</v>
      </c>
      <c r="BZ59" s="123">
        <v>2.17508502</v>
      </c>
      <c r="CA59" s="123">
        <v>2.17508502</v>
      </c>
      <c r="CB59" s="123">
        <v>1.6719803499999999</v>
      </c>
      <c r="CC59" s="123">
        <v>1.7552759099999999</v>
      </c>
      <c r="CD59" s="123">
        <v>1.85718381</v>
      </c>
      <c r="CE59" s="123">
        <v>2.2149691900000001</v>
      </c>
      <c r="CF59" s="123">
        <v>2.1640716200000001</v>
      </c>
      <c r="CG59" s="123">
        <v>2.1300420199999999</v>
      </c>
      <c r="CH59" s="123">
        <v>1.96281712</v>
      </c>
      <c r="CI59" s="123">
        <v>1.88001164</v>
      </c>
      <c r="CJ59" s="123">
        <v>1.88001164</v>
      </c>
      <c r="CK59" s="123">
        <v>1.84616136</v>
      </c>
      <c r="CL59" s="123">
        <v>1.7876512</v>
      </c>
      <c r="CM59" s="123">
        <v>1.7386091800000001</v>
      </c>
      <c r="CN59" s="123">
        <v>1.70936931</v>
      </c>
      <c r="CO59" s="123">
        <v>1.4306727400000001</v>
      </c>
      <c r="CP59" s="123">
        <v>1.5170141500000001</v>
      </c>
      <c r="CQ59" s="123">
        <v>1.8374591899999999</v>
      </c>
      <c r="CR59" s="123">
        <v>1.7541851100000001</v>
      </c>
      <c r="CS59" s="123">
        <v>1.6074362099999999</v>
      </c>
      <c r="CT59" s="123">
        <v>1.4718789999999999</v>
      </c>
      <c r="CU59" s="123">
        <v>1.3956074700000001</v>
      </c>
      <c r="CV59" s="123">
        <v>1.2410348200000001</v>
      </c>
      <c r="CW59" s="123">
        <v>1.2916748300000001</v>
      </c>
      <c r="CX59" s="123">
        <v>1.1389297899999999</v>
      </c>
      <c r="CY59" s="125">
        <v>46142</v>
      </c>
      <c r="CZ59" s="125">
        <v>46142</v>
      </c>
      <c r="DA59" s="125">
        <v>46112</v>
      </c>
      <c r="DB59" s="125">
        <v>46081</v>
      </c>
      <c r="DC59" s="125">
        <v>46053</v>
      </c>
      <c r="DD59" s="125">
        <v>46022</v>
      </c>
      <c r="DE59" s="125">
        <v>45991</v>
      </c>
      <c r="DF59" s="125">
        <v>45961</v>
      </c>
      <c r="DG59" s="125">
        <v>45930</v>
      </c>
      <c r="DH59" s="125">
        <v>45869</v>
      </c>
      <c r="DI59" s="125">
        <v>45869</v>
      </c>
      <c r="DJ59" s="125">
        <v>45838</v>
      </c>
      <c r="DK59" s="125">
        <v>45808</v>
      </c>
      <c r="DL59" s="125">
        <v>45777</v>
      </c>
      <c r="DM59" s="125">
        <v>45747</v>
      </c>
      <c r="DN59" s="125">
        <v>45716</v>
      </c>
      <c r="DO59" s="125">
        <v>45688</v>
      </c>
      <c r="DP59" s="125">
        <v>45657</v>
      </c>
      <c r="DQ59" s="125">
        <v>45626</v>
      </c>
      <c r="DR59" s="125">
        <v>45596</v>
      </c>
      <c r="DS59" s="125">
        <v>45565</v>
      </c>
      <c r="DT59" s="125">
        <v>45535</v>
      </c>
      <c r="DU59" s="125">
        <v>45504</v>
      </c>
      <c r="DV59" s="125">
        <v>45473</v>
      </c>
      <c r="DW59" s="125">
        <v>45443</v>
      </c>
      <c r="DX59" s="126" t="s">
        <v>150</v>
      </c>
      <c r="DY59" s="126" t="s">
        <v>150</v>
      </c>
      <c r="DZ59" s="126" t="s">
        <v>150</v>
      </c>
      <c r="EA59" s="126" t="s">
        <v>150</v>
      </c>
      <c r="EB59" s="126" t="s">
        <v>150</v>
      </c>
      <c r="EC59" s="126" t="s">
        <v>150</v>
      </c>
      <c r="ED59" s="126" t="s">
        <v>150</v>
      </c>
      <c r="EE59" s="126" t="s">
        <v>150</v>
      </c>
      <c r="EF59" s="126" t="s">
        <v>150</v>
      </c>
      <c r="EG59" s="126" t="s">
        <v>150</v>
      </c>
      <c r="EH59" s="126" t="s">
        <v>150</v>
      </c>
      <c r="EI59" s="126" t="s">
        <v>150</v>
      </c>
      <c r="EJ59" s="126" t="s">
        <v>150</v>
      </c>
      <c r="EK59" s="126" t="s">
        <v>150</v>
      </c>
      <c r="EL59" s="126" t="s">
        <v>150</v>
      </c>
      <c r="EM59" s="126" t="s">
        <v>150</v>
      </c>
      <c r="EN59" s="126" t="s">
        <v>150</v>
      </c>
      <c r="EO59" s="126" t="s">
        <v>150</v>
      </c>
      <c r="EP59" s="126" t="s">
        <v>150</v>
      </c>
      <c r="EQ59" s="126" t="s">
        <v>150</v>
      </c>
      <c r="ER59" s="126" t="s">
        <v>150</v>
      </c>
      <c r="ES59" s="126" t="s">
        <v>150</v>
      </c>
      <c r="ET59" s="126" t="s">
        <v>150</v>
      </c>
      <c r="EU59" s="126" t="s">
        <v>150</v>
      </c>
      <c r="EV59" s="126" t="s">
        <v>150</v>
      </c>
      <c r="EW59" s="126" t="s">
        <v>151</v>
      </c>
      <c r="EX59" s="126" t="s">
        <v>152</v>
      </c>
      <c r="EY59" s="123">
        <v>572820.37468737003</v>
      </c>
      <c r="EZ59" s="126" t="s">
        <v>165</v>
      </c>
      <c r="FA59" s="126" t="s">
        <v>144</v>
      </c>
      <c r="FB59" s="126" t="s">
        <v>144</v>
      </c>
      <c r="FC59" s="126" t="s">
        <v>144</v>
      </c>
      <c r="FD59" s="126" t="s">
        <v>144</v>
      </c>
      <c r="FE59" s="126" t="s">
        <v>144</v>
      </c>
      <c r="FF59" s="126" t="s">
        <v>144</v>
      </c>
      <c r="FG59" s="126" t="s">
        <v>144</v>
      </c>
      <c r="FH59" s="126" t="s">
        <v>144</v>
      </c>
      <c r="FI59" s="126" t="s">
        <v>144</v>
      </c>
      <c r="FJ59" s="126" t="s">
        <v>144</v>
      </c>
      <c r="FK59" s="126" t="s">
        <v>144</v>
      </c>
      <c r="FL59" s="126" t="s">
        <v>144</v>
      </c>
      <c r="FM59" s="126" t="s">
        <v>144</v>
      </c>
      <c r="FN59" s="126" t="s">
        <v>144</v>
      </c>
      <c r="FO59" s="126" t="s">
        <v>144</v>
      </c>
      <c r="FP59" s="126" t="s">
        <v>144</v>
      </c>
      <c r="FQ59" s="126" t="s">
        <v>144</v>
      </c>
      <c r="FR59" s="126" t="s">
        <v>144</v>
      </c>
      <c r="FS59" s="126" t="s">
        <v>144</v>
      </c>
      <c r="FT59" s="126" t="s">
        <v>144</v>
      </c>
      <c r="FU59" s="126" t="s">
        <v>144</v>
      </c>
      <c r="FV59" s="126" t="s">
        <v>144</v>
      </c>
      <c r="FW59" s="126" t="s">
        <v>144</v>
      </c>
      <c r="FX59" s="126" t="s">
        <v>144</v>
      </c>
      <c r="FY59" s="126" t="s">
        <v>144</v>
      </c>
      <c r="FZ59" s="126" t="s">
        <v>247</v>
      </c>
      <c r="GA59" s="126" t="s">
        <v>163</v>
      </c>
    </row>
    <row r="60" spans="1:183" ht="14.25" customHeight="1">
      <c r="A60" s="121">
        <v>58</v>
      </c>
      <c r="B60" s="121" t="s">
        <v>248</v>
      </c>
      <c r="C60" s="122">
        <v>4.2999999999999999E-4</v>
      </c>
      <c r="D60" s="122">
        <v>4.2999999999999999E-4</v>
      </c>
      <c r="E60" s="122">
        <v>4.2999999999999999E-4</v>
      </c>
      <c r="F60" s="122">
        <v>1.0200000000000001E-3</v>
      </c>
      <c r="G60" s="122">
        <v>1.0200000000000001E-3</v>
      </c>
      <c r="H60" s="122">
        <v>1.0200000000000001E-3</v>
      </c>
      <c r="I60" s="122">
        <v>3.5799999999999997E-4</v>
      </c>
      <c r="J60" s="122">
        <v>3.5799999999999997E-4</v>
      </c>
      <c r="K60" s="122">
        <v>3.5799999999999997E-4</v>
      </c>
      <c r="L60" s="122">
        <v>3.5799999999999997E-4</v>
      </c>
      <c r="M60" s="122">
        <v>3.5799999999999997E-4</v>
      </c>
      <c r="N60" s="122">
        <v>3.5799999999999997E-4</v>
      </c>
      <c r="O60" s="122">
        <v>0</v>
      </c>
      <c r="P60" s="122">
        <v>0</v>
      </c>
      <c r="Q60" s="122">
        <v>0</v>
      </c>
      <c r="R60" s="122">
        <v>0</v>
      </c>
      <c r="S60" s="122">
        <v>0</v>
      </c>
      <c r="T60" s="122">
        <v>0</v>
      </c>
      <c r="U60" s="122">
        <v>1.8E-5</v>
      </c>
      <c r="V60" s="122">
        <v>1.8E-5</v>
      </c>
      <c r="W60" s="122">
        <v>1.8E-5</v>
      </c>
      <c r="X60" s="122">
        <v>1.8E-5</v>
      </c>
      <c r="Y60" s="122">
        <v>1.8E-5</v>
      </c>
      <c r="Z60" s="122">
        <v>1.8E-5</v>
      </c>
      <c r="AA60" s="122">
        <v>7.8899999999999999E-4</v>
      </c>
      <c r="AB60" s="123">
        <v>5.7627999999999999E-2</v>
      </c>
      <c r="AC60" s="123">
        <v>5.7627999999999999E-2</v>
      </c>
      <c r="AD60" s="123">
        <v>5.7627999999999999E-2</v>
      </c>
      <c r="AE60" s="123">
        <v>0.13655100000000001</v>
      </c>
      <c r="AF60" s="123">
        <v>0.13655100000000001</v>
      </c>
      <c r="AG60" s="123">
        <v>0.13655100000000001</v>
      </c>
      <c r="AH60" s="123">
        <v>4.7902E-2</v>
      </c>
      <c r="AI60" s="123">
        <v>4.7902E-2</v>
      </c>
      <c r="AJ60" s="123">
        <v>4.7902E-2</v>
      </c>
      <c r="AK60" s="123">
        <v>4.7902E-2</v>
      </c>
      <c r="AL60" s="123">
        <v>4.7902E-2</v>
      </c>
      <c r="AM60" s="123">
        <v>4.7902E-2</v>
      </c>
      <c r="AN60" s="123">
        <v>0</v>
      </c>
      <c r="AO60" s="123">
        <v>0</v>
      </c>
      <c r="AP60" s="123">
        <v>0</v>
      </c>
      <c r="AQ60" s="123">
        <v>0</v>
      </c>
      <c r="AR60" s="123">
        <v>0</v>
      </c>
      <c r="AS60" s="123">
        <v>0</v>
      </c>
      <c r="AT60" s="123">
        <v>2.4020000000000001E-3</v>
      </c>
      <c r="AU60" s="123">
        <v>2.4020000000000001E-3</v>
      </c>
      <c r="AV60" s="123">
        <v>2.4020000000000001E-3</v>
      </c>
      <c r="AW60" s="123">
        <v>2.4020000000000001E-3</v>
      </c>
      <c r="AX60" s="123">
        <v>2.4020000000000001E-3</v>
      </c>
      <c r="AY60" s="123">
        <v>2.4020000000000001E-3</v>
      </c>
      <c r="AZ60" s="123">
        <v>0.105451</v>
      </c>
      <c r="BA60" s="124">
        <v>0</v>
      </c>
      <c r="BB60" s="124">
        <v>0</v>
      </c>
      <c r="BC60" s="127">
        <v>-7.8922999999999993E-2</v>
      </c>
      <c r="BD60" s="124">
        <v>0</v>
      </c>
      <c r="BE60" s="124">
        <v>0</v>
      </c>
      <c r="BF60" s="128">
        <v>8.8649000000000006E-2</v>
      </c>
      <c r="BG60" s="124">
        <v>0</v>
      </c>
      <c r="BH60" s="124">
        <v>0</v>
      </c>
      <c r="BI60" s="124">
        <v>0</v>
      </c>
      <c r="BJ60" s="124">
        <v>0</v>
      </c>
      <c r="BK60" s="124">
        <v>0</v>
      </c>
      <c r="BL60" s="128">
        <v>4.7902E-2</v>
      </c>
      <c r="BM60" s="124">
        <v>0</v>
      </c>
      <c r="BN60" s="124">
        <v>0</v>
      </c>
      <c r="BO60" s="124">
        <v>0</v>
      </c>
      <c r="BP60" s="124">
        <v>0</v>
      </c>
      <c r="BQ60" s="124">
        <v>0</v>
      </c>
      <c r="BR60" s="127">
        <v>-2.4020000000000001E-3</v>
      </c>
      <c r="BS60" s="124">
        <v>0</v>
      </c>
      <c r="BT60" s="124">
        <v>0</v>
      </c>
      <c r="BU60" s="124">
        <v>0</v>
      </c>
      <c r="BV60" s="124">
        <v>0</v>
      </c>
      <c r="BW60" s="124">
        <v>0</v>
      </c>
      <c r="BX60" s="127">
        <v>-0.103049</v>
      </c>
      <c r="BY60" s="124">
        <v>0</v>
      </c>
      <c r="BZ60" s="123">
        <v>1.5987138299999999</v>
      </c>
      <c r="CA60" s="123">
        <v>1.5987138299999999</v>
      </c>
      <c r="CB60" s="123">
        <v>1.5987138299999999</v>
      </c>
      <c r="CC60" s="123">
        <v>5.0184382899999997</v>
      </c>
      <c r="CD60" s="123">
        <v>5.0184382899999997</v>
      </c>
      <c r="CE60" s="123">
        <v>5.0184382899999997</v>
      </c>
      <c r="CF60" s="123">
        <v>1.5600535200000001</v>
      </c>
      <c r="CG60" s="123">
        <v>1.5600535200000001</v>
      </c>
      <c r="CH60" s="123">
        <v>1.5600535200000001</v>
      </c>
      <c r="CI60" s="123">
        <v>1.4673351400000001</v>
      </c>
      <c r="CJ60" s="123">
        <v>1.4673351400000001</v>
      </c>
      <c r="CK60" s="123">
        <v>1.4673351400000001</v>
      </c>
      <c r="CL60" s="123">
        <v>0</v>
      </c>
      <c r="CM60" s="123">
        <v>0</v>
      </c>
      <c r="CN60" s="123">
        <v>0</v>
      </c>
      <c r="CO60" s="123">
        <v>0</v>
      </c>
      <c r="CP60" s="123">
        <v>0</v>
      </c>
      <c r="CQ60" s="123">
        <v>0</v>
      </c>
      <c r="CR60" s="123">
        <v>5.1479249999999997E-2</v>
      </c>
      <c r="CS60" s="123">
        <v>5.1479249999999997E-2</v>
      </c>
      <c r="CT60" s="123">
        <v>5.1479249999999997E-2</v>
      </c>
      <c r="CU60" s="123">
        <v>5.1479249999999997E-2</v>
      </c>
      <c r="CV60" s="123">
        <v>5.1479249999999997E-2</v>
      </c>
      <c r="CW60" s="123">
        <v>5.1479249999999997E-2</v>
      </c>
      <c r="CX60" s="123">
        <v>2.10198486</v>
      </c>
      <c r="CY60" s="125">
        <v>46112</v>
      </c>
      <c r="CZ60" s="125">
        <v>46112</v>
      </c>
      <c r="DA60" s="125">
        <v>46112</v>
      </c>
      <c r="DB60" s="125">
        <v>46022</v>
      </c>
      <c r="DC60" s="125">
        <v>46022</v>
      </c>
      <c r="DD60" s="125">
        <v>46022</v>
      </c>
      <c r="DE60" s="125">
        <v>45930</v>
      </c>
      <c r="DF60" s="125">
        <v>45930</v>
      </c>
      <c r="DG60" s="125">
        <v>45930</v>
      </c>
      <c r="DH60" s="125">
        <v>45838</v>
      </c>
      <c r="DI60" s="125">
        <v>45838</v>
      </c>
      <c r="DJ60" s="125">
        <v>45838</v>
      </c>
      <c r="DK60" s="125">
        <v>45657</v>
      </c>
      <c r="DL60" s="125">
        <v>45657</v>
      </c>
      <c r="DM60" s="125">
        <v>45657</v>
      </c>
      <c r="DN60" s="125">
        <v>45657</v>
      </c>
      <c r="DO60" s="125">
        <v>45657</v>
      </c>
      <c r="DP60" s="125">
        <v>45657</v>
      </c>
      <c r="DQ60" s="125">
        <v>45473</v>
      </c>
      <c r="DR60" s="125">
        <v>45473</v>
      </c>
      <c r="DS60" s="125">
        <v>45473</v>
      </c>
      <c r="DT60" s="125">
        <v>45473</v>
      </c>
      <c r="DU60" s="125">
        <v>45473</v>
      </c>
      <c r="DV60" s="125">
        <v>45473</v>
      </c>
      <c r="DW60" s="125">
        <v>45291</v>
      </c>
      <c r="DX60" s="126" t="s">
        <v>150</v>
      </c>
      <c r="DY60" s="126" t="s">
        <v>150</v>
      </c>
      <c r="DZ60" s="126" t="s">
        <v>150</v>
      </c>
      <c r="EA60" s="126" t="s">
        <v>150</v>
      </c>
      <c r="EB60" s="126" t="s">
        <v>150</v>
      </c>
      <c r="EC60" s="126" t="s">
        <v>150</v>
      </c>
      <c r="ED60" s="126" t="s">
        <v>150</v>
      </c>
      <c r="EE60" s="126" t="s">
        <v>150</v>
      </c>
      <c r="EF60" s="126" t="s">
        <v>150</v>
      </c>
      <c r="EG60" s="126" t="s">
        <v>150</v>
      </c>
      <c r="EH60" s="126" t="s">
        <v>150</v>
      </c>
      <c r="EI60" s="126" t="s">
        <v>150</v>
      </c>
      <c r="EJ60" s="126" t="s">
        <v>150</v>
      </c>
      <c r="EK60" s="126" t="s">
        <v>150</v>
      </c>
      <c r="EL60" s="126" t="s">
        <v>150</v>
      </c>
      <c r="EM60" s="126" t="s">
        <v>150</v>
      </c>
      <c r="EN60" s="126" t="s">
        <v>150</v>
      </c>
      <c r="EO60" s="126" t="s">
        <v>150</v>
      </c>
      <c r="EP60" s="126" t="s">
        <v>150</v>
      </c>
      <c r="EQ60" s="126" t="s">
        <v>150</v>
      </c>
      <c r="ER60" s="126" t="s">
        <v>150</v>
      </c>
      <c r="ES60" s="126" t="s">
        <v>150</v>
      </c>
      <c r="ET60" s="126" t="s">
        <v>150</v>
      </c>
      <c r="EU60" s="126" t="s">
        <v>150</v>
      </c>
      <c r="EV60" s="126" t="s">
        <v>150</v>
      </c>
      <c r="EW60" s="126" t="s">
        <v>151</v>
      </c>
      <c r="EX60" s="126" t="s">
        <v>199</v>
      </c>
      <c r="EY60" s="123">
        <v>92449.744103930003</v>
      </c>
      <c r="EZ60" s="126" t="s">
        <v>161</v>
      </c>
      <c r="FA60" s="126" t="s">
        <v>144</v>
      </c>
      <c r="FB60" s="126" t="s">
        <v>144</v>
      </c>
      <c r="FC60" s="126" t="s">
        <v>144</v>
      </c>
      <c r="FD60" s="126" t="s">
        <v>144</v>
      </c>
      <c r="FE60" s="126" t="s">
        <v>144</v>
      </c>
      <c r="FF60" s="126" t="s">
        <v>144</v>
      </c>
      <c r="FG60" s="126" t="s">
        <v>144</v>
      </c>
      <c r="FH60" s="126" t="s">
        <v>144</v>
      </c>
      <c r="FI60" s="126" t="s">
        <v>144</v>
      </c>
      <c r="FJ60" s="126" t="s">
        <v>144</v>
      </c>
      <c r="FK60" s="126" t="s">
        <v>144</v>
      </c>
      <c r="FL60" s="126" t="s">
        <v>144</v>
      </c>
      <c r="FM60" s="126" t="s">
        <v>144</v>
      </c>
      <c r="FN60" s="126" t="s">
        <v>144</v>
      </c>
      <c r="FO60" s="126" t="s">
        <v>144</v>
      </c>
      <c r="FP60" s="126" t="s">
        <v>144</v>
      </c>
      <c r="FQ60" s="126" t="s">
        <v>144</v>
      </c>
      <c r="FR60" s="126" t="s">
        <v>144</v>
      </c>
      <c r="FS60" s="126" t="s">
        <v>144</v>
      </c>
      <c r="FT60" s="126" t="s">
        <v>144</v>
      </c>
      <c r="FU60" s="126" t="s">
        <v>144</v>
      </c>
      <c r="FV60" s="126"/>
      <c r="FW60" s="126" t="s">
        <v>144</v>
      </c>
      <c r="FX60" s="126" t="s">
        <v>144</v>
      </c>
      <c r="FY60" s="126" t="s">
        <v>144</v>
      </c>
      <c r="FZ60" s="126" t="s">
        <v>249</v>
      </c>
      <c r="GA60" s="126" t="s">
        <v>163</v>
      </c>
    </row>
    <row r="61" spans="1:183" ht="14.25" customHeight="1">
      <c r="A61" s="121">
        <v>59</v>
      </c>
      <c r="B61" s="121" t="s">
        <v>250</v>
      </c>
      <c r="C61" s="122">
        <v>3.9800000000000002E-4</v>
      </c>
      <c r="D61" s="122">
        <v>3.9800000000000002E-4</v>
      </c>
      <c r="E61" s="121"/>
      <c r="F61" s="121"/>
      <c r="G61" s="121"/>
      <c r="H61" s="121"/>
      <c r="I61" s="121"/>
      <c r="J61" s="121"/>
      <c r="K61" s="121"/>
      <c r="L61" s="121"/>
      <c r="M61" s="121"/>
      <c r="N61" s="121"/>
      <c r="O61" s="121"/>
      <c r="P61" s="121"/>
      <c r="Q61" s="121"/>
      <c r="R61" s="121"/>
      <c r="S61" s="121"/>
      <c r="T61" s="121"/>
      <c r="U61" s="121"/>
      <c r="V61" s="121"/>
      <c r="W61" s="121"/>
      <c r="X61" s="121"/>
      <c r="Y61" s="121"/>
      <c r="Z61" s="121"/>
      <c r="AA61" s="121"/>
      <c r="AB61" s="123">
        <v>5.3322000000000001E-2</v>
      </c>
      <c r="AC61" s="123">
        <v>5.3322000000000001E-2</v>
      </c>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4">
        <v>0</v>
      </c>
      <c r="BB61" s="128">
        <v>5.3322000000000001E-2</v>
      </c>
      <c r="BC61" s="126"/>
      <c r="BD61" s="126"/>
      <c r="BE61" s="126"/>
      <c r="BF61" s="126"/>
      <c r="BG61" s="126"/>
      <c r="BH61" s="126"/>
      <c r="BI61" s="126"/>
      <c r="BJ61" s="126"/>
      <c r="BK61" s="126"/>
      <c r="BL61" s="126"/>
      <c r="BM61" s="126"/>
      <c r="BN61" s="126"/>
      <c r="BO61" s="126"/>
      <c r="BP61" s="126"/>
      <c r="BQ61" s="126"/>
      <c r="BR61" s="126"/>
      <c r="BS61" s="126"/>
      <c r="BT61" s="126"/>
      <c r="BU61" s="126"/>
      <c r="BV61" s="126"/>
      <c r="BW61" s="126"/>
      <c r="BX61" s="126"/>
      <c r="BY61" s="126"/>
      <c r="BZ61" s="123">
        <v>1.92437046</v>
      </c>
      <c r="CA61" s="123">
        <v>1.92437046</v>
      </c>
      <c r="CB61" s="126"/>
      <c r="CC61" s="126"/>
      <c r="CD61" s="126"/>
      <c r="CE61" s="126"/>
      <c r="CF61" s="126"/>
      <c r="CG61" s="126"/>
      <c r="CH61" s="126"/>
      <c r="CI61" s="126"/>
      <c r="CJ61" s="126"/>
      <c r="CK61" s="126"/>
      <c r="CL61" s="126"/>
      <c r="CM61" s="126"/>
      <c r="CN61" s="126"/>
      <c r="CO61" s="126"/>
      <c r="CP61" s="126"/>
      <c r="CQ61" s="126"/>
      <c r="CR61" s="126"/>
      <c r="CS61" s="126"/>
      <c r="CT61" s="126"/>
      <c r="CU61" s="126"/>
      <c r="CV61" s="126"/>
      <c r="CW61" s="126"/>
      <c r="CX61" s="126"/>
      <c r="CY61" s="125">
        <v>46142</v>
      </c>
      <c r="CZ61" s="125">
        <v>46142</v>
      </c>
      <c r="DA61" s="126"/>
      <c r="DB61" s="126"/>
      <c r="DC61" s="126"/>
      <c r="DD61" s="126"/>
      <c r="DE61" s="126"/>
      <c r="DF61" s="126"/>
      <c r="DG61" s="126"/>
      <c r="DH61" s="126"/>
      <c r="DI61" s="126"/>
      <c r="DJ61" s="126"/>
      <c r="DK61" s="126"/>
      <c r="DL61" s="126"/>
      <c r="DM61" s="126"/>
      <c r="DN61" s="126"/>
      <c r="DO61" s="126"/>
      <c r="DP61" s="126"/>
      <c r="DQ61" s="126"/>
      <c r="DR61" s="126"/>
      <c r="DS61" s="126"/>
      <c r="DT61" s="126"/>
      <c r="DU61" s="126"/>
      <c r="DV61" s="126"/>
      <c r="DW61" s="126"/>
      <c r="DX61" s="126" t="s">
        <v>150</v>
      </c>
      <c r="DY61" s="126" t="s">
        <v>150</v>
      </c>
      <c r="DZ61" s="126"/>
      <c r="EA61" s="126"/>
      <c r="EB61" s="126"/>
      <c r="EC61" s="126"/>
      <c r="ED61" s="126"/>
      <c r="EE61" s="126"/>
      <c r="EF61" s="126"/>
      <c r="EG61" s="126"/>
      <c r="EH61" s="126"/>
      <c r="EI61" s="126"/>
      <c r="EJ61" s="126"/>
      <c r="EK61" s="126"/>
      <c r="EL61" s="126"/>
      <c r="EM61" s="126"/>
      <c r="EN61" s="126"/>
      <c r="EO61" s="126"/>
      <c r="EP61" s="126"/>
      <c r="EQ61" s="126"/>
      <c r="ER61" s="126"/>
      <c r="ES61" s="126"/>
      <c r="ET61" s="126"/>
      <c r="EU61" s="126"/>
      <c r="EV61" s="126"/>
      <c r="EW61" s="126" t="s">
        <v>151</v>
      </c>
      <c r="EX61" s="126" t="s">
        <v>152</v>
      </c>
      <c r="EY61" s="123">
        <v>1055.9161775499999</v>
      </c>
      <c r="EZ61" s="126"/>
      <c r="FA61" s="126" t="s">
        <v>157</v>
      </c>
      <c r="FB61" s="126" t="s">
        <v>157</v>
      </c>
      <c r="FC61" s="126"/>
      <c r="FD61" s="126"/>
      <c r="FE61" s="126"/>
      <c r="FF61" s="126"/>
      <c r="FG61" s="126"/>
      <c r="FH61" s="126"/>
      <c r="FI61" s="126"/>
      <c r="FJ61" s="126"/>
      <c r="FK61" s="126"/>
      <c r="FL61" s="126"/>
      <c r="FM61" s="126"/>
      <c r="FN61" s="126"/>
      <c r="FO61" s="126"/>
      <c r="FP61" s="126"/>
      <c r="FQ61" s="126"/>
      <c r="FR61" s="126"/>
      <c r="FS61" s="126"/>
      <c r="FT61" s="126"/>
      <c r="FU61" s="126"/>
      <c r="FV61" s="126"/>
      <c r="FW61" s="126"/>
      <c r="FX61" s="126"/>
      <c r="FY61" s="126"/>
      <c r="FZ61" s="126" t="s">
        <v>154</v>
      </c>
      <c r="GA61" s="126" t="s">
        <v>146</v>
      </c>
    </row>
    <row r="62" spans="1:183" ht="14.25" customHeight="1">
      <c r="A62" s="121">
        <v>60</v>
      </c>
      <c r="B62" s="121" t="s">
        <v>251</v>
      </c>
      <c r="C62" s="122">
        <v>3.7300000000000001E-4</v>
      </c>
      <c r="D62" s="122">
        <v>3.7300000000000001E-4</v>
      </c>
      <c r="E62" s="122">
        <v>3.7300000000000001E-4</v>
      </c>
      <c r="F62" s="122">
        <v>3.7300000000000001E-4</v>
      </c>
      <c r="G62" s="122">
        <v>3.7300000000000001E-4</v>
      </c>
      <c r="H62" s="122">
        <v>3.7300000000000001E-4</v>
      </c>
      <c r="I62" s="122">
        <v>3.7300000000000001E-4</v>
      </c>
      <c r="J62" s="122">
        <v>3.7300000000000001E-4</v>
      </c>
      <c r="K62" s="122">
        <v>3.7300000000000001E-4</v>
      </c>
      <c r="L62" s="122">
        <v>3.7399999999999998E-4</v>
      </c>
      <c r="M62" s="122">
        <v>3.7399999999999998E-4</v>
      </c>
      <c r="N62" s="122">
        <v>3.7399999999999998E-4</v>
      </c>
      <c r="O62" s="122">
        <v>3.7399999999999998E-4</v>
      </c>
      <c r="P62" s="122">
        <v>3.7399999999999998E-4</v>
      </c>
      <c r="Q62" s="122">
        <v>3.7399999999999998E-4</v>
      </c>
      <c r="R62" s="122">
        <v>3.7399999999999998E-4</v>
      </c>
      <c r="S62" s="122">
        <v>3.7399999999999998E-4</v>
      </c>
      <c r="T62" s="122">
        <v>3.7399999999999998E-4</v>
      </c>
      <c r="U62" s="122">
        <v>3.7399999999999998E-4</v>
      </c>
      <c r="V62" s="122">
        <v>3.7399999999999998E-4</v>
      </c>
      <c r="W62" s="122">
        <v>3.7399999999999998E-4</v>
      </c>
      <c r="X62" s="122">
        <v>3.7399999999999998E-4</v>
      </c>
      <c r="Y62" s="122">
        <v>3.7399999999999998E-4</v>
      </c>
      <c r="Z62" s="122">
        <v>3.7399999999999998E-4</v>
      </c>
      <c r="AA62" s="122">
        <v>3.7399999999999998E-4</v>
      </c>
      <c r="AB62" s="123">
        <v>0.05</v>
      </c>
      <c r="AC62" s="123">
        <v>0.05</v>
      </c>
      <c r="AD62" s="123">
        <v>0.05</v>
      </c>
      <c r="AE62" s="123">
        <v>0.05</v>
      </c>
      <c r="AF62" s="123">
        <v>0.05</v>
      </c>
      <c r="AG62" s="123">
        <v>0.05</v>
      </c>
      <c r="AH62" s="123">
        <v>0.05</v>
      </c>
      <c r="AI62" s="123">
        <v>0.05</v>
      </c>
      <c r="AJ62" s="123">
        <v>0.05</v>
      </c>
      <c r="AK62" s="123">
        <v>0.05</v>
      </c>
      <c r="AL62" s="123">
        <v>0.05</v>
      </c>
      <c r="AM62" s="123">
        <v>0.05</v>
      </c>
      <c r="AN62" s="123">
        <v>0.05</v>
      </c>
      <c r="AO62" s="123">
        <v>0.05</v>
      </c>
      <c r="AP62" s="123">
        <v>0.05</v>
      </c>
      <c r="AQ62" s="123">
        <v>0.05</v>
      </c>
      <c r="AR62" s="123">
        <v>0.05</v>
      </c>
      <c r="AS62" s="123">
        <v>0.05</v>
      </c>
      <c r="AT62" s="123">
        <v>0.05</v>
      </c>
      <c r="AU62" s="123">
        <v>0.05</v>
      </c>
      <c r="AV62" s="123">
        <v>0.05</v>
      </c>
      <c r="AW62" s="123">
        <v>0.05</v>
      </c>
      <c r="AX62" s="123">
        <v>0.05</v>
      </c>
      <c r="AY62" s="123">
        <v>0.05</v>
      </c>
      <c r="AZ62" s="123">
        <v>0.05</v>
      </c>
      <c r="BA62" s="124">
        <v>0</v>
      </c>
      <c r="BB62" s="124">
        <v>0</v>
      </c>
      <c r="BC62" s="124">
        <v>0</v>
      </c>
      <c r="BD62" s="124">
        <v>0</v>
      </c>
      <c r="BE62" s="124">
        <v>0</v>
      </c>
      <c r="BF62" s="124">
        <v>0</v>
      </c>
      <c r="BG62" s="124">
        <v>0</v>
      </c>
      <c r="BH62" s="124">
        <v>0</v>
      </c>
      <c r="BI62" s="124">
        <v>0</v>
      </c>
      <c r="BJ62" s="124">
        <v>0</v>
      </c>
      <c r="BK62" s="124">
        <v>0</v>
      </c>
      <c r="BL62" s="124">
        <v>0</v>
      </c>
      <c r="BM62" s="124">
        <v>0</v>
      </c>
      <c r="BN62" s="124">
        <v>0</v>
      </c>
      <c r="BO62" s="124">
        <v>0</v>
      </c>
      <c r="BP62" s="124">
        <v>0</v>
      </c>
      <c r="BQ62" s="124">
        <v>0</v>
      </c>
      <c r="BR62" s="124">
        <v>0</v>
      </c>
      <c r="BS62" s="124">
        <v>0</v>
      </c>
      <c r="BT62" s="124">
        <v>0</v>
      </c>
      <c r="BU62" s="124">
        <v>0</v>
      </c>
      <c r="BV62" s="124">
        <v>0</v>
      </c>
      <c r="BW62" s="124">
        <v>0</v>
      </c>
      <c r="BX62" s="124">
        <v>0</v>
      </c>
      <c r="BY62" s="124">
        <v>0</v>
      </c>
      <c r="BZ62" s="123">
        <v>1.83756922</v>
      </c>
      <c r="CA62" s="123">
        <v>1.83756922</v>
      </c>
      <c r="CB62" s="123">
        <v>1.83756922</v>
      </c>
      <c r="CC62" s="123">
        <v>1.83756922</v>
      </c>
      <c r="CD62" s="123">
        <v>1.83756922</v>
      </c>
      <c r="CE62" s="123">
        <v>1.83756922</v>
      </c>
      <c r="CF62" s="123">
        <v>1.62838036</v>
      </c>
      <c r="CG62" s="123">
        <v>1.62838036</v>
      </c>
      <c r="CH62" s="123">
        <v>1.62838036</v>
      </c>
      <c r="CI62" s="123">
        <v>1.5316011199999999</v>
      </c>
      <c r="CJ62" s="123">
        <v>1.5316011199999999</v>
      </c>
      <c r="CK62" s="123">
        <v>1.5316011199999999</v>
      </c>
      <c r="CL62" s="123">
        <v>1.41811653</v>
      </c>
      <c r="CM62" s="123">
        <v>1.41811653</v>
      </c>
      <c r="CN62" s="123">
        <v>1.41811653</v>
      </c>
      <c r="CO62" s="123">
        <v>1.5243816800000001</v>
      </c>
      <c r="CP62" s="123">
        <v>1.5243816800000001</v>
      </c>
      <c r="CQ62" s="123">
        <v>1.5243816800000001</v>
      </c>
      <c r="CR62" s="123">
        <v>1.22109128</v>
      </c>
      <c r="CS62" s="123">
        <v>1.22109128</v>
      </c>
      <c r="CT62" s="123">
        <v>1.22109128</v>
      </c>
      <c r="CU62" s="123">
        <v>1.07159139</v>
      </c>
      <c r="CV62" s="123">
        <v>1.07159139</v>
      </c>
      <c r="CW62" s="123">
        <v>1.07159139</v>
      </c>
      <c r="CX62" s="123">
        <v>1.0364178399999999</v>
      </c>
      <c r="CY62" s="125">
        <v>46022</v>
      </c>
      <c r="CZ62" s="125">
        <v>46022</v>
      </c>
      <c r="DA62" s="125">
        <v>46022</v>
      </c>
      <c r="DB62" s="125">
        <v>46022</v>
      </c>
      <c r="DC62" s="125">
        <v>46022</v>
      </c>
      <c r="DD62" s="125">
        <v>46022</v>
      </c>
      <c r="DE62" s="125">
        <v>45930</v>
      </c>
      <c r="DF62" s="125">
        <v>45930</v>
      </c>
      <c r="DG62" s="125">
        <v>45930</v>
      </c>
      <c r="DH62" s="125">
        <v>45838</v>
      </c>
      <c r="DI62" s="125">
        <v>45838</v>
      </c>
      <c r="DJ62" s="125">
        <v>45838</v>
      </c>
      <c r="DK62" s="125">
        <v>45747</v>
      </c>
      <c r="DL62" s="125">
        <v>45747</v>
      </c>
      <c r="DM62" s="125">
        <v>45747</v>
      </c>
      <c r="DN62" s="125">
        <v>45657</v>
      </c>
      <c r="DO62" s="125">
        <v>45657</v>
      </c>
      <c r="DP62" s="125">
        <v>45657</v>
      </c>
      <c r="DQ62" s="125">
        <v>45565</v>
      </c>
      <c r="DR62" s="125">
        <v>45565</v>
      </c>
      <c r="DS62" s="125">
        <v>45565</v>
      </c>
      <c r="DT62" s="125">
        <v>45473</v>
      </c>
      <c r="DU62" s="125">
        <v>45473</v>
      </c>
      <c r="DV62" s="125">
        <v>45473</v>
      </c>
      <c r="DW62" s="125">
        <v>45382</v>
      </c>
      <c r="DX62" s="126" t="s">
        <v>141</v>
      </c>
      <c r="DY62" s="126" t="s">
        <v>141</v>
      </c>
      <c r="DZ62" s="126" t="s">
        <v>141</v>
      </c>
      <c r="EA62" s="126" t="s">
        <v>141</v>
      </c>
      <c r="EB62" s="126" t="s">
        <v>141</v>
      </c>
      <c r="EC62" s="126" t="s">
        <v>141</v>
      </c>
      <c r="ED62" s="126" t="s">
        <v>141</v>
      </c>
      <c r="EE62" s="126" t="s">
        <v>141</v>
      </c>
      <c r="EF62" s="126" t="s">
        <v>141</v>
      </c>
      <c r="EG62" s="126" t="s">
        <v>141</v>
      </c>
      <c r="EH62" s="126" t="s">
        <v>141</v>
      </c>
      <c r="EI62" s="126" t="s">
        <v>141</v>
      </c>
      <c r="EJ62" s="126" t="s">
        <v>141</v>
      </c>
      <c r="EK62" s="126" t="s">
        <v>141</v>
      </c>
      <c r="EL62" s="126" t="s">
        <v>141</v>
      </c>
      <c r="EM62" s="126" t="s">
        <v>141</v>
      </c>
      <c r="EN62" s="126" t="s">
        <v>141</v>
      </c>
      <c r="EO62" s="126" t="s">
        <v>141</v>
      </c>
      <c r="EP62" s="126" t="s">
        <v>141</v>
      </c>
      <c r="EQ62" s="126" t="s">
        <v>141</v>
      </c>
      <c r="ER62" s="126" t="s">
        <v>141</v>
      </c>
      <c r="ES62" s="126" t="s">
        <v>141</v>
      </c>
      <c r="ET62" s="126" t="s">
        <v>141</v>
      </c>
      <c r="EU62" s="126" t="s">
        <v>141</v>
      </c>
      <c r="EV62" s="126" t="s">
        <v>141</v>
      </c>
      <c r="EW62" s="126" t="s">
        <v>142</v>
      </c>
      <c r="EX62" s="126" t="s">
        <v>180</v>
      </c>
      <c r="EY62" s="123">
        <v>22.16535348</v>
      </c>
      <c r="EZ62" s="126"/>
      <c r="FA62" s="126" t="s">
        <v>144</v>
      </c>
      <c r="FB62" s="126" t="s">
        <v>144</v>
      </c>
      <c r="FC62" s="126" t="s">
        <v>144</v>
      </c>
      <c r="FD62" s="126" t="s">
        <v>144</v>
      </c>
      <c r="FE62" s="126" t="s">
        <v>144</v>
      </c>
      <c r="FF62" s="126" t="s">
        <v>144</v>
      </c>
      <c r="FG62" s="126" t="s">
        <v>144</v>
      </c>
      <c r="FH62" s="126" t="s">
        <v>144</v>
      </c>
      <c r="FI62" s="126" t="s">
        <v>144</v>
      </c>
      <c r="FJ62" s="126" t="s">
        <v>144</v>
      </c>
      <c r="FK62" s="126" t="s">
        <v>144</v>
      </c>
      <c r="FL62" s="126" t="s">
        <v>144</v>
      </c>
      <c r="FM62" s="126" t="s">
        <v>144</v>
      </c>
      <c r="FN62" s="126" t="s">
        <v>144</v>
      </c>
      <c r="FO62" s="126" t="s">
        <v>144</v>
      </c>
      <c r="FP62" s="126" t="s">
        <v>144</v>
      </c>
      <c r="FQ62" s="126" t="s">
        <v>144</v>
      </c>
      <c r="FR62" s="126" t="s">
        <v>144</v>
      </c>
      <c r="FS62" s="126" t="s">
        <v>144</v>
      </c>
      <c r="FT62" s="126" t="s">
        <v>144</v>
      </c>
      <c r="FU62" s="126" t="s">
        <v>144</v>
      </c>
      <c r="FV62" s="126" t="s">
        <v>144</v>
      </c>
      <c r="FW62" s="126" t="s">
        <v>144</v>
      </c>
      <c r="FX62" s="126" t="s">
        <v>144</v>
      </c>
      <c r="FY62" s="126" t="s">
        <v>144</v>
      </c>
      <c r="FZ62" s="126"/>
      <c r="GA62" s="126" t="s">
        <v>146</v>
      </c>
    </row>
    <row r="63" spans="1:183" ht="14.25" customHeight="1">
      <c r="A63" s="121">
        <v>61</v>
      </c>
      <c r="B63" s="121" t="s">
        <v>252</v>
      </c>
      <c r="C63" s="122">
        <v>3.7300000000000001E-4</v>
      </c>
      <c r="D63" s="122">
        <v>3.7300000000000001E-4</v>
      </c>
      <c r="E63" s="122">
        <v>3.7300000000000001E-4</v>
      </c>
      <c r="F63" s="122">
        <v>3.7300000000000001E-4</v>
      </c>
      <c r="G63" s="122">
        <v>3.7300000000000001E-4</v>
      </c>
      <c r="H63" s="122">
        <v>3.7300000000000001E-4</v>
      </c>
      <c r="I63" s="122">
        <v>3.7300000000000001E-4</v>
      </c>
      <c r="J63" s="122">
        <v>3.7300000000000001E-4</v>
      </c>
      <c r="K63" s="122">
        <v>3.7300000000000001E-4</v>
      </c>
      <c r="L63" s="122">
        <v>3.7399999999999998E-4</v>
      </c>
      <c r="M63" s="122">
        <v>3.7399999999999998E-4</v>
      </c>
      <c r="N63" s="122">
        <v>3.7399999999999998E-4</v>
      </c>
      <c r="O63" s="122">
        <v>3.7399999999999998E-4</v>
      </c>
      <c r="P63" s="122">
        <v>3.7399999999999998E-4</v>
      </c>
      <c r="Q63" s="122">
        <v>3.7399999999999998E-4</v>
      </c>
      <c r="R63" s="122">
        <v>1.7899999999999999E-4</v>
      </c>
      <c r="S63" s="122">
        <v>1.7899999999999999E-4</v>
      </c>
      <c r="T63" s="122">
        <v>1.7899999999999999E-4</v>
      </c>
      <c r="U63" s="122">
        <v>1.7899999999999999E-4</v>
      </c>
      <c r="V63" s="122">
        <v>1.7899999999999999E-4</v>
      </c>
      <c r="W63" s="122">
        <v>1.7899999999999999E-4</v>
      </c>
      <c r="X63" s="122">
        <v>1.7899999999999999E-4</v>
      </c>
      <c r="Y63" s="122">
        <v>1.7899999999999999E-4</v>
      </c>
      <c r="Z63" s="122">
        <v>1.7899999999999999E-4</v>
      </c>
      <c r="AA63" s="122">
        <v>1.7899999999999999E-4</v>
      </c>
      <c r="AB63" s="123">
        <v>0.05</v>
      </c>
      <c r="AC63" s="123">
        <v>0.05</v>
      </c>
      <c r="AD63" s="123">
        <v>0.05</v>
      </c>
      <c r="AE63" s="123">
        <v>0.05</v>
      </c>
      <c r="AF63" s="123">
        <v>0.05</v>
      </c>
      <c r="AG63" s="123">
        <v>0.05</v>
      </c>
      <c r="AH63" s="123">
        <v>0.05</v>
      </c>
      <c r="AI63" s="123">
        <v>0.05</v>
      </c>
      <c r="AJ63" s="123">
        <v>0.05</v>
      </c>
      <c r="AK63" s="123">
        <v>0.05</v>
      </c>
      <c r="AL63" s="123">
        <v>0.05</v>
      </c>
      <c r="AM63" s="123">
        <v>0.05</v>
      </c>
      <c r="AN63" s="123">
        <v>0.05</v>
      </c>
      <c r="AO63" s="123">
        <v>0.05</v>
      </c>
      <c r="AP63" s="123">
        <v>0.05</v>
      </c>
      <c r="AQ63" s="123">
        <v>2.4E-2</v>
      </c>
      <c r="AR63" s="123">
        <v>2.4E-2</v>
      </c>
      <c r="AS63" s="123">
        <v>2.4E-2</v>
      </c>
      <c r="AT63" s="123">
        <v>2.4E-2</v>
      </c>
      <c r="AU63" s="123">
        <v>2.4E-2</v>
      </c>
      <c r="AV63" s="123">
        <v>2.4E-2</v>
      </c>
      <c r="AW63" s="123">
        <v>2.4E-2</v>
      </c>
      <c r="AX63" s="123">
        <v>2.4E-2</v>
      </c>
      <c r="AY63" s="123">
        <v>2.4E-2</v>
      </c>
      <c r="AZ63" s="123">
        <v>2.4E-2</v>
      </c>
      <c r="BA63" s="124">
        <v>0</v>
      </c>
      <c r="BB63" s="124">
        <v>0</v>
      </c>
      <c r="BC63" s="124">
        <v>0</v>
      </c>
      <c r="BD63" s="124">
        <v>0</v>
      </c>
      <c r="BE63" s="124">
        <v>0</v>
      </c>
      <c r="BF63" s="124">
        <v>0</v>
      </c>
      <c r="BG63" s="124">
        <v>0</v>
      </c>
      <c r="BH63" s="124">
        <v>0</v>
      </c>
      <c r="BI63" s="124">
        <v>0</v>
      </c>
      <c r="BJ63" s="124">
        <v>0</v>
      </c>
      <c r="BK63" s="124">
        <v>0</v>
      </c>
      <c r="BL63" s="124">
        <v>0</v>
      </c>
      <c r="BM63" s="124">
        <v>0</v>
      </c>
      <c r="BN63" s="124">
        <v>0</v>
      </c>
      <c r="BO63" s="128">
        <v>2.5999999999999999E-2</v>
      </c>
      <c r="BP63" s="124">
        <v>0</v>
      </c>
      <c r="BQ63" s="124">
        <v>0</v>
      </c>
      <c r="BR63" s="124">
        <v>0</v>
      </c>
      <c r="BS63" s="124">
        <v>0</v>
      </c>
      <c r="BT63" s="124">
        <v>0</v>
      </c>
      <c r="BU63" s="124">
        <v>0</v>
      </c>
      <c r="BV63" s="124">
        <v>0</v>
      </c>
      <c r="BW63" s="124">
        <v>0</v>
      </c>
      <c r="BX63" s="124">
        <v>0</v>
      </c>
      <c r="BY63" s="124">
        <v>0</v>
      </c>
      <c r="BZ63" s="123">
        <v>1.41811653</v>
      </c>
      <c r="CA63" s="123">
        <v>1.41811653</v>
      </c>
      <c r="CB63" s="123">
        <v>1.41811653</v>
      </c>
      <c r="CC63" s="123">
        <v>1.41811653</v>
      </c>
      <c r="CD63" s="123">
        <v>1.41811653</v>
      </c>
      <c r="CE63" s="123">
        <v>1.41811653</v>
      </c>
      <c r="CF63" s="123">
        <v>1.41811653</v>
      </c>
      <c r="CG63" s="123">
        <v>1.41811653</v>
      </c>
      <c r="CH63" s="123">
        <v>1.41811653</v>
      </c>
      <c r="CI63" s="123">
        <v>1.41811653</v>
      </c>
      <c r="CJ63" s="123">
        <v>1.41811653</v>
      </c>
      <c r="CK63" s="123">
        <v>1.41811653</v>
      </c>
      <c r="CL63" s="123">
        <v>1.41811653</v>
      </c>
      <c r="CM63" s="123">
        <v>1.41811653</v>
      </c>
      <c r="CN63" s="123">
        <v>1.41811653</v>
      </c>
      <c r="CO63" s="123">
        <v>0.49748056000000002</v>
      </c>
      <c r="CP63" s="123">
        <v>0.49748056000000002</v>
      </c>
      <c r="CQ63" s="123">
        <v>0.49748056000000002</v>
      </c>
      <c r="CR63" s="123">
        <v>0.49748056000000002</v>
      </c>
      <c r="CS63" s="123">
        <v>0.49748056000000002</v>
      </c>
      <c r="CT63" s="123">
        <v>0.49748056000000002</v>
      </c>
      <c r="CU63" s="123">
        <v>0.49748056000000002</v>
      </c>
      <c r="CV63" s="123">
        <v>0.49748056000000002</v>
      </c>
      <c r="CW63" s="123">
        <v>0.49748056000000002</v>
      </c>
      <c r="CX63" s="123">
        <v>0.49748056000000002</v>
      </c>
      <c r="CY63" s="125">
        <v>45747</v>
      </c>
      <c r="CZ63" s="125">
        <v>45747</v>
      </c>
      <c r="DA63" s="125">
        <v>45747</v>
      </c>
      <c r="DB63" s="125">
        <v>45747</v>
      </c>
      <c r="DC63" s="125">
        <v>45747</v>
      </c>
      <c r="DD63" s="125">
        <v>45747</v>
      </c>
      <c r="DE63" s="125">
        <v>45747</v>
      </c>
      <c r="DF63" s="125">
        <v>45747</v>
      </c>
      <c r="DG63" s="125">
        <v>45747</v>
      </c>
      <c r="DH63" s="125">
        <v>45747</v>
      </c>
      <c r="DI63" s="125">
        <v>45747</v>
      </c>
      <c r="DJ63" s="125">
        <v>45747</v>
      </c>
      <c r="DK63" s="125">
        <v>45747</v>
      </c>
      <c r="DL63" s="125">
        <v>45747</v>
      </c>
      <c r="DM63" s="125">
        <v>45747</v>
      </c>
      <c r="DN63" s="125">
        <v>45382</v>
      </c>
      <c r="DO63" s="125">
        <v>45382</v>
      </c>
      <c r="DP63" s="125">
        <v>45382</v>
      </c>
      <c r="DQ63" s="125">
        <v>45382</v>
      </c>
      <c r="DR63" s="125">
        <v>45382</v>
      </c>
      <c r="DS63" s="125">
        <v>45382</v>
      </c>
      <c r="DT63" s="125">
        <v>45382</v>
      </c>
      <c r="DU63" s="125">
        <v>45382</v>
      </c>
      <c r="DV63" s="125">
        <v>45382</v>
      </c>
      <c r="DW63" s="125">
        <v>45382</v>
      </c>
      <c r="DX63" s="126" t="s">
        <v>150</v>
      </c>
      <c r="DY63" s="126" t="s">
        <v>150</v>
      </c>
      <c r="DZ63" s="126" t="s">
        <v>150</v>
      </c>
      <c r="EA63" s="126" t="s">
        <v>150</v>
      </c>
      <c r="EB63" s="126" t="s">
        <v>150</v>
      </c>
      <c r="EC63" s="126" t="s">
        <v>150</v>
      </c>
      <c r="ED63" s="126" t="s">
        <v>150</v>
      </c>
      <c r="EE63" s="126" t="s">
        <v>150</v>
      </c>
      <c r="EF63" s="126" t="s">
        <v>150</v>
      </c>
      <c r="EG63" s="126" t="s">
        <v>150</v>
      </c>
      <c r="EH63" s="126" t="s">
        <v>150</v>
      </c>
      <c r="EI63" s="126" t="s">
        <v>150</v>
      </c>
      <c r="EJ63" s="126" t="s">
        <v>150</v>
      </c>
      <c r="EK63" s="126" t="s">
        <v>150</v>
      </c>
      <c r="EL63" s="126" t="s">
        <v>150</v>
      </c>
      <c r="EM63" s="126" t="s">
        <v>150</v>
      </c>
      <c r="EN63" s="126" t="s">
        <v>150</v>
      </c>
      <c r="EO63" s="126" t="s">
        <v>150</v>
      </c>
      <c r="EP63" s="126" t="s">
        <v>150</v>
      </c>
      <c r="EQ63" s="126" t="s">
        <v>150</v>
      </c>
      <c r="ER63" s="126" t="s">
        <v>150</v>
      </c>
      <c r="ES63" s="126" t="s">
        <v>150</v>
      </c>
      <c r="ET63" s="126" t="s">
        <v>150</v>
      </c>
      <c r="EU63" s="126" t="s">
        <v>150</v>
      </c>
      <c r="EV63" s="126" t="s">
        <v>150</v>
      </c>
      <c r="EW63" s="126" t="s">
        <v>151</v>
      </c>
      <c r="EX63" s="126" t="s">
        <v>173</v>
      </c>
      <c r="EY63" s="123">
        <v>54.413909590000003</v>
      </c>
      <c r="EZ63" s="126" t="s">
        <v>165</v>
      </c>
      <c r="FA63" s="126" t="s">
        <v>144</v>
      </c>
      <c r="FB63" s="126" t="s">
        <v>144</v>
      </c>
      <c r="FC63" s="126" t="s">
        <v>144</v>
      </c>
      <c r="FD63" s="126" t="s">
        <v>144</v>
      </c>
      <c r="FE63" s="126" t="s">
        <v>144</v>
      </c>
      <c r="FF63" s="126" t="s">
        <v>157</v>
      </c>
      <c r="FG63" s="126" t="s">
        <v>157</v>
      </c>
      <c r="FH63" s="126" t="s">
        <v>157</v>
      </c>
      <c r="FI63" s="126" t="s">
        <v>157</v>
      </c>
      <c r="FJ63" s="126" t="s">
        <v>157</v>
      </c>
      <c r="FK63" s="126" t="s">
        <v>157</v>
      </c>
      <c r="FL63" s="126"/>
      <c r="FM63" s="126" t="s">
        <v>144</v>
      </c>
      <c r="FN63" s="126" t="s">
        <v>144</v>
      </c>
      <c r="FO63" s="126" t="s">
        <v>157</v>
      </c>
      <c r="FP63" s="126" t="s">
        <v>157</v>
      </c>
      <c r="FQ63" s="126" t="s">
        <v>157</v>
      </c>
      <c r="FR63" s="126" t="s">
        <v>157</v>
      </c>
      <c r="FS63" s="126" t="s">
        <v>157</v>
      </c>
      <c r="FT63" s="126" t="s">
        <v>157</v>
      </c>
      <c r="FU63" s="126" t="s">
        <v>157</v>
      </c>
      <c r="FV63" s="126" t="s">
        <v>157</v>
      </c>
      <c r="FW63" s="126" t="s">
        <v>157</v>
      </c>
      <c r="FX63" s="126" t="s">
        <v>157</v>
      </c>
      <c r="FY63" s="126" t="s">
        <v>157</v>
      </c>
      <c r="FZ63" s="126" t="s">
        <v>222</v>
      </c>
      <c r="GA63" s="126" t="s">
        <v>222</v>
      </c>
    </row>
    <row r="64" spans="1:183" ht="14.25" customHeight="1">
      <c r="A64" s="121">
        <v>62</v>
      </c>
      <c r="B64" s="121" t="s">
        <v>253</v>
      </c>
      <c r="C64" s="122">
        <v>3.3300000000000002E-4</v>
      </c>
      <c r="D64" s="122">
        <v>3.3300000000000002E-4</v>
      </c>
      <c r="E64" s="122">
        <v>3.3300000000000002E-4</v>
      </c>
      <c r="F64" s="122">
        <v>3.3300000000000002E-4</v>
      </c>
      <c r="G64" s="122">
        <v>3.4600000000000001E-4</v>
      </c>
      <c r="H64" s="122">
        <v>3.6200000000000002E-4</v>
      </c>
      <c r="I64" s="122">
        <v>2.7099999999999997E-4</v>
      </c>
      <c r="J64" s="121"/>
      <c r="K64" s="121"/>
      <c r="L64" s="121"/>
      <c r="M64" s="121"/>
      <c r="N64" s="121"/>
      <c r="O64" s="121"/>
      <c r="P64" s="121"/>
      <c r="Q64" s="121"/>
      <c r="R64" s="121"/>
      <c r="S64" s="121"/>
      <c r="T64" s="121"/>
      <c r="U64" s="121"/>
      <c r="V64" s="121"/>
      <c r="W64" s="121"/>
      <c r="X64" s="121"/>
      <c r="Y64" s="121"/>
      <c r="Z64" s="121"/>
      <c r="AA64" s="121"/>
      <c r="AB64" s="123">
        <v>4.4595000000000003E-2</v>
      </c>
      <c r="AC64" s="123">
        <v>4.4595000000000003E-2</v>
      </c>
      <c r="AD64" s="123">
        <v>4.4595000000000003E-2</v>
      </c>
      <c r="AE64" s="123">
        <v>4.4595000000000003E-2</v>
      </c>
      <c r="AF64" s="123">
        <v>4.6281000000000003E-2</v>
      </c>
      <c r="AG64" s="123">
        <v>4.8440999999999998E-2</v>
      </c>
      <c r="AH64" s="123">
        <v>3.6337000000000001E-2</v>
      </c>
      <c r="AI64" s="126"/>
      <c r="AJ64" s="126"/>
      <c r="AK64" s="126"/>
      <c r="AL64" s="126"/>
      <c r="AM64" s="126"/>
      <c r="AN64" s="126"/>
      <c r="AO64" s="126"/>
      <c r="AP64" s="126"/>
      <c r="AQ64" s="126"/>
      <c r="AR64" s="126"/>
      <c r="AS64" s="126"/>
      <c r="AT64" s="126"/>
      <c r="AU64" s="126"/>
      <c r="AV64" s="126"/>
      <c r="AW64" s="126"/>
      <c r="AX64" s="126"/>
      <c r="AY64" s="126"/>
      <c r="AZ64" s="126"/>
      <c r="BA64" s="124">
        <v>0</v>
      </c>
      <c r="BB64" s="124">
        <v>0</v>
      </c>
      <c r="BC64" s="124">
        <v>0</v>
      </c>
      <c r="BD64" s="127">
        <v>-1.686E-3</v>
      </c>
      <c r="BE64" s="127">
        <v>-2.16E-3</v>
      </c>
      <c r="BF64" s="128">
        <v>1.2104E-2</v>
      </c>
      <c r="BG64" s="128">
        <v>3.6337000000000001E-2</v>
      </c>
      <c r="BH64" s="126"/>
      <c r="BI64" s="126"/>
      <c r="BJ64" s="126"/>
      <c r="BK64" s="126"/>
      <c r="BL64" s="126"/>
      <c r="BM64" s="126"/>
      <c r="BN64" s="126"/>
      <c r="BO64" s="126"/>
      <c r="BP64" s="126"/>
      <c r="BQ64" s="126"/>
      <c r="BR64" s="126"/>
      <c r="BS64" s="126"/>
      <c r="BT64" s="126"/>
      <c r="BU64" s="126"/>
      <c r="BV64" s="126"/>
      <c r="BW64" s="126"/>
      <c r="BX64" s="126"/>
      <c r="BY64" s="126"/>
      <c r="BZ64" s="123">
        <v>1.2371528300000001</v>
      </c>
      <c r="CA64" s="123">
        <v>1.2371528300000001</v>
      </c>
      <c r="CB64" s="123">
        <v>1.2371528300000001</v>
      </c>
      <c r="CC64" s="123">
        <v>1.29878593</v>
      </c>
      <c r="CD64" s="123">
        <v>1.42614485</v>
      </c>
      <c r="CE64" s="123">
        <v>1.78027381</v>
      </c>
      <c r="CF64" s="123">
        <v>1.30474822</v>
      </c>
      <c r="CG64" s="126"/>
      <c r="CH64" s="126"/>
      <c r="CI64" s="126"/>
      <c r="CJ64" s="126"/>
      <c r="CK64" s="126"/>
      <c r="CL64" s="126"/>
      <c r="CM64" s="126"/>
      <c r="CN64" s="126"/>
      <c r="CO64" s="126"/>
      <c r="CP64" s="126"/>
      <c r="CQ64" s="126"/>
      <c r="CR64" s="126"/>
      <c r="CS64" s="126"/>
      <c r="CT64" s="126"/>
      <c r="CU64" s="126"/>
      <c r="CV64" s="126"/>
      <c r="CW64" s="126"/>
      <c r="CX64" s="126"/>
      <c r="CY64" s="125">
        <v>46112</v>
      </c>
      <c r="CZ64" s="125">
        <v>46112</v>
      </c>
      <c r="DA64" s="125">
        <v>46112</v>
      </c>
      <c r="DB64" s="125">
        <v>46081</v>
      </c>
      <c r="DC64" s="125">
        <v>46053</v>
      </c>
      <c r="DD64" s="125">
        <v>46022</v>
      </c>
      <c r="DE64" s="125">
        <v>45991</v>
      </c>
      <c r="DF64" s="126"/>
      <c r="DG64" s="126"/>
      <c r="DH64" s="126"/>
      <c r="DI64" s="126"/>
      <c r="DJ64" s="126"/>
      <c r="DK64" s="126"/>
      <c r="DL64" s="126"/>
      <c r="DM64" s="126"/>
      <c r="DN64" s="126"/>
      <c r="DO64" s="126"/>
      <c r="DP64" s="126"/>
      <c r="DQ64" s="126"/>
      <c r="DR64" s="126"/>
      <c r="DS64" s="126"/>
      <c r="DT64" s="126"/>
      <c r="DU64" s="126"/>
      <c r="DV64" s="126"/>
      <c r="DW64" s="126"/>
      <c r="DX64" s="126" t="s">
        <v>150</v>
      </c>
      <c r="DY64" s="126" t="s">
        <v>150</v>
      </c>
      <c r="DZ64" s="126" t="s">
        <v>150</v>
      </c>
      <c r="EA64" s="126" t="s">
        <v>150</v>
      </c>
      <c r="EB64" s="126" t="s">
        <v>150</v>
      </c>
      <c r="EC64" s="126" t="s">
        <v>150</v>
      </c>
      <c r="ED64" s="126" t="s">
        <v>150</v>
      </c>
      <c r="EE64" s="126"/>
      <c r="EF64" s="126"/>
      <c r="EG64" s="126"/>
      <c r="EH64" s="126"/>
      <c r="EI64" s="126"/>
      <c r="EJ64" s="126"/>
      <c r="EK64" s="126"/>
      <c r="EL64" s="126"/>
      <c r="EM64" s="126"/>
      <c r="EN64" s="126"/>
      <c r="EO64" s="126"/>
      <c r="EP64" s="126"/>
      <c r="EQ64" s="126"/>
      <c r="ER64" s="126"/>
      <c r="ES64" s="126"/>
      <c r="ET64" s="126"/>
      <c r="EU64" s="126"/>
      <c r="EV64" s="126"/>
      <c r="EW64" s="126" t="s">
        <v>151</v>
      </c>
      <c r="EX64" s="126" t="s">
        <v>152</v>
      </c>
      <c r="EY64" s="123">
        <v>2853985.2732699299</v>
      </c>
      <c r="EZ64" s="126" t="s">
        <v>165</v>
      </c>
      <c r="FA64" s="126" t="s">
        <v>144</v>
      </c>
      <c r="FB64" s="126" t="s">
        <v>144</v>
      </c>
      <c r="FC64" s="126" t="s">
        <v>144</v>
      </c>
      <c r="FD64" s="126" t="s">
        <v>144</v>
      </c>
      <c r="FE64" s="126" t="s">
        <v>144</v>
      </c>
      <c r="FF64" s="126" t="s">
        <v>144</v>
      </c>
      <c r="FG64" s="126" t="s">
        <v>144</v>
      </c>
      <c r="FH64" s="126"/>
      <c r="FI64" s="126"/>
      <c r="FJ64" s="126"/>
      <c r="FK64" s="126"/>
      <c r="FL64" s="126"/>
      <c r="FM64" s="126"/>
      <c r="FN64" s="126"/>
      <c r="FO64" s="126"/>
      <c r="FP64" s="126"/>
      <c r="FQ64" s="126"/>
      <c r="FR64" s="126"/>
      <c r="FS64" s="126"/>
      <c r="FT64" s="126"/>
      <c r="FU64" s="126"/>
      <c r="FV64" s="126"/>
      <c r="FW64" s="126"/>
      <c r="FX64" s="126"/>
      <c r="FY64" s="126"/>
      <c r="FZ64" s="126" t="s">
        <v>214</v>
      </c>
      <c r="GA64" s="126" t="s">
        <v>163</v>
      </c>
    </row>
    <row r="65" spans="1:183" ht="14.25" customHeight="1">
      <c r="A65" s="121">
        <v>63</v>
      </c>
      <c r="B65" s="121" t="s">
        <v>254</v>
      </c>
      <c r="C65" s="122">
        <v>3.2299999999999999E-4</v>
      </c>
      <c r="D65" s="122">
        <v>3.2299999999999999E-4</v>
      </c>
      <c r="E65" s="122">
        <v>3.2299999999999999E-4</v>
      </c>
      <c r="F65" s="122">
        <v>3.2299999999999999E-4</v>
      </c>
      <c r="G65" s="122">
        <v>3.2299999999999999E-4</v>
      </c>
      <c r="H65" s="122">
        <v>3.2299999999999999E-4</v>
      </c>
      <c r="I65" s="122">
        <v>3.2299999999999999E-4</v>
      </c>
      <c r="J65" s="122">
        <v>3.2299999999999999E-4</v>
      </c>
      <c r="K65" s="122">
        <v>3.2299999999999999E-4</v>
      </c>
      <c r="L65" s="122">
        <v>3.2299999999999999E-4</v>
      </c>
      <c r="M65" s="122">
        <v>3.2299999999999999E-4</v>
      </c>
      <c r="N65" s="122">
        <v>3.2299999999999999E-4</v>
      </c>
      <c r="O65" s="122">
        <v>3.2299999999999999E-4</v>
      </c>
      <c r="P65" s="122">
        <v>3.2299999999999999E-4</v>
      </c>
      <c r="Q65" s="122">
        <v>3.2299999999999999E-4</v>
      </c>
      <c r="R65" s="122">
        <v>3.2299999999999999E-4</v>
      </c>
      <c r="S65" s="122">
        <v>3.2299999999999999E-4</v>
      </c>
      <c r="T65" s="122">
        <v>3.2299999999999999E-4</v>
      </c>
      <c r="U65" s="122">
        <v>3.2299999999999999E-4</v>
      </c>
      <c r="V65" s="122">
        <v>3.2299999999999999E-4</v>
      </c>
      <c r="W65" s="122">
        <v>3.2400000000000001E-4</v>
      </c>
      <c r="X65" s="122">
        <v>3.2400000000000001E-4</v>
      </c>
      <c r="Y65" s="122">
        <v>3.2400000000000001E-4</v>
      </c>
      <c r="Z65" s="122">
        <v>3.2400000000000001E-4</v>
      </c>
      <c r="AA65" s="122">
        <v>3.2400000000000001E-4</v>
      </c>
      <c r="AB65" s="123">
        <v>4.3275000000000001E-2</v>
      </c>
      <c r="AC65" s="123">
        <v>4.3275000000000001E-2</v>
      </c>
      <c r="AD65" s="123">
        <v>4.3275000000000001E-2</v>
      </c>
      <c r="AE65" s="123">
        <v>4.3275000000000001E-2</v>
      </c>
      <c r="AF65" s="123">
        <v>4.3275000000000001E-2</v>
      </c>
      <c r="AG65" s="123">
        <v>4.3275000000000001E-2</v>
      </c>
      <c r="AH65" s="123">
        <v>4.3275000000000001E-2</v>
      </c>
      <c r="AI65" s="123">
        <v>4.3275000000000001E-2</v>
      </c>
      <c r="AJ65" s="123">
        <v>4.3275000000000001E-2</v>
      </c>
      <c r="AK65" s="123">
        <v>4.3275000000000001E-2</v>
      </c>
      <c r="AL65" s="123">
        <v>4.3275000000000001E-2</v>
      </c>
      <c r="AM65" s="123">
        <v>4.3275000000000001E-2</v>
      </c>
      <c r="AN65" s="123">
        <v>4.3275000000000001E-2</v>
      </c>
      <c r="AO65" s="123">
        <v>4.3275000000000001E-2</v>
      </c>
      <c r="AP65" s="123">
        <v>4.3275000000000001E-2</v>
      </c>
      <c r="AQ65" s="123">
        <v>4.3275000000000001E-2</v>
      </c>
      <c r="AR65" s="123">
        <v>4.3275000000000001E-2</v>
      </c>
      <c r="AS65" s="123">
        <v>4.3275000000000001E-2</v>
      </c>
      <c r="AT65" s="123">
        <v>4.3275000000000001E-2</v>
      </c>
      <c r="AU65" s="123">
        <v>4.3275000000000001E-2</v>
      </c>
      <c r="AV65" s="123">
        <v>4.3275000000000001E-2</v>
      </c>
      <c r="AW65" s="123">
        <v>4.3275000000000001E-2</v>
      </c>
      <c r="AX65" s="123">
        <v>4.3275000000000001E-2</v>
      </c>
      <c r="AY65" s="123">
        <v>4.3275000000000001E-2</v>
      </c>
      <c r="AZ65" s="123">
        <v>4.3275000000000001E-2</v>
      </c>
      <c r="BA65" s="124">
        <v>0</v>
      </c>
      <c r="BB65" s="124">
        <v>0</v>
      </c>
      <c r="BC65" s="124">
        <v>0</v>
      </c>
      <c r="BD65" s="124">
        <v>0</v>
      </c>
      <c r="BE65" s="124">
        <v>0</v>
      </c>
      <c r="BF65" s="124">
        <v>0</v>
      </c>
      <c r="BG65" s="124">
        <v>0</v>
      </c>
      <c r="BH65" s="124">
        <v>0</v>
      </c>
      <c r="BI65" s="124">
        <v>0</v>
      </c>
      <c r="BJ65" s="124">
        <v>0</v>
      </c>
      <c r="BK65" s="124">
        <v>0</v>
      </c>
      <c r="BL65" s="124">
        <v>0</v>
      </c>
      <c r="BM65" s="124">
        <v>0</v>
      </c>
      <c r="BN65" s="124">
        <v>0</v>
      </c>
      <c r="BO65" s="124">
        <v>0</v>
      </c>
      <c r="BP65" s="124">
        <v>0</v>
      </c>
      <c r="BQ65" s="124">
        <v>0</v>
      </c>
      <c r="BR65" s="124">
        <v>0</v>
      </c>
      <c r="BS65" s="124">
        <v>0</v>
      </c>
      <c r="BT65" s="124">
        <v>0</v>
      </c>
      <c r="BU65" s="124">
        <v>0</v>
      </c>
      <c r="BV65" s="124">
        <v>0</v>
      </c>
      <c r="BW65" s="124">
        <v>0</v>
      </c>
      <c r="BX65" s="124">
        <v>0</v>
      </c>
      <c r="BY65" s="124">
        <v>0</v>
      </c>
      <c r="BZ65" s="123">
        <v>1.59041616</v>
      </c>
      <c r="CA65" s="123">
        <v>1.59041616</v>
      </c>
      <c r="CB65" s="123">
        <v>1.59041616</v>
      </c>
      <c r="CC65" s="123">
        <v>1.59041616</v>
      </c>
      <c r="CD65" s="123">
        <v>1.59041616</v>
      </c>
      <c r="CE65" s="123">
        <v>1.59041616</v>
      </c>
      <c r="CF65" s="123">
        <v>1.4093632</v>
      </c>
      <c r="CG65" s="123">
        <v>1.4093632</v>
      </c>
      <c r="CH65" s="123">
        <v>1.4093632</v>
      </c>
      <c r="CI65" s="123">
        <v>1.3256007700000001</v>
      </c>
      <c r="CJ65" s="123">
        <v>1.3256007700000001</v>
      </c>
      <c r="CK65" s="123">
        <v>1.3256007700000001</v>
      </c>
      <c r="CL65" s="123">
        <v>1.2273798600000001</v>
      </c>
      <c r="CM65" s="123">
        <v>1.2273798600000001</v>
      </c>
      <c r="CN65" s="123">
        <v>1.2273798600000001</v>
      </c>
      <c r="CO65" s="123">
        <v>1.31935235</v>
      </c>
      <c r="CP65" s="123">
        <v>1.31935235</v>
      </c>
      <c r="CQ65" s="123">
        <v>1.31935235</v>
      </c>
      <c r="CR65" s="123">
        <v>1.0568545</v>
      </c>
      <c r="CS65" s="123">
        <v>1.0568545</v>
      </c>
      <c r="CT65" s="123">
        <v>1.0568545</v>
      </c>
      <c r="CU65" s="123">
        <v>0.92746234000000005</v>
      </c>
      <c r="CV65" s="123">
        <v>0.92746234000000005</v>
      </c>
      <c r="CW65" s="123">
        <v>0.92746234000000005</v>
      </c>
      <c r="CX65" s="123">
        <v>0.89701964000000001</v>
      </c>
      <c r="CY65" s="125">
        <v>46022</v>
      </c>
      <c r="CZ65" s="125">
        <v>46022</v>
      </c>
      <c r="DA65" s="125">
        <v>46022</v>
      </c>
      <c r="DB65" s="125">
        <v>46022</v>
      </c>
      <c r="DC65" s="125">
        <v>46022</v>
      </c>
      <c r="DD65" s="125">
        <v>46022</v>
      </c>
      <c r="DE65" s="125">
        <v>45930</v>
      </c>
      <c r="DF65" s="125">
        <v>45930</v>
      </c>
      <c r="DG65" s="125">
        <v>45930</v>
      </c>
      <c r="DH65" s="125">
        <v>45838</v>
      </c>
      <c r="DI65" s="125">
        <v>45838</v>
      </c>
      <c r="DJ65" s="125">
        <v>45838</v>
      </c>
      <c r="DK65" s="125">
        <v>45747</v>
      </c>
      <c r="DL65" s="125">
        <v>45747</v>
      </c>
      <c r="DM65" s="125">
        <v>45747</v>
      </c>
      <c r="DN65" s="125">
        <v>45657</v>
      </c>
      <c r="DO65" s="125">
        <v>45657</v>
      </c>
      <c r="DP65" s="125">
        <v>45657</v>
      </c>
      <c r="DQ65" s="125">
        <v>45565</v>
      </c>
      <c r="DR65" s="125">
        <v>45565</v>
      </c>
      <c r="DS65" s="125">
        <v>45565</v>
      </c>
      <c r="DT65" s="125">
        <v>45473</v>
      </c>
      <c r="DU65" s="125">
        <v>45473</v>
      </c>
      <c r="DV65" s="125">
        <v>45473</v>
      </c>
      <c r="DW65" s="125">
        <v>45382</v>
      </c>
      <c r="DX65" s="126" t="s">
        <v>141</v>
      </c>
      <c r="DY65" s="126" t="s">
        <v>141</v>
      </c>
      <c r="DZ65" s="126" t="s">
        <v>141</v>
      </c>
      <c r="EA65" s="126" t="s">
        <v>141</v>
      </c>
      <c r="EB65" s="126" t="s">
        <v>141</v>
      </c>
      <c r="EC65" s="126" t="s">
        <v>141</v>
      </c>
      <c r="ED65" s="126" t="s">
        <v>141</v>
      </c>
      <c r="EE65" s="126" t="s">
        <v>141</v>
      </c>
      <c r="EF65" s="126" t="s">
        <v>141</v>
      </c>
      <c r="EG65" s="126" t="s">
        <v>141</v>
      </c>
      <c r="EH65" s="126" t="s">
        <v>141</v>
      </c>
      <c r="EI65" s="126" t="s">
        <v>141</v>
      </c>
      <c r="EJ65" s="126" t="s">
        <v>141</v>
      </c>
      <c r="EK65" s="126" t="s">
        <v>141</v>
      </c>
      <c r="EL65" s="126" t="s">
        <v>141</v>
      </c>
      <c r="EM65" s="126" t="s">
        <v>141</v>
      </c>
      <c r="EN65" s="126" t="s">
        <v>141</v>
      </c>
      <c r="EO65" s="126" t="s">
        <v>141</v>
      </c>
      <c r="EP65" s="126" t="s">
        <v>141</v>
      </c>
      <c r="EQ65" s="126" t="s">
        <v>141</v>
      </c>
      <c r="ER65" s="126" t="s">
        <v>141</v>
      </c>
      <c r="ES65" s="126" t="s">
        <v>141</v>
      </c>
      <c r="ET65" s="126" t="s">
        <v>141</v>
      </c>
      <c r="EU65" s="126" t="s">
        <v>141</v>
      </c>
      <c r="EV65" s="126" t="s">
        <v>141</v>
      </c>
      <c r="EW65" s="126" t="s">
        <v>142</v>
      </c>
      <c r="EX65" s="126" t="s">
        <v>143</v>
      </c>
      <c r="EY65" s="123">
        <v>1.59041616</v>
      </c>
      <c r="EZ65" s="126"/>
      <c r="FA65" s="126" t="s">
        <v>144</v>
      </c>
      <c r="FB65" s="126" t="s">
        <v>144</v>
      </c>
      <c r="FC65" s="126" t="s">
        <v>144</v>
      </c>
      <c r="FD65" s="126" t="s">
        <v>144</v>
      </c>
      <c r="FE65" s="126" t="s">
        <v>144</v>
      </c>
      <c r="FF65" s="126" t="s">
        <v>144</v>
      </c>
      <c r="FG65" s="126" t="s">
        <v>144</v>
      </c>
      <c r="FH65" s="126" t="s">
        <v>144</v>
      </c>
      <c r="FI65" s="126" t="s">
        <v>144</v>
      </c>
      <c r="FJ65" s="126" t="s">
        <v>144</v>
      </c>
      <c r="FK65" s="126" t="s">
        <v>144</v>
      </c>
      <c r="FL65" s="126" t="s">
        <v>144</v>
      </c>
      <c r="FM65" s="126" t="s">
        <v>144</v>
      </c>
      <c r="FN65" s="126" t="s">
        <v>144</v>
      </c>
      <c r="FO65" s="126" t="s">
        <v>144</v>
      </c>
      <c r="FP65" s="126" t="s">
        <v>144</v>
      </c>
      <c r="FQ65" s="126" t="s">
        <v>144</v>
      </c>
      <c r="FR65" s="126" t="s">
        <v>144</v>
      </c>
      <c r="FS65" s="126" t="s">
        <v>144</v>
      </c>
      <c r="FT65" s="126" t="s">
        <v>144</v>
      </c>
      <c r="FU65" s="126" t="s">
        <v>144</v>
      </c>
      <c r="FV65" s="126" t="s">
        <v>144</v>
      </c>
      <c r="FW65" s="126" t="s">
        <v>144</v>
      </c>
      <c r="FX65" s="126" t="s">
        <v>144</v>
      </c>
      <c r="FY65" s="126" t="s">
        <v>144</v>
      </c>
      <c r="FZ65" s="126" t="s">
        <v>148</v>
      </c>
      <c r="GA65" s="126" t="s">
        <v>146</v>
      </c>
    </row>
    <row r="66" spans="1:183" ht="14.25" customHeight="1">
      <c r="A66" s="121">
        <v>64</v>
      </c>
      <c r="B66" s="121" t="s">
        <v>255</v>
      </c>
      <c r="C66" s="122">
        <v>3.1399999999999999E-4</v>
      </c>
      <c r="D66" s="122">
        <v>3.1399999999999999E-4</v>
      </c>
      <c r="E66" s="122">
        <v>3.1399999999999999E-4</v>
      </c>
      <c r="F66" s="122">
        <v>3.1399999999999999E-4</v>
      </c>
      <c r="G66" s="122">
        <v>3.1399999999999999E-4</v>
      </c>
      <c r="H66" s="122">
        <v>2.7999999999999998E-4</v>
      </c>
      <c r="I66" s="122">
        <v>2.7999999999999998E-4</v>
      </c>
      <c r="J66" s="122">
        <v>2.7999999999999998E-4</v>
      </c>
      <c r="K66" s="122">
        <v>2.7999999999999998E-4</v>
      </c>
      <c r="L66" s="122">
        <v>2.6699999999999998E-4</v>
      </c>
      <c r="M66" s="122">
        <v>2.6699999999999998E-4</v>
      </c>
      <c r="N66" s="122">
        <v>2.6699999999999998E-4</v>
      </c>
      <c r="O66" s="122">
        <v>2.7099999999999997E-4</v>
      </c>
      <c r="P66" s="122">
        <v>2.5300000000000002E-4</v>
      </c>
      <c r="Q66" s="122">
        <v>2.5300000000000002E-4</v>
      </c>
      <c r="R66" s="122">
        <v>2.5300000000000002E-4</v>
      </c>
      <c r="S66" s="122">
        <v>2.4800000000000001E-4</v>
      </c>
      <c r="T66" s="122">
        <v>2.4800000000000001E-4</v>
      </c>
      <c r="U66" s="122">
        <v>2.4800000000000001E-4</v>
      </c>
      <c r="V66" s="122">
        <v>2.4800000000000001E-4</v>
      </c>
      <c r="W66" s="122">
        <v>2.5000000000000001E-4</v>
      </c>
      <c r="X66" s="122">
        <v>2.5399999999999999E-4</v>
      </c>
      <c r="Y66" s="122">
        <v>2.5300000000000002E-4</v>
      </c>
      <c r="Z66" s="122">
        <v>2.3599999999999999E-4</v>
      </c>
      <c r="AA66" s="122">
        <v>2.4000000000000001E-4</v>
      </c>
      <c r="AB66" s="123">
        <v>4.2109000000000001E-2</v>
      </c>
      <c r="AC66" s="123">
        <v>4.2109000000000001E-2</v>
      </c>
      <c r="AD66" s="123">
        <v>4.2109000000000001E-2</v>
      </c>
      <c r="AE66" s="123">
        <v>4.2109000000000001E-2</v>
      </c>
      <c r="AF66" s="123">
        <v>4.2109000000000001E-2</v>
      </c>
      <c r="AG66" s="123">
        <v>3.7547999999999998E-2</v>
      </c>
      <c r="AH66" s="123">
        <v>3.7547999999999998E-2</v>
      </c>
      <c r="AI66" s="123">
        <v>3.7547999999999998E-2</v>
      </c>
      <c r="AJ66" s="123">
        <v>3.7547999999999998E-2</v>
      </c>
      <c r="AK66" s="123">
        <v>3.5734000000000002E-2</v>
      </c>
      <c r="AL66" s="123">
        <v>3.5734000000000002E-2</v>
      </c>
      <c r="AM66" s="123">
        <v>3.5734000000000002E-2</v>
      </c>
      <c r="AN66" s="123">
        <v>3.6206000000000002E-2</v>
      </c>
      <c r="AO66" s="123">
        <v>3.3875000000000002E-2</v>
      </c>
      <c r="AP66" s="123">
        <v>3.3875000000000002E-2</v>
      </c>
      <c r="AQ66" s="123">
        <v>3.3875000000000002E-2</v>
      </c>
      <c r="AR66" s="123">
        <v>3.3202000000000002E-2</v>
      </c>
      <c r="AS66" s="123">
        <v>3.3202000000000002E-2</v>
      </c>
      <c r="AT66" s="123">
        <v>3.3202000000000002E-2</v>
      </c>
      <c r="AU66" s="123">
        <v>3.3202000000000002E-2</v>
      </c>
      <c r="AV66" s="123">
        <v>3.3451000000000002E-2</v>
      </c>
      <c r="AW66" s="123">
        <v>3.3915000000000001E-2</v>
      </c>
      <c r="AX66" s="123">
        <v>3.3779000000000003E-2</v>
      </c>
      <c r="AY66" s="123">
        <v>3.1556000000000001E-2</v>
      </c>
      <c r="AZ66" s="123">
        <v>3.2069E-2</v>
      </c>
      <c r="BA66" s="124">
        <v>0</v>
      </c>
      <c r="BB66" s="124">
        <v>0</v>
      </c>
      <c r="BC66" s="124">
        <v>0</v>
      </c>
      <c r="BD66" s="124">
        <v>0</v>
      </c>
      <c r="BE66" s="128">
        <v>4.561E-3</v>
      </c>
      <c r="BF66" s="124">
        <v>0</v>
      </c>
      <c r="BG66" s="124">
        <v>0</v>
      </c>
      <c r="BH66" s="124">
        <v>0</v>
      </c>
      <c r="BI66" s="128">
        <v>1.8140000000000001E-3</v>
      </c>
      <c r="BJ66" s="124">
        <v>0</v>
      </c>
      <c r="BK66" s="124">
        <v>0</v>
      </c>
      <c r="BL66" s="127">
        <v>-4.7199999999999998E-4</v>
      </c>
      <c r="BM66" s="128">
        <v>2.3310000000000002E-3</v>
      </c>
      <c r="BN66" s="124">
        <v>0</v>
      </c>
      <c r="BO66" s="124">
        <v>0</v>
      </c>
      <c r="BP66" s="128">
        <v>6.7299999999999999E-4</v>
      </c>
      <c r="BQ66" s="124">
        <v>0</v>
      </c>
      <c r="BR66" s="124">
        <v>0</v>
      </c>
      <c r="BS66" s="124">
        <v>0</v>
      </c>
      <c r="BT66" s="127">
        <v>-2.4899999999999998E-4</v>
      </c>
      <c r="BU66" s="127">
        <v>-4.64E-4</v>
      </c>
      <c r="BV66" s="128">
        <v>1.36E-4</v>
      </c>
      <c r="BW66" s="128">
        <v>2.2230000000000001E-3</v>
      </c>
      <c r="BX66" s="127">
        <v>-5.13E-4</v>
      </c>
      <c r="BY66" s="128">
        <v>1.353E-3</v>
      </c>
      <c r="BZ66" s="123">
        <v>1.1681863100000001</v>
      </c>
      <c r="CA66" s="123">
        <v>1.1681863100000001</v>
      </c>
      <c r="CB66" s="123">
        <v>1.1681863100000001</v>
      </c>
      <c r="CC66" s="123">
        <v>1.2263835999999999</v>
      </c>
      <c r="CD66" s="123">
        <v>1.2975850499999999</v>
      </c>
      <c r="CE66" s="123">
        <v>1.37994098</v>
      </c>
      <c r="CF66" s="123">
        <v>1.3482314500000001</v>
      </c>
      <c r="CG66" s="123">
        <v>1.3270307800000001</v>
      </c>
      <c r="CH66" s="123">
        <v>1.2228485099999999</v>
      </c>
      <c r="CI66" s="123">
        <v>1.1641168399999999</v>
      </c>
      <c r="CJ66" s="123">
        <v>1.1146748099999999</v>
      </c>
      <c r="CK66" s="123">
        <v>1.0946046899999999</v>
      </c>
      <c r="CL66" s="123">
        <v>1.07391361</v>
      </c>
      <c r="CM66" s="123">
        <v>0.97720861000000003</v>
      </c>
      <c r="CN66" s="123">
        <v>0.96077394999999999</v>
      </c>
      <c r="CO66" s="123">
        <v>0.80412881000000003</v>
      </c>
      <c r="CP66" s="123">
        <v>0.83571826000000005</v>
      </c>
      <c r="CQ66" s="123">
        <v>1.01225041</v>
      </c>
      <c r="CR66" s="123">
        <v>0.96637499000000004</v>
      </c>
      <c r="CS66" s="123">
        <v>0.88553148000000004</v>
      </c>
      <c r="CT66" s="123">
        <v>0.81693448999999996</v>
      </c>
      <c r="CU66" s="123">
        <v>0.78534614999999997</v>
      </c>
      <c r="CV66" s="123">
        <v>0.69556348000000001</v>
      </c>
      <c r="CW66" s="123">
        <v>0.67630276</v>
      </c>
      <c r="CX66" s="123">
        <v>0.60602199000000001</v>
      </c>
      <c r="CY66" s="125">
        <v>46112</v>
      </c>
      <c r="CZ66" s="125">
        <v>46112</v>
      </c>
      <c r="DA66" s="125">
        <v>46112</v>
      </c>
      <c r="DB66" s="125">
        <v>46081</v>
      </c>
      <c r="DC66" s="125">
        <v>46053</v>
      </c>
      <c r="DD66" s="125">
        <v>46022</v>
      </c>
      <c r="DE66" s="125">
        <v>45991</v>
      </c>
      <c r="DF66" s="125">
        <v>45961</v>
      </c>
      <c r="DG66" s="125">
        <v>45930</v>
      </c>
      <c r="DH66" s="125">
        <v>45900</v>
      </c>
      <c r="DI66" s="125">
        <v>45869</v>
      </c>
      <c r="DJ66" s="125">
        <v>45838</v>
      </c>
      <c r="DK66" s="125">
        <v>45808</v>
      </c>
      <c r="DL66" s="125">
        <v>45777</v>
      </c>
      <c r="DM66" s="125">
        <v>45747</v>
      </c>
      <c r="DN66" s="125">
        <v>45716</v>
      </c>
      <c r="DO66" s="125">
        <v>45688</v>
      </c>
      <c r="DP66" s="125">
        <v>45657</v>
      </c>
      <c r="DQ66" s="125">
        <v>45626</v>
      </c>
      <c r="DR66" s="125">
        <v>45596</v>
      </c>
      <c r="DS66" s="125">
        <v>45565</v>
      </c>
      <c r="DT66" s="125">
        <v>45535</v>
      </c>
      <c r="DU66" s="125">
        <v>45504</v>
      </c>
      <c r="DV66" s="125">
        <v>45473</v>
      </c>
      <c r="DW66" s="125">
        <v>45443</v>
      </c>
      <c r="DX66" s="126" t="s">
        <v>150</v>
      </c>
      <c r="DY66" s="126" t="s">
        <v>150</v>
      </c>
      <c r="DZ66" s="126" t="s">
        <v>150</v>
      </c>
      <c r="EA66" s="126" t="s">
        <v>150</v>
      </c>
      <c r="EB66" s="126" t="s">
        <v>150</v>
      </c>
      <c r="EC66" s="126" t="s">
        <v>150</v>
      </c>
      <c r="ED66" s="126" t="s">
        <v>150</v>
      </c>
      <c r="EE66" s="126" t="s">
        <v>150</v>
      </c>
      <c r="EF66" s="126" t="s">
        <v>150</v>
      </c>
      <c r="EG66" s="126" t="s">
        <v>150</v>
      </c>
      <c r="EH66" s="126" t="s">
        <v>150</v>
      </c>
      <c r="EI66" s="126" t="s">
        <v>150</v>
      </c>
      <c r="EJ66" s="126" t="s">
        <v>150</v>
      </c>
      <c r="EK66" s="126" t="s">
        <v>150</v>
      </c>
      <c r="EL66" s="126" t="s">
        <v>150</v>
      </c>
      <c r="EM66" s="126" t="s">
        <v>150</v>
      </c>
      <c r="EN66" s="126" t="s">
        <v>150</v>
      </c>
      <c r="EO66" s="126" t="s">
        <v>150</v>
      </c>
      <c r="EP66" s="126" t="s">
        <v>150</v>
      </c>
      <c r="EQ66" s="126" t="s">
        <v>150</v>
      </c>
      <c r="ER66" s="126" t="s">
        <v>150</v>
      </c>
      <c r="ES66" s="126" t="s">
        <v>150</v>
      </c>
      <c r="ET66" s="126" t="s">
        <v>150</v>
      </c>
      <c r="EU66" s="126" t="s">
        <v>150</v>
      </c>
      <c r="EV66" s="126" t="s">
        <v>150</v>
      </c>
      <c r="EW66" s="126" t="s">
        <v>151</v>
      </c>
      <c r="EX66" s="126" t="s">
        <v>173</v>
      </c>
      <c r="EY66" s="123">
        <v>1907125.63732001</v>
      </c>
      <c r="EZ66" s="126" t="s">
        <v>161</v>
      </c>
      <c r="FA66" s="126" t="s">
        <v>144</v>
      </c>
      <c r="FB66" s="126" t="s">
        <v>144</v>
      </c>
      <c r="FC66" s="126" t="s">
        <v>144</v>
      </c>
      <c r="FD66" s="126" t="s">
        <v>144</v>
      </c>
      <c r="FE66" s="126" t="s">
        <v>144</v>
      </c>
      <c r="FF66" s="126" t="s">
        <v>144</v>
      </c>
      <c r="FG66" s="126" t="s">
        <v>144</v>
      </c>
      <c r="FH66" s="126" t="s">
        <v>144</v>
      </c>
      <c r="FI66" s="126" t="s">
        <v>144</v>
      </c>
      <c r="FJ66" s="126" t="s">
        <v>144</v>
      </c>
      <c r="FK66" s="126" t="s">
        <v>144</v>
      </c>
      <c r="FL66" s="126" t="s">
        <v>144</v>
      </c>
      <c r="FM66" s="126" t="s">
        <v>144</v>
      </c>
      <c r="FN66" s="126" t="s">
        <v>144</v>
      </c>
      <c r="FO66" s="126" t="s">
        <v>144</v>
      </c>
      <c r="FP66" s="126" t="s">
        <v>144</v>
      </c>
      <c r="FQ66" s="126" t="s">
        <v>144</v>
      </c>
      <c r="FR66" s="126" t="s">
        <v>144</v>
      </c>
      <c r="FS66" s="126" t="s">
        <v>144</v>
      </c>
      <c r="FT66" s="126" t="s">
        <v>144</v>
      </c>
      <c r="FU66" s="126" t="s">
        <v>144</v>
      </c>
      <c r="FV66" s="126" t="s">
        <v>144</v>
      </c>
      <c r="FW66" s="126" t="s">
        <v>144</v>
      </c>
      <c r="FX66" s="126" t="s">
        <v>144</v>
      </c>
      <c r="FY66" s="126" t="s">
        <v>144</v>
      </c>
      <c r="FZ66" s="126" t="s">
        <v>214</v>
      </c>
      <c r="GA66" s="126" t="s">
        <v>163</v>
      </c>
    </row>
    <row r="67" spans="1:183" ht="14.25" customHeight="1">
      <c r="A67" s="121">
        <v>65</v>
      </c>
      <c r="B67" s="121" t="s">
        <v>256</v>
      </c>
      <c r="C67" s="122">
        <v>2.7700000000000001E-4</v>
      </c>
      <c r="D67" s="122">
        <v>2.7700000000000001E-4</v>
      </c>
      <c r="E67" s="122">
        <v>2.7700000000000001E-4</v>
      </c>
      <c r="F67" s="122">
        <v>2.7700000000000001E-4</v>
      </c>
      <c r="G67" s="122">
        <v>2.7700000000000001E-4</v>
      </c>
      <c r="H67" s="122">
        <v>2.7700000000000001E-4</v>
      </c>
      <c r="I67" s="122">
        <v>2.4600000000000002E-4</v>
      </c>
      <c r="J67" s="122">
        <v>6.3E-5</v>
      </c>
      <c r="K67" s="122">
        <v>6.3E-5</v>
      </c>
      <c r="L67" s="122">
        <v>6.3E-5</v>
      </c>
      <c r="M67" s="122">
        <v>6.3E-5</v>
      </c>
      <c r="N67" s="122">
        <v>6.3E-5</v>
      </c>
      <c r="O67" s="122">
        <v>6.3E-5</v>
      </c>
      <c r="P67" s="121"/>
      <c r="Q67" s="121"/>
      <c r="R67" s="121"/>
      <c r="S67" s="121"/>
      <c r="T67" s="121"/>
      <c r="U67" s="121"/>
      <c r="V67" s="121"/>
      <c r="W67" s="121"/>
      <c r="X67" s="121"/>
      <c r="Y67" s="121"/>
      <c r="Z67" s="121"/>
      <c r="AA67" s="121"/>
      <c r="AB67" s="123">
        <v>3.7052000000000002E-2</v>
      </c>
      <c r="AC67" s="123">
        <v>3.7052000000000002E-2</v>
      </c>
      <c r="AD67" s="123">
        <v>3.7052000000000002E-2</v>
      </c>
      <c r="AE67" s="123">
        <v>3.7052000000000002E-2</v>
      </c>
      <c r="AF67" s="123">
        <v>3.7052000000000002E-2</v>
      </c>
      <c r="AG67" s="123">
        <v>3.7052000000000002E-2</v>
      </c>
      <c r="AH67" s="123">
        <v>3.2912999999999998E-2</v>
      </c>
      <c r="AI67" s="123">
        <v>8.397E-3</v>
      </c>
      <c r="AJ67" s="123">
        <v>8.397E-3</v>
      </c>
      <c r="AK67" s="123">
        <v>8.397E-3</v>
      </c>
      <c r="AL67" s="123">
        <v>8.397E-3</v>
      </c>
      <c r="AM67" s="123">
        <v>8.397E-3</v>
      </c>
      <c r="AN67" s="123">
        <v>8.397E-3</v>
      </c>
      <c r="AO67" s="126"/>
      <c r="AP67" s="126"/>
      <c r="AQ67" s="126"/>
      <c r="AR67" s="126"/>
      <c r="AS67" s="126"/>
      <c r="AT67" s="126"/>
      <c r="AU67" s="126"/>
      <c r="AV67" s="126"/>
      <c r="AW67" s="126"/>
      <c r="AX67" s="126"/>
      <c r="AY67" s="126"/>
      <c r="AZ67" s="126"/>
      <c r="BA67" s="124">
        <v>0</v>
      </c>
      <c r="BB67" s="124">
        <v>0</v>
      </c>
      <c r="BC67" s="124">
        <v>0</v>
      </c>
      <c r="BD67" s="124">
        <v>0</v>
      </c>
      <c r="BE67" s="124">
        <v>0</v>
      </c>
      <c r="BF67" s="128">
        <v>4.1390000000000003E-3</v>
      </c>
      <c r="BG67" s="128">
        <v>2.4516E-2</v>
      </c>
      <c r="BH67" s="124">
        <v>0</v>
      </c>
      <c r="BI67" s="124">
        <v>0</v>
      </c>
      <c r="BJ67" s="124">
        <v>0</v>
      </c>
      <c r="BK67" s="124">
        <v>0</v>
      </c>
      <c r="BL67" s="124">
        <v>0</v>
      </c>
      <c r="BM67" s="128">
        <v>8.397E-3</v>
      </c>
      <c r="BN67" s="126"/>
      <c r="BO67" s="126"/>
      <c r="BP67" s="126"/>
      <c r="BQ67" s="126"/>
      <c r="BR67" s="126"/>
      <c r="BS67" s="126"/>
      <c r="BT67" s="126"/>
      <c r="BU67" s="126"/>
      <c r="BV67" s="126"/>
      <c r="BW67" s="126"/>
      <c r="BX67" s="126"/>
      <c r="BY67" s="126"/>
      <c r="BZ67" s="123">
        <v>1.1417540500000001</v>
      </c>
      <c r="CA67" s="123">
        <v>1.1417540500000001</v>
      </c>
      <c r="CB67" s="123">
        <v>1.1417540500000001</v>
      </c>
      <c r="CC67" s="123">
        <v>1.1417540500000001</v>
      </c>
      <c r="CD67" s="123">
        <v>1.1417540500000001</v>
      </c>
      <c r="CE67" s="123">
        <v>1.3617123</v>
      </c>
      <c r="CF67" s="123">
        <v>1.18180307</v>
      </c>
      <c r="CG67" s="123">
        <v>0.29676887000000002</v>
      </c>
      <c r="CH67" s="123">
        <v>0.2734702</v>
      </c>
      <c r="CI67" s="123">
        <v>0.2735515</v>
      </c>
      <c r="CJ67" s="123">
        <v>0.26193328999999999</v>
      </c>
      <c r="CK67" s="123">
        <v>0.25721708999999998</v>
      </c>
      <c r="CL67" s="123">
        <v>0.24906513999999999</v>
      </c>
      <c r="CM67" s="126"/>
      <c r="CN67" s="126"/>
      <c r="CO67" s="126"/>
      <c r="CP67" s="126"/>
      <c r="CQ67" s="126"/>
      <c r="CR67" s="126"/>
      <c r="CS67" s="126"/>
      <c r="CT67" s="126"/>
      <c r="CU67" s="126"/>
      <c r="CV67" s="126"/>
      <c r="CW67" s="126"/>
      <c r="CX67" s="126"/>
      <c r="CY67" s="125">
        <v>46053</v>
      </c>
      <c r="CZ67" s="125">
        <v>46053</v>
      </c>
      <c r="DA67" s="125">
        <v>46053</v>
      </c>
      <c r="DB67" s="125">
        <v>46053</v>
      </c>
      <c r="DC67" s="125">
        <v>46053</v>
      </c>
      <c r="DD67" s="125">
        <v>46022</v>
      </c>
      <c r="DE67" s="125">
        <v>45991</v>
      </c>
      <c r="DF67" s="125">
        <v>45961</v>
      </c>
      <c r="DG67" s="125">
        <v>45930</v>
      </c>
      <c r="DH67" s="125">
        <v>45900</v>
      </c>
      <c r="DI67" s="125">
        <v>45869</v>
      </c>
      <c r="DJ67" s="125">
        <v>45838</v>
      </c>
      <c r="DK67" s="125">
        <v>45808</v>
      </c>
      <c r="DL67" s="126"/>
      <c r="DM67" s="126"/>
      <c r="DN67" s="126"/>
      <c r="DO67" s="126"/>
      <c r="DP67" s="126"/>
      <c r="DQ67" s="126"/>
      <c r="DR67" s="126"/>
      <c r="DS67" s="126"/>
      <c r="DT67" s="126"/>
      <c r="DU67" s="126"/>
      <c r="DV67" s="126"/>
      <c r="DW67" s="126"/>
      <c r="DX67" s="126" t="s">
        <v>150</v>
      </c>
      <c r="DY67" s="126" t="s">
        <v>150</v>
      </c>
      <c r="DZ67" s="126" t="s">
        <v>150</v>
      </c>
      <c r="EA67" s="126" t="s">
        <v>150</v>
      </c>
      <c r="EB67" s="126" t="s">
        <v>150</v>
      </c>
      <c r="EC67" s="126" t="s">
        <v>150</v>
      </c>
      <c r="ED67" s="126" t="s">
        <v>150</v>
      </c>
      <c r="EE67" s="126" t="s">
        <v>150</v>
      </c>
      <c r="EF67" s="126" t="s">
        <v>150</v>
      </c>
      <c r="EG67" s="126" t="s">
        <v>150</v>
      </c>
      <c r="EH67" s="126" t="s">
        <v>150</v>
      </c>
      <c r="EI67" s="126" t="s">
        <v>150</v>
      </c>
      <c r="EJ67" s="126" t="s">
        <v>150</v>
      </c>
      <c r="EK67" s="126"/>
      <c r="EL67" s="126"/>
      <c r="EM67" s="126"/>
      <c r="EN67" s="126"/>
      <c r="EO67" s="126"/>
      <c r="EP67" s="126"/>
      <c r="EQ67" s="126"/>
      <c r="ER67" s="126"/>
      <c r="ES67" s="126"/>
      <c r="ET67" s="126"/>
      <c r="EU67" s="126"/>
      <c r="EV67" s="126"/>
      <c r="EW67" s="126" t="s">
        <v>151</v>
      </c>
      <c r="EX67" s="126" t="s">
        <v>173</v>
      </c>
      <c r="EY67" s="123">
        <v>222919.40887695999</v>
      </c>
      <c r="EZ67" s="126" t="s">
        <v>207</v>
      </c>
      <c r="FA67" s="126" t="s">
        <v>144</v>
      </c>
      <c r="FB67" s="126" t="s">
        <v>144</v>
      </c>
      <c r="FC67" s="126" t="s">
        <v>144</v>
      </c>
      <c r="FD67" s="126" t="s">
        <v>144</v>
      </c>
      <c r="FE67" s="126" t="s">
        <v>144</v>
      </c>
      <c r="FF67" s="126" t="s">
        <v>144</v>
      </c>
      <c r="FG67" s="126" t="s">
        <v>144</v>
      </c>
      <c r="FH67" s="126" t="s">
        <v>144</v>
      </c>
      <c r="FI67" s="126" t="s">
        <v>144</v>
      </c>
      <c r="FJ67" s="126" t="s">
        <v>144</v>
      </c>
      <c r="FK67" s="126" t="s">
        <v>144</v>
      </c>
      <c r="FL67" s="126" t="s">
        <v>144</v>
      </c>
      <c r="FM67" s="126" t="s">
        <v>144</v>
      </c>
      <c r="FN67" s="126"/>
      <c r="FO67" s="126"/>
      <c r="FP67" s="126"/>
      <c r="FQ67" s="126"/>
      <c r="FR67" s="126"/>
      <c r="FS67" s="126"/>
      <c r="FT67" s="126"/>
      <c r="FU67" s="126"/>
      <c r="FV67" s="126"/>
      <c r="FW67" s="126"/>
      <c r="FX67" s="126"/>
      <c r="FY67" s="126"/>
      <c r="FZ67" s="126" t="s">
        <v>257</v>
      </c>
      <c r="GA67" s="126" t="s">
        <v>163</v>
      </c>
    </row>
    <row r="68" spans="1:183" ht="14.25" customHeight="1">
      <c r="A68" s="121">
        <v>66</v>
      </c>
      <c r="B68" s="121" t="s">
        <v>258</v>
      </c>
      <c r="C68" s="122">
        <v>2.5999999999999998E-4</v>
      </c>
      <c r="D68" s="122">
        <v>2.5999999999999998E-4</v>
      </c>
      <c r="E68" s="122">
        <v>2.5999999999999998E-4</v>
      </c>
      <c r="F68" s="122">
        <v>2.5999999999999998E-4</v>
      </c>
      <c r="G68" s="122">
        <v>2.5999999999999998E-4</v>
      </c>
      <c r="H68" s="122">
        <v>2.5999999999999998E-4</v>
      </c>
      <c r="I68" s="122">
        <v>2.5999999999999998E-4</v>
      </c>
      <c r="J68" s="122">
        <v>2.5999999999999998E-4</v>
      </c>
      <c r="K68" s="122">
        <v>2.5999999999999998E-4</v>
      </c>
      <c r="L68" s="122">
        <v>2.5999999999999998E-4</v>
      </c>
      <c r="M68" s="122">
        <v>2.5999999999999998E-4</v>
      </c>
      <c r="N68" s="122">
        <v>2.5999999999999998E-4</v>
      </c>
      <c r="O68" s="122">
        <v>2.5999999999999998E-4</v>
      </c>
      <c r="P68" s="122">
        <v>2.5999999999999998E-4</v>
      </c>
      <c r="Q68" s="122">
        <v>2.5999999999999998E-4</v>
      </c>
      <c r="R68" s="122">
        <v>2.5999999999999998E-4</v>
      </c>
      <c r="S68" s="121"/>
      <c r="T68" s="121"/>
      <c r="U68" s="121"/>
      <c r="V68" s="121"/>
      <c r="W68" s="121"/>
      <c r="X68" s="121"/>
      <c r="Y68" s="121"/>
      <c r="Z68" s="121"/>
      <c r="AA68" s="121"/>
      <c r="AB68" s="123">
        <v>3.4849999999999999E-2</v>
      </c>
      <c r="AC68" s="123">
        <v>3.4849999999999999E-2</v>
      </c>
      <c r="AD68" s="123">
        <v>3.4849999999999999E-2</v>
      </c>
      <c r="AE68" s="123">
        <v>3.4849999999999999E-2</v>
      </c>
      <c r="AF68" s="123">
        <v>3.4849999999999999E-2</v>
      </c>
      <c r="AG68" s="123">
        <v>3.4849999999999999E-2</v>
      </c>
      <c r="AH68" s="123">
        <v>3.4849999999999999E-2</v>
      </c>
      <c r="AI68" s="123">
        <v>3.4849999999999999E-2</v>
      </c>
      <c r="AJ68" s="123">
        <v>3.4849999999999999E-2</v>
      </c>
      <c r="AK68" s="123">
        <v>3.4849999999999999E-2</v>
      </c>
      <c r="AL68" s="123">
        <v>3.4849999999999999E-2</v>
      </c>
      <c r="AM68" s="123">
        <v>3.4849999999999999E-2</v>
      </c>
      <c r="AN68" s="123">
        <v>3.4849999999999999E-2</v>
      </c>
      <c r="AO68" s="123">
        <v>3.4849999999999999E-2</v>
      </c>
      <c r="AP68" s="123">
        <v>3.4849999999999999E-2</v>
      </c>
      <c r="AQ68" s="123">
        <v>3.4849999999999999E-2</v>
      </c>
      <c r="AR68" s="126"/>
      <c r="AS68" s="126"/>
      <c r="AT68" s="126"/>
      <c r="AU68" s="126"/>
      <c r="AV68" s="126"/>
      <c r="AW68" s="126"/>
      <c r="AX68" s="126"/>
      <c r="AY68" s="126"/>
      <c r="AZ68" s="126"/>
      <c r="BA68" s="124">
        <v>0</v>
      </c>
      <c r="BB68" s="124">
        <v>0</v>
      </c>
      <c r="BC68" s="124">
        <v>0</v>
      </c>
      <c r="BD68" s="124">
        <v>0</v>
      </c>
      <c r="BE68" s="124">
        <v>0</v>
      </c>
      <c r="BF68" s="124">
        <v>0</v>
      </c>
      <c r="BG68" s="124">
        <v>0</v>
      </c>
      <c r="BH68" s="124">
        <v>0</v>
      </c>
      <c r="BI68" s="124">
        <v>0</v>
      </c>
      <c r="BJ68" s="124">
        <v>0</v>
      </c>
      <c r="BK68" s="124">
        <v>0</v>
      </c>
      <c r="BL68" s="124">
        <v>0</v>
      </c>
      <c r="BM68" s="124">
        <v>0</v>
      </c>
      <c r="BN68" s="124">
        <v>0</v>
      </c>
      <c r="BO68" s="124">
        <v>0</v>
      </c>
      <c r="BP68" s="128">
        <v>3.4849999999999999E-2</v>
      </c>
      <c r="BQ68" s="126"/>
      <c r="BR68" s="126"/>
      <c r="BS68" s="126"/>
      <c r="BT68" s="126"/>
      <c r="BU68" s="126"/>
      <c r="BV68" s="126"/>
      <c r="BW68" s="126"/>
      <c r="BX68" s="126"/>
      <c r="BY68" s="126"/>
      <c r="BZ68" s="123">
        <v>0.96680739999999998</v>
      </c>
      <c r="CA68" s="123">
        <v>0.96680739999999998</v>
      </c>
      <c r="CB68" s="123">
        <v>0.96680739999999998</v>
      </c>
      <c r="CC68" s="123">
        <v>1.0149722999999999</v>
      </c>
      <c r="CD68" s="123">
        <v>1.0738996199999999</v>
      </c>
      <c r="CE68" s="123">
        <v>1.2807857499999999</v>
      </c>
      <c r="CF68" s="123">
        <v>1.13498111</v>
      </c>
      <c r="CG68" s="123">
        <v>1.13498111</v>
      </c>
      <c r="CH68" s="123">
        <v>1.13498111</v>
      </c>
      <c r="CI68" s="123">
        <v>1.13531852</v>
      </c>
      <c r="CJ68" s="123">
        <v>1.0870995999999999</v>
      </c>
      <c r="CK68" s="123">
        <v>1.0675259800000001</v>
      </c>
      <c r="CL68" s="123">
        <v>1.0336930099999999</v>
      </c>
      <c r="CM68" s="123">
        <v>1.00533491</v>
      </c>
      <c r="CN68" s="123">
        <v>0.98842722000000005</v>
      </c>
      <c r="CO68" s="123">
        <v>0.82727346999999996</v>
      </c>
      <c r="CP68" s="126"/>
      <c r="CQ68" s="126"/>
      <c r="CR68" s="126"/>
      <c r="CS68" s="126"/>
      <c r="CT68" s="126"/>
      <c r="CU68" s="126"/>
      <c r="CV68" s="126"/>
      <c r="CW68" s="126"/>
      <c r="CX68" s="126"/>
      <c r="CY68" s="125">
        <v>46112</v>
      </c>
      <c r="CZ68" s="125">
        <v>46112</v>
      </c>
      <c r="DA68" s="125">
        <v>46112</v>
      </c>
      <c r="DB68" s="125">
        <v>46081</v>
      </c>
      <c r="DC68" s="125">
        <v>46053</v>
      </c>
      <c r="DD68" s="125">
        <v>46022</v>
      </c>
      <c r="DE68" s="125">
        <v>45930</v>
      </c>
      <c r="DF68" s="125">
        <v>45930</v>
      </c>
      <c r="DG68" s="125">
        <v>45930</v>
      </c>
      <c r="DH68" s="125">
        <v>45900</v>
      </c>
      <c r="DI68" s="125">
        <v>45869</v>
      </c>
      <c r="DJ68" s="125">
        <v>45838</v>
      </c>
      <c r="DK68" s="125">
        <v>45808</v>
      </c>
      <c r="DL68" s="125">
        <v>45777</v>
      </c>
      <c r="DM68" s="125">
        <v>45747</v>
      </c>
      <c r="DN68" s="125">
        <v>45716</v>
      </c>
      <c r="DO68" s="126"/>
      <c r="DP68" s="126"/>
      <c r="DQ68" s="126"/>
      <c r="DR68" s="126"/>
      <c r="DS68" s="126"/>
      <c r="DT68" s="126"/>
      <c r="DU68" s="126"/>
      <c r="DV68" s="126"/>
      <c r="DW68" s="126"/>
      <c r="DX68" s="126" t="s">
        <v>150</v>
      </c>
      <c r="DY68" s="126" t="s">
        <v>150</v>
      </c>
      <c r="DZ68" s="126" t="s">
        <v>150</v>
      </c>
      <c r="EA68" s="126" t="s">
        <v>150</v>
      </c>
      <c r="EB68" s="126" t="s">
        <v>150</v>
      </c>
      <c r="EC68" s="126" t="s">
        <v>150</v>
      </c>
      <c r="ED68" s="126" t="s">
        <v>150</v>
      </c>
      <c r="EE68" s="126" t="s">
        <v>150</v>
      </c>
      <c r="EF68" s="126" t="s">
        <v>150</v>
      </c>
      <c r="EG68" s="126" t="s">
        <v>150</v>
      </c>
      <c r="EH68" s="126" t="s">
        <v>150</v>
      </c>
      <c r="EI68" s="126" t="s">
        <v>150</v>
      </c>
      <c r="EJ68" s="126" t="s">
        <v>150</v>
      </c>
      <c r="EK68" s="126" t="s">
        <v>150</v>
      </c>
      <c r="EL68" s="126" t="s">
        <v>150</v>
      </c>
      <c r="EM68" s="126" t="s">
        <v>150</v>
      </c>
      <c r="EN68" s="126"/>
      <c r="EO68" s="126"/>
      <c r="EP68" s="126"/>
      <c r="EQ68" s="126"/>
      <c r="ER68" s="126"/>
      <c r="ES68" s="126"/>
      <c r="ET68" s="126"/>
      <c r="EU68" s="126"/>
      <c r="EV68" s="126"/>
      <c r="EW68" s="126" t="s">
        <v>151</v>
      </c>
      <c r="EX68" s="126" t="s">
        <v>152</v>
      </c>
      <c r="EY68" s="123">
        <v>2923.1705175799998</v>
      </c>
      <c r="EZ68" s="126" t="s">
        <v>207</v>
      </c>
      <c r="FA68" s="126" t="s">
        <v>196</v>
      </c>
      <c r="FB68" s="126" t="s">
        <v>196</v>
      </c>
      <c r="FC68" s="126" t="s">
        <v>196</v>
      </c>
      <c r="FD68" s="126" t="s">
        <v>196</v>
      </c>
      <c r="FE68" s="126" t="s">
        <v>196</v>
      </c>
      <c r="FF68" s="126" t="s">
        <v>196</v>
      </c>
      <c r="FG68" s="126" t="s">
        <v>196</v>
      </c>
      <c r="FH68" s="126" t="s">
        <v>196</v>
      </c>
      <c r="FI68" s="126" t="s">
        <v>196</v>
      </c>
      <c r="FJ68" s="126" t="s">
        <v>196</v>
      </c>
      <c r="FK68" s="126" t="s">
        <v>157</v>
      </c>
      <c r="FL68" s="126" t="s">
        <v>157</v>
      </c>
      <c r="FM68" s="126" t="s">
        <v>157</v>
      </c>
      <c r="FN68" s="126"/>
      <c r="FO68" s="126"/>
      <c r="FP68" s="126" t="s">
        <v>157</v>
      </c>
      <c r="FQ68" s="126"/>
      <c r="FR68" s="126"/>
      <c r="FS68" s="126"/>
      <c r="FT68" s="126"/>
      <c r="FU68" s="126"/>
      <c r="FV68" s="126"/>
      <c r="FW68" s="126"/>
      <c r="FX68" s="126"/>
      <c r="FY68" s="126"/>
      <c r="FZ68" s="126" t="s">
        <v>259</v>
      </c>
      <c r="GA68" s="126" t="s">
        <v>233</v>
      </c>
    </row>
    <row r="69" spans="1:183" ht="14.25" customHeight="1">
      <c r="A69" s="121">
        <v>67</v>
      </c>
      <c r="B69" s="121" t="s">
        <v>260</v>
      </c>
      <c r="C69" s="122">
        <v>2.5999999999999998E-4</v>
      </c>
      <c r="D69" s="122">
        <v>2.5999999999999998E-4</v>
      </c>
      <c r="E69" s="122">
        <v>2.5999999999999998E-4</v>
      </c>
      <c r="F69" s="122">
        <v>2.5999999999999998E-4</v>
      </c>
      <c r="G69" s="122">
        <v>2.5999999999999998E-4</v>
      </c>
      <c r="H69" s="122">
        <v>2.5999999999999998E-4</v>
      </c>
      <c r="I69" s="122">
        <v>2.5999999999999998E-4</v>
      </c>
      <c r="J69" s="122">
        <v>2.5999999999999998E-4</v>
      </c>
      <c r="K69" s="122">
        <v>2.5999999999999998E-4</v>
      </c>
      <c r="L69" s="122">
        <v>2.5999999999999998E-4</v>
      </c>
      <c r="M69" s="122">
        <v>2.5999999999999998E-4</v>
      </c>
      <c r="N69" s="122">
        <v>2.5999999999999998E-4</v>
      </c>
      <c r="O69" s="122">
        <v>2.1599999999999999E-4</v>
      </c>
      <c r="P69" s="122">
        <v>2.1599999999999999E-4</v>
      </c>
      <c r="Q69" s="122">
        <v>2.1599999999999999E-4</v>
      </c>
      <c r="R69" s="122">
        <v>2.1599999999999999E-4</v>
      </c>
      <c r="S69" s="122">
        <v>2.1599999999999999E-4</v>
      </c>
      <c r="T69" s="122">
        <v>2.1599999999999999E-4</v>
      </c>
      <c r="U69" s="122">
        <v>2.1599999999999999E-4</v>
      </c>
      <c r="V69" s="122">
        <v>2.1599999999999999E-4</v>
      </c>
      <c r="W69" s="122">
        <v>2.1599999999999999E-4</v>
      </c>
      <c r="X69" s="122">
        <v>2.1599999999999999E-4</v>
      </c>
      <c r="Y69" s="122">
        <v>2.1599999999999999E-4</v>
      </c>
      <c r="Z69" s="122">
        <v>2.1599999999999999E-4</v>
      </c>
      <c r="AA69" s="121"/>
      <c r="AB69" s="123">
        <v>3.4837E-2</v>
      </c>
      <c r="AC69" s="123">
        <v>3.4837E-2</v>
      </c>
      <c r="AD69" s="123">
        <v>3.4837E-2</v>
      </c>
      <c r="AE69" s="123">
        <v>3.4837E-2</v>
      </c>
      <c r="AF69" s="123">
        <v>3.4837E-2</v>
      </c>
      <c r="AG69" s="123">
        <v>3.4837E-2</v>
      </c>
      <c r="AH69" s="123">
        <v>3.4837E-2</v>
      </c>
      <c r="AI69" s="123">
        <v>3.4837E-2</v>
      </c>
      <c r="AJ69" s="123">
        <v>3.4837E-2</v>
      </c>
      <c r="AK69" s="123">
        <v>3.4837E-2</v>
      </c>
      <c r="AL69" s="123">
        <v>3.4837E-2</v>
      </c>
      <c r="AM69" s="123">
        <v>3.4837E-2</v>
      </c>
      <c r="AN69" s="123">
        <v>2.8934999999999999E-2</v>
      </c>
      <c r="AO69" s="123">
        <v>2.8934999999999999E-2</v>
      </c>
      <c r="AP69" s="123">
        <v>2.8934999999999999E-2</v>
      </c>
      <c r="AQ69" s="123">
        <v>2.8934999999999999E-2</v>
      </c>
      <c r="AR69" s="123">
        <v>2.8934999999999999E-2</v>
      </c>
      <c r="AS69" s="123">
        <v>2.8934999999999999E-2</v>
      </c>
      <c r="AT69" s="123">
        <v>2.8934999999999999E-2</v>
      </c>
      <c r="AU69" s="123">
        <v>2.8934999999999999E-2</v>
      </c>
      <c r="AV69" s="123">
        <v>2.8934999999999999E-2</v>
      </c>
      <c r="AW69" s="123">
        <v>2.8934999999999999E-2</v>
      </c>
      <c r="AX69" s="123">
        <v>2.8934999999999999E-2</v>
      </c>
      <c r="AY69" s="123">
        <v>2.8934999999999999E-2</v>
      </c>
      <c r="AZ69" s="126"/>
      <c r="BA69" s="124">
        <v>0</v>
      </c>
      <c r="BB69" s="124">
        <v>0</v>
      </c>
      <c r="BC69" s="124">
        <v>0</v>
      </c>
      <c r="BD69" s="124">
        <v>0</v>
      </c>
      <c r="BE69" s="124">
        <v>0</v>
      </c>
      <c r="BF69" s="124">
        <v>0</v>
      </c>
      <c r="BG69" s="124">
        <v>0</v>
      </c>
      <c r="BH69" s="124">
        <v>0</v>
      </c>
      <c r="BI69" s="124">
        <v>0</v>
      </c>
      <c r="BJ69" s="124">
        <v>0</v>
      </c>
      <c r="BK69" s="124">
        <v>0</v>
      </c>
      <c r="BL69" s="128">
        <v>5.9020000000000001E-3</v>
      </c>
      <c r="BM69" s="124">
        <v>0</v>
      </c>
      <c r="BN69" s="124">
        <v>0</v>
      </c>
      <c r="BO69" s="124">
        <v>0</v>
      </c>
      <c r="BP69" s="124">
        <v>0</v>
      </c>
      <c r="BQ69" s="124">
        <v>0</v>
      </c>
      <c r="BR69" s="124">
        <v>0</v>
      </c>
      <c r="BS69" s="124">
        <v>0</v>
      </c>
      <c r="BT69" s="124">
        <v>0</v>
      </c>
      <c r="BU69" s="124">
        <v>0</v>
      </c>
      <c r="BV69" s="124">
        <v>0</v>
      </c>
      <c r="BW69" s="124">
        <v>0</v>
      </c>
      <c r="BX69" s="128">
        <v>2.8934999999999999E-2</v>
      </c>
      <c r="BY69" s="126"/>
      <c r="BZ69" s="123">
        <v>1.0671277699999999</v>
      </c>
      <c r="CA69" s="123">
        <v>1.0671277699999999</v>
      </c>
      <c r="CB69" s="123">
        <v>1.0671277699999999</v>
      </c>
      <c r="CC69" s="123">
        <v>1.0671277699999999</v>
      </c>
      <c r="CD69" s="123">
        <v>1.0671277699999999</v>
      </c>
      <c r="CE69" s="123">
        <v>1.0671277699999999</v>
      </c>
      <c r="CF69" s="123">
        <v>1.0671277699999999</v>
      </c>
      <c r="CG69" s="123">
        <v>1.0671277699999999</v>
      </c>
      <c r="CH69" s="123">
        <v>1.0671277699999999</v>
      </c>
      <c r="CI69" s="123">
        <v>1.0671277699999999</v>
      </c>
      <c r="CJ69" s="123">
        <v>1.0671277699999999</v>
      </c>
      <c r="CK69" s="123">
        <v>1.0671277699999999</v>
      </c>
      <c r="CL69" s="123">
        <v>0.62012993999999999</v>
      </c>
      <c r="CM69" s="123">
        <v>0.62012993999999999</v>
      </c>
      <c r="CN69" s="123">
        <v>0.62012993999999999</v>
      </c>
      <c r="CO69" s="123">
        <v>0.62012993999999999</v>
      </c>
      <c r="CP69" s="123">
        <v>0.62012993999999999</v>
      </c>
      <c r="CQ69" s="123">
        <v>0.62012993999999999</v>
      </c>
      <c r="CR69" s="123">
        <v>0.62012993999999999</v>
      </c>
      <c r="CS69" s="123">
        <v>0.62012993999999999</v>
      </c>
      <c r="CT69" s="123">
        <v>0.62012993999999999</v>
      </c>
      <c r="CU69" s="123">
        <v>0.62012993999999999</v>
      </c>
      <c r="CV69" s="123">
        <v>0.62012993999999999</v>
      </c>
      <c r="CW69" s="123">
        <v>0.62012993999999999</v>
      </c>
      <c r="CX69" s="126"/>
      <c r="CY69" s="125">
        <v>45838</v>
      </c>
      <c r="CZ69" s="125">
        <v>45838</v>
      </c>
      <c r="DA69" s="125">
        <v>45838</v>
      </c>
      <c r="DB69" s="125">
        <v>45838</v>
      </c>
      <c r="DC69" s="125">
        <v>45838</v>
      </c>
      <c r="DD69" s="125">
        <v>45838</v>
      </c>
      <c r="DE69" s="125">
        <v>45838</v>
      </c>
      <c r="DF69" s="125">
        <v>45838</v>
      </c>
      <c r="DG69" s="125">
        <v>45838</v>
      </c>
      <c r="DH69" s="125">
        <v>45838</v>
      </c>
      <c r="DI69" s="125">
        <v>45838</v>
      </c>
      <c r="DJ69" s="125">
        <v>45838</v>
      </c>
      <c r="DK69" s="125">
        <v>45473</v>
      </c>
      <c r="DL69" s="125">
        <v>45473</v>
      </c>
      <c r="DM69" s="125">
        <v>45473</v>
      </c>
      <c r="DN69" s="125">
        <v>45473</v>
      </c>
      <c r="DO69" s="125">
        <v>45473</v>
      </c>
      <c r="DP69" s="125">
        <v>45473</v>
      </c>
      <c r="DQ69" s="125">
        <v>45473</v>
      </c>
      <c r="DR69" s="125">
        <v>45473</v>
      </c>
      <c r="DS69" s="125">
        <v>45473</v>
      </c>
      <c r="DT69" s="125">
        <v>45473</v>
      </c>
      <c r="DU69" s="125">
        <v>45473</v>
      </c>
      <c r="DV69" s="125">
        <v>45473</v>
      </c>
      <c r="DW69" s="126"/>
      <c r="DX69" s="126" t="s">
        <v>141</v>
      </c>
      <c r="DY69" s="126" t="s">
        <v>141</v>
      </c>
      <c r="DZ69" s="126" t="s">
        <v>141</v>
      </c>
      <c r="EA69" s="126" t="s">
        <v>141</v>
      </c>
      <c r="EB69" s="126" t="s">
        <v>141</v>
      </c>
      <c r="EC69" s="126" t="s">
        <v>141</v>
      </c>
      <c r="ED69" s="126" t="s">
        <v>141</v>
      </c>
      <c r="EE69" s="126" t="s">
        <v>141</v>
      </c>
      <c r="EF69" s="126" t="s">
        <v>141</v>
      </c>
      <c r="EG69" s="126" t="s">
        <v>141</v>
      </c>
      <c r="EH69" s="126" t="s">
        <v>141</v>
      </c>
      <c r="EI69" s="126" t="s">
        <v>141</v>
      </c>
      <c r="EJ69" s="126" t="s">
        <v>141</v>
      </c>
      <c r="EK69" s="126" t="s">
        <v>141</v>
      </c>
      <c r="EL69" s="126" t="s">
        <v>141</v>
      </c>
      <c r="EM69" s="126" t="s">
        <v>141</v>
      </c>
      <c r="EN69" s="126" t="s">
        <v>141</v>
      </c>
      <c r="EO69" s="126" t="s">
        <v>141</v>
      </c>
      <c r="EP69" s="126" t="s">
        <v>141</v>
      </c>
      <c r="EQ69" s="126" t="s">
        <v>141</v>
      </c>
      <c r="ER69" s="126" t="s">
        <v>141</v>
      </c>
      <c r="ES69" s="126" t="s">
        <v>141</v>
      </c>
      <c r="ET69" s="126" t="s">
        <v>141</v>
      </c>
      <c r="EU69" s="126" t="s">
        <v>141</v>
      </c>
      <c r="EV69" s="126"/>
      <c r="EW69" s="126" t="s">
        <v>151</v>
      </c>
      <c r="EX69" s="126" t="s">
        <v>199</v>
      </c>
      <c r="EY69" s="123">
        <v>150851.85870007999</v>
      </c>
      <c r="EZ69" s="126" t="s">
        <v>161</v>
      </c>
      <c r="FA69" s="126" t="s">
        <v>144</v>
      </c>
      <c r="FB69" s="126" t="s">
        <v>144</v>
      </c>
      <c r="FC69" s="126" t="s">
        <v>144</v>
      </c>
      <c r="FD69" s="126" t="s">
        <v>144</v>
      </c>
      <c r="FE69" s="126" t="s">
        <v>144</v>
      </c>
      <c r="FF69" s="126" t="s">
        <v>144</v>
      </c>
      <c r="FG69" s="126" t="s">
        <v>144</v>
      </c>
      <c r="FH69" s="126" t="s">
        <v>144</v>
      </c>
      <c r="FI69" s="126" t="s">
        <v>144</v>
      </c>
      <c r="FJ69" s="126" t="s">
        <v>144</v>
      </c>
      <c r="FK69" s="126" t="s">
        <v>144</v>
      </c>
      <c r="FL69" s="126" t="s">
        <v>144</v>
      </c>
      <c r="FM69" s="126" t="s">
        <v>144</v>
      </c>
      <c r="FN69" s="126" t="s">
        <v>144</v>
      </c>
      <c r="FO69" s="126" t="s">
        <v>144</v>
      </c>
      <c r="FP69" s="126" t="s">
        <v>144</v>
      </c>
      <c r="FQ69" s="126" t="s">
        <v>144</v>
      </c>
      <c r="FR69" s="126" t="s">
        <v>144</v>
      </c>
      <c r="FS69" s="126" t="s">
        <v>144</v>
      </c>
      <c r="FT69" s="126" t="s">
        <v>144</v>
      </c>
      <c r="FU69" s="126" t="s">
        <v>144</v>
      </c>
      <c r="FV69" s="126" t="s">
        <v>144</v>
      </c>
      <c r="FW69" s="126" t="s">
        <v>144</v>
      </c>
      <c r="FX69" s="126" t="s">
        <v>144</v>
      </c>
      <c r="FY69" s="126"/>
      <c r="FZ69" s="126" t="s">
        <v>261</v>
      </c>
      <c r="GA69" s="126" t="s">
        <v>163</v>
      </c>
    </row>
    <row r="70" spans="1:183" ht="14.25" customHeight="1">
      <c r="A70" s="121">
        <v>68</v>
      </c>
      <c r="B70" s="121" t="s">
        <v>262</v>
      </c>
      <c r="C70" s="122">
        <v>2.5700000000000001E-4</v>
      </c>
      <c r="D70" s="122">
        <v>2.5799999999999998E-4</v>
      </c>
      <c r="E70" s="122">
        <v>2.5799999999999998E-4</v>
      </c>
      <c r="F70" s="122">
        <v>2.5799999999999998E-4</v>
      </c>
      <c r="G70" s="122">
        <v>2.5799999999999998E-4</v>
      </c>
      <c r="H70" s="122">
        <v>2.5799999999999998E-4</v>
      </c>
      <c r="I70" s="122">
        <v>1.65E-4</v>
      </c>
      <c r="J70" s="122">
        <v>1.65E-4</v>
      </c>
      <c r="K70" s="122">
        <v>1.12E-4</v>
      </c>
      <c r="L70" s="122">
        <v>9.7E-5</v>
      </c>
      <c r="M70" s="122">
        <v>7.2000000000000002E-5</v>
      </c>
      <c r="N70" s="122">
        <v>3.1999999999999999E-5</v>
      </c>
      <c r="O70" s="122">
        <v>3.1999999999999999E-5</v>
      </c>
      <c r="P70" s="122">
        <v>3.1999999999999999E-5</v>
      </c>
      <c r="Q70" s="122">
        <v>2.4000000000000001E-5</v>
      </c>
      <c r="R70" s="121"/>
      <c r="S70" s="121"/>
      <c r="T70" s="121"/>
      <c r="U70" s="121"/>
      <c r="V70" s="121"/>
      <c r="W70" s="121"/>
      <c r="X70" s="121"/>
      <c r="Y70" s="121"/>
      <c r="Z70" s="121"/>
      <c r="AA70" s="121"/>
      <c r="AB70" s="123">
        <v>3.4481999999999999E-2</v>
      </c>
      <c r="AC70" s="123">
        <v>3.4481999999999999E-2</v>
      </c>
      <c r="AD70" s="123">
        <v>3.4481999999999999E-2</v>
      </c>
      <c r="AE70" s="123">
        <v>3.4481999999999999E-2</v>
      </c>
      <c r="AF70" s="123">
        <v>3.4481999999999999E-2</v>
      </c>
      <c r="AG70" s="123">
        <v>3.4481999999999999E-2</v>
      </c>
      <c r="AH70" s="123">
        <v>2.2131999999999999E-2</v>
      </c>
      <c r="AI70" s="123">
        <v>2.2131999999999999E-2</v>
      </c>
      <c r="AJ70" s="123">
        <v>1.5032E-2</v>
      </c>
      <c r="AK70" s="123">
        <v>1.3032E-2</v>
      </c>
      <c r="AL70" s="123">
        <v>9.6919999999999992E-3</v>
      </c>
      <c r="AM70" s="123">
        <v>4.3119999999999999E-3</v>
      </c>
      <c r="AN70" s="123">
        <v>4.3119999999999999E-3</v>
      </c>
      <c r="AO70" s="123">
        <v>4.3119999999999999E-3</v>
      </c>
      <c r="AP70" s="123">
        <v>3.1540000000000001E-3</v>
      </c>
      <c r="AQ70" s="126"/>
      <c r="AR70" s="126"/>
      <c r="AS70" s="126"/>
      <c r="AT70" s="126"/>
      <c r="AU70" s="126"/>
      <c r="AV70" s="126"/>
      <c r="AW70" s="126"/>
      <c r="AX70" s="126"/>
      <c r="AY70" s="126"/>
      <c r="AZ70" s="126"/>
      <c r="BA70" s="124">
        <v>0</v>
      </c>
      <c r="BB70" s="124">
        <v>0</v>
      </c>
      <c r="BC70" s="124">
        <v>0</v>
      </c>
      <c r="BD70" s="124">
        <v>0</v>
      </c>
      <c r="BE70" s="124">
        <v>0</v>
      </c>
      <c r="BF70" s="128">
        <v>1.235E-2</v>
      </c>
      <c r="BG70" s="124">
        <v>0</v>
      </c>
      <c r="BH70" s="128">
        <v>7.1000000000000004E-3</v>
      </c>
      <c r="BI70" s="128">
        <v>2E-3</v>
      </c>
      <c r="BJ70" s="128">
        <v>3.3400000000000001E-3</v>
      </c>
      <c r="BK70" s="128">
        <v>5.3800000000000002E-3</v>
      </c>
      <c r="BL70" s="124">
        <v>0</v>
      </c>
      <c r="BM70" s="124">
        <v>0</v>
      </c>
      <c r="BN70" s="128">
        <v>1.158E-3</v>
      </c>
      <c r="BO70" s="128">
        <v>3.1540000000000001E-3</v>
      </c>
      <c r="BP70" s="126"/>
      <c r="BQ70" s="126"/>
      <c r="BR70" s="126"/>
      <c r="BS70" s="126"/>
      <c r="BT70" s="126"/>
      <c r="BU70" s="126"/>
      <c r="BV70" s="126"/>
      <c r="BW70" s="126"/>
      <c r="BX70" s="126"/>
      <c r="BY70" s="126"/>
      <c r="BZ70" s="123">
        <v>1.24444211</v>
      </c>
      <c r="CA70" s="123">
        <v>1.24444211</v>
      </c>
      <c r="CB70" s="123">
        <v>0.95659835999999998</v>
      </c>
      <c r="CC70" s="123">
        <v>1.00425466</v>
      </c>
      <c r="CD70" s="123">
        <v>1.06255973</v>
      </c>
      <c r="CE70" s="123">
        <v>1.2672612400000001</v>
      </c>
      <c r="CF70" s="123">
        <v>0.79469102000000003</v>
      </c>
      <c r="CG70" s="123">
        <v>0.78219466000000004</v>
      </c>
      <c r="CH70" s="123">
        <v>0.48955627000000002</v>
      </c>
      <c r="CI70" s="123">
        <v>0.42454723</v>
      </c>
      <c r="CJ70" s="123">
        <v>0.30232910000000002</v>
      </c>
      <c r="CK70" s="123">
        <v>0.13208528</v>
      </c>
      <c r="CL70" s="123">
        <v>0.12789912000000001</v>
      </c>
      <c r="CM70" s="123">
        <v>0.12439036000000001</v>
      </c>
      <c r="CN70" s="123">
        <v>8.9454790000000006E-2</v>
      </c>
      <c r="CO70" s="126"/>
      <c r="CP70" s="126"/>
      <c r="CQ70" s="126"/>
      <c r="CR70" s="126"/>
      <c r="CS70" s="126"/>
      <c r="CT70" s="126"/>
      <c r="CU70" s="126"/>
      <c r="CV70" s="126"/>
      <c r="CW70" s="126"/>
      <c r="CX70" s="126"/>
      <c r="CY70" s="125">
        <v>46142</v>
      </c>
      <c r="CZ70" s="125">
        <v>46142</v>
      </c>
      <c r="DA70" s="125">
        <v>46112</v>
      </c>
      <c r="DB70" s="125">
        <v>46081</v>
      </c>
      <c r="DC70" s="125">
        <v>46053</v>
      </c>
      <c r="DD70" s="125">
        <v>46022</v>
      </c>
      <c r="DE70" s="125">
        <v>45991</v>
      </c>
      <c r="DF70" s="125">
        <v>45961</v>
      </c>
      <c r="DG70" s="125">
        <v>45930</v>
      </c>
      <c r="DH70" s="125">
        <v>45900</v>
      </c>
      <c r="DI70" s="125">
        <v>45869</v>
      </c>
      <c r="DJ70" s="125">
        <v>45838</v>
      </c>
      <c r="DK70" s="125">
        <v>45808</v>
      </c>
      <c r="DL70" s="125">
        <v>45777</v>
      </c>
      <c r="DM70" s="125">
        <v>45747</v>
      </c>
      <c r="DN70" s="126"/>
      <c r="DO70" s="126"/>
      <c r="DP70" s="126"/>
      <c r="DQ70" s="126"/>
      <c r="DR70" s="126"/>
      <c r="DS70" s="126"/>
      <c r="DT70" s="126"/>
      <c r="DU70" s="126"/>
      <c r="DV70" s="126"/>
      <c r="DW70" s="126"/>
      <c r="DX70" s="126" t="s">
        <v>150</v>
      </c>
      <c r="DY70" s="126" t="s">
        <v>150</v>
      </c>
      <c r="DZ70" s="126" t="s">
        <v>150</v>
      </c>
      <c r="EA70" s="126" t="s">
        <v>150</v>
      </c>
      <c r="EB70" s="126" t="s">
        <v>150</v>
      </c>
      <c r="EC70" s="126" t="s">
        <v>150</v>
      </c>
      <c r="ED70" s="126" t="s">
        <v>150</v>
      </c>
      <c r="EE70" s="126" t="s">
        <v>150</v>
      </c>
      <c r="EF70" s="126" t="s">
        <v>150</v>
      </c>
      <c r="EG70" s="126" t="s">
        <v>150</v>
      </c>
      <c r="EH70" s="126" t="s">
        <v>150</v>
      </c>
      <c r="EI70" s="126" t="s">
        <v>150</v>
      </c>
      <c r="EJ70" s="126" t="s">
        <v>150</v>
      </c>
      <c r="EK70" s="126" t="s">
        <v>150</v>
      </c>
      <c r="EL70" s="126" t="s">
        <v>150</v>
      </c>
      <c r="EM70" s="126"/>
      <c r="EN70" s="126"/>
      <c r="EO70" s="126"/>
      <c r="EP70" s="126"/>
      <c r="EQ70" s="126"/>
      <c r="ER70" s="126"/>
      <c r="ES70" s="126"/>
      <c r="ET70" s="126"/>
      <c r="EU70" s="126"/>
      <c r="EV70" s="126"/>
      <c r="EW70" s="126" t="s">
        <v>151</v>
      </c>
      <c r="EX70" s="126" t="s">
        <v>175</v>
      </c>
      <c r="EY70" s="123">
        <v>1076.0208694099999</v>
      </c>
      <c r="EZ70" s="126" t="s">
        <v>175</v>
      </c>
      <c r="FA70" s="126" t="s">
        <v>157</v>
      </c>
      <c r="FB70" s="126" t="s">
        <v>157</v>
      </c>
      <c r="FC70" s="126" t="s">
        <v>157</v>
      </c>
      <c r="FD70" s="126" t="s">
        <v>157</v>
      </c>
      <c r="FE70" s="126" t="s">
        <v>157</v>
      </c>
      <c r="FF70" s="126" t="s">
        <v>157</v>
      </c>
      <c r="FG70" s="126" t="s">
        <v>157</v>
      </c>
      <c r="FH70" s="126" t="s">
        <v>157</v>
      </c>
      <c r="FI70" s="126" t="s">
        <v>157</v>
      </c>
      <c r="FJ70" s="126" t="s">
        <v>157</v>
      </c>
      <c r="FK70" s="126" t="s">
        <v>157</v>
      </c>
      <c r="FL70" s="126" t="s">
        <v>157</v>
      </c>
      <c r="FM70" s="126" t="s">
        <v>157</v>
      </c>
      <c r="FN70" s="126" t="s">
        <v>157</v>
      </c>
      <c r="FO70" s="126" t="s">
        <v>157</v>
      </c>
      <c r="FP70" s="126"/>
      <c r="FQ70" s="126"/>
      <c r="FR70" s="126"/>
      <c r="FS70" s="126"/>
      <c r="FT70" s="126"/>
      <c r="FU70" s="126"/>
      <c r="FV70" s="126"/>
      <c r="FW70" s="126"/>
      <c r="FX70" s="126"/>
      <c r="FY70" s="126"/>
      <c r="FZ70" s="126" t="s">
        <v>222</v>
      </c>
      <c r="GA70" s="126" t="s">
        <v>222</v>
      </c>
    </row>
    <row r="71" spans="1:183" ht="14.25" customHeight="1">
      <c r="A71" s="121">
        <v>69</v>
      </c>
      <c r="B71" s="121" t="s">
        <v>263</v>
      </c>
      <c r="C71" s="122">
        <v>2.32E-4</v>
      </c>
      <c r="D71" s="122">
        <v>2.32E-4</v>
      </c>
      <c r="E71" s="122">
        <v>2.32E-4</v>
      </c>
      <c r="F71" s="122">
        <v>2.32E-4</v>
      </c>
      <c r="G71" s="122">
        <v>2.32E-4</v>
      </c>
      <c r="H71" s="122">
        <v>2.32E-4</v>
      </c>
      <c r="I71" s="122">
        <v>2.32E-4</v>
      </c>
      <c r="J71" s="122">
        <v>1.5699999999999999E-4</v>
      </c>
      <c r="K71" s="122">
        <v>1.5699999999999999E-4</v>
      </c>
      <c r="L71" s="122">
        <v>1.5699999999999999E-4</v>
      </c>
      <c r="M71" s="122">
        <v>1.15E-4</v>
      </c>
      <c r="N71" s="122">
        <v>9.7999999999999997E-5</v>
      </c>
      <c r="O71" s="122">
        <v>9.7999999999999997E-5</v>
      </c>
      <c r="P71" s="121"/>
      <c r="Q71" s="121"/>
      <c r="R71" s="121"/>
      <c r="S71" s="121"/>
      <c r="T71" s="121"/>
      <c r="U71" s="121"/>
      <c r="V71" s="121"/>
      <c r="W71" s="121"/>
      <c r="X71" s="121"/>
      <c r="Y71" s="121"/>
      <c r="Z71" s="121"/>
      <c r="AA71" s="121"/>
      <c r="AB71" s="123">
        <v>3.1126999999999998E-2</v>
      </c>
      <c r="AC71" s="123">
        <v>3.1126999999999998E-2</v>
      </c>
      <c r="AD71" s="123">
        <v>3.1126999999999998E-2</v>
      </c>
      <c r="AE71" s="123">
        <v>3.1126999999999998E-2</v>
      </c>
      <c r="AF71" s="123">
        <v>3.1126999999999998E-2</v>
      </c>
      <c r="AG71" s="123">
        <v>3.1126999999999998E-2</v>
      </c>
      <c r="AH71" s="123">
        <v>3.1026000000000001E-2</v>
      </c>
      <c r="AI71" s="123">
        <v>2.0976999999999999E-2</v>
      </c>
      <c r="AJ71" s="123">
        <v>2.0976999999999999E-2</v>
      </c>
      <c r="AK71" s="123">
        <v>2.0976999999999999E-2</v>
      </c>
      <c r="AL71" s="123">
        <v>1.5388000000000001E-2</v>
      </c>
      <c r="AM71" s="123">
        <v>1.3056E-2</v>
      </c>
      <c r="AN71" s="123">
        <v>1.3056E-2</v>
      </c>
      <c r="AO71" s="126"/>
      <c r="AP71" s="126"/>
      <c r="AQ71" s="126"/>
      <c r="AR71" s="126"/>
      <c r="AS71" s="126"/>
      <c r="AT71" s="126"/>
      <c r="AU71" s="126"/>
      <c r="AV71" s="126"/>
      <c r="AW71" s="126"/>
      <c r="AX71" s="126"/>
      <c r="AY71" s="126"/>
      <c r="AZ71" s="126"/>
      <c r="BA71" s="124">
        <v>0</v>
      </c>
      <c r="BB71" s="124">
        <v>0</v>
      </c>
      <c r="BC71" s="124">
        <v>0</v>
      </c>
      <c r="BD71" s="124">
        <v>0</v>
      </c>
      <c r="BE71" s="124">
        <v>0</v>
      </c>
      <c r="BF71" s="128">
        <v>1.01E-4</v>
      </c>
      <c r="BG71" s="128">
        <v>1.0049000000000001E-2</v>
      </c>
      <c r="BH71" s="124">
        <v>0</v>
      </c>
      <c r="BI71" s="124">
        <v>0</v>
      </c>
      <c r="BJ71" s="128">
        <v>5.5890000000000002E-3</v>
      </c>
      <c r="BK71" s="128">
        <v>2.3319999999999999E-3</v>
      </c>
      <c r="BL71" s="124">
        <v>0</v>
      </c>
      <c r="BM71" s="128">
        <v>1.3056E-2</v>
      </c>
      <c r="BN71" s="126"/>
      <c r="BO71" s="126"/>
      <c r="BP71" s="126"/>
      <c r="BQ71" s="126"/>
      <c r="BR71" s="126"/>
      <c r="BS71" s="126"/>
      <c r="BT71" s="126"/>
      <c r="BU71" s="126"/>
      <c r="BV71" s="126"/>
      <c r="BW71" s="126"/>
      <c r="BX71" s="126"/>
      <c r="BY71" s="126"/>
      <c r="BZ71" s="123">
        <v>0.90654354999999998</v>
      </c>
      <c r="CA71" s="123">
        <v>0.90654354999999998</v>
      </c>
      <c r="CB71" s="123">
        <v>0.90654354999999998</v>
      </c>
      <c r="CC71" s="123">
        <v>0.90654354999999998</v>
      </c>
      <c r="CD71" s="123">
        <v>0.95917571000000001</v>
      </c>
      <c r="CE71" s="123">
        <v>1.14396034</v>
      </c>
      <c r="CF71" s="123">
        <v>1.11404679</v>
      </c>
      <c r="CG71" s="123">
        <v>0.74137436000000001</v>
      </c>
      <c r="CH71" s="123">
        <v>0.68317070000000002</v>
      </c>
      <c r="CI71" s="123">
        <v>0.68337378999999998</v>
      </c>
      <c r="CJ71" s="123">
        <v>0.48000828000000001</v>
      </c>
      <c r="CK71" s="123">
        <v>0.39993169000000001</v>
      </c>
      <c r="CL71" s="123">
        <v>0.38725670000000001</v>
      </c>
      <c r="CM71" s="126"/>
      <c r="CN71" s="126"/>
      <c r="CO71" s="126"/>
      <c r="CP71" s="126"/>
      <c r="CQ71" s="126"/>
      <c r="CR71" s="126"/>
      <c r="CS71" s="126"/>
      <c r="CT71" s="126"/>
      <c r="CU71" s="126"/>
      <c r="CV71" s="126"/>
      <c r="CW71" s="126"/>
      <c r="CX71" s="126"/>
      <c r="CY71" s="125">
        <v>46081</v>
      </c>
      <c r="CZ71" s="125">
        <v>46081</v>
      </c>
      <c r="DA71" s="125">
        <v>46081</v>
      </c>
      <c r="DB71" s="125">
        <v>46081</v>
      </c>
      <c r="DC71" s="125">
        <v>46053</v>
      </c>
      <c r="DD71" s="125">
        <v>46022</v>
      </c>
      <c r="DE71" s="125">
        <v>45991</v>
      </c>
      <c r="DF71" s="125">
        <v>45961</v>
      </c>
      <c r="DG71" s="125">
        <v>45930</v>
      </c>
      <c r="DH71" s="125">
        <v>45900</v>
      </c>
      <c r="DI71" s="125">
        <v>45869</v>
      </c>
      <c r="DJ71" s="125">
        <v>45838</v>
      </c>
      <c r="DK71" s="125">
        <v>45808</v>
      </c>
      <c r="DL71" s="126"/>
      <c r="DM71" s="126"/>
      <c r="DN71" s="126"/>
      <c r="DO71" s="126"/>
      <c r="DP71" s="126"/>
      <c r="DQ71" s="126"/>
      <c r="DR71" s="126"/>
      <c r="DS71" s="126"/>
      <c r="DT71" s="126"/>
      <c r="DU71" s="126"/>
      <c r="DV71" s="126"/>
      <c r="DW71" s="126"/>
      <c r="DX71" s="126" t="s">
        <v>150</v>
      </c>
      <c r="DY71" s="126" t="s">
        <v>150</v>
      </c>
      <c r="DZ71" s="126" t="s">
        <v>150</v>
      </c>
      <c r="EA71" s="126" t="s">
        <v>150</v>
      </c>
      <c r="EB71" s="126" t="s">
        <v>150</v>
      </c>
      <c r="EC71" s="126" t="s">
        <v>150</v>
      </c>
      <c r="ED71" s="126" t="s">
        <v>150</v>
      </c>
      <c r="EE71" s="126" t="s">
        <v>150</v>
      </c>
      <c r="EF71" s="126" t="s">
        <v>150</v>
      </c>
      <c r="EG71" s="126" t="s">
        <v>150</v>
      </c>
      <c r="EH71" s="126" t="s">
        <v>150</v>
      </c>
      <c r="EI71" s="126" t="s">
        <v>150</v>
      </c>
      <c r="EJ71" s="126" t="s">
        <v>150</v>
      </c>
      <c r="EK71" s="126"/>
      <c r="EL71" s="126"/>
      <c r="EM71" s="126"/>
      <c r="EN71" s="126"/>
      <c r="EO71" s="126"/>
      <c r="EP71" s="126"/>
      <c r="EQ71" s="126"/>
      <c r="ER71" s="126"/>
      <c r="ES71" s="126"/>
      <c r="ET71" s="126"/>
      <c r="EU71" s="126"/>
      <c r="EV71" s="126"/>
      <c r="EW71" s="126" t="s">
        <v>151</v>
      </c>
      <c r="EX71" s="126" t="s">
        <v>152</v>
      </c>
      <c r="EY71" s="123">
        <v>1021332.48159035</v>
      </c>
      <c r="EZ71" s="126" t="s">
        <v>165</v>
      </c>
      <c r="FA71" s="126" t="s">
        <v>144</v>
      </c>
      <c r="FB71" s="126" t="s">
        <v>144</v>
      </c>
      <c r="FC71" s="126" t="s">
        <v>144</v>
      </c>
      <c r="FD71" s="126" t="s">
        <v>144</v>
      </c>
      <c r="FE71" s="126" t="s">
        <v>144</v>
      </c>
      <c r="FF71" s="126" t="s">
        <v>144</v>
      </c>
      <c r="FG71" s="126" t="s">
        <v>144</v>
      </c>
      <c r="FH71" s="126" t="s">
        <v>144</v>
      </c>
      <c r="FI71" s="126" t="s">
        <v>144</v>
      </c>
      <c r="FJ71" s="126" t="s">
        <v>144</v>
      </c>
      <c r="FK71" s="126" t="s">
        <v>144</v>
      </c>
      <c r="FL71" s="126" t="s">
        <v>144</v>
      </c>
      <c r="FM71" s="126" t="s">
        <v>144</v>
      </c>
      <c r="FN71" s="126"/>
      <c r="FO71" s="126"/>
      <c r="FP71" s="126"/>
      <c r="FQ71" s="126"/>
      <c r="FR71" s="126"/>
      <c r="FS71" s="126"/>
      <c r="FT71" s="126"/>
      <c r="FU71" s="126"/>
      <c r="FV71" s="126"/>
      <c r="FW71" s="126"/>
      <c r="FX71" s="126"/>
      <c r="FY71" s="126"/>
      <c r="FZ71" s="126" t="s">
        <v>247</v>
      </c>
      <c r="GA71" s="126" t="s">
        <v>163</v>
      </c>
    </row>
    <row r="72" spans="1:183" ht="14.25" customHeight="1">
      <c r="A72" s="121">
        <v>70</v>
      </c>
      <c r="B72" s="121" t="s">
        <v>264</v>
      </c>
      <c r="C72" s="122">
        <v>2.0900000000000001E-4</v>
      </c>
      <c r="D72" s="122">
        <v>2.0900000000000001E-4</v>
      </c>
      <c r="E72" s="122">
        <v>0</v>
      </c>
      <c r="F72" s="122">
        <v>0</v>
      </c>
      <c r="G72" s="122">
        <v>0</v>
      </c>
      <c r="H72" s="122">
        <v>0</v>
      </c>
      <c r="I72" s="122">
        <v>0</v>
      </c>
      <c r="J72" s="122">
        <v>0</v>
      </c>
      <c r="K72" s="122">
        <v>1.354E-3</v>
      </c>
      <c r="L72" s="122">
        <v>1.6850000000000001E-3</v>
      </c>
      <c r="M72" s="122">
        <v>1.6850000000000001E-3</v>
      </c>
      <c r="N72" s="122">
        <v>1.686E-3</v>
      </c>
      <c r="O72" s="122">
        <v>1.686E-3</v>
      </c>
      <c r="P72" s="122">
        <v>1.686E-3</v>
      </c>
      <c r="Q72" s="122">
        <v>1.508E-3</v>
      </c>
      <c r="R72" s="122">
        <v>1.508E-3</v>
      </c>
      <c r="S72" s="122">
        <v>1.24E-3</v>
      </c>
      <c r="T72" s="122">
        <v>1.5790000000000001E-3</v>
      </c>
      <c r="U72" s="122">
        <v>1.6609999999999999E-3</v>
      </c>
      <c r="V72" s="122">
        <v>1.6609999999999999E-3</v>
      </c>
      <c r="W72" s="122">
        <v>1.8129999999999999E-3</v>
      </c>
      <c r="X72" s="122">
        <v>1.8129999999999999E-3</v>
      </c>
      <c r="Y72" s="122">
        <v>4.3600000000000002E-3</v>
      </c>
      <c r="Z72" s="122">
        <v>4.3620000000000004E-3</v>
      </c>
      <c r="AA72" s="122">
        <v>4.9779999999999998E-3</v>
      </c>
      <c r="AB72" s="123">
        <v>2.7935999999999999E-2</v>
      </c>
      <c r="AC72" s="123">
        <v>2.7935999999999999E-2</v>
      </c>
      <c r="AD72" s="123">
        <v>0</v>
      </c>
      <c r="AE72" s="123">
        <v>0</v>
      </c>
      <c r="AF72" s="123">
        <v>0</v>
      </c>
      <c r="AG72" s="123">
        <v>0</v>
      </c>
      <c r="AH72" s="123">
        <v>0</v>
      </c>
      <c r="AI72" s="123">
        <v>0</v>
      </c>
      <c r="AJ72" s="123">
        <v>0.18124999999999999</v>
      </c>
      <c r="AK72" s="123">
        <v>0.225609</v>
      </c>
      <c r="AL72" s="123">
        <v>0.225609</v>
      </c>
      <c r="AM72" s="123">
        <v>0.225609</v>
      </c>
      <c r="AN72" s="123">
        <v>0.225609</v>
      </c>
      <c r="AO72" s="123">
        <v>0.225609</v>
      </c>
      <c r="AP72" s="123">
        <v>0.201769</v>
      </c>
      <c r="AQ72" s="123">
        <v>0.201769</v>
      </c>
      <c r="AR72" s="123">
        <v>0.16589100000000001</v>
      </c>
      <c r="AS72" s="123">
        <v>0.21127499999999999</v>
      </c>
      <c r="AT72" s="123">
        <v>0.22220000000000001</v>
      </c>
      <c r="AU72" s="123">
        <v>0.22220000000000001</v>
      </c>
      <c r="AV72" s="123">
        <v>0.24248</v>
      </c>
      <c r="AW72" s="123">
        <v>0.24248</v>
      </c>
      <c r="AX72" s="123">
        <v>0.58321400000000001</v>
      </c>
      <c r="AY72" s="123">
        <v>0.58321400000000001</v>
      </c>
      <c r="AZ72" s="123">
        <v>0.66560699999999995</v>
      </c>
      <c r="BA72" s="124">
        <v>0</v>
      </c>
      <c r="BB72" s="128">
        <v>2.7935999999999999E-2</v>
      </c>
      <c r="BC72" s="124">
        <v>0</v>
      </c>
      <c r="BD72" s="124">
        <v>0</v>
      </c>
      <c r="BE72" s="124">
        <v>0</v>
      </c>
      <c r="BF72" s="124">
        <v>0</v>
      </c>
      <c r="BG72" s="124">
        <v>0</v>
      </c>
      <c r="BH72" s="127">
        <v>-0.18124999999999999</v>
      </c>
      <c r="BI72" s="127">
        <v>-4.4359000000000003E-2</v>
      </c>
      <c r="BJ72" s="124">
        <v>0</v>
      </c>
      <c r="BK72" s="124">
        <v>0</v>
      </c>
      <c r="BL72" s="124">
        <v>0</v>
      </c>
      <c r="BM72" s="124">
        <v>0</v>
      </c>
      <c r="BN72" s="128">
        <v>2.384E-2</v>
      </c>
      <c r="BO72" s="124">
        <v>0</v>
      </c>
      <c r="BP72" s="128">
        <v>3.5878E-2</v>
      </c>
      <c r="BQ72" s="127">
        <v>-4.5384000000000001E-2</v>
      </c>
      <c r="BR72" s="127">
        <v>-1.0925000000000001E-2</v>
      </c>
      <c r="BS72" s="124">
        <v>0</v>
      </c>
      <c r="BT72" s="127">
        <v>-2.0279999999999999E-2</v>
      </c>
      <c r="BU72" s="124">
        <v>0</v>
      </c>
      <c r="BV72" s="127">
        <v>-0.34073399999999998</v>
      </c>
      <c r="BW72" s="124">
        <v>0</v>
      </c>
      <c r="BX72" s="127">
        <v>-8.2392999999999994E-2</v>
      </c>
      <c r="BY72" s="128">
        <v>2.3317000000000001E-2</v>
      </c>
      <c r="BZ72" s="123">
        <v>1.00819949</v>
      </c>
      <c r="CA72" s="123">
        <v>1.00819949</v>
      </c>
      <c r="CB72" s="123">
        <v>0</v>
      </c>
      <c r="CC72" s="123">
        <v>0</v>
      </c>
      <c r="CD72" s="123">
        <v>0</v>
      </c>
      <c r="CE72" s="123">
        <v>0</v>
      </c>
      <c r="CF72" s="123">
        <v>0</v>
      </c>
      <c r="CG72" s="123">
        <v>0</v>
      </c>
      <c r="CH72" s="123">
        <v>5.9028787999999999</v>
      </c>
      <c r="CI72" s="123">
        <v>7.3497295899999999</v>
      </c>
      <c r="CJ72" s="123">
        <v>7.0375739800000003</v>
      </c>
      <c r="CK72" s="123">
        <v>6.9108599599999998</v>
      </c>
      <c r="CL72" s="123">
        <v>6.6918349099999999</v>
      </c>
      <c r="CM72" s="123">
        <v>6.5082526300000003</v>
      </c>
      <c r="CN72" s="123">
        <v>5.7226391000000003</v>
      </c>
      <c r="CO72" s="123">
        <v>4.7896166899999999</v>
      </c>
      <c r="CP72" s="123">
        <v>4.1755959799999998</v>
      </c>
      <c r="CQ72" s="123">
        <v>6.4412748000000004</v>
      </c>
      <c r="CR72" s="123">
        <v>6.4673369599999999</v>
      </c>
      <c r="CS72" s="123">
        <v>5.9263025000000003</v>
      </c>
      <c r="CT72" s="123">
        <v>5.92180426</v>
      </c>
      <c r="CU72" s="123">
        <v>5.6149413199999998</v>
      </c>
      <c r="CV72" s="123">
        <v>12.00930629</v>
      </c>
      <c r="CW72" s="123">
        <v>12.49934197</v>
      </c>
      <c r="CX72" s="123">
        <v>12.57826807</v>
      </c>
      <c r="CY72" s="125">
        <v>46142</v>
      </c>
      <c r="CZ72" s="125">
        <v>46142</v>
      </c>
      <c r="DA72" s="125">
        <v>45961</v>
      </c>
      <c r="DB72" s="125">
        <v>45961</v>
      </c>
      <c r="DC72" s="125">
        <v>45961</v>
      </c>
      <c r="DD72" s="125">
        <v>45961</v>
      </c>
      <c r="DE72" s="125">
        <v>45961</v>
      </c>
      <c r="DF72" s="125">
        <v>45961</v>
      </c>
      <c r="DG72" s="125">
        <v>45930</v>
      </c>
      <c r="DH72" s="125">
        <v>45900</v>
      </c>
      <c r="DI72" s="125">
        <v>45869</v>
      </c>
      <c r="DJ72" s="125">
        <v>45838</v>
      </c>
      <c r="DK72" s="125">
        <v>45808</v>
      </c>
      <c r="DL72" s="125">
        <v>45777</v>
      </c>
      <c r="DM72" s="125">
        <v>45747</v>
      </c>
      <c r="DN72" s="125">
        <v>45716</v>
      </c>
      <c r="DO72" s="125">
        <v>45688</v>
      </c>
      <c r="DP72" s="125">
        <v>45657</v>
      </c>
      <c r="DQ72" s="125">
        <v>45626</v>
      </c>
      <c r="DR72" s="125">
        <v>45596</v>
      </c>
      <c r="DS72" s="125">
        <v>45565</v>
      </c>
      <c r="DT72" s="125">
        <v>45535</v>
      </c>
      <c r="DU72" s="125">
        <v>45504</v>
      </c>
      <c r="DV72" s="125">
        <v>45473</v>
      </c>
      <c r="DW72" s="125">
        <v>45443</v>
      </c>
      <c r="DX72" s="126" t="s">
        <v>150</v>
      </c>
      <c r="DY72" s="126" t="s">
        <v>150</v>
      </c>
      <c r="DZ72" s="126" t="s">
        <v>150</v>
      </c>
      <c r="EA72" s="126" t="s">
        <v>150</v>
      </c>
      <c r="EB72" s="126" t="s">
        <v>150</v>
      </c>
      <c r="EC72" s="126" t="s">
        <v>150</v>
      </c>
      <c r="ED72" s="126" t="s">
        <v>150</v>
      </c>
      <c r="EE72" s="126" t="s">
        <v>150</v>
      </c>
      <c r="EF72" s="126" t="s">
        <v>150</v>
      </c>
      <c r="EG72" s="126" t="s">
        <v>150</v>
      </c>
      <c r="EH72" s="126" t="s">
        <v>150</v>
      </c>
      <c r="EI72" s="126" t="s">
        <v>150</v>
      </c>
      <c r="EJ72" s="126" t="s">
        <v>150</v>
      </c>
      <c r="EK72" s="126" t="s">
        <v>150</v>
      </c>
      <c r="EL72" s="126" t="s">
        <v>150</v>
      </c>
      <c r="EM72" s="126" t="s">
        <v>150</v>
      </c>
      <c r="EN72" s="126" t="s">
        <v>150</v>
      </c>
      <c r="EO72" s="126" t="s">
        <v>150</v>
      </c>
      <c r="EP72" s="126" t="s">
        <v>150</v>
      </c>
      <c r="EQ72" s="126" t="s">
        <v>150</v>
      </c>
      <c r="ER72" s="126" t="s">
        <v>150</v>
      </c>
      <c r="ES72" s="126" t="s">
        <v>150</v>
      </c>
      <c r="ET72" s="126" t="s">
        <v>150</v>
      </c>
      <c r="EU72" s="126" t="s">
        <v>150</v>
      </c>
      <c r="EV72" s="126" t="s">
        <v>150</v>
      </c>
      <c r="EW72" s="126" t="s">
        <v>151</v>
      </c>
      <c r="EX72" s="126" t="s">
        <v>152</v>
      </c>
      <c r="EY72" s="123">
        <v>11159.83378848</v>
      </c>
      <c r="EZ72" s="126" t="s">
        <v>165</v>
      </c>
      <c r="FA72" s="126" t="s">
        <v>157</v>
      </c>
      <c r="FB72" s="126" t="s">
        <v>157</v>
      </c>
      <c r="FC72" s="126" t="s">
        <v>157</v>
      </c>
      <c r="FD72" s="126" t="s">
        <v>157</v>
      </c>
      <c r="FE72" s="126" t="s">
        <v>157</v>
      </c>
      <c r="FF72" s="126" t="s">
        <v>157</v>
      </c>
      <c r="FG72" s="126" t="s">
        <v>157</v>
      </c>
      <c r="FH72" s="126" t="s">
        <v>157</v>
      </c>
      <c r="FI72" s="126" t="s">
        <v>157</v>
      </c>
      <c r="FJ72" s="126" t="s">
        <v>157</v>
      </c>
      <c r="FK72" s="126" t="s">
        <v>157</v>
      </c>
      <c r="FL72" s="126" t="s">
        <v>157</v>
      </c>
      <c r="FM72" s="126" t="s">
        <v>157</v>
      </c>
      <c r="FN72" s="126" t="s">
        <v>157</v>
      </c>
      <c r="FO72" s="126" t="s">
        <v>196</v>
      </c>
      <c r="FP72" s="126" t="s">
        <v>196</v>
      </c>
      <c r="FQ72" s="126" t="s">
        <v>196</v>
      </c>
      <c r="FR72" s="126" t="s">
        <v>196</v>
      </c>
      <c r="FS72" s="126" t="s">
        <v>196</v>
      </c>
      <c r="FT72" s="126" t="s">
        <v>196</v>
      </c>
      <c r="FU72" s="126" t="s">
        <v>196</v>
      </c>
      <c r="FV72" s="126" t="s">
        <v>157</v>
      </c>
      <c r="FW72" s="126" t="s">
        <v>157</v>
      </c>
      <c r="FX72" s="126" t="s">
        <v>196</v>
      </c>
      <c r="FY72" s="126" t="s">
        <v>196</v>
      </c>
      <c r="FZ72" s="126" t="s">
        <v>154</v>
      </c>
      <c r="GA72" s="126" t="s">
        <v>146</v>
      </c>
    </row>
    <row r="73" spans="1:183" ht="14.25" customHeight="1">
      <c r="A73" s="121">
        <v>71</v>
      </c>
      <c r="B73" s="121" t="s">
        <v>265</v>
      </c>
      <c r="C73" s="122">
        <v>2.0699999999999999E-4</v>
      </c>
      <c r="D73" s="122">
        <v>2.0699999999999999E-4</v>
      </c>
      <c r="E73" s="122">
        <v>2.0699999999999999E-4</v>
      </c>
      <c r="F73" s="122">
        <v>2.0699999999999999E-4</v>
      </c>
      <c r="G73" s="122">
        <v>2.0699999999999999E-4</v>
      </c>
      <c r="H73" s="122">
        <v>2.0699999999999999E-4</v>
      </c>
      <c r="I73" s="122">
        <v>2.0699999999999999E-4</v>
      </c>
      <c r="J73" s="122">
        <v>1.6200000000000001E-4</v>
      </c>
      <c r="K73" s="122">
        <v>1.6200000000000001E-4</v>
      </c>
      <c r="L73" s="122">
        <v>8.2000000000000001E-5</v>
      </c>
      <c r="M73" s="122">
        <v>8.2000000000000001E-5</v>
      </c>
      <c r="N73" s="122">
        <v>8.2000000000000001E-5</v>
      </c>
      <c r="O73" s="121"/>
      <c r="P73" s="121"/>
      <c r="Q73" s="121"/>
      <c r="R73" s="121"/>
      <c r="S73" s="121"/>
      <c r="T73" s="121"/>
      <c r="U73" s="121"/>
      <c r="V73" s="121"/>
      <c r="W73" s="121"/>
      <c r="X73" s="121"/>
      <c r="Y73" s="121"/>
      <c r="Z73" s="121"/>
      <c r="AA73" s="121"/>
      <c r="AB73" s="123">
        <v>2.7660000000000001E-2</v>
      </c>
      <c r="AC73" s="123">
        <v>2.7660000000000001E-2</v>
      </c>
      <c r="AD73" s="123">
        <v>2.7660000000000001E-2</v>
      </c>
      <c r="AE73" s="123">
        <v>2.7660000000000001E-2</v>
      </c>
      <c r="AF73" s="123">
        <v>2.7660000000000001E-2</v>
      </c>
      <c r="AG73" s="123">
        <v>2.7660000000000001E-2</v>
      </c>
      <c r="AH73" s="123">
        <v>2.7660000000000001E-2</v>
      </c>
      <c r="AI73" s="123">
        <v>2.1746999999999999E-2</v>
      </c>
      <c r="AJ73" s="123">
        <v>2.1746999999999999E-2</v>
      </c>
      <c r="AK73" s="123">
        <v>1.0952999999999999E-2</v>
      </c>
      <c r="AL73" s="123">
        <v>1.0952999999999999E-2</v>
      </c>
      <c r="AM73" s="123">
        <v>1.0952999999999999E-2</v>
      </c>
      <c r="AN73" s="126"/>
      <c r="AO73" s="126"/>
      <c r="AP73" s="126"/>
      <c r="AQ73" s="126"/>
      <c r="AR73" s="126"/>
      <c r="AS73" s="126"/>
      <c r="AT73" s="126"/>
      <c r="AU73" s="126"/>
      <c r="AV73" s="126"/>
      <c r="AW73" s="126"/>
      <c r="AX73" s="126"/>
      <c r="AY73" s="126"/>
      <c r="AZ73" s="126"/>
      <c r="BA73" s="124">
        <v>0</v>
      </c>
      <c r="BB73" s="124">
        <v>0</v>
      </c>
      <c r="BC73" s="124">
        <v>0</v>
      </c>
      <c r="BD73" s="124">
        <v>0</v>
      </c>
      <c r="BE73" s="124">
        <v>0</v>
      </c>
      <c r="BF73" s="124">
        <v>0</v>
      </c>
      <c r="BG73" s="128">
        <v>5.9129999999999999E-3</v>
      </c>
      <c r="BH73" s="124">
        <v>0</v>
      </c>
      <c r="BI73" s="128">
        <v>1.0794E-2</v>
      </c>
      <c r="BJ73" s="124">
        <v>0</v>
      </c>
      <c r="BK73" s="124">
        <v>0</v>
      </c>
      <c r="BL73" s="128">
        <v>1.0952999999999999E-2</v>
      </c>
      <c r="BM73" s="126"/>
      <c r="BN73" s="126"/>
      <c r="BO73" s="126"/>
      <c r="BP73" s="126"/>
      <c r="BQ73" s="126"/>
      <c r="BR73" s="126"/>
      <c r="BS73" s="126"/>
      <c r="BT73" s="126"/>
      <c r="BU73" s="126"/>
      <c r="BV73" s="126"/>
      <c r="BW73" s="126"/>
      <c r="BX73" s="126"/>
      <c r="BY73" s="126"/>
      <c r="BZ73" s="123">
        <v>0.99318424000000005</v>
      </c>
      <c r="CA73" s="123">
        <v>0.99318424000000005</v>
      </c>
      <c r="CB73" s="123">
        <v>0.99318424000000005</v>
      </c>
      <c r="CC73" s="123">
        <v>0.99318424000000005</v>
      </c>
      <c r="CD73" s="123">
        <v>0.99318424000000005</v>
      </c>
      <c r="CE73" s="123">
        <v>0.99318424000000005</v>
      </c>
      <c r="CF73" s="123">
        <v>0.99318424000000005</v>
      </c>
      <c r="CG73" s="123">
        <v>0.76858789999999999</v>
      </c>
      <c r="CH73" s="123">
        <v>0.70824774999999995</v>
      </c>
      <c r="CI73" s="123">
        <v>0.33551254000000003</v>
      </c>
      <c r="CJ73" s="123">
        <v>0.33551254000000003</v>
      </c>
      <c r="CK73" s="123">
        <v>0.33551254000000003</v>
      </c>
      <c r="CL73" s="126"/>
      <c r="CM73" s="126"/>
      <c r="CN73" s="126"/>
      <c r="CO73" s="126"/>
      <c r="CP73" s="126"/>
      <c r="CQ73" s="126"/>
      <c r="CR73" s="126"/>
      <c r="CS73" s="126"/>
      <c r="CT73" s="126"/>
      <c r="CU73" s="126"/>
      <c r="CV73" s="126"/>
      <c r="CW73" s="126"/>
      <c r="CX73" s="126"/>
      <c r="CY73" s="125">
        <v>45991</v>
      </c>
      <c r="CZ73" s="125">
        <v>45991</v>
      </c>
      <c r="DA73" s="125">
        <v>45991</v>
      </c>
      <c r="DB73" s="125">
        <v>45991</v>
      </c>
      <c r="DC73" s="125">
        <v>45991</v>
      </c>
      <c r="DD73" s="125">
        <v>45991</v>
      </c>
      <c r="DE73" s="125">
        <v>45991</v>
      </c>
      <c r="DF73" s="125">
        <v>45961</v>
      </c>
      <c r="DG73" s="125">
        <v>45930</v>
      </c>
      <c r="DH73" s="125">
        <v>45838</v>
      </c>
      <c r="DI73" s="125">
        <v>45838</v>
      </c>
      <c r="DJ73" s="125">
        <v>45838</v>
      </c>
      <c r="DK73" s="126"/>
      <c r="DL73" s="126"/>
      <c r="DM73" s="126"/>
      <c r="DN73" s="126"/>
      <c r="DO73" s="126"/>
      <c r="DP73" s="126"/>
      <c r="DQ73" s="126"/>
      <c r="DR73" s="126"/>
      <c r="DS73" s="126"/>
      <c r="DT73" s="126"/>
      <c r="DU73" s="126"/>
      <c r="DV73" s="126"/>
      <c r="DW73" s="126"/>
      <c r="DX73" s="126" t="s">
        <v>150</v>
      </c>
      <c r="DY73" s="126" t="s">
        <v>150</v>
      </c>
      <c r="DZ73" s="126" t="s">
        <v>150</v>
      </c>
      <c r="EA73" s="126" t="s">
        <v>150</v>
      </c>
      <c r="EB73" s="126" t="s">
        <v>150</v>
      </c>
      <c r="EC73" s="126" t="s">
        <v>150</v>
      </c>
      <c r="ED73" s="126" t="s">
        <v>150</v>
      </c>
      <c r="EE73" s="126" t="s">
        <v>150</v>
      </c>
      <c r="EF73" s="126" t="s">
        <v>150</v>
      </c>
      <c r="EG73" s="126" t="s">
        <v>150</v>
      </c>
      <c r="EH73" s="126" t="s">
        <v>150</v>
      </c>
      <c r="EI73" s="126" t="s">
        <v>150</v>
      </c>
      <c r="EJ73" s="126"/>
      <c r="EK73" s="126"/>
      <c r="EL73" s="126"/>
      <c r="EM73" s="126"/>
      <c r="EN73" s="126"/>
      <c r="EO73" s="126"/>
      <c r="EP73" s="126"/>
      <c r="EQ73" s="126"/>
      <c r="ER73" s="126"/>
      <c r="ES73" s="126"/>
      <c r="ET73" s="126"/>
      <c r="EU73" s="126"/>
      <c r="EV73" s="126"/>
      <c r="EW73" s="126" t="s">
        <v>151</v>
      </c>
      <c r="EX73" s="126" t="s">
        <v>152</v>
      </c>
      <c r="EY73" s="123">
        <v>116767.57521638001</v>
      </c>
      <c r="EZ73" s="126"/>
      <c r="FA73" s="126" t="s">
        <v>144</v>
      </c>
      <c r="FB73" s="126" t="s">
        <v>144</v>
      </c>
      <c r="FC73" s="126" t="s">
        <v>144</v>
      </c>
      <c r="FD73" s="126" t="s">
        <v>144</v>
      </c>
      <c r="FE73" s="126" t="s">
        <v>144</v>
      </c>
      <c r="FF73" s="126" t="s">
        <v>144</v>
      </c>
      <c r="FG73" s="126" t="s">
        <v>157</v>
      </c>
      <c r="FH73" s="126" t="s">
        <v>157</v>
      </c>
      <c r="FI73" s="126" t="s">
        <v>157</v>
      </c>
      <c r="FJ73" s="126" t="s">
        <v>157</v>
      </c>
      <c r="FK73" s="126" t="s">
        <v>157</v>
      </c>
      <c r="FL73" s="126" t="s">
        <v>157</v>
      </c>
      <c r="FM73" s="126"/>
      <c r="FN73" s="126"/>
      <c r="FO73" s="126"/>
      <c r="FP73" s="126"/>
      <c r="FQ73" s="126"/>
      <c r="FR73" s="126"/>
      <c r="FS73" s="126"/>
      <c r="FT73" s="126"/>
      <c r="FU73" s="126"/>
      <c r="FV73" s="126"/>
      <c r="FW73" s="126"/>
      <c r="FX73" s="126"/>
      <c r="FY73" s="126"/>
      <c r="FZ73" s="126" t="s">
        <v>176</v>
      </c>
      <c r="GA73" s="126" t="s">
        <v>163</v>
      </c>
    </row>
    <row r="74" spans="1:183" ht="14.25" customHeight="1">
      <c r="A74" s="121">
        <v>72</v>
      </c>
      <c r="B74" s="121" t="s">
        <v>266</v>
      </c>
      <c r="C74" s="122">
        <v>1.9799999999999999E-4</v>
      </c>
      <c r="D74" s="122">
        <v>1.9799999999999999E-4</v>
      </c>
      <c r="E74" s="122">
        <v>1.9799999999999999E-4</v>
      </c>
      <c r="F74" s="122">
        <v>1.9799999999999999E-4</v>
      </c>
      <c r="G74" s="122">
        <v>1.9100000000000001E-4</v>
      </c>
      <c r="H74" s="122">
        <v>1.8200000000000001E-4</v>
      </c>
      <c r="I74" s="122">
        <v>1.8599999999999999E-4</v>
      </c>
      <c r="J74" s="122">
        <v>1.8000000000000001E-4</v>
      </c>
      <c r="K74" s="122">
        <v>1.8000000000000001E-4</v>
      </c>
      <c r="L74" s="122">
        <v>1.8000000000000001E-4</v>
      </c>
      <c r="M74" s="122">
        <v>1.8000000000000001E-4</v>
      </c>
      <c r="N74" s="122">
        <v>1.92E-4</v>
      </c>
      <c r="O74" s="122">
        <v>1.92E-4</v>
      </c>
      <c r="P74" s="122">
        <v>1.92E-4</v>
      </c>
      <c r="Q74" s="122">
        <v>1.74E-4</v>
      </c>
      <c r="R74" s="122">
        <v>1.74E-4</v>
      </c>
      <c r="S74" s="122">
        <v>1.74E-4</v>
      </c>
      <c r="T74" s="122">
        <v>4.0000000000000003E-5</v>
      </c>
      <c r="U74" s="122">
        <v>4.0000000000000003E-5</v>
      </c>
      <c r="V74" s="122">
        <v>4.0000000000000003E-5</v>
      </c>
      <c r="W74" s="122">
        <v>4.0000000000000003E-5</v>
      </c>
      <c r="X74" s="122">
        <v>4.0000000000000003E-5</v>
      </c>
      <c r="Y74" s="122">
        <v>4.0000000000000003E-5</v>
      </c>
      <c r="Z74" s="122">
        <v>8.7000000000000001E-5</v>
      </c>
      <c r="AA74" s="122">
        <v>8.7000000000000001E-5</v>
      </c>
      <c r="AB74" s="123">
        <v>2.6558999999999999E-2</v>
      </c>
      <c r="AC74" s="123">
        <v>2.6558999999999999E-2</v>
      </c>
      <c r="AD74" s="123">
        <v>2.6558999999999999E-2</v>
      </c>
      <c r="AE74" s="123">
        <v>2.6558999999999999E-2</v>
      </c>
      <c r="AF74" s="123">
        <v>2.5561E-2</v>
      </c>
      <c r="AG74" s="123">
        <v>2.4388E-2</v>
      </c>
      <c r="AH74" s="123">
        <v>2.4875000000000001E-2</v>
      </c>
      <c r="AI74" s="123">
        <v>2.4143999999999999E-2</v>
      </c>
      <c r="AJ74" s="123">
        <v>2.4143999999999999E-2</v>
      </c>
      <c r="AK74" s="123">
        <v>2.4143999999999999E-2</v>
      </c>
      <c r="AL74" s="123">
        <v>2.4143999999999999E-2</v>
      </c>
      <c r="AM74" s="123">
        <v>2.5673999999999999E-2</v>
      </c>
      <c r="AN74" s="123">
        <v>2.5673999999999999E-2</v>
      </c>
      <c r="AO74" s="123">
        <v>2.5673999999999999E-2</v>
      </c>
      <c r="AP74" s="123">
        <v>2.3327000000000001E-2</v>
      </c>
      <c r="AQ74" s="123">
        <v>2.3327000000000001E-2</v>
      </c>
      <c r="AR74" s="123">
        <v>2.3327000000000001E-2</v>
      </c>
      <c r="AS74" s="123">
        <v>5.398E-3</v>
      </c>
      <c r="AT74" s="123">
        <v>5.398E-3</v>
      </c>
      <c r="AU74" s="123">
        <v>5.398E-3</v>
      </c>
      <c r="AV74" s="123">
        <v>5.398E-3</v>
      </c>
      <c r="AW74" s="123">
        <v>5.398E-3</v>
      </c>
      <c r="AX74" s="123">
        <v>5.398E-3</v>
      </c>
      <c r="AY74" s="123">
        <v>1.1667E-2</v>
      </c>
      <c r="AZ74" s="123">
        <v>1.1667E-2</v>
      </c>
      <c r="BA74" s="124">
        <v>0</v>
      </c>
      <c r="BB74" s="124">
        <v>0</v>
      </c>
      <c r="BC74" s="124">
        <v>0</v>
      </c>
      <c r="BD74" s="128">
        <v>9.9799999999999997E-4</v>
      </c>
      <c r="BE74" s="128">
        <v>1.173E-3</v>
      </c>
      <c r="BF74" s="127">
        <v>-4.8700000000000002E-4</v>
      </c>
      <c r="BG74" s="128">
        <v>7.3099999999999999E-4</v>
      </c>
      <c r="BH74" s="124">
        <v>0</v>
      </c>
      <c r="BI74" s="124">
        <v>0</v>
      </c>
      <c r="BJ74" s="124">
        <v>0</v>
      </c>
      <c r="BK74" s="127">
        <v>-1.5299999999999999E-3</v>
      </c>
      <c r="BL74" s="124">
        <v>0</v>
      </c>
      <c r="BM74" s="124">
        <v>0</v>
      </c>
      <c r="BN74" s="128">
        <v>2.3470000000000001E-3</v>
      </c>
      <c r="BO74" s="124">
        <v>0</v>
      </c>
      <c r="BP74" s="124">
        <v>0</v>
      </c>
      <c r="BQ74" s="128">
        <v>1.7929E-2</v>
      </c>
      <c r="BR74" s="124">
        <v>0</v>
      </c>
      <c r="BS74" s="124">
        <v>0</v>
      </c>
      <c r="BT74" s="124">
        <v>0</v>
      </c>
      <c r="BU74" s="124">
        <v>0</v>
      </c>
      <c r="BV74" s="124">
        <v>0</v>
      </c>
      <c r="BW74" s="127">
        <v>-6.2690000000000003E-3</v>
      </c>
      <c r="BX74" s="124">
        <v>0</v>
      </c>
      <c r="BY74" s="124">
        <v>0</v>
      </c>
      <c r="BZ74" s="123">
        <v>0.73679879000000004</v>
      </c>
      <c r="CA74" s="123">
        <v>0.73679879000000004</v>
      </c>
      <c r="CB74" s="123">
        <v>0.73679879000000004</v>
      </c>
      <c r="CC74" s="123">
        <v>0.773505</v>
      </c>
      <c r="CD74" s="123">
        <v>0.78765991999999996</v>
      </c>
      <c r="CE74" s="123">
        <v>0.89629276000000002</v>
      </c>
      <c r="CF74" s="123">
        <v>0.89318359000000003</v>
      </c>
      <c r="CG74" s="123">
        <v>0.85330326999999995</v>
      </c>
      <c r="CH74" s="123">
        <v>0.78631231000000001</v>
      </c>
      <c r="CI74" s="123">
        <v>0.78654606999999999</v>
      </c>
      <c r="CJ74" s="123">
        <v>0.75314011000000003</v>
      </c>
      <c r="CK74" s="123">
        <v>0.78644654000000003</v>
      </c>
      <c r="CL74" s="123">
        <v>0.76152178999999998</v>
      </c>
      <c r="CM74" s="123">
        <v>0.74063036999999998</v>
      </c>
      <c r="CN74" s="123">
        <v>0.66160808999999998</v>
      </c>
      <c r="CO74" s="123">
        <v>0.55373912000000003</v>
      </c>
      <c r="CP74" s="123">
        <v>0.58715740000000005</v>
      </c>
      <c r="CQ74" s="123">
        <v>0.14397020999999999</v>
      </c>
      <c r="CR74" s="123">
        <v>0.14397020999999999</v>
      </c>
      <c r="CS74" s="123">
        <v>0.14397020999999999</v>
      </c>
      <c r="CT74" s="123">
        <v>0.11115343</v>
      </c>
      <c r="CU74" s="123">
        <v>0.11115343</v>
      </c>
      <c r="CV74" s="123">
        <v>0.11115343</v>
      </c>
      <c r="CW74" s="123">
        <v>0.24183774</v>
      </c>
      <c r="CX74" s="123">
        <v>0.24183774</v>
      </c>
      <c r="CY74" s="125">
        <v>46112</v>
      </c>
      <c r="CZ74" s="125">
        <v>46112</v>
      </c>
      <c r="DA74" s="125">
        <v>46112</v>
      </c>
      <c r="DB74" s="125">
        <v>46081</v>
      </c>
      <c r="DC74" s="125">
        <v>46053</v>
      </c>
      <c r="DD74" s="125">
        <v>46022</v>
      </c>
      <c r="DE74" s="125">
        <v>45991</v>
      </c>
      <c r="DF74" s="125">
        <v>45961</v>
      </c>
      <c r="DG74" s="125">
        <v>45930</v>
      </c>
      <c r="DH74" s="125">
        <v>45900</v>
      </c>
      <c r="DI74" s="125">
        <v>45869</v>
      </c>
      <c r="DJ74" s="125">
        <v>45838</v>
      </c>
      <c r="DK74" s="125">
        <v>45808</v>
      </c>
      <c r="DL74" s="125">
        <v>45777</v>
      </c>
      <c r="DM74" s="125">
        <v>45747</v>
      </c>
      <c r="DN74" s="125">
        <v>45716</v>
      </c>
      <c r="DO74" s="125">
        <v>45688</v>
      </c>
      <c r="DP74" s="125">
        <v>45596</v>
      </c>
      <c r="DQ74" s="125">
        <v>45596</v>
      </c>
      <c r="DR74" s="125">
        <v>45596</v>
      </c>
      <c r="DS74" s="125">
        <v>45504</v>
      </c>
      <c r="DT74" s="125">
        <v>45504</v>
      </c>
      <c r="DU74" s="125">
        <v>45504</v>
      </c>
      <c r="DV74" s="125">
        <v>45382</v>
      </c>
      <c r="DW74" s="125">
        <v>45382</v>
      </c>
      <c r="DX74" s="126" t="s">
        <v>150</v>
      </c>
      <c r="DY74" s="126" t="s">
        <v>150</v>
      </c>
      <c r="DZ74" s="126" t="s">
        <v>150</v>
      </c>
      <c r="EA74" s="126" t="s">
        <v>150</v>
      </c>
      <c r="EB74" s="126" t="s">
        <v>150</v>
      </c>
      <c r="EC74" s="126" t="s">
        <v>150</v>
      </c>
      <c r="ED74" s="126" t="s">
        <v>150</v>
      </c>
      <c r="EE74" s="126" t="s">
        <v>150</v>
      </c>
      <c r="EF74" s="126" t="s">
        <v>150</v>
      </c>
      <c r="EG74" s="126" t="s">
        <v>150</v>
      </c>
      <c r="EH74" s="126" t="s">
        <v>150</v>
      </c>
      <c r="EI74" s="126" t="s">
        <v>150</v>
      </c>
      <c r="EJ74" s="126" t="s">
        <v>150</v>
      </c>
      <c r="EK74" s="126" t="s">
        <v>150</v>
      </c>
      <c r="EL74" s="126" t="s">
        <v>150</v>
      </c>
      <c r="EM74" s="126" t="s">
        <v>150</v>
      </c>
      <c r="EN74" s="126" t="s">
        <v>150</v>
      </c>
      <c r="EO74" s="126" t="s">
        <v>150</v>
      </c>
      <c r="EP74" s="126" t="s">
        <v>150</v>
      </c>
      <c r="EQ74" s="126" t="s">
        <v>150</v>
      </c>
      <c r="ER74" s="126" t="s">
        <v>150</v>
      </c>
      <c r="ES74" s="126" t="s">
        <v>150</v>
      </c>
      <c r="ET74" s="126" t="s">
        <v>150</v>
      </c>
      <c r="EU74" s="126" t="s">
        <v>150</v>
      </c>
      <c r="EV74" s="126" t="s">
        <v>150</v>
      </c>
      <c r="EW74" s="126" t="s">
        <v>151</v>
      </c>
      <c r="EX74" s="126" t="s">
        <v>152</v>
      </c>
      <c r="EY74" s="123">
        <v>74744.472247550002</v>
      </c>
      <c r="EZ74" s="126" t="s">
        <v>207</v>
      </c>
      <c r="FA74" s="126" t="s">
        <v>144</v>
      </c>
      <c r="FB74" s="126" t="s">
        <v>144</v>
      </c>
      <c r="FC74" s="126" t="s">
        <v>144</v>
      </c>
      <c r="FD74" s="126" t="s">
        <v>144</v>
      </c>
      <c r="FE74" s="126" t="s">
        <v>144</v>
      </c>
      <c r="FF74" s="126" t="s">
        <v>144</v>
      </c>
      <c r="FG74" s="126" t="s">
        <v>144</v>
      </c>
      <c r="FH74" s="126" t="s">
        <v>144</v>
      </c>
      <c r="FI74" s="126" t="s">
        <v>144</v>
      </c>
      <c r="FJ74" s="126" t="s">
        <v>144</v>
      </c>
      <c r="FK74" s="126" t="s">
        <v>144</v>
      </c>
      <c r="FL74" s="126" t="s">
        <v>144</v>
      </c>
      <c r="FM74" s="126" t="s">
        <v>144</v>
      </c>
      <c r="FN74" s="126" t="s">
        <v>157</v>
      </c>
      <c r="FO74" s="126" t="s">
        <v>157</v>
      </c>
      <c r="FP74" s="126" t="s">
        <v>157</v>
      </c>
      <c r="FQ74" s="126" t="s">
        <v>157</v>
      </c>
      <c r="FR74" s="126" t="s">
        <v>157</v>
      </c>
      <c r="FS74" s="126" t="s">
        <v>157</v>
      </c>
      <c r="FT74" s="126" t="s">
        <v>157</v>
      </c>
      <c r="FU74" s="126" t="s">
        <v>157</v>
      </c>
      <c r="FV74" s="126" t="s">
        <v>157</v>
      </c>
      <c r="FW74" s="126" t="s">
        <v>157</v>
      </c>
      <c r="FX74" s="126" t="s">
        <v>144</v>
      </c>
      <c r="FY74" s="126" t="s">
        <v>144</v>
      </c>
      <c r="FZ74" s="126" t="s">
        <v>211</v>
      </c>
      <c r="GA74" s="126" t="s">
        <v>212</v>
      </c>
    </row>
    <row r="75" spans="1:183" ht="14.25" customHeight="1">
      <c r="A75" s="121">
        <v>73</v>
      </c>
      <c r="B75" s="121" t="s">
        <v>267</v>
      </c>
      <c r="C75" s="122">
        <v>1.9599999999999999E-4</v>
      </c>
      <c r="D75" s="122">
        <v>1.9599999999999999E-4</v>
      </c>
      <c r="E75" s="122">
        <v>1.9599999999999999E-4</v>
      </c>
      <c r="F75" s="122">
        <v>1.9599999999999999E-4</v>
      </c>
      <c r="G75" s="122">
        <v>1.9599999999999999E-4</v>
      </c>
      <c r="H75" s="122">
        <v>1.9599999999999999E-4</v>
      </c>
      <c r="I75" s="121"/>
      <c r="J75" s="121"/>
      <c r="K75" s="121"/>
      <c r="L75" s="121"/>
      <c r="M75" s="121"/>
      <c r="N75" s="121"/>
      <c r="O75" s="121"/>
      <c r="P75" s="121"/>
      <c r="Q75" s="121"/>
      <c r="R75" s="121"/>
      <c r="S75" s="121"/>
      <c r="T75" s="121"/>
      <c r="U75" s="121"/>
      <c r="V75" s="121"/>
      <c r="W75" s="121"/>
      <c r="X75" s="121"/>
      <c r="Y75" s="121"/>
      <c r="Z75" s="121"/>
      <c r="AA75" s="121"/>
      <c r="AB75" s="123">
        <v>2.622E-2</v>
      </c>
      <c r="AC75" s="123">
        <v>2.622E-2</v>
      </c>
      <c r="AD75" s="123">
        <v>2.622E-2</v>
      </c>
      <c r="AE75" s="123">
        <v>2.622E-2</v>
      </c>
      <c r="AF75" s="123">
        <v>2.622E-2</v>
      </c>
      <c r="AG75" s="123">
        <v>2.622E-2</v>
      </c>
      <c r="AH75" s="126"/>
      <c r="AI75" s="126"/>
      <c r="AJ75" s="126"/>
      <c r="AK75" s="126"/>
      <c r="AL75" s="126"/>
      <c r="AM75" s="126"/>
      <c r="AN75" s="126"/>
      <c r="AO75" s="126"/>
      <c r="AP75" s="126"/>
      <c r="AQ75" s="126"/>
      <c r="AR75" s="126"/>
      <c r="AS75" s="126"/>
      <c r="AT75" s="126"/>
      <c r="AU75" s="126"/>
      <c r="AV75" s="126"/>
      <c r="AW75" s="126"/>
      <c r="AX75" s="126"/>
      <c r="AY75" s="126"/>
      <c r="AZ75" s="126"/>
      <c r="BA75" s="124">
        <v>0</v>
      </c>
      <c r="BB75" s="124">
        <v>0</v>
      </c>
      <c r="BC75" s="124">
        <v>0</v>
      </c>
      <c r="BD75" s="124">
        <v>0</v>
      </c>
      <c r="BE75" s="124">
        <v>0</v>
      </c>
      <c r="BF75" s="128">
        <v>2.622E-2</v>
      </c>
      <c r="BG75" s="126"/>
      <c r="BH75" s="126"/>
      <c r="BI75" s="126"/>
      <c r="BJ75" s="126"/>
      <c r="BK75" s="126"/>
      <c r="BL75" s="126"/>
      <c r="BM75" s="126"/>
      <c r="BN75" s="126"/>
      <c r="BO75" s="126"/>
      <c r="BP75" s="126"/>
      <c r="BQ75" s="126"/>
      <c r="BR75" s="126"/>
      <c r="BS75" s="126"/>
      <c r="BT75" s="126"/>
      <c r="BU75" s="126"/>
      <c r="BV75" s="126"/>
      <c r="BW75" s="126"/>
      <c r="BX75" s="126"/>
      <c r="BY75" s="126"/>
      <c r="BZ75" s="123">
        <v>0.96362130000000001</v>
      </c>
      <c r="CA75" s="123">
        <v>0.96362130000000001</v>
      </c>
      <c r="CB75" s="123">
        <v>0.96362130000000001</v>
      </c>
      <c r="CC75" s="123">
        <v>0.96362130000000001</v>
      </c>
      <c r="CD75" s="123">
        <v>0.96362130000000001</v>
      </c>
      <c r="CE75" s="123">
        <v>0.96362130000000001</v>
      </c>
      <c r="CF75" s="126"/>
      <c r="CG75" s="126"/>
      <c r="CH75" s="126"/>
      <c r="CI75" s="126"/>
      <c r="CJ75" s="126"/>
      <c r="CK75" s="126"/>
      <c r="CL75" s="126"/>
      <c r="CM75" s="126"/>
      <c r="CN75" s="126"/>
      <c r="CO75" s="126"/>
      <c r="CP75" s="126"/>
      <c r="CQ75" s="126"/>
      <c r="CR75" s="126"/>
      <c r="CS75" s="126"/>
      <c r="CT75" s="126"/>
      <c r="CU75" s="126"/>
      <c r="CV75" s="126"/>
      <c r="CW75" s="126"/>
      <c r="CX75" s="126"/>
      <c r="CY75" s="125">
        <v>46022</v>
      </c>
      <c r="CZ75" s="125">
        <v>46022</v>
      </c>
      <c r="DA75" s="125">
        <v>46022</v>
      </c>
      <c r="DB75" s="125">
        <v>46022</v>
      </c>
      <c r="DC75" s="125">
        <v>46022</v>
      </c>
      <c r="DD75" s="125">
        <v>46022</v>
      </c>
      <c r="DE75" s="126"/>
      <c r="DF75" s="126"/>
      <c r="DG75" s="126"/>
      <c r="DH75" s="126"/>
      <c r="DI75" s="126"/>
      <c r="DJ75" s="126"/>
      <c r="DK75" s="126"/>
      <c r="DL75" s="126"/>
      <c r="DM75" s="126"/>
      <c r="DN75" s="126"/>
      <c r="DO75" s="126"/>
      <c r="DP75" s="126"/>
      <c r="DQ75" s="126"/>
      <c r="DR75" s="126"/>
      <c r="DS75" s="126"/>
      <c r="DT75" s="126"/>
      <c r="DU75" s="126"/>
      <c r="DV75" s="126"/>
      <c r="DW75" s="126"/>
      <c r="DX75" s="126" t="s">
        <v>150</v>
      </c>
      <c r="DY75" s="126" t="s">
        <v>150</v>
      </c>
      <c r="DZ75" s="126" t="s">
        <v>150</v>
      </c>
      <c r="EA75" s="126" t="s">
        <v>150</v>
      </c>
      <c r="EB75" s="126" t="s">
        <v>150</v>
      </c>
      <c r="EC75" s="126" t="s">
        <v>150</v>
      </c>
      <c r="ED75" s="126"/>
      <c r="EE75" s="126"/>
      <c r="EF75" s="126"/>
      <c r="EG75" s="126"/>
      <c r="EH75" s="126"/>
      <c r="EI75" s="126"/>
      <c r="EJ75" s="126"/>
      <c r="EK75" s="126"/>
      <c r="EL75" s="126"/>
      <c r="EM75" s="126"/>
      <c r="EN75" s="126"/>
      <c r="EO75" s="126"/>
      <c r="EP75" s="126"/>
      <c r="EQ75" s="126"/>
      <c r="ER75" s="126"/>
      <c r="ES75" s="126"/>
      <c r="ET75" s="126"/>
      <c r="EU75" s="126"/>
      <c r="EV75" s="126"/>
      <c r="EW75" s="126" t="s">
        <v>151</v>
      </c>
      <c r="EX75" s="126" t="s">
        <v>152</v>
      </c>
      <c r="EY75" s="123">
        <v>2194.3467997399998</v>
      </c>
      <c r="EZ75" s="126" t="s">
        <v>165</v>
      </c>
      <c r="FA75" s="126" t="s">
        <v>196</v>
      </c>
      <c r="FB75" s="126" t="s">
        <v>196</v>
      </c>
      <c r="FC75" s="126" t="s">
        <v>157</v>
      </c>
      <c r="FD75" s="126" t="s">
        <v>157</v>
      </c>
      <c r="FE75" s="126" t="s">
        <v>157</v>
      </c>
      <c r="FF75" s="126" t="s">
        <v>157</v>
      </c>
      <c r="FG75" s="126"/>
      <c r="FH75" s="126"/>
      <c r="FI75" s="126"/>
      <c r="FJ75" s="126"/>
      <c r="FK75" s="126"/>
      <c r="FL75" s="126"/>
      <c r="FM75" s="126"/>
      <c r="FN75" s="126"/>
      <c r="FO75" s="126"/>
      <c r="FP75" s="126"/>
      <c r="FQ75" s="126"/>
      <c r="FR75" s="126"/>
      <c r="FS75" s="126"/>
      <c r="FT75" s="126"/>
      <c r="FU75" s="126"/>
      <c r="FV75" s="126"/>
      <c r="FW75" s="126"/>
      <c r="FX75" s="126"/>
      <c r="FY75" s="126"/>
      <c r="FZ75" s="126" t="s">
        <v>268</v>
      </c>
      <c r="GA75" s="126" t="s">
        <v>269</v>
      </c>
    </row>
    <row r="76" spans="1:183" ht="14.25" customHeight="1">
      <c r="A76" s="121">
        <v>74</v>
      </c>
      <c r="B76" s="121" t="s">
        <v>270</v>
      </c>
      <c r="C76" s="122">
        <v>1.8599999999999999E-4</v>
      </c>
      <c r="D76" s="122">
        <v>1.8599999999999999E-4</v>
      </c>
      <c r="E76" s="122">
        <v>1.8599999999999999E-4</v>
      </c>
      <c r="F76" s="122">
        <v>1.8599999999999999E-4</v>
      </c>
      <c r="G76" s="122">
        <v>1.75E-4</v>
      </c>
      <c r="H76" s="122">
        <v>1.7000000000000001E-4</v>
      </c>
      <c r="I76" s="122">
        <v>1.6699999999999999E-4</v>
      </c>
      <c r="J76" s="122">
        <v>1.6200000000000001E-4</v>
      </c>
      <c r="K76" s="122">
        <v>1.5300000000000001E-4</v>
      </c>
      <c r="L76" s="122">
        <v>1.5300000000000001E-4</v>
      </c>
      <c r="M76" s="122">
        <v>1.5300000000000001E-4</v>
      </c>
      <c r="N76" s="122">
        <v>1.5300000000000001E-4</v>
      </c>
      <c r="O76" s="122">
        <v>1.66E-4</v>
      </c>
      <c r="P76" s="122">
        <v>1.6699999999999999E-4</v>
      </c>
      <c r="Q76" s="122">
        <v>1.6699999999999999E-4</v>
      </c>
      <c r="R76" s="122">
        <v>1.8200000000000001E-4</v>
      </c>
      <c r="S76" s="122">
        <v>1.8200000000000001E-4</v>
      </c>
      <c r="T76" s="122">
        <v>1.8200000000000001E-4</v>
      </c>
      <c r="U76" s="122">
        <v>1.8200000000000001E-4</v>
      </c>
      <c r="V76" s="122">
        <v>1.8799999999999999E-4</v>
      </c>
      <c r="W76" s="122">
        <v>1.8799999999999999E-4</v>
      </c>
      <c r="X76" s="122">
        <v>1.94E-4</v>
      </c>
      <c r="Y76" s="122">
        <v>1.76E-4</v>
      </c>
      <c r="Z76" s="122">
        <v>1.76E-4</v>
      </c>
      <c r="AA76" s="122">
        <v>1.4899999999999999E-4</v>
      </c>
      <c r="AB76" s="123">
        <v>2.4892000000000001E-2</v>
      </c>
      <c r="AC76" s="123">
        <v>2.4892000000000001E-2</v>
      </c>
      <c r="AD76" s="123">
        <v>2.4892000000000001E-2</v>
      </c>
      <c r="AE76" s="123">
        <v>2.4892000000000001E-2</v>
      </c>
      <c r="AF76" s="123">
        <v>2.3463999999999999E-2</v>
      </c>
      <c r="AG76" s="123">
        <v>2.2749999999999999E-2</v>
      </c>
      <c r="AH76" s="123">
        <v>2.2391999999999999E-2</v>
      </c>
      <c r="AI76" s="123">
        <v>2.1628000000000001E-2</v>
      </c>
      <c r="AJ76" s="123">
        <v>2.0485E-2</v>
      </c>
      <c r="AK76" s="123">
        <v>2.0485E-2</v>
      </c>
      <c r="AL76" s="123">
        <v>2.0485E-2</v>
      </c>
      <c r="AM76" s="123">
        <v>2.0485E-2</v>
      </c>
      <c r="AN76" s="123">
        <v>2.2280000000000001E-2</v>
      </c>
      <c r="AO76" s="123">
        <v>2.2280000000000001E-2</v>
      </c>
      <c r="AP76" s="123">
        <v>2.2280000000000001E-2</v>
      </c>
      <c r="AQ76" s="123">
        <v>2.4302000000000001E-2</v>
      </c>
      <c r="AR76" s="123">
        <v>2.4302000000000001E-2</v>
      </c>
      <c r="AS76" s="123">
        <v>2.4302000000000001E-2</v>
      </c>
      <c r="AT76" s="123">
        <v>2.4302000000000001E-2</v>
      </c>
      <c r="AU76" s="123">
        <v>2.5190000000000001E-2</v>
      </c>
      <c r="AV76" s="123">
        <v>2.5190000000000001E-2</v>
      </c>
      <c r="AW76" s="123">
        <v>2.5930000000000002E-2</v>
      </c>
      <c r="AX76" s="123">
        <v>2.3480000000000001E-2</v>
      </c>
      <c r="AY76" s="123">
        <v>2.3480000000000001E-2</v>
      </c>
      <c r="AZ76" s="123">
        <v>1.9968E-2</v>
      </c>
      <c r="BA76" s="124">
        <v>0</v>
      </c>
      <c r="BB76" s="124">
        <v>0</v>
      </c>
      <c r="BC76" s="124">
        <v>0</v>
      </c>
      <c r="BD76" s="128">
        <v>1.428E-3</v>
      </c>
      <c r="BE76" s="128">
        <v>7.1400000000000001E-4</v>
      </c>
      <c r="BF76" s="128">
        <v>3.5799999999999997E-4</v>
      </c>
      <c r="BG76" s="128">
        <v>7.6400000000000003E-4</v>
      </c>
      <c r="BH76" s="128">
        <v>1.1429999999999999E-3</v>
      </c>
      <c r="BI76" s="124">
        <v>0</v>
      </c>
      <c r="BJ76" s="124">
        <v>0</v>
      </c>
      <c r="BK76" s="124">
        <v>0</v>
      </c>
      <c r="BL76" s="127">
        <v>-1.7949999999999999E-3</v>
      </c>
      <c r="BM76" s="124">
        <v>0</v>
      </c>
      <c r="BN76" s="124">
        <v>0</v>
      </c>
      <c r="BO76" s="127">
        <v>-2.0219999999999999E-3</v>
      </c>
      <c r="BP76" s="124">
        <v>0</v>
      </c>
      <c r="BQ76" s="124">
        <v>0</v>
      </c>
      <c r="BR76" s="124">
        <v>0</v>
      </c>
      <c r="BS76" s="127">
        <v>-8.8800000000000001E-4</v>
      </c>
      <c r="BT76" s="124">
        <v>0</v>
      </c>
      <c r="BU76" s="127">
        <v>-7.3999999999999999E-4</v>
      </c>
      <c r="BV76" s="128">
        <v>2.4499999999999999E-3</v>
      </c>
      <c r="BW76" s="124">
        <v>0</v>
      </c>
      <c r="BX76" s="128">
        <v>3.5119999999999999E-3</v>
      </c>
      <c r="BY76" s="124">
        <v>0</v>
      </c>
      <c r="BZ76" s="123">
        <v>0.89834270000000005</v>
      </c>
      <c r="CA76" s="123">
        <v>0.89834270000000005</v>
      </c>
      <c r="CB76" s="123">
        <v>0.69055294</v>
      </c>
      <c r="CC76" s="123">
        <v>0.72495525000000005</v>
      </c>
      <c r="CD76" s="123">
        <v>0.72304104999999996</v>
      </c>
      <c r="CE76" s="123">
        <v>0.836094</v>
      </c>
      <c r="CF76" s="123">
        <v>0.80402680999999998</v>
      </c>
      <c r="CG76" s="123">
        <v>0.76438216999999997</v>
      </c>
      <c r="CH76" s="123">
        <v>0.66714742999999999</v>
      </c>
      <c r="CI76" s="123">
        <v>0.66734576000000001</v>
      </c>
      <c r="CJ76" s="123">
        <v>0.63900245</v>
      </c>
      <c r="CK76" s="123">
        <v>0.62749697999999998</v>
      </c>
      <c r="CL76" s="123">
        <v>0.66085165999999995</v>
      </c>
      <c r="CM76" s="123">
        <v>0.64272200000000002</v>
      </c>
      <c r="CN76" s="123">
        <v>0.63191273000000003</v>
      </c>
      <c r="CO76" s="123">
        <v>0.57688379000000001</v>
      </c>
      <c r="CP76" s="123">
        <v>0.61169885000000002</v>
      </c>
      <c r="CQ76" s="123">
        <v>0.74091046999999999</v>
      </c>
      <c r="CR76" s="123">
        <v>0.70733223999999995</v>
      </c>
      <c r="CS76" s="123">
        <v>0.67184319999999997</v>
      </c>
      <c r="CT76" s="123">
        <v>0.61518578999999995</v>
      </c>
      <c r="CU76" s="123">
        <v>0.60044304000000004</v>
      </c>
      <c r="CV76" s="123">
        <v>0.50321930999999998</v>
      </c>
      <c r="CW76" s="123">
        <v>0.50321930999999998</v>
      </c>
      <c r="CX76" s="123">
        <v>0.37734406999999998</v>
      </c>
      <c r="CY76" s="125">
        <v>46142</v>
      </c>
      <c r="CZ76" s="125">
        <v>46142</v>
      </c>
      <c r="DA76" s="125">
        <v>46112</v>
      </c>
      <c r="DB76" s="125">
        <v>46081</v>
      </c>
      <c r="DC76" s="125">
        <v>46053</v>
      </c>
      <c r="DD76" s="125">
        <v>46022</v>
      </c>
      <c r="DE76" s="125">
        <v>45991</v>
      </c>
      <c r="DF76" s="125">
        <v>45961</v>
      </c>
      <c r="DG76" s="125">
        <v>45930</v>
      </c>
      <c r="DH76" s="125">
        <v>45900</v>
      </c>
      <c r="DI76" s="125">
        <v>45869</v>
      </c>
      <c r="DJ76" s="125">
        <v>45838</v>
      </c>
      <c r="DK76" s="125">
        <v>45808</v>
      </c>
      <c r="DL76" s="125">
        <v>45777</v>
      </c>
      <c r="DM76" s="125">
        <v>45747</v>
      </c>
      <c r="DN76" s="125">
        <v>45716</v>
      </c>
      <c r="DO76" s="125">
        <v>45688</v>
      </c>
      <c r="DP76" s="125">
        <v>45657</v>
      </c>
      <c r="DQ76" s="125">
        <v>45626</v>
      </c>
      <c r="DR76" s="125">
        <v>45596</v>
      </c>
      <c r="DS76" s="125">
        <v>45565</v>
      </c>
      <c r="DT76" s="125">
        <v>45535</v>
      </c>
      <c r="DU76" s="125">
        <v>45473</v>
      </c>
      <c r="DV76" s="125">
        <v>45473</v>
      </c>
      <c r="DW76" s="125">
        <v>45443</v>
      </c>
      <c r="DX76" s="126" t="s">
        <v>150</v>
      </c>
      <c r="DY76" s="126" t="s">
        <v>150</v>
      </c>
      <c r="DZ76" s="126" t="s">
        <v>150</v>
      </c>
      <c r="EA76" s="126" t="s">
        <v>150</v>
      </c>
      <c r="EB76" s="126" t="s">
        <v>150</v>
      </c>
      <c r="EC76" s="126" t="s">
        <v>150</v>
      </c>
      <c r="ED76" s="126" t="s">
        <v>150</v>
      </c>
      <c r="EE76" s="126" t="s">
        <v>150</v>
      </c>
      <c r="EF76" s="126" t="s">
        <v>150</v>
      </c>
      <c r="EG76" s="126" t="s">
        <v>150</v>
      </c>
      <c r="EH76" s="126" t="s">
        <v>150</v>
      </c>
      <c r="EI76" s="126" t="s">
        <v>150</v>
      </c>
      <c r="EJ76" s="126" t="s">
        <v>150</v>
      </c>
      <c r="EK76" s="126" t="s">
        <v>150</v>
      </c>
      <c r="EL76" s="126" t="s">
        <v>150</v>
      </c>
      <c r="EM76" s="126" t="s">
        <v>150</v>
      </c>
      <c r="EN76" s="126" t="s">
        <v>150</v>
      </c>
      <c r="EO76" s="126" t="s">
        <v>150</v>
      </c>
      <c r="EP76" s="126" t="s">
        <v>150</v>
      </c>
      <c r="EQ76" s="126" t="s">
        <v>150</v>
      </c>
      <c r="ER76" s="126" t="s">
        <v>150</v>
      </c>
      <c r="ES76" s="126" t="s">
        <v>150</v>
      </c>
      <c r="ET76" s="126" t="s">
        <v>150</v>
      </c>
      <c r="EU76" s="126" t="s">
        <v>150</v>
      </c>
      <c r="EV76" s="126" t="s">
        <v>150</v>
      </c>
      <c r="EW76" s="126" t="s">
        <v>151</v>
      </c>
      <c r="EX76" s="126" t="s">
        <v>173</v>
      </c>
      <c r="EY76" s="123">
        <v>158760.37966850001</v>
      </c>
      <c r="EZ76" s="126" t="s">
        <v>161</v>
      </c>
      <c r="FA76" s="126" t="s">
        <v>144</v>
      </c>
      <c r="FB76" s="126" t="s">
        <v>144</v>
      </c>
      <c r="FC76" s="126" t="s">
        <v>144</v>
      </c>
      <c r="FD76" s="126" t="s">
        <v>144</v>
      </c>
      <c r="FE76" s="126" t="s">
        <v>144</v>
      </c>
      <c r="FF76" s="126" t="s">
        <v>144</v>
      </c>
      <c r="FG76" s="126" t="s">
        <v>144</v>
      </c>
      <c r="FH76" s="126" t="s">
        <v>144</v>
      </c>
      <c r="FI76" s="126" t="s">
        <v>144</v>
      </c>
      <c r="FJ76" s="126" t="s">
        <v>144</v>
      </c>
      <c r="FK76" s="126" t="s">
        <v>144</v>
      </c>
      <c r="FL76" s="126" t="s">
        <v>144</v>
      </c>
      <c r="FM76" s="126" t="s">
        <v>144</v>
      </c>
      <c r="FN76" s="126" t="s">
        <v>144</v>
      </c>
      <c r="FO76" s="126" t="s">
        <v>144</v>
      </c>
      <c r="FP76" s="126" t="s">
        <v>144</v>
      </c>
      <c r="FQ76" s="126" t="s">
        <v>144</v>
      </c>
      <c r="FR76" s="126" t="s">
        <v>144</v>
      </c>
      <c r="FS76" s="126" t="s">
        <v>144</v>
      </c>
      <c r="FT76" s="126" t="s">
        <v>144</v>
      </c>
      <c r="FU76" s="126" t="s">
        <v>144</v>
      </c>
      <c r="FV76" s="126" t="s">
        <v>144</v>
      </c>
      <c r="FW76" s="126" t="s">
        <v>144</v>
      </c>
      <c r="FX76" s="126" t="s">
        <v>144</v>
      </c>
      <c r="FY76" s="126" t="s">
        <v>157</v>
      </c>
      <c r="FZ76" s="126" t="s">
        <v>211</v>
      </c>
      <c r="GA76" s="126" t="s">
        <v>212</v>
      </c>
    </row>
    <row r="77" spans="1:183" ht="14.25" customHeight="1">
      <c r="A77" s="121">
        <v>75</v>
      </c>
      <c r="B77" s="121" t="s">
        <v>271</v>
      </c>
      <c r="C77" s="122">
        <v>1.8599999999999999E-4</v>
      </c>
      <c r="D77" s="122">
        <v>1.8599999999999999E-4</v>
      </c>
      <c r="E77" s="122">
        <v>1.8599999999999999E-4</v>
      </c>
      <c r="F77" s="122">
        <v>1.8799999999999999E-4</v>
      </c>
      <c r="G77" s="122">
        <v>1.8799999999999999E-4</v>
      </c>
      <c r="H77" s="122">
        <v>0</v>
      </c>
      <c r="I77" s="122">
        <v>0</v>
      </c>
      <c r="J77" s="122">
        <v>0</v>
      </c>
      <c r="K77" s="122">
        <v>0</v>
      </c>
      <c r="L77" s="122">
        <v>0</v>
      </c>
      <c r="M77" s="122">
        <v>0</v>
      </c>
      <c r="N77" s="122">
        <v>0</v>
      </c>
      <c r="O77" s="122">
        <v>0</v>
      </c>
      <c r="P77" s="122">
        <v>0</v>
      </c>
      <c r="Q77" s="122">
        <v>1.2999999999999999E-4</v>
      </c>
      <c r="R77" s="122">
        <v>1.2999999999999999E-4</v>
      </c>
      <c r="S77" s="122">
        <v>1.2999999999999999E-4</v>
      </c>
      <c r="T77" s="122">
        <v>1.3999999999999999E-4</v>
      </c>
      <c r="U77" s="122">
        <v>1.95E-4</v>
      </c>
      <c r="V77" s="122">
        <v>1.3999999999999999E-4</v>
      </c>
      <c r="W77" s="122">
        <v>2.22E-4</v>
      </c>
      <c r="X77" s="122">
        <v>3.4299999999999999E-4</v>
      </c>
      <c r="Y77" s="122">
        <v>3.4299999999999999E-4</v>
      </c>
      <c r="Z77" s="122">
        <v>3.2499999999999999E-4</v>
      </c>
      <c r="AA77" s="122">
        <v>2.72E-4</v>
      </c>
      <c r="AB77" s="123">
        <v>2.4871999999999998E-2</v>
      </c>
      <c r="AC77" s="123">
        <v>2.4871999999999998E-2</v>
      </c>
      <c r="AD77" s="123">
        <v>2.4871999999999998E-2</v>
      </c>
      <c r="AE77" s="123">
        <v>2.5190000000000001E-2</v>
      </c>
      <c r="AF77" s="123">
        <v>2.5190000000000001E-2</v>
      </c>
      <c r="AG77" s="123">
        <v>0</v>
      </c>
      <c r="AH77" s="123">
        <v>0</v>
      </c>
      <c r="AI77" s="123">
        <v>0</v>
      </c>
      <c r="AJ77" s="123">
        <v>0</v>
      </c>
      <c r="AK77" s="123">
        <v>0</v>
      </c>
      <c r="AL77" s="123">
        <v>0</v>
      </c>
      <c r="AM77" s="123">
        <v>0</v>
      </c>
      <c r="AN77" s="123">
        <v>0</v>
      </c>
      <c r="AO77" s="123">
        <v>0</v>
      </c>
      <c r="AP77" s="123">
        <v>1.7434999999999999E-2</v>
      </c>
      <c r="AQ77" s="123">
        <v>1.7434999999999999E-2</v>
      </c>
      <c r="AR77" s="123">
        <v>1.7434999999999999E-2</v>
      </c>
      <c r="AS77" s="123">
        <v>1.8773999999999999E-2</v>
      </c>
      <c r="AT77" s="123">
        <v>2.6048999999999999E-2</v>
      </c>
      <c r="AU77" s="123">
        <v>1.8773999999999999E-2</v>
      </c>
      <c r="AV77" s="123">
        <v>2.9748E-2</v>
      </c>
      <c r="AW77" s="123">
        <v>4.5895999999999999E-2</v>
      </c>
      <c r="AX77" s="123">
        <v>4.5895999999999999E-2</v>
      </c>
      <c r="AY77" s="123">
        <v>4.3451999999999998E-2</v>
      </c>
      <c r="AZ77" s="123">
        <v>3.6322E-2</v>
      </c>
      <c r="BA77" s="124">
        <v>0</v>
      </c>
      <c r="BB77" s="124">
        <v>0</v>
      </c>
      <c r="BC77" s="127">
        <v>-3.1799999999999998E-4</v>
      </c>
      <c r="BD77" s="124">
        <v>0</v>
      </c>
      <c r="BE77" s="128">
        <v>2.5190000000000001E-2</v>
      </c>
      <c r="BF77" s="124">
        <v>0</v>
      </c>
      <c r="BG77" s="124">
        <v>0</v>
      </c>
      <c r="BH77" s="124">
        <v>0</v>
      </c>
      <c r="BI77" s="124">
        <v>0</v>
      </c>
      <c r="BJ77" s="124">
        <v>0</v>
      </c>
      <c r="BK77" s="124">
        <v>0</v>
      </c>
      <c r="BL77" s="124">
        <v>0</v>
      </c>
      <c r="BM77" s="124">
        <v>0</v>
      </c>
      <c r="BN77" s="127">
        <v>-1.7434999999999999E-2</v>
      </c>
      <c r="BO77" s="124">
        <v>0</v>
      </c>
      <c r="BP77" s="124">
        <v>0</v>
      </c>
      <c r="BQ77" s="127">
        <v>-1.3389999999999999E-3</v>
      </c>
      <c r="BR77" s="127">
        <v>-7.2750000000000002E-3</v>
      </c>
      <c r="BS77" s="128">
        <v>7.2750000000000002E-3</v>
      </c>
      <c r="BT77" s="127">
        <v>-1.0973999999999999E-2</v>
      </c>
      <c r="BU77" s="127">
        <v>-1.6147999999999999E-2</v>
      </c>
      <c r="BV77" s="124">
        <v>0</v>
      </c>
      <c r="BW77" s="128">
        <v>2.444E-3</v>
      </c>
      <c r="BX77" s="128">
        <v>7.1300000000000001E-3</v>
      </c>
      <c r="BY77" s="124">
        <v>0</v>
      </c>
      <c r="BZ77" s="123">
        <v>0.68999809999999995</v>
      </c>
      <c r="CA77" s="123">
        <v>0.68999809999999995</v>
      </c>
      <c r="CB77" s="123">
        <v>0.68999809999999995</v>
      </c>
      <c r="CC77" s="123">
        <v>0.73363420999999995</v>
      </c>
      <c r="CD77" s="123">
        <v>0.77622758000000003</v>
      </c>
      <c r="CE77" s="123">
        <v>0</v>
      </c>
      <c r="CF77" s="123">
        <v>0</v>
      </c>
      <c r="CG77" s="123">
        <v>0</v>
      </c>
      <c r="CH77" s="123">
        <v>0</v>
      </c>
      <c r="CI77" s="123">
        <v>0</v>
      </c>
      <c r="CJ77" s="123">
        <v>0</v>
      </c>
      <c r="CK77" s="123">
        <v>0</v>
      </c>
      <c r="CL77" s="123">
        <v>0</v>
      </c>
      <c r="CM77" s="123">
        <v>0</v>
      </c>
      <c r="CN77" s="123">
        <v>0.49449724</v>
      </c>
      <c r="CO77" s="123">
        <v>0.41387412000000001</v>
      </c>
      <c r="CP77" s="123">
        <v>0.43885151</v>
      </c>
      <c r="CQ77" s="123">
        <v>0.57237483</v>
      </c>
      <c r="CR77" s="123">
        <v>0.75818028999999998</v>
      </c>
      <c r="CS77" s="123">
        <v>0.50072189</v>
      </c>
      <c r="CT77" s="123">
        <v>0.72650046999999995</v>
      </c>
      <c r="CU77" s="123">
        <v>1.06278187</v>
      </c>
      <c r="CV77" s="123">
        <v>0.94507182999999995</v>
      </c>
      <c r="CW77" s="123">
        <v>0.93125577999999998</v>
      </c>
      <c r="CX77" s="123">
        <v>0.68639280000000003</v>
      </c>
      <c r="CY77" s="125">
        <v>46112</v>
      </c>
      <c r="CZ77" s="125">
        <v>46112</v>
      </c>
      <c r="DA77" s="125">
        <v>46112</v>
      </c>
      <c r="DB77" s="125">
        <v>46081</v>
      </c>
      <c r="DC77" s="125">
        <v>46053</v>
      </c>
      <c r="DD77" s="125">
        <v>45777</v>
      </c>
      <c r="DE77" s="125">
        <v>45777</v>
      </c>
      <c r="DF77" s="125">
        <v>45777</v>
      </c>
      <c r="DG77" s="125">
        <v>45777</v>
      </c>
      <c r="DH77" s="125">
        <v>45777</v>
      </c>
      <c r="DI77" s="125">
        <v>45777</v>
      </c>
      <c r="DJ77" s="125">
        <v>45777</v>
      </c>
      <c r="DK77" s="125">
        <v>45777</v>
      </c>
      <c r="DL77" s="125">
        <v>45777</v>
      </c>
      <c r="DM77" s="125">
        <v>45747</v>
      </c>
      <c r="DN77" s="125">
        <v>45716</v>
      </c>
      <c r="DO77" s="125">
        <v>45688</v>
      </c>
      <c r="DP77" s="125">
        <v>45657</v>
      </c>
      <c r="DQ77" s="125">
        <v>45626</v>
      </c>
      <c r="DR77" s="125">
        <v>45596</v>
      </c>
      <c r="DS77" s="125">
        <v>45565</v>
      </c>
      <c r="DT77" s="125">
        <v>45535</v>
      </c>
      <c r="DU77" s="125">
        <v>45504</v>
      </c>
      <c r="DV77" s="125">
        <v>45473</v>
      </c>
      <c r="DW77" s="125">
        <v>45443</v>
      </c>
      <c r="DX77" s="126" t="s">
        <v>150</v>
      </c>
      <c r="DY77" s="126" t="s">
        <v>150</v>
      </c>
      <c r="DZ77" s="126" t="s">
        <v>150</v>
      </c>
      <c r="EA77" s="126" t="s">
        <v>150</v>
      </c>
      <c r="EB77" s="126" t="s">
        <v>150</v>
      </c>
      <c r="EC77" s="126" t="s">
        <v>150</v>
      </c>
      <c r="ED77" s="126" t="s">
        <v>150</v>
      </c>
      <c r="EE77" s="126" t="s">
        <v>150</v>
      </c>
      <c r="EF77" s="126" t="s">
        <v>150</v>
      </c>
      <c r="EG77" s="126" t="s">
        <v>150</v>
      </c>
      <c r="EH77" s="126" t="s">
        <v>150</v>
      </c>
      <c r="EI77" s="126" t="s">
        <v>150</v>
      </c>
      <c r="EJ77" s="126" t="s">
        <v>150</v>
      </c>
      <c r="EK77" s="126" t="s">
        <v>150</v>
      </c>
      <c r="EL77" s="126" t="s">
        <v>150</v>
      </c>
      <c r="EM77" s="126" t="s">
        <v>150</v>
      </c>
      <c r="EN77" s="126" t="s">
        <v>150</v>
      </c>
      <c r="EO77" s="126" t="s">
        <v>150</v>
      </c>
      <c r="EP77" s="126" t="s">
        <v>150</v>
      </c>
      <c r="EQ77" s="126" t="s">
        <v>150</v>
      </c>
      <c r="ER77" s="126" t="s">
        <v>150</v>
      </c>
      <c r="ES77" s="126" t="s">
        <v>150</v>
      </c>
      <c r="ET77" s="126" t="s">
        <v>150</v>
      </c>
      <c r="EU77" s="126" t="s">
        <v>150</v>
      </c>
      <c r="EV77" s="126" t="s">
        <v>150</v>
      </c>
      <c r="EW77" s="126" t="s">
        <v>151</v>
      </c>
      <c r="EX77" s="126" t="s">
        <v>173</v>
      </c>
      <c r="EY77" s="123">
        <v>1494.7133560100001</v>
      </c>
      <c r="EZ77" s="126" t="s">
        <v>178</v>
      </c>
      <c r="FA77" s="126" t="s">
        <v>157</v>
      </c>
      <c r="FB77" s="126" t="s">
        <v>157</v>
      </c>
      <c r="FC77" s="126" t="s">
        <v>157</v>
      </c>
      <c r="FD77" s="126" t="s">
        <v>157</v>
      </c>
      <c r="FE77" s="126" t="s">
        <v>157</v>
      </c>
      <c r="FF77" s="126" t="s">
        <v>157</v>
      </c>
      <c r="FG77" s="126" t="s">
        <v>157</v>
      </c>
      <c r="FH77" s="126" t="s">
        <v>157</v>
      </c>
      <c r="FI77" s="126" t="s">
        <v>157</v>
      </c>
      <c r="FJ77" s="126" t="s">
        <v>157</v>
      </c>
      <c r="FK77" s="126" t="s">
        <v>157</v>
      </c>
      <c r="FL77" s="126" t="s">
        <v>157</v>
      </c>
      <c r="FM77" s="126" t="s">
        <v>157</v>
      </c>
      <c r="FN77" s="126" t="s">
        <v>157</v>
      </c>
      <c r="FO77" s="126" t="s">
        <v>157</v>
      </c>
      <c r="FP77" s="126" t="s">
        <v>157</v>
      </c>
      <c r="FQ77" s="126" t="s">
        <v>157</v>
      </c>
      <c r="FR77" s="126" t="s">
        <v>157</v>
      </c>
      <c r="FS77" s="126" t="s">
        <v>157</v>
      </c>
      <c r="FT77" s="126" t="s">
        <v>196</v>
      </c>
      <c r="FU77" s="126" t="s">
        <v>196</v>
      </c>
      <c r="FV77" s="126" t="s">
        <v>196</v>
      </c>
      <c r="FW77" s="126" t="s">
        <v>196</v>
      </c>
      <c r="FX77" s="126" t="s">
        <v>196</v>
      </c>
      <c r="FY77" s="126" t="s">
        <v>157</v>
      </c>
      <c r="FZ77" s="126" t="s">
        <v>211</v>
      </c>
      <c r="GA77" s="126" t="s">
        <v>212</v>
      </c>
    </row>
    <row r="78" spans="1:183" ht="14.25" customHeight="1">
      <c r="A78" s="121">
        <v>76</v>
      </c>
      <c r="B78" s="121" t="s">
        <v>272</v>
      </c>
      <c r="C78" s="122">
        <v>1.83E-4</v>
      </c>
      <c r="D78" s="122">
        <v>1.83E-4</v>
      </c>
      <c r="E78" s="122">
        <v>1.83E-4</v>
      </c>
      <c r="F78" s="122">
        <v>1.83E-4</v>
      </c>
      <c r="G78" s="122">
        <v>1.83E-4</v>
      </c>
      <c r="H78" s="122">
        <v>1.8699999999999999E-4</v>
      </c>
      <c r="I78" s="122">
        <v>1.8699999999999999E-4</v>
      </c>
      <c r="J78" s="122">
        <v>1.21E-4</v>
      </c>
      <c r="K78" s="122">
        <v>1.21E-4</v>
      </c>
      <c r="L78" s="122">
        <v>3.6999999999999998E-5</v>
      </c>
      <c r="M78" s="122">
        <v>2.8E-5</v>
      </c>
      <c r="N78" s="122">
        <v>2.6999999999999999E-5</v>
      </c>
      <c r="O78" s="122">
        <v>2.0999999999999999E-5</v>
      </c>
      <c r="P78" s="121"/>
      <c r="Q78" s="121"/>
      <c r="R78" s="121"/>
      <c r="S78" s="121"/>
      <c r="T78" s="121"/>
      <c r="U78" s="121"/>
      <c r="V78" s="121"/>
      <c r="W78" s="121"/>
      <c r="X78" s="121"/>
      <c r="Y78" s="121"/>
      <c r="Z78" s="121"/>
      <c r="AA78" s="121"/>
      <c r="AB78" s="123">
        <v>2.4514000000000001E-2</v>
      </c>
      <c r="AC78" s="123">
        <v>2.4514000000000001E-2</v>
      </c>
      <c r="AD78" s="123">
        <v>2.4514000000000001E-2</v>
      </c>
      <c r="AE78" s="123">
        <v>2.4514000000000001E-2</v>
      </c>
      <c r="AF78" s="123">
        <v>2.4514000000000001E-2</v>
      </c>
      <c r="AG78" s="123">
        <v>2.5097999999999999E-2</v>
      </c>
      <c r="AH78" s="123">
        <v>2.5097999999999999E-2</v>
      </c>
      <c r="AI78" s="123">
        <v>1.6192999999999999E-2</v>
      </c>
      <c r="AJ78" s="123">
        <v>1.6192999999999999E-2</v>
      </c>
      <c r="AK78" s="123">
        <v>4.8890000000000001E-3</v>
      </c>
      <c r="AL78" s="123">
        <v>3.725E-3</v>
      </c>
      <c r="AM78" s="123">
        <v>3.614E-3</v>
      </c>
      <c r="AN78" s="123">
        <v>2.761E-3</v>
      </c>
      <c r="AO78" s="126"/>
      <c r="AP78" s="126"/>
      <c r="AQ78" s="126"/>
      <c r="AR78" s="126"/>
      <c r="AS78" s="126"/>
      <c r="AT78" s="126"/>
      <c r="AU78" s="126"/>
      <c r="AV78" s="126"/>
      <c r="AW78" s="126"/>
      <c r="AX78" s="126"/>
      <c r="AY78" s="126"/>
      <c r="AZ78" s="126"/>
      <c r="BA78" s="124">
        <v>0</v>
      </c>
      <c r="BB78" s="124">
        <v>0</v>
      </c>
      <c r="BC78" s="124">
        <v>0</v>
      </c>
      <c r="BD78" s="124">
        <v>0</v>
      </c>
      <c r="BE78" s="127">
        <v>-5.8399999999999999E-4</v>
      </c>
      <c r="BF78" s="124">
        <v>0</v>
      </c>
      <c r="BG78" s="128">
        <v>8.9049999999999997E-3</v>
      </c>
      <c r="BH78" s="124">
        <v>0</v>
      </c>
      <c r="BI78" s="128">
        <v>1.1304E-2</v>
      </c>
      <c r="BJ78" s="128">
        <v>1.1640000000000001E-3</v>
      </c>
      <c r="BK78" s="128">
        <v>1.11E-4</v>
      </c>
      <c r="BL78" s="128">
        <v>8.5300000000000003E-4</v>
      </c>
      <c r="BM78" s="128">
        <v>2.761E-3</v>
      </c>
      <c r="BN78" s="126"/>
      <c r="BO78" s="126"/>
      <c r="BP78" s="126"/>
      <c r="BQ78" s="126"/>
      <c r="BR78" s="126"/>
      <c r="BS78" s="126"/>
      <c r="BT78" s="126"/>
      <c r="BU78" s="126"/>
      <c r="BV78" s="126"/>
      <c r="BW78" s="126"/>
      <c r="BX78" s="126"/>
      <c r="BY78" s="126"/>
      <c r="BZ78" s="123">
        <v>0.75539670999999997</v>
      </c>
      <c r="CA78" s="123">
        <v>0.75539670999999997</v>
      </c>
      <c r="CB78" s="123">
        <v>0.75539670999999997</v>
      </c>
      <c r="CC78" s="123">
        <v>0.75539670999999997</v>
      </c>
      <c r="CD78" s="123">
        <v>0.75539670999999997</v>
      </c>
      <c r="CE78" s="123">
        <v>0.90119081999999995</v>
      </c>
      <c r="CF78" s="123">
        <v>0.90119081999999995</v>
      </c>
      <c r="CG78" s="123">
        <v>0.57229704000000003</v>
      </c>
      <c r="CH78" s="123">
        <v>0.52736726</v>
      </c>
      <c r="CI78" s="123">
        <v>0.15927036999999999</v>
      </c>
      <c r="CJ78" s="123">
        <v>0.11619644</v>
      </c>
      <c r="CK78" s="123">
        <v>0.11070413</v>
      </c>
      <c r="CL78" s="123">
        <v>8.1894590000000003E-2</v>
      </c>
      <c r="CM78" s="126"/>
      <c r="CN78" s="126"/>
      <c r="CO78" s="126"/>
      <c r="CP78" s="126"/>
      <c r="CQ78" s="126"/>
      <c r="CR78" s="126"/>
      <c r="CS78" s="126"/>
      <c r="CT78" s="126"/>
      <c r="CU78" s="126"/>
      <c r="CV78" s="126"/>
      <c r="CW78" s="126"/>
      <c r="CX78" s="126"/>
      <c r="CY78" s="125">
        <v>46053</v>
      </c>
      <c r="CZ78" s="125">
        <v>46053</v>
      </c>
      <c r="DA78" s="125">
        <v>46053</v>
      </c>
      <c r="DB78" s="125">
        <v>46053</v>
      </c>
      <c r="DC78" s="125">
        <v>46053</v>
      </c>
      <c r="DD78" s="125">
        <v>45991</v>
      </c>
      <c r="DE78" s="125">
        <v>45991</v>
      </c>
      <c r="DF78" s="125">
        <v>45961</v>
      </c>
      <c r="DG78" s="125">
        <v>45930</v>
      </c>
      <c r="DH78" s="125">
        <v>45900</v>
      </c>
      <c r="DI78" s="125">
        <v>45869</v>
      </c>
      <c r="DJ78" s="125">
        <v>45838</v>
      </c>
      <c r="DK78" s="125">
        <v>45808</v>
      </c>
      <c r="DL78" s="126"/>
      <c r="DM78" s="126"/>
      <c r="DN78" s="126"/>
      <c r="DO78" s="126"/>
      <c r="DP78" s="126"/>
      <c r="DQ78" s="126"/>
      <c r="DR78" s="126"/>
      <c r="DS78" s="126"/>
      <c r="DT78" s="126"/>
      <c r="DU78" s="126"/>
      <c r="DV78" s="126"/>
      <c r="DW78" s="126"/>
      <c r="DX78" s="126" t="s">
        <v>150</v>
      </c>
      <c r="DY78" s="126" t="s">
        <v>150</v>
      </c>
      <c r="DZ78" s="126" t="s">
        <v>150</v>
      </c>
      <c r="EA78" s="126" t="s">
        <v>150</v>
      </c>
      <c r="EB78" s="126" t="s">
        <v>150</v>
      </c>
      <c r="EC78" s="126" t="s">
        <v>150</v>
      </c>
      <c r="ED78" s="126" t="s">
        <v>150</v>
      </c>
      <c r="EE78" s="126" t="s">
        <v>150</v>
      </c>
      <c r="EF78" s="126" t="s">
        <v>150</v>
      </c>
      <c r="EG78" s="126" t="s">
        <v>150</v>
      </c>
      <c r="EH78" s="126" t="s">
        <v>150</v>
      </c>
      <c r="EI78" s="126" t="s">
        <v>150</v>
      </c>
      <c r="EJ78" s="126" t="s">
        <v>150</v>
      </c>
      <c r="EK78" s="126"/>
      <c r="EL78" s="126"/>
      <c r="EM78" s="126"/>
      <c r="EN78" s="126"/>
      <c r="EO78" s="126"/>
      <c r="EP78" s="126"/>
      <c r="EQ78" s="126"/>
      <c r="ER78" s="126"/>
      <c r="ES78" s="126"/>
      <c r="ET78" s="126"/>
      <c r="EU78" s="126"/>
      <c r="EV78" s="126"/>
      <c r="EW78" s="126" t="s">
        <v>151</v>
      </c>
      <c r="EX78" s="126" t="s">
        <v>173</v>
      </c>
      <c r="EY78" s="123">
        <v>774576.01036369998</v>
      </c>
      <c r="EZ78" s="126" t="s">
        <v>153</v>
      </c>
      <c r="FA78" s="126" t="s">
        <v>144</v>
      </c>
      <c r="FB78" s="126" t="s">
        <v>144</v>
      </c>
      <c r="FC78" s="126" t="s">
        <v>144</v>
      </c>
      <c r="FD78" s="126" t="s">
        <v>144</v>
      </c>
      <c r="FE78" s="126" t="s">
        <v>144</v>
      </c>
      <c r="FF78" s="126" t="s">
        <v>144</v>
      </c>
      <c r="FG78" s="126" t="s">
        <v>144</v>
      </c>
      <c r="FH78" s="126" t="s">
        <v>144</v>
      </c>
      <c r="FI78" s="126" t="s">
        <v>144</v>
      </c>
      <c r="FJ78" s="126" t="s">
        <v>144</v>
      </c>
      <c r="FK78" s="126" t="s">
        <v>144</v>
      </c>
      <c r="FL78" s="126" t="s">
        <v>144</v>
      </c>
      <c r="FM78" s="126" t="s">
        <v>144</v>
      </c>
      <c r="FN78" s="126"/>
      <c r="FO78" s="126"/>
      <c r="FP78" s="126"/>
      <c r="FQ78" s="126"/>
      <c r="FR78" s="126"/>
      <c r="FS78" s="126"/>
      <c r="FT78" s="126"/>
      <c r="FU78" s="126"/>
      <c r="FV78" s="126"/>
      <c r="FW78" s="126"/>
      <c r="FX78" s="126"/>
      <c r="FY78" s="126"/>
      <c r="FZ78" s="126" t="s">
        <v>211</v>
      </c>
      <c r="GA78" s="126" t="s">
        <v>212</v>
      </c>
    </row>
    <row r="79" spans="1:183" ht="14.25" customHeight="1">
      <c r="A79" s="121">
        <v>77</v>
      </c>
      <c r="B79" s="121" t="s">
        <v>273</v>
      </c>
      <c r="C79" s="122">
        <v>1.7899999999999999E-4</v>
      </c>
      <c r="D79" s="122">
        <v>1.7899999999999999E-4</v>
      </c>
      <c r="E79" s="122">
        <v>1.73E-4</v>
      </c>
      <c r="F79" s="122">
        <v>4.5899999999999999E-4</v>
      </c>
      <c r="G79" s="122">
        <v>4.5600000000000003E-4</v>
      </c>
      <c r="H79" s="122">
        <v>4.64E-4</v>
      </c>
      <c r="I79" s="122">
        <v>4.6700000000000002E-4</v>
      </c>
      <c r="J79" s="122">
        <v>4.6500000000000003E-4</v>
      </c>
      <c r="K79" s="122">
        <v>4.66E-4</v>
      </c>
      <c r="L79" s="122">
        <v>4.8099999999999998E-4</v>
      </c>
      <c r="M79" s="122">
        <v>4.73E-4</v>
      </c>
      <c r="N79" s="122">
        <v>4.6700000000000002E-4</v>
      </c>
      <c r="O79" s="122">
        <v>4.6299999999999998E-4</v>
      </c>
      <c r="P79" s="122">
        <v>4.55E-4</v>
      </c>
      <c r="Q79" s="122">
        <v>4.4700000000000002E-4</v>
      </c>
      <c r="R79" s="122">
        <v>4.4000000000000002E-4</v>
      </c>
      <c r="S79" s="122">
        <v>4.2999999999999999E-4</v>
      </c>
      <c r="T79" s="122">
        <v>4.1300000000000001E-4</v>
      </c>
      <c r="U79" s="122">
        <v>4.0499999999999998E-4</v>
      </c>
      <c r="V79" s="122">
        <v>3.8900000000000002E-4</v>
      </c>
      <c r="W79" s="122">
        <v>3.6299999999999999E-4</v>
      </c>
      <c r="X79" s="122">
        <v>3.3500000000000001E-4</v>
      </c>
      <c r="Y79" s="122">
        <v>3.1300000000000002E-4</v>
      </c>
      <c r="Z79" s="122">
        <v>2.8699999999999998E-4</v>
      </c>
      <c r="AA79" s="122">
        <v>2.72E-4</v>
      </c>
      <c r="AB79" s="123">
        <v>2.3911999999999999E-2</v>
      </c>
      <c r="AC79" s="123">
        <v>2.3911999999999999E-2</v>
      </c>
      <c r="AD79" s="123">
        <v>2.3140000000000001E-2</v>
      </c>
      <c r="AE79" s="123">
        <v>6.1414000000000003E-2</v>
      </c>
      <c r="AF79" s="123">
        <v>6.1039999999999997E-2</v>
      </c>
      <c r="AG79" s="123">
        <v>6.2073999999999997E-2</v>
      </c>
      <c r="AH79" s="123">
        <v>6.2516000000000002E-2</v>
      </c>
      <c r="AI79" s="123">
        <v>6.2260000000000003E-2</v>
      </c>
      <c r="AJ79" s="123">
        <v>6.2391000000000002E-2</v>
      </c>
      <c r="AK79" s="123">
        <v>6.4454999999999998E-2</v>
      </c>
      <c r="AL79" s="123">
        <v>6.3323000000000004E-2</v>
      </c>
      <c r="AM79" s="123">
        <v>6.2463999999999999E-2</v>
      </c>
      <c r="AN79" s="123">
        <v>6.1978999999999999E-2</v>
      </c>
      <c r="AO79" s="123">
        <v>6.0859000000000003E-2</v>
      </c>
      <c r="AP79" s="123">
        <v>5.9784999999999998E-2</v>
      </c>
      <c r="AQ79" s="123">
        <v>5.8915000000000002E-2</v>
      </c>
      <c r="AR79" s="123">
        <v>5.7508999999999998E-2</v>
      </c>
      <c r="AS79" s="123">
        <v>5.5277E-2</v>
      </c>
      <c r="AT79" s="123">
        <v>5.4243E-2</v>
      </c>
      <c r="AU79" s="123">
        <v>5.1973999999999999E-2</v>
      </c>
      <c r="AV79" s="123">
        <v>4.8550999999999997E-2</v>
      </c>
      <c r="AW79" s="123">
        <v>4.4836000000000001E-2</v>
      </c>
      <c r="AX79" s="123">
        <v>4.1818000000000001E-2</v>
      </c>
      <c r="AY79" s="123">
        <v>3.8381999999999999E-2</v>
      </c>
      <c r="AZ79" s="123">
        <v>3.6433E-2</v>
      </c>
      <c r="BA79" s="124">
        <v>0</v>
      </c>
      <c r="BB79" s="128">
        <v>7.7200000000000001E-4</v>
      </c>
      <c r="BC79" s="127">
        <v>-3.8274000000000002E-2</v>
      </c>
      <c r="BD79" s="128">
        <v>3.7399999999999998E-4</v>
      </c>
      <c r="BE79" s="127">
        <v>-1.034E-3</v>
      </c>
      <c r="BF79" s="127">
        <v>-4.4200000000000001E-4</v>
      </c>
      <c r="BG79" s="128">
        <v>2.5599999999999999E-4</v>
      </c>
      <c r="BH79" s="127">
        <v>-1.3100000000000001E-4</v>
      </c>
      <c r="BI79" s="127">
        <v>-2.0639999999999999E-3</v>
      </c>
      <c r="BJ79" s="128">
        <v>1.132E-3</v>
      </c>
      <c r="BK79" s="128">
        <v>8.5899999999999995E-4</v>
      </c>
      <c r="BL79" s="128">
        <v>4.8500000000000003E-4</v>
      </c>
      <c r="BM79" s="128">
        <v>1.1199999999999999E-3</v>
      </c>
      <c r="BN79" s="128">
        <v>1.0740000000000001E-3</v>
      </c>
      <c r="BO79" s="128">
        <v>8.7000000000000001E-4</v>
      </c>
      <c r="BP79" s="128">
        <v>1.4059999999999999E-3</v>
      </c>
      <c r="BQ79" s="128">
        <v>2.232E-3</v>
      </c>
      <c r="BR79" s="128">
        <v>1.034E-3</v>
      </c>
      <c r="BS79" s="128">
        <v>2.2690000000000002E-3</v>
      </c>
      <c r="BT79" s="128">
        <v>3.4229999999999998E-3</v>
      </c>
      <c r="BU79" s="128">
        <v>3.715E-3</v>
      </c>
      <c r="BV79" s="128">
        <v>3.0179999999999998E-3</v>
      </c>
      <c r="BW79" s="128">
        <v>3.4359999999999998E-3</v>
      </c>
      <c r="BX79" s="128">
        <v>1.949E-3</v>
      </c>
      <c r="BY79" s="128">
        <v>1.9400000000000001E-3</v>
      </c>
      <c r="BZ79" s="123">
        <v>0.86297488</v>
      </c>
      <c r="CA79" s="123">
        <v>0.86297488</v>
      </c>
      <c r="CB79" s="123">
        <v>0.64194901999999998</v>
      </c>
      <c r="CC79" s="123">
        <v>1.7886229199999999</v>
      </c>
      <c r="CD79" s="123">
        <v>1.8809421099999999</v>
      </c>
      <c r="CE79" s="123">
        <v>2.2813054400000001</v>
      </c>
      <c r="CF79" s="123">
        <v>2.2447543699999999</v>
      </c>
      <c r="CG79" s="123">
        <v>2.2004084399999999</v>
      </c>
      <c r="CH79" s="123">
        <v>2.0319255799999998</v>
      </c>
      <c r="CI79" s="123">
        <v>2.0997691600000001</v>
      </c>
      <c r="CJ79" s="123">
        <v>1.97527713</v>
      </c>
      <c r="CK79" s="123">
        <v>1.91339865</v>
      </c>
      <c r="CL79" s="123">
        <v>1.8383718600000001</v>
      </c>
      <c r="CM79" s="123">
        <v>1.7556291900000001</v>
      </c>
      <c r="CN79" s="123">
        <v>1.69564194</v>
      </c>
      <c r="CO79" s="123">
        <v>1.39853133</v>
      </c>
      <c r="CP79" s="123">
        <v>1.44754296</v>
      </c>
      <c r="CQ79" s="123">
        <v>1.68526493</v>
      </c>
      <c r="CR79" s="123">
        <v>1.5787927900000001</v>
      </c>
      <c r="CS79" s="123">
        <v>1.3862000299999999</v>
      </c>
      <c r="CT79" s="123">
        <v>1.18570405</v>
      </c>
      <c r="CU79" s="123">
        <v>1.03823618</v>
      </c>
      <c r="CV79" s="123">
        <v>0.86109930999999995</v>
      </c>
      <c r="CW79" s="123">
        <v>0.82259640999999994</v>
      </c>
      <c r="CX79" s="123">
        <v>0.68849042000000005</v>
      </c>
      <c r="CY79" s="125">
        <v>46142</v>
      </c>
      <c r="CZ79" s="125">
        <v>46142</v>
      </c>
      <c r="DA79" s="125">
        <v>46112</v>
      </c>
      <c r="DB79" s="125">
        <v>46081</v>
      </c>
      <c r="DC79" s="125">
        <v>46053</v>
      </c>
      <c r="DD79" s="125">
        <v>46022</v>
      </c>
      <c r="DE79" s="125">
        <v>45991</v>
      </c>
      <c r="DF79" s="125">
        <v>45961</v>
      </c>
      <c r="DG79" s="125">
        <v>45930</v>
      </c>
      <c r="DH79" s="125">
        <v>45900</v>
      </c>
      <c r="DI79" s="125">
        <v>45869</v>
      </c>
      <c r="DJ79" s="125">
        <v>45838</v>
      </c>
      <c r="DK79" s="125">
        <v>45808</v>
      </c>
      <c r="DL79" s="125">
        <v>45777</v>
      </c>
      <c r="DM79" s="125">
        <v>45747</v>
      </c>
      <c r="DN79" s="125">
        <v>45716</v>
      </c>
      <c r="DO79" s="125">
        <v>45688</v>
      </c>
      <c r="DP79" s="125">
        <v>45657</v>
      </c>
      <c r="DQ79" s="125">
        <v>45626</v>
      </c>
      <c r="DR79" s="125">
        <v>45596</v>
      </c>
      <c r="DS79" s="125">
        <v>45565</v>
      </c>
      <c r="DT79" s="125">
        <v>45535</v>
      </c>
      <c r="DU79" s="125">
        <v>45504</v>
      </c>
      <c r="DV79" s="125">
        <v>45473</v>
      </c>
      <c r="DW79" s="125">
        <v>45443</v>
      </c>
      <c r="DX79" s="126" t="s">
        <v>150</v>
      </c>
      <c r="DY79" s="126" t="s">
        <v>150</v>
      </c>
      <c r="DZ79" s="126" t="s">
        <v>150</v>
      </c>
      <c r="EA79" s="126" t="s">
        <v>150</v>
      </c>
      <c r="EB79" s="126" t="s">
        <v>150</v>
      </c>
      <c r="EC79" s="126" t="s">
        <v>150</v>
      </c>
      <c r="ED79" s="126" t="s">
        <v>150</v>
      </c>
      <c r="EE79" s="126" t="s">
        <v>150</v>
      </c>
      <c r="EF79" s="126" t="s">
        <v>150</v>
      </c>
      <c r="EG79" s="126" t="s">
        <v>150</v>
      </c>
      <c r="EH79" s="126" t="s">
        <v>150</v>
      </c>
      <c r="EI79" s="126" t="s">
        <v>150</v>
      </c>
      <c r="EJ79" s="126" t="s">
        <v>150</v>
      </c>
      <c r="EK79" s="126" t="s">
        <v>150</v>
      </c>
      <c r="EL79" s="126" t="s">
        <v>150</v>
      </c>
      <c r="EM79" s="126" t="s">
        <v>150</v>
      </c>
      <c r="EN79" s="126" t="s">
        <v>150</v>
      </c>
      <c r="EO79" s="126" t="s">
        <v>150</v>
      </c>
      <c r="EP79" s="126" t="s">
        <v>150</v>
      </c>
      <c r="EQ79" s="126" t="s">
        <v>150</v>
      </c>
      <c r="ER79" s="126" t="s">
        <v>150</v>
      </c>
      <c r="ES79" s="126" t="s">
        <v>150</v>
      </c>
      <c r="ET79" s="126" t="s">
        <v>150</v>
      </c>
      <c r="EU79" s="126" t="s">
        <v>150</v>
      </c>
      <c r="EV79" s="126" t="s">
        <v>150</v>
      </c>
      <c r="EW79" s="126" t="s">
        <v>151</v>
      </c>
      <c r="EX79" s="126" t="s">
        <v>152</v>
      </c>
      <c r="EY79" s="123">
        <v>108402.05120351</v>
      </c>
      <c r="EZ79" s="126" t="s">
        <v>165</v>
      </c>
      <c r="FA79" s="126" t="s">
        <v>144</v>
      </c>
      <c r="FB79" s="126" t="s">
        <v>144</v>
      </c>
      <c r="FC79" s="126" t="s">
        <v>144</v>
      </c>
      <c r="FD79" s="126" t="s">
        <v>144</v>
      </c>
      <c r="FE79" s="126" t="s">
        <v>144</v>
      </c>
      <c r="FF79" s="126" t="s">
        <v>144</v>
      </c>
      <c r="FG79" s="126" t="s">
        <v>144</v>
      </c>
      <c r="FH79" s="126" t="s">
        <v>144</v>
      </c>
      <c r="FI79" s="126" t="s">
        <v>144</v>
      </c>
      <c r="FJ79" s="126" t="s">
        <v>144</v>
      </c>
      <c r="FK79" s="126" t="s">
        <v>144</v>
      </c>
      <c r="FL79" s="126" t="s">
        <v>144</v>
      </c>
      <c r="FM79" s="126" t="s">
        <v>144</v>
      </c>
      <c r="FN79" s="126" t="s">
        <v>144</v>
      </c>
      <c r="FO79" s="126" t="s">
        <v>144</v>
      </c>
      <c r="FP79" s="126" t="s">
        <v>144</v>
      </c>
      <c r="FQ79" s="126" t="s">
        <v>144</v>
      </c>
      <c r="FR79" s="126" t="s">
        <v>144</v>
      </c>
      <c r="FS79" s="126" t="s">
        <v>144</v>
      </c>
      <c r="FT79" s="126" t="s">
        <v>144</v>
      </c>
      <c r="FU79" s="126" t="s">
        <v>144</v>
      </c>
      <c r="FV79" s="126" t="s">
        <v>144</v>
      </c>
      <c r="FW79" s="126" t="s">
        <v>144</v>
      </c>
      <c r="FX79" s="126" t="s">
        <v>144</v>
      </c>
      <c r="FY79" s="126" t="s">
        <v>144</v>
      </c>
      <c r="FZ79" s="126" t="s">
        <v>154</v>
      </c>
      <c r="GA79" s="126" t="s">
        <v>146</v>
      </c>
    </row>
    <row r="80" spans="1:183" ht="14.25" customHeight="1">
      <c r="A80" s="121">
        <v>78</v>
      </c>
      <c r="B80" s="121" t="s">
        <v>274</v>
      </c>
      <c r="C80" s="122">
        <v>1.74E-4</v>
      </c>
      <c r="D80" s="122">
        <v>1.74E-4</v>
      </c>
      <c r="E80" s="122">
        <v>1.74E-4</v>
      </c>
      <c r="F80" s="122">
        <v>1.76E-4</v>
      </c>
      <c r="G80" s="122">
        <v>1.76E-4</v>
      </c>
      <c r="H80" s="122">
        <v>0</v>
      </c>
      <c r="I80" s="122">
        <v>0</v>
      </c>
      <c r="J80" s="122">
        <v>0</v>
      </c>
      <c r="K80" s="122">
        <v>0</v>
      </c>
      <c r="L80" s="122">
        <v>0</v>
      </c>
      <c r="M80" s="122">
        <v>2.6899999999999998E-4</v>
      </c>
      <c r="N80" s="122">
        <v>2.6899999999999998E-4</v>
      </c>
      <c r="O80" s="122">
        <v>2.6899999999999998E-4</v>
      </c>
      <c r="P80" s="122">
        <v>2.8400000000000002E-4</v>
      </c>
      <c r="Q80" s="122">
        <v>2.6899999999999998E-4</v>
      </c>
      <c r="R80" s="122">
        <v>2.6899999999999998E-4</v>
      </c>
      <c r="S80" s="122">
        <v>2.63E-4</v>
      </c>
      <c r="T80" s="122">
        <v>1.94E-4</v>
      </c>
      <c r="U80" s="122">
        <v>1.94E-4</v>
      </c>
      <c r="V80" s="122">
        <v>1.94E-4</v>
      </c>
      <c r="W80" s="122">
        <v>1.7799999999999999E-4</v>
      </c>
      <c r="X80" s="122">
        <v>1.7799999999999999E-4</v>
      </c>
      <c r="Y80" s="122">
        <v>1.56E-4</v>
      </c>
      <c r="Z80" s="122">
        <v>1.4300000000000001E-4</v>
      </c>
      <c r="AA80" s="122">
        <v>1.1E-4</v>
      </c>
      <c r="AB80" s="123">
        <v>2.3274E-2</v>
      </c>
      <c r="AC80" s="123">
        <v>2.3274E-2</v>
      </c>
      <c r="AD80" s="123">
        <v>2.3274E-2</v>
      </c>
      <c r="AE80" s="123">
        <v>2.3560000000000001E-2</v>
      </c>
      <c r="AF80" s="123">
        <v>2.3560000000000001E-2</v>
      </c>
      <c r="AG80" s="123">
        <v>0</v>
      </c>
      <c r="AH80" s="123">
        <v>0</v>
      </c>
      <c r="AI80" s="123">
        <v>0</v>
      </c>
      <c r="AJ80" s="123">
        <v>0</v>
      </c>
      <c r="AK80" s="123">
        <v>0</v>
      </c>
      <c r="AL80" s="123">
        <v>3.6049999999999999E-2</v>
      </c>
      <c r="AM80" s="123">
        <v>3.6049999999999999E-2</v>
      </c>
      <c r="AN80" s="123">
        <v>3.6049999999999999E-2</v>
      </c>
      <c r="AO80" s="123">
        <v>3.8052999999999997E-2</v>
      </c>
      <c r="AP80" s="123">
        <v>3.5931999999999999E-2</v>
      </c>
      <c r="AQ80" s="123">
        <v>3.5931999999999999E-2</v>
      </c>
      <c r="AR80" s="123">
        <v>3.5180000000000003E-2</v>
      </c>
      <c r="AS80" s="123">
        <v>2.5937999999999999E-2</v>
      </c>
      <c r="AT80" s="123">
        <v>2.5937999999999999E-2</v>
      </c>
      <c r="AU80" s="123">
        <v>2.5937999999999999E-2</v>
      </c>
      <c r="AV80" s="123">
        <v>2.3764E-2</v>
      </c>
      <c r="AW80" s="123">
        <v>2.3764E-2</v>
      </c>
      <c r="AX80" s="123">
        <v>2.0864000000000001E-2</v>
      </c>
      <c r="AY80" s="123">
        <v>1.9148999999999999E-2</v>
      </c>
      <c r="AZ80" s="123">
        <v>1.4690999999999999E-2</v>
      </c>
      <c r="BA80" s="124">
        <v>0</v>
      </c>
      <c r="BB80" s="124">
        <v>0</v>
      </c>
      <c r="BC80" s="127">
        <v>-2.8600000000000001E-4</v>
      </c>
      <c r="BD80" s="124">
        <v>0</v>
      </c>
      <c r="BE80" s="128">
        <v>2.3560000000000001E-2</v>
      </c>
      <c r="BF80" s="124">
        <v>0</v>
      </c>
      <c r="BG80" s="124">
        <v>0</v>
      </c>
      <c r="BH80" s="124">
        <v>0</v>
      </c>
      <c r="BI80" s="124">
        <v>0</v>
      </c>
      <c r="BJ80" s="127">
        <v>-3.6049999999999999E-2</v>
      </c>
      <c r="BK80" s="124">
        <v>0</v>
      </c>
      <c r="BL80" s="124">
        <v>0</v>
      </c>
      <c r="BM80" s="127">
        <v>-2.003E-3</v>
      </c>
      <c r="BN80" s="128">
        <v>2.1210000000000001E-3</v>
      </c>
      <c r="BO80" s="124">
        <v>0</v>
      </c>
      <c r="BP80" s="128">
        <v>7.5199999999999996E-4</v>
      </c>
      <c r="BQ80" s="128">
        <v>9.2420000000000002E-3</v>
      </c>
      <c r="BR80" s="124">
        <v>0</v>
      </c>
      <c r="BS80" s="124">
        <v>0</v>
      </c>
      <c r="BT80" s="128">
        <v>2.1740000000000002E-3</v>
      </c>
      <c r="BU80" s="124">
        <v>0</v>
      </c>
      <c r="BV80" s="128">
        <v>2.8999999999999998E-3</v>
      </c>
      <c r="BW80" s="128">
        <v>1.7149999999999999E-3</v>
      </c>
      <c r="BX80" s="128">
        <v>4.4580000000000002E-3</v>
      </c>
      <c r="BY80" s="128">
        <v>3.2659999999999998E-3</v>
      </c>
      <c r="BZ80" s="123">
        <v>0.83994970000000002</v>
      </c>
      <c r="CA80" s="123">
        <v>0.83994970000000002</v>
      </c>
      <c r="CB80" s="123">
        <v>0.64566643999999995</v>
      </c>
      <c r="CC80" s="123">
        <v>0.68616204999999997</v>
      </c>
      <c r="CD80" s="123">
        <v>0.72599928000000002</v>
      </c>
      <c r="CE80" s="123">
        <v>0</v>
      </c>
      <c r="CF80" s="123">
        <v>0</v>
      </c>
      <c r="CG80" s="123">
        <v>0</v>
      </c>
      <c r="CH80" s="123">
        <v>0</v>
      </c>
      <c r="CI80" s="123">
        <v>0</v>
      </c>
      <c r="CJ80" s="123">
        <v>1.12453201</v>
      </c>
      <c r="CK80" s="123">
        <v>1.10428441</v>
      </c>
      <c r="CL80" s="123">
        <v>1.06928646</v>
      </c>
      <c r="CM80" s="123">
        <v>1.09773341</v>
      </c>
      <c r="CN80" s="123">
        <v>1.0191152699999999</v>
      </c>
      <c r="CO80" s="123">
        <v>0.85295812000000004</v>
      </c>
      <c r="CP80" s="123">
        <v>0.88550594000000005</v>
      </c>
      <c r="CQ80" s="123">
        <v>0.79078824000000003</v>
      </c>
      <c r="CR80" s="123">
        <v>0.69179312999999998</v>
      </c>
      <c r="CS80" s="123">
        <v>0.69179312999999998</v>
      </c>
      <c r="CT80" s="123">
        <v>0.58036025999999996</v>
      </c>
      <c r="CU80" s="123">
        <v>0.55028648000000002</v>
      </c>
      <c r="CV80" s="123">
        <v>0.42962303000000002</v>
      </c>
      <c r="CW80" s="123">
        <v>0.41039807</v>
      </c>
      <c r="CX80" s="123">
        <v>0.27762228</v>
      </c>
      <c r="CY80" s="125">
        <v>46142</v>
      </c>
      <c r="CZ80" s="125">
        <v>46142</v>
      </c>
      <c r="DA80" s="125">
        <v>46112</v>
      </c>
      <c r="DB80" s="125">
        <v>46081</v>
      </c>
      <c r="DC80" s="125">
        <v>46053</v>
      </c>
      <c r="DD80" s="125">
        <v>45900</v>
      </c>
      <c r="DE80" s="125">
        <v>45900</v>
      </c>
      <c r="DF80" s="125">
        <v>45900</v>
      </c>
      <c r="DG80" s="125">
        <v>45900</v>
      </c>
      <c r="DH80" s="125">
        <v>45900</v>
      </c>
      <c r="DI80" s="125">
        <v>45869</v>
      </c>
      <c r="DJ80" s="125">
        <v>45838</v>
      </c>
      <c r="DK80" s="125">
        <v>45808</v>
      </c>
      <c r="DL80" s="125">
        <v>45777</v>
      </c>
      <c r="DM80" s="125">
        <v>45747</v>
      </c>
      <c r="DN80" s="125">
        <v>45716</v>
      </c>
      <c r="DO80" s="125">
        <v>45688</v>
      </c>
      <c r="DP80" s="125">
        <v>45657</v>
      </c>
      <c r="DQ80" s="125">
        <v>45596</v>
      </c>
      <c r="DR80" s="125">
        <v>45596</v>
      </c>
      <c r="DS80" s="125">
        <v>45565</v>
      </c>
      <c r="DT80" s="125">
        <v>45535</v>
      </c>
      <c r="DU80" s="125">
        <v>45504</v>
      </c>
      <c r="DV80" s="125">
        <v>45473</v>
      </c>
      <c r="DW80" s="125">
        <v>45443</v>
      </c>
      <c r="DX80" s="126" t="s">
        <v>150</v>
      </c>
      <c r="DY80" s="126" t="s">
        <v>150</v>
      </c>
      <c r="DZ80" s="126" t="s">
        <v>150</v>
      </c>
      <c r="EA80" s="126" t="s">
        <v>150</v>
      </c>
      <c r="EB80" s="126" t="s">
        <v>150</v>
      </c>
      <c r="EC80" s="126" t="s">
        <v>150</v>
      </c>
      <c r="ED80" s="126" t="s">
        <v>150</v>
      </c>
      <c r="EE80" s="126" t="s">
        <v>150</v>
      </c>
      <c r="EF80" s="126" t="s">
        <v>150</v>
      </c>
      <c r="EG80" s="126" t="s">
        <v>150</v>
      </c>
      <c r="EH80" s="126" t="s">
        <v>150</v>
      </c>
      <c r="EI80" s="126" t="s">
        <v>150</v>
      </c>
      <c r="EJ80" s="126" t="s">
        <v>150</v>
      </c>
      <c r="EK80" s="126" t="s">
        <v>150</v>
      </c>
      <c r="EL80" s="126" t="s">
        <v>150</v>
      </c>
      <c r="EM80" s="126" t="s">
        <v>150</v>
      </c>
      <c r="EN80" s="126" t="s">
        <v>150</v>
      </c>
      <c r="EO80" s="126" t="s">
        <v>150</v>
      </c>
      <c r="EP80" s="126" t="s">
        <v>150</v>
      </c>
      <c r="EQ80" s="126" t="s">
        <v>150</v>
      </c>
      <c r="ER80" s="126" t="s">
        <v>150</v>
      </c>
      <c r="ES80" s="126" t="s">
        <v>150</v>
      </c>
      <c r="ET80" s="126" t="s">
        <v>150</v>
      </c>
      <c r="EU80" s="126" t="s">
        <v>150</v>
      </c>
      <c r="EV80" s="126" t="s">
        <v>150</v>
      </c>
      <c r="EW80" s="126" t="s">
        <v>151</v>
      </c>
      <c r="EX80" s="126" t="s">
        <v>152</v>
      </c>
      <c r="EY80" s="123">
        <v>143.48348222000001</v>
      </c>
      <c r="EZ80" s="126"/>
      <c r="FA80" s="126" t="s">
        <v>157</v>
      </c>
      <c r="FB80" s="126" t="s">
        <v>157</v>
      </c>
      <c r="FC80" s="126" t="s">
        <v>157</v>
      </c>
      <c r="FD80" s="126" t="s">
        <v>157</v>
      </c>
      <c r="FE80" s="126" t="s">
        <v>157</v>
      </c>
      <c r="FF80" s="126" t="s">
        <v>157</v>
      </c>
      <c r="FG80" s="126" t="s">
        <v>144</v>
      </c>
      <c r="FH80" s="126" t="s">
        <v>157</v>
      </c>
      <c r="FI80" s="126" t="s">
        <v>157</v>
      </c>
      <c r="FJ80" s="126" t="s">
        <v>157</v>
      </c>
      <c r="FK80" s="126" t="s">
        <v>157</v>
      </c>
      <c r="FL80" s="126" t="s">
        <v>157</v>
      </c>
      <c r="FM80" s="126" t="s">
        <v>157</v>
      </c>
      <c r="FN80" s="126" t="s">
        <v>157</v>
      </c>
      <c r="FO80" s="126" t="s">
        <v>157</v>
      </c>
      <c r="FP80" s="126" t="s">
        <v>157</v>
      </c>
      <c r="FQ80" s="126" t="s">
        <v>157</v>
      </c>
      <c r="FR80" s="126" t="s">
        <v>157</v>
      </c>
      <c r="FS80" s="126" t="s">
        <v>157</v>
      </c>
      <c r="FT80" s="126" t="s">
        <v>157</v>
      </c>
      <c r="FU80" s="126" t="s">
        <v>157</v>
      </c>
      <c r="FV80" s="126" t="s">
        <v>157</v>
      </c>
      <c r="FW80" s="126" t="s">
        <v>157</v>
      </c>
      <c r="FX80" s="126" t="s">
        <v>157</v>
      </c>
      <c r="FY80" s="126" t="s">
        <v>144</v>
      </c>
      <c r="FZ80" s="126" t="s">
        <v>187</v>
      </c>
      <c r="GA80" s="126" t="s">
        <v>146</v>
      </c>
    </row>
    <row r="81" spans="1:183" ht="14.25" customHeight="1">
      <c r="A81" s="121">
        <v>79</v>
      </c>
      <c r="B81" s="121" t="s">
        <v>275</v>
      </c>
      <c r="C81" s="122">
        <v>1.6699999999999999E-4</v>
      </c>
      <c r="D81" s="122">
        <v>1.6699999999999999E-4</v>
      </c>
      <c r="E81" s="122">
        <v>1.676E-3</v>
      </c>
      <c r="F81" s="122">
        <v>2.2629999999999998E-3</v>
      </c>
      <c r="G81" s="122">
        <v>2.2390000000000001E-3</v>
      </c>
      <c r="H81" s="122">
        <v>2.1970000000000002E-3</v>
      </c>
      <c r="I81" s="122">
        <v>2.4810000000000001E-3</v>
      </c>
      <c r="J81" s="122">
        <v>2.454E-3</v>
      </c>
      <c r="K81" s="122">
        <v>3.1029999999999999E-3</v>
      </c>
      <c r="L81" s="122">
        <v>3.1029999999999999E-3</v>
      </c>
      <c r="M81" s="122">
        <v>3.075E-3</v>
      </c>
      <c r="N81" s="122">
        <v>3.0569999999999998E-3</v>
      </c>
      <c r="O81" s="122">
        <v>3.0240000000000002E-3</v>
      </c>
      <c r="P81" s="122">
        <v>3.0140000000000002E-3</v>
      </c>
      <c r="Q81" s="122">
        <v>3.6050000000000001E-3</v>
      </c>
      <c r="R81" s="122">
        <v>3.5899999999999999E-3</v>
      </c>
      <c r="S81" s="122">
        <v>3.7629999999999999E-3</v>
      </c>
      <c r="T81" s="122">
        <v>3.7130000000000002E-3</v>
      </c>
      <c r="U81" s="122">
        <v>3.7780000000000001E-3</v>
      </c>
      <c r="V81" s="122">
        <v>3.7439999999999999E-3</v>
      </c>
      <c r="W81" s="122">
        <v>1.3155999999999999E-2</v>
      </c>
      <c r="X81" s="122">
        <v>1.3155999999999999E-2</v>
      </c>
      <c r="Y81" s="122">
        <v>1.3155999999999999E-2</v>
      </c>
      <c r="Z81" s="122">
        <v>1.3161000000000001E-2</v>
      </c>
      <c r="AA81" s="122">
        <v>1.3161000000000001E-2</v>
      </c>
      <c r="AB81" s="123">
        <v>2.2415999999999998E-2</v>
      </c>
      <c r="AC81" s="123">
        <v>2.2415999999999998E-2</v>
      </c>
      <c r="AD81" s="123">
        <v>0.22447300000000001</v>
      </c>
      <c r="AE81" s="123">
        <v>0.30294300000000002</v>
      </c>
      <c r="AF81" s="123">
        <v>0.29983500000000002</v>
      </c>
      <c r="AG81" s="123">
        <v>0.29417100000000002</v>
      </c>
      <c r="AH81" s="123">
        <v>0.33224799999999999</v>
      </c>
      <c r="AI81" s="123">
        <v>0.32847300000000001</v>
      </c>
      <c r="AJ81" s="123">
        <v>0.41542699999999999</v>
      </c>
      <c r="AK81" s="123">
        <v>0.41544700000000001</v>
      </c>
      <c r="AL81" s="123">
        <v>0.41162599999999999</v>
      </c>
      <c r="AM81" s="123">
        <v>0.40914299999999998</v>
      </c>
      <c r="AN81" s="123">
        <v>0.40469300000000002</v>
      </c>
      <c r="AO81" s="123">
        <v>0.40335700000000002</v>
      </c>
      <c r="AP81" s="123">
        <v>0.48241499999999998</v>
      </c>
      <c r="AQ81" s="123">
        <v>0.48039100000000001</v>
      </c>
      <c r="AR81" s="123">
        <v>0.50345300000000004</v>
      </c>
      <c r="AS81" s="123">
        <v>0.49672699999999997</v>
      </c>
      <c r="AT81" s="123">
        <v>0.50547799999999998</v>
      </c>
      <c r="AU81" s="123">
        <v>0.50085800000000003</v>
      </c>
      <c r="AV81" s="123">
        <v>1.759773</v>
      </c>
      <c r="AW81" s="123">
        <v>1.759773</v>
      </c>
      <c r="AX81" s="123">
        <v>1.759773</v>
      </c>
      <c r="AY81" s="123">
        <v>1.759773</v>
      </c>
      <c r="AZ81" s="123">
        <v>1.759773</v>
      </c>
      <c r="BA81" s="124">
        <v>0</v>
      </c>
      <c r="BB81" s="127">
        <v>-0.20205699999999999</v>
      </c>
      <c r="BC81" s="127">
        <v>-7.8469999999999998E-2</v>
      </c>
      <c r="BD81" s="128">
        <v>3.1080000000000001E-3</v>
      </c>
      <c r="BE81" s="128">
        <v>5.6639999999999998E-3</v>
      </c>
      <c r="BF81" s="127">
        <v>-3.8077E-2</v>
      </c>
      <c r="BG81" s="128">
        <v>3.7750000000000001E-3</v>
      </c>
      <c r="BH81" s="127">
        <v>-8.6954000000000004E-2</v>
      </c>
      <c r="BI81" s="127">
        <v>-2.0000000000000002E-5</v>
      </c>
      <c r="BJ81" s="128">
        <v>3.8210000000000002E-3</v>
      </c>
      <c r="BK81" s="128">
        <v>2.483E-3</v>
      </c>
      <c r="BL81" s="128">
        <v>4.45E-3</v>
      </c>
      <c r="BM81" s="128">
        <v>1.3359999999999999E-3</v>
      </c>
      <c r="BN81" s="127">
        <v>-7.9058000000000003E-2</v>
      </c>
      <c r="BO81" s="128">
        <v>2.0240000000000002E-3</v>
      </c>
      <c r="BP81" s="127">
        <v>-2.3061999999999999E-2</v>
      </c>
      <c r="BQ81" s="128">
        <v>6.7260000000000002E-3</v>
      </c>
      <c r="BR81" s="127">
        <v>-8.7510000000000001E-3</v>
      </c>
      <c r="BS81" s="128">
        <v>4.62E-3</v>
      </c>
      <c r="BT81" s="127">
        <v>-1.258915</v>
      </c>
      <c r="BU81" s="124">
        <v>0</v>
      </c>
      <c r="BV81" s="124">
        <v>0</v>
      </c>
      <c r="BW81" s="124">
        <v>0</v>
      </c>
      <c r="BX81" s="124">
        <v>0</v>
      </c>
      <c r="BY81" s="124">
        <v>0</v>
      </c>
      <c r="BZ81" s="123">
        <v>0.80898481</v>
      </c>
      <c r="CA81" s="123">
        <v>0.80898481</v>
      </c>
      <c r="CB81" s="123">
        <v>6.2273215999999998</v>
      </c>
      <c r="CC81" s="123">
        <v>8.8229197500000005</v>
      </c>
      <c r="CD81" s="123">
        <v>9.2393885600000001</v>
      </c>
      <c r="CE81" s="123">
        <v>10.81119151</v>
      </c>
      <c r="CF81" s="123">
        <v>11.92998835</v>
      </c>
      <c r="CG81" s="123">
        <v>11.608974659999999</v>
      </c>
      <c r="CH81" s="123">
        <v>13.52946335</v>
      </c>
      <c r="CI81" s="123">
        <v>13.53413697</v>
      </c>
      <c r="CJ81" s="123">
        <v>12.84012796</v>
      </c>
      <c r="CK81" s="123">
        <v>12.53287757</v>
      </c>
      <c r="CL81" s="123">
        <v>12.00368224</v>
      </c>
      <c r="CM81" s="123">
        <v>11.63583569</v>
      </c>
      <c r="CN81" s="123">
        <v>13.682413759999999</v>
      </c>
      <c r="CO81" s="123">
        <v>11.4035791</v>
      </c>
      <c r="CP81" s="123">
        <v>12.67227471</v>
      </c>
      <c r="CQ81" s="123">
        <v>15.14403081</v>
      </c>
      <c r="CR81" s="123">
        <v>14.712405739999999</v>
      </c>
      <c r="CS81" s="123">
        <v>13.358397930000001</v>
      </c>
      <c r="CT81" s="123">
        <v>36.477202720000001</v>
      </c>
      <c r="CU81" s="123">
        <v>36.477202720000001</v>
      </c>
      <c r="CV81" s="123">
        <v>36.477202720000001</v>
      </c>
      <c r="CW81" s="123">
        <v>36.477202720000001</v>
      </c>
      <c r="CX81" s="123">
        <v>36.477202720000001</v>
      </c>
      <c r="CY81" s="125">
        <v>46142</v>
      </c>
      <c r="CZ81" s="125">
        <v>46142</v>
      </c>
      <c r="DA81" s="125">
        <v>46112</v>
      </c>
      <c r="DB81" s="125">
        <v>46081</v>
      </c>
      <c r="DC81" s="125">
        <v>46053</v>
      </c>
      <c r="DD81" s="125">
        <v>46022</v>
      </c>
      <c r="DE81" s="125">
        <v>45991</v>
      </c>
      <c r="DF81" s="125">
        <v>45961</v>
      </c>
      <c r="DG81" s="125">
        <v>45930</v>
      </c>
      <c r="DH81" s="125">
        <v>45900</v>
      </c>
      <c r="DI81" s="125">
        <v>45869</v>
      </c>
      <c r="DJ81" s="125">
        <v>45838</v>
      </c>
      <c r="DK81" s="125">
        <v>45808</v>
      </c>
      <c r="DL81" s="125">
        <v>45777</v>
      </c>
      <c r="DM81" s="125">
        <v>45747</v>
      </c>
      <c r="DN81" s="125">
        <v>45716</v>
      </c>
      <c r="DO81" s="125">
        <v>45688</v>
      </c>
      <c r="DP81" s="125">
        <v>45657</v>
      </c>
      <c r="DQ81" s="125">
        <v>45626</v>
      </c>
      <c r="DR81" s="125">
        <v>45596</v>
      </c>
      <c r="DS81" s="125">
        <v>45382</v>
      </c>
      <c r="DT81" s="125">
        <v>45382</v>
      </c>
      <c r="DU81" s="125">
        <v>45382</v>
      </c>
      <c r="DV81" s="125">
        <v>45382</v>
      </c>
      <c r="DW81" s="125">
        <v>45382</v>
      </c>
      <c r="DX81" s="126" t="s">
        <v>150</v>
      </c>
      <c r="DY81" s="126" t="s">
        <v>150</v>
      </c>
      <c r="DZ81" s="126" t="s">
        <v>150</v>
      </c>
      <c r="EA81" s="126" t="s">
        <v>150</v>
      </c>
      <c r="EB81" s="126" t="s">
        <v>150</v>
      </c>
      <c r="EC81" s="126" t="s">
        <v>150</v>
      </c>
      <c r="ED81" s="126" t="s">
        <v>150</v>
      </c>
      <c r="EE81" s="126" t="s">
        <v>150</v>
      </c>
      <c r="EF81" s="126" t="s">
        <v>150</v>
      </c>
      <c r="EG81" s="126" t="s">
        <v>150</v>
      </c>
      <c r="EH81" s="126" t="s">
        <v>150</v>
      </c>
      <c r="EI81" s="126" t="s">
        <v>150</v>
      </c>
      <c r="EJ81" s="126" t="s">
        <v>150</v>
      </c>
      <c r="EK81" s="126" t="s">
        <v>150</v>
      </c>
      <c r="EL81" s="126" t="s">
        <v>150</v>
      </c>
      <c r="EM81" s="126" t="s">
        <v>150</v>
      </c>
      <c r="EN81" s="126" t="s">
        <v>150</v>
      </c>
      <c r="EO81" s="126" t="s">
        <v>150</v>
      </c>
      <c r="EP81" s="126" t="s">
        <v>150</v>
      </c>
      <c r="EQ81" s="126" t="s">
        <v>150</v>
      </c>
      <c r="ER81" s="126" t="s">
        <v>141</v>
      </c>
      <c r="ES81" s="126" t="s">
        <v>141</v>
      </c>
      <c r="ET81" s="126" t="s">
        <v>141</v>
      </c>
      <c r="EU81" s="126" t="s">
        <v>141</v>
      </c>
      <c r="EV81" s="126" t="s">
        <v>141</v>
      </c>
      <c r="EW81" s="126" t="s">
        <v>151</v>
      </c>
      <c r="EX81" s="126" t="s">
        <v>152</v>
      </c>
      <c r="EY81" s="123">
        <v>79409.608720839999</v>
      </c>
      <c r="EZ81" s="126" t="s">
        <v>156</v>
      </c>
      <c r="FA81" s="126" t="s">
        <v>144</v>
      </c>
      <c r="FB81" s="126" t="s">
        <v>144</v>
      </c>
      <c r="FC81" s="126" t="s">
        <v>144</v>
      </c>
      <c r="FD81" s="126" t="s">
        <v>144</v>
      </c>
      <c r="FE81" s="126" t="s">
        <v>144</v>
      </c>
      <c r="FF81" s="126" t="s">
        <v>144</v>
      </c>
      <c r="FG81" s="126" t="s">
        <v>144</v>
      </c>
      <c r="FH81" s="126" t="s">
        <v>144</v>
      </c>
      <c r="FI81" s="126" t="s">
        <v>144</v>
      </c>
      <c r="FJ81" s="126" t="s">
        <v>144</v>
      </c>
      <c r="FK81" s="126" t="s">
        <v>144</v>
      </c>
      <c r="FL81" s="126" t="s">
        <v>144</v>
      </c>
      <c r="FM81" s="126" t="s">
        <v>144</v>
      </c>
      <c r="FN81" s="126" t="s">
        <v>144</v>
      </c>
      <c r="FO81" s="126" t="s">
        <v>144</v>
      </c>
      <c r="FP81" s="126" t="s">
        <v>144</v>
      </c>
      <c r="FQ81" s="126" t="s">
        <v>144</v>
      </c>
      <c r="FR81" s="126" t="s">
        <v>144</v>
      </c>
      <c r="FS81" s="126" t="s">
        <v>144</v>
      </c>
      <c r="FT81" s="126" t="s">
        <v>144</v>
      </c>
      <c r="FU81" s="126" t="s">
        <v>144</v>
      </c>
      <c r="FV81" s="126" t="s">
        <v>144</v>
      </c>
      <c r="FW81" s="126" t="s">
        <v>144</v>
      </c>
      <c r="FX81" s="126" t="s">
        <v>144</v>
      </c>
      <c r="FY81" s="126" t="s">
        <v>144</v>
      </c>
      <c r="FZ81" s="126" t="s">
        <v>154</v>
      </c>
      <c r="GA81" s="126" t="s">
        <v>146</v>
      </c>
    </row>
    <row r="82" spans="1:183" ht="14.25" customHeight="1">
      <c r="A82" s="121">
        <v>80</v>
      </c>
      <c r="B82" s="121" t="s">
        <v>276</v>
      </c>
      <c r="C82" s="122">
        <v>1.63E-4</v>
      </c>
      <c r="D82" s="122">
        <v>1.63E-4</v>
      </c>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3">
        <v>2.1849E-2</v>
      </c>
      <c r="AC82" s="123">
        <v>2.1849E-2</v>
      </c>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4">
        <v>0</v>
      </c>
      <c r="BB82" s="128">
        <v>2.1849E-2</v>
      </c>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6"/>
      <c r="BZ82" s="123">
        <v>0.78852199999999995</v>
      </c>
      <c r="CA82" s="123">
        <v>0.78852199999999995</v>
      </c>
      <c r="CB82" s="126"/>
      <c r="CC82" s="126"/>
      <c r="CD82" s="126"/>
      <c r="CE82" s="126"/>
      <c r="CF82" s="126"/>
      <c r="CG82" s="126"/>
      <c r="CH82" s="126"/>
      <c r="CI82" s="126"/>
      <c r="CJ82" s="126"/>
      <c r="CK82" s="126"/>
      <c r="CL82" s="126"/>
      <c r="CM82" s="126"/>
      <c r="CN82" s="126"/>
      <c r="CO82" s="126"/>
      <c r="CP82" s="126"/>
      <c r="CQ82" s="126"/>
      <c r="CR82" s="126"/>
      <c r="CS82" s="126"/>
      <c r="CT82" s="126"/>
      <c r="CU82" s="126"/>
      <c r="CV82" s="126"/>
      <c r="CW82" s="126"/>
      <c r="CX82" s="126"/>
      <c r="CY82" s="125">
        <v>46142</v>
      </c>
      <c r="CZ82" s="125">
        <v>46142</v>
      </c>
      <c r="DA82" s="126"/>
      <c r="DB82" s="126"/>
      <c r="DC82" s="126"/>
      <c r="DD82" s="126"/>
      <c r="DE82" s="126"/>
      <c r="DF82" s="126"/>
      <c r="DG82" s="126"/>
      <c r="DH82" s="126"/>
      <c r="DI82" s="126"/>
      <c r="DJ82" s="126"/>
      <c r="DK82" s="126"/>
      <c r="DL82" s="126"/>
      <c r="DM82" s="126"/>
      <c r="DN82" s="126"/>
      <c r="DO82" s="126"/>
      <c r="DP82" s="126"/>
      <c r="DQ82" s="126"/>
      <c r="DR82" s="126"/>
      <c r="DS82" s="126"/>
      <c r="DT82" s="126"/>
      <c r="DU82" s="126"/>
      <c r="DV82" s="126"/>
      <c r="DW82" s="126"/>
      <c r="DX82" s="126" t="s">
        <v>150</v>
      </c>
      <c r="DY82" s="126" t="s">
        <v>150</v>
      </c>
      <c r="DZ82" s="126"/>
      <c r="EA82" s="126"/>
      <c r="EB82" s="126"/>
      <c r="EC82" s="126"/>
      <c r="ED82" s="126"/>
      <c r="EE82" s="126"/>
      <c r="EF82" s="126"/>
      <c r="EG82" s="126"/>
      <c r="EH82" s="126"/>
      <c r="EI82" s="126"/>
      <c r="EJ82" s="126"/>
      <c r="EK82" s="126"/>
      <c r="EL82" s="126"/>
      <c r="EM82" s="126"/>
      <c r="EN82" s="126"/>
      <c r="EO82" s="126"/>
      <c r="EP82" s="126"/>
      <c r="EQ82" s="126"/>
      <c r="ER82" s="126"/>
      <c r="ES82" s="126"/>
      <c r="ET82" s="126"/>
      <c r="EU82" s="126"/>
      <c r="EV82" s="126"/>
      <c r="EW82" s="126" t="s">
        <v>151</v>
      </c>
      <c r="EX82" s="126" t="s">
        <v>152</v>
      </c>
      <c r="EY82" s="123">
        <v>1277.46086044</v>
      </c>
      <c r="EZ82" s="126" t="s">
        <v>153</v>
      </c>
      <c r="FA82" s="126" t="s">
        <v>157</v>
      </c>
      <c r="FB82" s="126" t="s">
        <v>157</v>
      </c>
      <c r="FC82" s="126"/>
      <c r="FD82" s="126"/>
      <c r="FE82" s="126"/>
      <c r="FF82" s="126"/>
      <c r="FG82" s="126"/>
      <c r="FH82" s="126"/>
      <c r="FI82" s="126"/>
      <c r="FJ82" s="126"/>
      <c r="FK82" s="126"/>
      <c r="FL82" s="126"/>
      <c r="FM82" s="126"/>
      <c r="FN82" s="126"/>
      <c r="FO82" s="126"/>
      <c r="FP82" s="126"/>
      <c r="FQ82" s="126"/>
      <c r="FR82" s="126"/>
      <c r="FS82" s="126"/>
      <c r="FT82" s="126"/>
      <c r="FU82" s="126"/>
      <c r="FV82" s="126"/>
      <c r="FW82" s="126"/>
      <c r="FX82" s="126"/>
      <c r="FY82" s="126"/>
      <c r="FZ82" s="126" t="s">
        <v>154</v>
      </c>
      <c r="GA82" s="126" t="s">
        <v>146</v>
      </c>
    </row>
    <row r="83" spans="1:183" ht="14.25" customHeight="1">
      <c r="A83" s="121">
        <v>81</v>
      </c>
      <c r="B83" s="121" t="s">
        <v>277</v>
      </c>
      <c r="C83" s="122">
        <v>1.36E-4</v>
      </c>
      <c r="D83" s="122">
        <v>1.36E-4</v>
      </c>
      <c r="E83" s="122">
        <v>1.36E-4</v>
      </c>
      <c r="F83" s="122">
        <v>9.0000000000000006E-5</v>
      </c>
      <c r="G83" s="122">
        <v>9.0000000000000006E-5</v>
      </c>
      <c r="H83" s="122">
        <v>9.0000000000000006E-5</v>
      </c>
      <c r="I83" s="121"/>
      <c r="J83" s="121"/>
      <c r="K83" s="121"/>
      <c r="L83" s="121"/>
      <c r="M83" s="121"/>
      <c r="N83" s="121"/>
      <c r="O83" s="121"/>
      <c r="P83" s="121"/>
      <c r="Q83" s="121"/>
      <c r="R83" s="121"/>
      <c r="S83" s="121"/>
      <c r="T83" s="121"/>
      <c r="U83" s="121"/>
      <c r="V83" s="121"/>
      <c r="W83" s="121"/>
      <c r="X83" s="121"/>
      <c r="Y83" s="121"/>
      <c r="Z83" s="121"/>
      <c r="AA83" s="121"/>
      <c r="AB83" s="123">
        <v>1.8249000000000001E-2</v>
      </c>
      <c r="AC83" s="123">
        <v>1.8249000000000001E-2</v>
      </c>
      <c r="AD83" s="123">
        <v>1.8249000000000001E-2</v>
      </c>
      <c r="AE83" s="123">
        <v>1.2043E-2</v>
      </c>
      <c r="AF83" s="123">
        <v>1.2043E-2</v>
      </c>
      <c r="AG83" s="123">
        <v>1.2043E-2</v>
      </c>
      <c r="AH83" s="126"/>
      <c r="AI83" s="126"/>
      <c r="AJ83" s="126"/>
      <c r="AK83" s="126"/>
      <c r="AL83" s="126"/>
      <c r="AM83" s="126"/>
      <c r="AN83" s="126"/>
      <c r="AO83" s="126"/>
      <c r="AP83" s="126"/>
      <c r="AQ83" s="126"/>
      <c r="AR83" s="126"/>
      <c r="AS83" s="126"/>
      <c r="AT83" s="126"/>
      <c r="AU83" s="126"/>
      <c r="AV83" s="126"/>
      <c r="AW83" s="126"/>
      <c r="AX83" s="126"/>
      <c r="AY83" s="126"/>
      <c r="AZ83" s="126"/>
      <c r="BA83" s="124">
        <v>0</v>
      </c>
      <c r="BB83" s="124">
        <v>0</v>
      </c>
      <c r="BC83" s="128">
        <v>6.2059999999999997E-3</v>
      </c>
      <c r="BD83" s="124">
        <v>0</v>
      </c>
      <c r="BE83" s="124">
        <v>0</v>
      </c>
      <c r="BF83" s="128">
        <v>1.2043E-2</v>
      </c>
      <c r="BG83" s="126"/>
      <c r="BH83" s="126"/>
      <c r="BI83" s="126"/>
      <c r="BJ83" s="126"/>
      <c r="BK83" s="126"/>
      <c r="BL83" s="126"/>
      <c r="BM83" s="126"/>
      <c r="BN83" s="126"/>
      <c r="BO83" s="126"/>
      <c r="BP83" s="126"/>
      <c r="BQ83" s="126"/>
      <c r="BR83" s="126"/>
      <c r="BS83" s="126"/>
      <c r="BT83" s="126"/>
      <c r="BU83" s="126"/>
      <c r="BV83" s="126"/>
      <c r="BW83" s="126"/>
      <c r="BX83" s="126"/>
      <c r="BY83" s="126"/>
      <c r="BZ83" s="123">
        <v>0.50626307999999998</v>
      </c>
      <c r="CA83" s="123">
        <v>0.50626307999999998</v>
      </c>
      <c r="CB83" s="123">
        <v>0.50626307999999998</v>
      </c>
      <c r="CC83" s="123">
        <v>0.44259692</v>
      </c>
      <c r="CD83" s="123">
        <v>0.44259692</v>
      </c>
      <c r="CE83" s="123">
        <v>0.44259692</v>
      </c>
      <c r="CF83" s="126"/>
      <c r="CG83" s="126"/>
      <c r="CH83" s="126"/>
      <c r="CI83" s="126"/>
      <c r="CJ83" s="126"/>
      <c r="CK83" s="126"/>
      <c r="CL83" s="126"/>
      <c r="CM83" s="126"/>
      <c r="CN83" s="126"/>
      <c r="CO83" s="126"/>
      <c r="CP83" s="126"/>
      <c r="CQ83" s="126"/>
      <c r="CR83" s="126"/>
      <c r="CS83" s="126"/>
      <c r="CT83" s="126"/>
      <c r="CU83" s="126"/>
      <c r="CV83" s="126"/>
      <c r="CW83" s="126"/>
      <c r="CX83" s="126"/>
      <c r="CY83" s="125">
        <v>46112</v>
      </c>
      <c r="CZ83" s="125">
        <v>46112</v>
      </c>
      <c r="DA83" s="125">
        <v>46112</v>
      </c>
      <c r="DB83" s="125">
        <v>46022</v>
      </c>
      <c r="DC83" s="125">
        <v>46022</v>
      </c>
      <c r="DD83" s="125">
        <v>46022</v>
      </c>
      <c r="DE83" s="126"/>
      <c r="DF83" s="126"/>
      <c r="DG83" s="126"/>
      <c r="DH83" s="126"/>
      <c r="DI83" s="126"/>
      <c r="DJ83" s="126"/>
      <c r="DK83" s="126"/>
      <c r="DL83" s="126"/>
      <c r="DM83" s="126"/>
      <c r="DN83" s="126"/>
      <c r="DO83" s="126"/>
      <c r="DP83" s="126"/>
      <c r="DQ83" s="126"/>
      <c r="DR83" s="126"/>
      <c r="DS83" s="126"/>
      <c r="DT83" s="126"/>
      <c r="DU83" s="126"/>
      <c r="DV83" s="126"/>
      <c r="DW83" s="126"/>
      <c r="DX83" s="126" t="s">
        <v>150</v>
      </c>
      <c r="DY83" s="126" t="s">
        <v>150</v>
      </c>
      <c r="DZ83" s="126" t="s">
        <v>150</v>
      </c>
      <c r="EA83" s="126" t="s">
        <v>150</v>
      </c>
      <c r="EB83" s="126" t="s">
        <v>150</v>
      </c>
      <c r="EC83" s="126" t="s">
        <v>150</v>
      </c>
      <c r="ED83" s="126"/>
      <c r="EE83" s="126"/>
      <c r="EF83" s="126"/>
      <c r="EG83" s="126"/>
      <c r="EH83" s="126"/>
      <c r="EI83" s="126"/>
      <c r="EJ83" s="126"/>
      <c r="EK83" s="126"/>
      <c r="EL83" s="126"/>
      <c r="EM83" s="126"/>
      <c r="EN83" s="126"/>
      <c r="EO83" s="126"/>
      <c r="EP83" s="126"/>
      <c r="EQ83" s="126"/>
      <c r="ER83" s="126"/>
      <c r="ES83" s="126"/>
      <c r="ET83" s="126"/>
      <c r="EU83" s="126"/>
      <c r="EV83" s="126"/>
      <c r="EW83" s="126" t="s">
        <v>151</v>
      </c>
      <c r="EX83" s="126" t="s">
        <v>152</v>
      </c>
      <c r="EY83" s="123">
        <v>274446.56509486999</v>
      </c>
      <c r="EZ83" s="126" t="s">
        <v>153</v>
      </c>
      <c r="FA83" s="126" t="s">
        <v>144</v>
      </c>
      <c r="FB83" s="126" t="s">
        <v>144</v>
      </c>
      <c r="FC83" s="126" t="s">
        <v>144</v>
      </c>
      <c r="FD83" s="126" t="s">
        <v>144</v>
      </c>
      <c r="FE83" s="126" t="s">
        <v>144</v>
      </c>
      <c r="FF83" s="126" t="s">
        <v>144</v>
      </c>
      <c r="FG83" s="126"/>
      <c r="FH83" s="126"/>
      <c r="FI83" s="126"/>
      <c r="FJ83" s="126"/>
      <c r="FK83" s="126"/>
      <c r="FL83" s="126"/>
      <c r="FM83" s="126"/>
      <c r="FN83" s="126"/>
      <c r="FO83" s="126"/>
      <c r="FP83" s="126"/>
      <c r="FQ83" s="126"/>
      <c r="FR83" s="126"/>
      <c r="FS83" s="126"/>
      <c r="FT83" s="126"/>
      <c r="FU83" s="126"/>
      <c r="FV83" s="126"/>
      <c r="FW83" s="126"/>
      <c r="FX83" s="126"/>
      <c r="FY83" s="126"/>
      <c r="FZ83" s="126" t="s">
        <v>278</v>
      </c>
      <c r="GA83" s="126" t="s">
        <v>163</v>
      </c>
    </row>
    <row r="84" spans="1:183" ht="14.25" customHeight="1">
      <c r="A84" s="121">
        <v>82</v>
      </c>
      <c r="B84" s="121" t="s">
        <v>279</v>
      </c>
      <c r="C84" s="122">
        <v>1.22E-4</v>
      </c>
      <c r="D84" s="122">
        <v>1.22E-4</v>
      </c>
      <c r="E84" s="122">
        <v>1.22E-4</v>
      </c>
      <c r="F84" s="122">
        <v>1.22E-4</v>
      </c>
      <c r="G84" s="122">
        <v>4.5199999999999998E-4</v>
      </c>
      <c r="H84" s="122">
        <v>1.3420000000000001E-3</v>
      </c>
      <c r="I84" s="122">
        <v>1.3420000000000001E-3</v>
      </c>
      <c r="J84" s="122">
        <v>9.2100000000000005E-4</v>
      </c>
      <c r="K84" s="122">
        <v>7.1299999999999998E-4</v>
      </c>
      <c r="L84" s="122">
        <v>0</v>
      </c>
      <c r="M84" s="122">
        <v>0</v>
      </c>
      <c r="N84" s="122">
        <v>0</v>
      </c>
      <c r="O84" s="122">
        <v>0</v>
      </c>
      <c r="P84" s="122">
        <v>0</v>
      </c>
      <c r="Q84" s="122">
        <v>0</v>
      </c>
      <c r="R84" s="122">
        <v>0</v>
      </c>
      <c r="S84" s="122">
        <v>5.71E-4</v>
      </c>
      <c r="T84" s="122">
        <v>8.7600000000000004E-4</v>
      </c>
      <c r="U84" s="122">
        <v>1.1429999999999999E-3</v>
      </c>
      <c r="V84" s="122">
        <v>9.7300000000000002E-4</v>
      </c>
      <c r="W84" s="121"/>
      <c r="X84" s="121"/>
      <c r="Y84" s="121"/>
      <c r="Z84" s="121"/>
      <c r="AA84" s="121"/>
      <c r="AB84" s="123">
        <v>1.6301E-2</v>
      </c>
      <c r="AC84" s="123">
        <v>1.6301E-2</v>
      </c>
      <c r="AD84" s="123">
        <v>1.6301E-2</v>
      </c>
      <c r="AE84" s="123">
        <v>1.6301E-2</v>
      </c>
      <c r="AF84" s="123">
        <v>6.0575999999999998E-2</v>
      </c>
      <c r="AG84" s="123">
        <v>0.17963799999999999</v>
      </c>
      <c r="AH84" s="123">
        <v>0.17963599999999999</v>
      </c>
      <c r="AI84" s="123">
        <v>0.123358</v>
      </c>
      <c r="AJ84" s="123">
        <v>9.5476000000000005E-2</v>
      </c>
      <c r="AK84" s="123">
        <v>0</v>
      </c>
      <c r="AL84" s="123">
        <v>0</v>
      </c>
      <c r="AM84" s="123">
        <v>0</v>
      </c>
      <c r="AN84" s="123">
        <v>0</v>
      </c>
      <c r="AO84" s="123">
        <v>0</v>
      </c>
      <c r="AP84" s="123">
        <v>0</v>
      </c>
      <c r="AQ84" s="123">
        <v>0</v>
      </c>
      <c r="AR84" s="123">
        <v>7.6379000000000002E-2</v>
      </c>
      <c r="AS84" s="123">
        <v>0.11715</v>
      </c>
      <c r="AT84" s="123">
        <v>0.15291399999999999</v>
      </c>
      <c r="AU84" s="123">
        <v>0.13022600000000001</v>
      </c>
      <c r="AV84" s="126"/>
      <c r="AW84" s="126"/>
      <c r="AX84" s="126"/>
      <c r="AY84" s="126"/>
      <c r="AZ84" s="126"/>
      <c r="BA84" s="124">
        <v>0</v>
      </c>
      <c r="BB84" s="124">
        <v>0</v>
      </c>
      <c r="BC84" s="124">
        <v>0</v>
      </c>
      <c r="BD84" s="127">
        <v>-4.4275000000000002E-2</v>
      </c>
      <c r="BE84" s="127">
        <v>-0.119062</v>
      </c>
      <c r="BF84" s="128">
        <v>1.9999999999999999E-6</v>
      </c>
      <c r="BG84" s="128">
        <v>5.6278000000000002E-2</v>
      </c>
      <c r="BH84" s="128">
        <v>2.7882000000000001E-2</v>
      </c>
      <c r="BI84" s="128">
        <v>9.5476000000000005E-2</v>
      </c>
      <c r="BJ84" s="124">
        <v>0</v>
      </c>
      <c r="BK84" s="124">
        <v>0</v>
      </c>
      <c r="BL84" s="124">
        <v>0</v>
      </c>
      <c r="BM84" s="124">
        <v>0</v>
      </c>
      <c r="BN84" s="124">
        <v>0</v>
      </c>
      <c r="BO84" s="124">
        <v>0</v>
      </c>
      <c r="BP84" s="127">
        <v>-7.6379000000000002E-2</v>
      </c>
      <c r="BQ84" s="127">
        <v>-4.0771000000000002E-2</v>
      </c>
      <c r="BR84" s="127">
        <v>-3.5763999999999997E-2</v>
      </c>
      <c r="BS84" s="128">
        <v>2.2688E-2</v>
      </c>
      <c r="BT84" s="128">
        <v>0.13022600000000001</v>
      </c>
      <c r="BU84" s="126"/>
      <c r="BV84" s="126"/>
      <c r="BW84" s="126"/>
      <c r="BX84" s="126"/>
      <c r="BY84" s="126"/>
      <c r="BZ84" s="123">
        <v>0.45222172999999999</v>
      </c>
      <c r="CA84" s="123">
        <v>0.45222172999999999</v>
      </c>
      <c r="CB84" s="123">
        <v>0.45222172999999999</v>
      </c>
      <c r="CC84" s="123">
        <v>0.47475074</v>
      </c>
      <c r="CD84" s="123">
        <v>1.86664399</v>
      </c>
      <c r="CE84" s="123">
        <v>6.6019451900000004</v>
      </c>
      <c r="CF84" s="123">
        <v>6.4501679100000002</v>
      </c>
      <c r="CG84" s="123">
        <v>4.3597491899999996</v>
      </c>
      <c r="CH84" s="123">
        <v>3.1094248599999998</v>
      </c>
      <c r="CI84" s="123">
        <v>0</v>
      </c>
      <c r="CJ84" s="123">
        <v>0</v>
      </c>
      <c r="CK84" s="123">
        <v>0</v>
      </c>
      <c r="CL84" s="123">
        <v>0</v>
      </c>
      <c r="CM84" s="123">
        <v>0</v>
      </c>
      <c r="CN84" s="123">
        <v>0</v>
      </c>
      <c r="CO84" s="123">
        <v>0</v>
      </c>
      <c r="CP84" s="123">
        <v>1.9225144599999999</v>
      </c>
      <c r="CQ84" s="123">
        <v>3.5716262799999998</v>
      </c>
      <c r="CR84" s="123">
        <v>4.45070371</v>
      </c>
      <c r="CS84" s="123">
        <v>3.4732613400000001</v>
      </c>
      <c r="CT84" s="126"/>
      <c r="CU84" s="126"/>
      <c r="CV84" s="126"/>
      <c r="CW84" s="126"/>
      <c r="CX84" s="126"/>
      <c r="CY84" s="125">
        <v>46112</v>
      </c>
      <c r="CZ84" s="125">
        <v>46112</v>
      </c>
      <c r="DA84" s="125">
        <v>46112</v>
      </c>
      <c r="DB84" s="125">
        <v>46081</v>
      </c>
      <c r="DC84" s="125">
        <v>46053</v>
      </c>
      <c r="DD84" s="125">
        <v>46022</v>
      </c>
      <c r="DE84" s="125">
        <v>45991</v>
      </c>
      <c r="DF84" s="125">
        <v>45961</v>
      </c>
      <c r="DG84" s="125">
        <v>45930</v>
      </c>
      <c r="DH84" s="125">
        <v>45716</v>
      </c>
      <c r="DI84" s="125">
        <v>45716</v>
      </c>
      <c r="DJ84" s="125">
        <v>45716</v>
      </c>
      <c r="DK84" s="125">
        <v>45716</v>
      </c>
      <c r="DL84" s="125">
        <v>45716</v>
      </c>
      <c r="DM84" s="125">
        <v>45716</v>
      </c>
      <c r="DN84" s="125">
        <v>45716</v>
      </c>
      <c r="DO84" s="125">
        <v>45688</v>
      </c>
      <c r="DP84" s="125">
        <v>45657</v>
      </c>
      <c r="DQ84" s="125">
        <v>45626</v>
      </c>
      <c r="DR84" s="125">
        <v>45596</v>
      </c>
      <c r="DS84" s="126"/>
      <c r="DT84" s="126"/>
      <c r="DU84" s="126"/>
      <c r="DV84" s="126"/>
      <c r="DW84" s="126"/>
      <c r="DX84" s="126" t="s">
        <v>150</v>
      </c>
      <c r="DY84" s="126" t="s">
        <v>150</v>
      </c>
      <c r="DZ84" s="126" t="s">
        <v>150</v>
      </c>
      <c r="EA84" s="126" t="s">
        <v>150</v>
      </c>
      <c r="EB84" s="126" t="s">
        <v>150</v>
      </c>
      <c r="EC84" s="126" t="s">
        <v>150</v>
      </c>
      <c r="ED84" s="126" t="s">
        <v>150</v>
      </c>
      <c r="EE84" s="126" t="s">
        <v>150</v>
      </c>
      <c r="EF84" s="126" t="s">
        <v>150</v>
      </c>
      <c r="EG84" s="126" t="s">
        <v>150</v>
      </c>
      <c r="EH84" s="126" t="s">
        <v>150</v>
      </c>
      <c r="EI84" s="126" t="s">
        <v>150</v>
      </c>
      <c r="EJ84" s="126" t="s">
        <v>150</v>
      </c>
      <c r="EK84" s="126" t="s">
        <v>150</v>
      </c>
      <c r="EL84" s="126" t="s">
        <v>150</v>
      </c>
      <c r="EM84" s="126" t="s">
        <v>150</v>
      </c>
      <c r="EN84" s="126" t="s">
        <v>150</v>
      </c>
      <c r="EO84" s="126" t="s">
        <v>150</v>
      </c>
      <c r="EP84" s="126" t="s">
        <v>150</v>
      </c>
      <c r="EQ84" s="126" t="s">
        <v>150</v>
      </c>
      <c r="ER84" s="126"/>
      <c r="ES84" s="126"/>
      <c r="ET84" s="126"/>
      <c r="EU84" s="126"/>
      <c r="EV84" s="126"/>
      <c r="EW84" s="126" t="s">
        <v>151</v>
      </c>
      <c r="EX84" s="126" t="s">
        <v>280</v>
      </c>
      <c r="EY84" s="123">
        <v>6115.9426218899998</v>
      </c>
      <c r="EZ84" s="126" t="s">
        <v>153</v>
      </c>
      <c r="FA84" s="126" t="s">
        <v>157</v>
      </c>
      <c r="FB84" s="126" t="s">
        <v>144</v>
      </c>
      <c r="FC84" s="126" t="s">
        <v>157</v>
      </c>
      <c r="FD84" s="126" t="s">
        <v>157</v>
      </c>
      <c r="FE84" s="126" t="s">
        <v>157</v>
      </c>
      <c r="FF84" s="126" t="s">
        <v>157</v>
      </c>
      <c r="FG84" s="126" t="s">
        <v>144</v>
      </c>
      <c r="FH84" s="126" t="s">
        <v>157</v>
      </c>
      <c r="FI84" s="126" t="s">
        <v>157</v>
      </c>
      <c r="FJ84" s="126" t="s">
        <v>157</v>
      </c>
      <c r="FK84" s="126" t="s">
        <v>157</v>
      </c>
      <c r="FL84" s="126" t="s">
        <v>157</v>
      </c>
      <c r="FM84" s="126" t="s">
        <v>157</v>
      </c>
      <c r="FN84" s="126" t="s">
        <v>157</v>
      </c>
      <c r="FO84" s="126" t="s">
        <v>157</v>
      </c>
      <c r="FP84" s="126" t="s">
        <v>157</v>
      </c>
      <c r="FQ84" s="126" t="s">
        <v>157</v>
      </c>
      <c r="FR84" s="126" t="s">
        <v>157</v>
      </c>
      <c r="FS84" s="126" t="s">
        <v>157</v>
      </c>
      <c r="FT84" s="126" t="s">
        <v>157</v>
      </c>
      <c r="FU84" s="126"/>
      <c r="FV84" s="126"/>
      <c r="FW84" s="126"/>
      <c r="FX84" s="126"/>
      <c r="FY84" s="126"/>
      <c r="FZ84" s="126" t="s">
        <v>281</v>
      </c>
      <c r="GA84" s="126" t="s">
        <v>282</v>
      </c>
    </row>
    <row r="85" spans="1:183" ht="14.25" customHeight="1">
      <c r="A85" s="121">
        <v>83</v>
      </c>
      <c r="B85" s="121" t="s">
        <v>283</v>
      </c>
      <c r="C85" s="122">
        <v>1.12E-4</v>
      </c>
      <c r="D85" s="122">
        <v>1.12E-4</v>
      </c>
      <c r="E85" s="122">
        <v>1.12E-4</v>
      </c>
      <c r="F85" s="122">
        <v>2.1900000000000001E-4</v>
      </c>
      <c r="G85" s="122">
        <v>4.0499999999999998E-4</v>
      </c>
      <c r="H85" s="122">
        <v>1.1509999999999999E-3</v>
      </c>
      <c r="I85" s="122">
        <v>1.1509999999999999E-3</v>
      </c>
      <c r="J85" s="122">
        <v>8.5499999999999997E-4</v>
      </c>
      <c r="K85" s="122">
        <v>6.2399999999999999E-4</v>
      </c>
      <c r="L85" s="122">
        <v>0</v>
      </c>
      <c r="M85" s="122">
        <v>0</v>
      </c>
      <c r="N85" s="122">
        <v>0</v>
      </c>
      <c r="O85" s="122">
        <v>0</v>
      </c>
      <c r="P85" s="122">
        <v>0</v>
      </c>
      <c r="Q85" s="122">
        <v>0</v>
      </c>
      <c r="R85" s="122">
        <v>0</v>
      </c>
      <c r="S85" s="122">
        <v>5.4100000000000003E-4</v>
      </c>
      <c r="T85" s="122">
        <v>8.0400000000000003E-4</v>
      </c>
      <c r="U85" s="122">
        <v>1.0139999999999999E-3</v>
      </c>
      <c r="V85" s="122">
        <v>8.3199999999999995E-4</v>
      </c>
      <c r="W85" s="121"/>
      <c r="X85" s="121"/>
      <c r="Y85" s="121"/>
      <c r="Z85" s="121"/>
      <c r="AA85" s="121"/>
      <c r="AB85" s="123">
        <v>1.4962E-2</v>
      </c>
      <c r="AC85" s="123">
        <v>1.4962E-2</v>
      </c>
      <c r="AD85" s="123">
        <v>1.4962E-2</v>
      </c>
      <c r="AE85" s="123">
        <v>2.9321E-2</v>
      </c>
      <c r="AF85" s="123">
        <v>5.4290999999999999E-2</v>
      </c>
      <c r="AG85" s="123">
        <v>0.154115</v>
      </c>
      <c r="AH85" s="123">
        <v>0.154115</v>
      </c>
      <c r="AI85" s="123">
        <v>0.114416</v>
      </c>
      <c r="AJ85" s="123">
        <v>8.3563999999999999E-2</v>
      </c>
      <c r="AK85" s="123">
        <v>0</v>
      </c>
      <c r="AL85" s="123">
        <v>0</v>
      </c>
      <c r="AM85" s="123">
        <v>0</v>
      </c>
      <c r="AN85" s="123">
        <v>0</v>
      </c>
      <c r="AO85" s="123">
        <v>0</v>
      </c>
      <c r="AP85" s="123">
        <v>0</v>
      </c>
      <c r="AQ85" s="123">
        <v>0</v>
      </c>
      <c r="AR85" s="123">
        <v>7.2423000000000001E-2</v>
      </c>
      <c r="AS85" s="123">
        <v>0.107532</v>
      </c>
      <c r="AT85" s="123">
        <v>0.13562399999999999</v>
      </c>
      <c r="AU85" s="123">
        <v>0.111299</v>
      </c>
      <c r="AV85" s="126"/>
      <c r="AW85" s="126"/>
      <c r="AX85" s="126"/>
      <c r="AY85" s="126"/>
      <c r="AZ85" s="126"/>
      <c r="BA85" s="124">
        <v>0</v>
      </c>
      <c r="BB85" s="124">
        <v>0</v>
      </c>
      <c r="BC85" s="127">
        <v>-1.4359E-2</v>
      </c>
      <c r="BD85" s="127">
        <v>-2.4969999999999999E-2</v>
      </c>
      <c r="BE85" s="127">
        <v>-9.9823999999999996E-2</v>
      </c>
      <c r="BF85" s="124">
        <v>0</v>
      </c>
      <c r="BG85" s="128">
        <v>3.9698999999999998E-2</v>
      </c>
      <c r="BH85" s="128">
        <v>3.0852000000000001E-2</v>
      </c>
      <c r="BI85" s="128">
        <v>8.3563999999999999E-2</v>
      </c>
      <c r="BJ85" s="124">
        <v>0</v>
      </c>
      <c r="BK85" s="124">
        <v>0</v>
      </c>
      <c r="BL85" s="124">
        <v>0</v>
      </c>
      <c r="BM85" s="124">
        <v>0</v>
      </c>
      <c r="BN85" s="124">
        <v>0</v>
      </c>
      <c r="BO85" s="124">
        <v>0</v>
      </c>
      <c r="BP85" s="127">
        <v>-7.2423000000000001E-2</v>
      </c>
      <c r="BQ85" s="127">
        <v>-3.5109000000000001E-2</v>
      </c>
      <c r="BR85" s="127">
        <v>-2.8091999999999999E-2</v>
      </c>
      <c r="BS85" s="128">
        <v>2.4324999999999999E-2</v>
      </c>
      <c r="BT85" s="128">
        <v>0.111299</v>
      </c>
      <c r="BU85" s="126"/>
      <c r="BV85" s="126"/>
      <c r="BW85" s="126"/>
      <c r="BX85" s="126"/>
      <c r="BY85" s="126"/>
      <c r="BZ85" s="123">
        <v>0.41507525000000001</v>
      </c>
      <c r="CA85" s="123">
        <v>0.41507525000000001</v>
      </c>
      <c r="CB85" s="123">
        <v>0.41507525000000001</v>
      </c>
      <c r="CC85" s="123">
        <v>0.85394555999999999</v>
      </c>
      <c r="CD85" s="123">
        <v>1.67297228</v>
      </c>
      <c r="CE85" s="123">
        <v>5.6639396099999999</v>
      </c>
      <c r="CF85" s="123">
        <v>5.5337884800000001</v>
      </c>
      <c r="CG85" s="123">
        <v>4.0437187999999997</v>
      </c>
      <c r="CH85" s="123">
        <v>2.7214795299999999</v>
      </c>
      <c r="CI85" s="123">
        <v>0</v>
      </c>
      <c r="CJ85" s="123">
        <v>0</v>
      </c>
      <c r="CK85" s="123">
        <v>0</v>
      </c>
      <c r="CL85" s="123">
        <v>0</v>
      </c>
      <c r="CM85" s="123">
        <v>0</v>
      </c>
      <c r="CN85" s="123">
        <v>0</v>
      </c>
      <c r="CO85" s="123">
        <v>0</v>
      </c>
      <c r="CP85" s="123">
        <v>1.82293909</v>
      </c>
      <c r="CQ85" s="123">
        <v>3.2783962199999999</v>
      </c>
      <c r="CR85" s="123">
        <v>3.9474622300000002</v>
      </c>
      <c r="CS85" s="123">
        <v>2.9684587900000001</v>
      </c>
      <c r="CT85" s="126"/>
      <c r="CU85" s="126"/>
      <c r="CV85" s="126"/>
      <c r="CW85" s="126"/>
      <c r="CX85" s="126"/>
      <c r="CY85" s="125">
        <v>46112</v>
      </c>
      <c r="CZ85" s="125">
        <v>46112</v>
      </c>
      <c r="DA85" s="125">
        <v>46112</v>
      </c>
      <c r="DB85" s="125">
        <v>46081</v>
      </c>
      <c r="DC85" s="125">
        <v>46053</v>
      </c>
      <c r="DD85" s="125">
        <v>46022</v>
      </c>
      <c r="DE85" s="125">
        <v>45991</v>
      </c>
      <c r="DF85" s="125">
        <v>45961</v>
      </c>
      <c r="DG85" s="125">
        <v>45930</v>
      </c>
      <c r="DH85" s="125">
        <v>45716</v>
      </c>
      <c r="DI85" s="125">
        <v>45716</v>
      </c>
      <c r="DJ85" s="125">
        <v>45716</v>
      </c>
      <c r="DK85" s="125">
        <v>45716</v>
      </c>
      <c r="DL85" s="125">
        <v>45716</v>
      </c>
      <c r="DM85" s="125">
        <v>45716</v>
      </c>
      <c r="DN85" s="125">
        <v>45716</v>
      </c>
      <c r="DO85" s="125">
        <v>45688</v>
      </c>
      <c r="DP85" s="125">
        <v>45657</v>
      </c>
      <c r="DQ85" s="125">
        <v>45626</v>
      </c>
      <c r="DR85" s="125">
        <v>45596</v>
      </c>
      <c r="DS85" s="126"/>
      <c r="DT85" s="126"/>
      <c r="DU85" s="126"/>
      <c r="DV85" s="126"/>
      <c r="DW85" s="126"/>
      <c r="DX85" s="126" t="s">
        <v>150</v>
      </c>
      <c r="DY85" s="126" t="s">
        <v>150</v>
      </c>
      <c r="DZ85" s="126" t="s">
        <v>150</v>
      </c>
      <c r="EA85" s="126" t="s">
        <v>150</v>
      </c>
      <c r="EB85" s="126" t="s">
        <v>150</v>
      </c>
      <c r="EC85" s="126" t="s">
        <v>150</v>
      </c>
      <c r="ED85" s="126" t="s">
        <v>150</v>
      </c>
      <c r="EE85" s="126" t="s">
        <v>150</v>
      </c>
      <c r="EF85" s="126" t="s">
        <v>150</v>
      </c>
      <c r="EG85" s="126" t="s">
        <v>150</v>
      </c>
      <c r="EH85" s="126" t="s">
        <v>150</v>
      </c>
      <c r="EI85" s="126" t="s">
        <v>150</v>
      </c>
      <c r="EJ85" s="126" t="s">
        <v>150</v>
      </c>
      <c r="EK85" s="126" t="s">
        <v>150</v>
      </c>
      <c r="EL85" s="126" t="s">
        <v>150</v>
      </c>
      <c r="EM85" s="126" t="s">
        <v>150</v>
      </c>
      <c r="EN85" s="126" t="s">
        <v>150</v>
      </c>
      <c r="EO85" s="126" t="s">
        <v>150</v>
      </c>
      <c r="EP85" s="126" t="s">
        <v>150</v>
      </c>
      <c r="EQ85" s="126" t="s">
        <v>150</v>
      </c>
      <c r="ER85" s="126"/>
      <c r="ES85" s="126"/>
      <c r="ET85" s="126"/>
      <c r="EU85" s="126"/>
      <c r="EV85" s="126"/>
      <c r="EW85" s="126" t="s">
        <v>151</v>
      </c>
      <c r="EX85" s="126" t="s">
        <v>152</v>
      </c>
      <c r="EY85" s="123">
        <v>986.27592503999995</v>
      </c>
      <c r="EZ85" s="126" t="s">
        <v>153</v>
      </c>
      <c r="FA85" s="126" t="s">
        <v>157</v>
      </c>
      <c r="FB85" s="126" t="s">
        <v>196</v>
      </c>
      <c r="FC85" s="126" t="s">
        <v>196</v>
      </c>
      <c r="FD85" s="126" t="s">
        <v>157</v>
      </c>
      <c r="FE85" s="126" t="s">
        <v>157</v>
      </c>
      <c r="FF85" s="126" t="s">
        <v>157</v>
      </c>
      <c r="FG85" s="126" t="s">
        <v>157</v>
      </c>
      <c r="FH85" s="126" t="s">
        <v>157</v>
      </c>
      <c r="FI85" s="126" t="s">
        <v>157</v>
      </c>
      <c r="FJ85" s="126" t="s">
        <v>157</v>
      </c>
      <c r="FK85" s="126" t="s">
        <v>157</v>
      </c>
      <c r="FL85" s="126" t="s">
        <v>157</v>
      </c>
      <c r="FM85" s="126" t="s">
        <v>196</v>
      </c>
      <c r="FN85" s="126" t="s">
        <v>196</v>
      </c>
      <c r="FO85" s="126" t="s">
        <v>196</v>
      </c>
      <c r="FP85" s="126" t="s">
        <v>196</v>
      </c>
      <c r="FQ85" s="126" t="s">
        <v>196</v>
      </c>
      <c r="FR85" s="126" t="s">
        <v>196</v>
      </c>
      <c r="FS85" s="126" t="s">
        <v>196</v>
      </c>
      <c r="FT85" s="126" t="s">
        <v>196</v>
      </c>
      <c r="FU85" s="126"/>
      <c r="FV85" s="126"/>
      <c r="FW85" s="126"/>
      <c r="FX85" s="126"/>
      <c r="FY85" s="126"/>
      <c r="FZ85" s="126" t="s">
        <v>284</v>
      </c>
      <c r="GA85" s="126" t="s">
        <v>282</v>
      </c>
    </row>
    <row r="86" spans="1:183" ht="14.25" customHeight="1">
      <c r="A86" s="121">
        <v>84</v>
      </c>
      <c r="B86" s="121" t="s">
        <v>285</v>
      </c>
      <c r="C86" s="122">
        <v>1.02E-4</v>
      </c>
      <c r="D86" s="122">
        <v>1.02E-4</v>
      </c>
      <c r="E86" s="122">
        <v>1.02E-4</v>
      </c>
      <c r="F86" s="122">
        <v>1.02E-4</v>
      </c>
      <c r="G86" s="122">
        <v>1.02E-4</v>
      </c>
      <c r="H86" s="122">
        <v>1.02E-4</v>
      </c>
      <c r="I86" s="122">
        <v>1.02E-4</v>
      </c>
      <c r="J86" s="121"/>
      <c r="K86" s="121"/>
      <c r="L86" s="121"/>
      <c r="M86" s="121"/>
      <c r="N86" s="121"/>
      <c r="O86" s="121"/>
      <c r="P86" s="121"/>
      <c r="Q86" s="121"/>
      <c r="R86" s="121"/>
      <c r="S86" s="121"/>
      <c r="T86" s="121"/>
      <c r="U86" s="121"/>
      <c r="V86" s="121"/>
      <c r="W86" s="121"/>
      <c r="X86" s="121"/>
      <c r="Y86" s="121"/>
      <c r="Z86" s="121"/>
      <c r="AA86" s="121"/>
      <c r="AB86" s="123">
        <v>1.362E-2</v>
      </c>
      <c r="AC86" s="123">
        <v>1.362E-2</v>
      </c>
      <c r="AD86" s="123">
        <v>1.362E-2</v>
      </c>
      <c r="AE86" s="123">
        <v>1.362E-2</v>
      </c>
      <c r="AF86" s="123">
        <v>1.362E-2</v>
      </c>
      <c r="AG86" s="123">
        <v>1.362E-2</v>
      </c>
      <c r="AH86" s="123">
        <v>1.362E-2</v>
      </c>
      <c r="AI86" s="126"/>
      <c r="AJ86" s="126"/>
      <c r="AK86" s="126"/>
      <c r="AL86" s="126"/>
      <c r="AM86" s="126"/>
      <c r="AN86" s="126"/>
      <c r="AO86" s="126"/>
      <c r="AP86" s="126"/>
      <c r="AQ86" s="126"/>
      <c r="AR86" s="126"/>
      <c r="AS86" s="126"/>
      <c r="AT86" s="126"/>
      <c r="AU86" s="126"/>
      <c r="AV86" s="126"/>
      <c r="AW86" s="126"/>
      <c r="AX86" s="126"/>
      <c r="AY86" s="126"/>
      <c r="AZ86" s="126"/>
      <c r="BA86" s="124">
        <v>0</v>
      </c>
      <c r="BB86" s="124">
        <v>0</v>
      </c>
      <c r="BC86" s="124">
        <v>0</v>
      </c>
      <c r="BD86" s="124">
        <v>0</v>
      </c>
      <c r="BE86" s="124">
        <v>0</v>
      </c>
      <c r="BF86" s="124">
        <v>0</v>
      </c>
      <c r="BG86" s="128">
        <v>1.362E-2</v>
      </c>
      <c r="BH86" s="126"/>
      <c r="BI86" s="126"/>
      <c r="BJ86" s="126"/>
      <c r="BK86" s="126"/>
      <c r="BL86" s="126"/>
      <c r="BM86" s="126"/>
      <c r="BN86" s="126"/>
      <c r="BO86" s="126"/>
      <c r="BP86" s="126"/>
      <c r="BQ86" s="126"/>
      <c r="BR86" s="126"/>
      <c r="BS86" s="126"/>
      <c r="BT86" s="126"/>
      <c r="BU86" s="126"/>
      <c r="BV86" s="126"/>
      <c r="BW86" s="126"/>
      <c r="BX86" s="126"/>
      <c r="BY86" s="126"/>
      <c r="BZ86" s="123">
        <v>0.50055386000000002</v>
      </c>
      <c r="CA86" s="123">
        <v>0.50055386000000002</v>
      </c>
      <c r="CB86" s="123">
        <v>0.50055386000000002</v>
      </c>
      <c r="CC86" s="123">
        <v>0.50055386000000002</v>
      </c>
      <c r="CD86" s="123">
        <v>0.50055386000000002</v>
      </c>
      <c r="CE86" s="123">
        <v>0.50055386000000002</v>
      </c>
      <c r="CF86" s="123">
        <v>0.48905167999999999</v>
      </c>
      <c r="CG86" s="126"/>
      <c r="CH86" s="126"/>
      <c r="CI86" s="126"/>
      <c r="CJ86" s="126"/>
      <c r="CK86" s="126"/>
      <c r="CL86" s="126"/>
      <c r="CM86" s="126"/>
      <c r="CN86" s="126"/>
      <c r="CO86" s="126"/>
      <c r="CP86" s="126"/>
      <c r="CQ86" s="126"/>
      <c r="CR86" s="126"/>
      <c r="CS86" s="126"/>
      <c r="CT86" s="126"/>
      <c r="CU86" s="126"/>
      <c r="CV86" s="126"/>
      <c r="CW86" s="126"/>
      <c r="CX86" s="126"/>
      <c r="CY86" s="125">
        <v>46022</v>
      </c>
      <c r="CZ86" s="125">
        <v>46022</v>
      </c>
      <c r="DA86" s="125">
        <v>46022</v>
      </c>
      <c r="DB86" s="125">
        <v>46022</v>
      </c>
      <c r="DC86" s="125">
        <v>46022</v>
      </c>
      <c r="DD86" s="125">
        <v>46022</v>
      </c>
      <c r="DE86" s="125">
        <v>45991</v>
      </c>
      <c r="DF86" s="126"/>
      <c r="DG86" s="126"/>
      <c r="DH86" s="126"/>
      <c r="DI86" s="126"/>
      <c r="DJ86" s="126"/>
      <c r="DK86" s="126"/>
      <c r="DL86" s="126"/>
      <c r="DM86" s="126"/>
      <c r="DN86" s="126"/>
      <c r="DO86" s="126"/>
      <c r="DP86" s="126"/>
      <c r="DQ86" s="126"/>
      <c r="DR86" s="126"/>
      <c r="DS86" s="126"/>
      <c r="DT86" s="126"/>
      <c r="DU86" s="126"/>
      <c r="DV86" s="126"/>
      <c r="DW86" s="126"/>
      <c r="DX86" s="126" t="s">
        <v>150</v>
      </c>
      <c r="DY86" s="126" t="s">
        <v>150</v>
      </c>
      <c r="DZ86" s="126" t="s">
        <v>150</v>
      </c>
      <c r="EA86" s="126" t="s">
        <v>150</v>
      </c>
      <c r="EB86" s="126" t="s">
        <v>150</v>
      </c>
      <c r="EC86" s="126" t="s">
        <v>150</v>
      </c>
      <c r="ED86" s="126" t="s">
        <v>150</v>
      </c>
      <c r="EE86" s="126"/>
      <c r="EF86" s="126"/>
      <c r="EG86" s="126"/>
      <c r="EH86" s="126"/>
      <c r="EI86" s="126"/>
      <c r="EJ86" s="126"/>
      <c r="EK86" s="126"/>
      <c r="EL86" s="126"/>
      <c r="EM86" s="126"/>
      <c r="EN86" s="126"/>
      <c r="EO86" s="126"/>
      <c r="EP86" s="126"/>
      <c r="EQ86" s="126"/>
      <c r="ER86" s="126"/>
      <c r="ES86" s="126"/>
      <c r="ET86" s="126"/>
      <c r="EU86" s="126"/>
      <c r="EV86" s="126"/>
      <c r="EW86" s="126" t="s">
        <v>151</v>
      </c>
      <c r="EX86" s="126" t="s">
        <v>152</v>
      </c>
      <c r="EY86" s="123">
        <v>12308.64787375</v>
      </c>
      <c r="EZ86" s="126" t="s">
        <v>161</v>
      </c>
      <c r="FA86" s="126" t="s">
        <v>157</v>
      </c>
      <c r="FB86" s="126" t="s">
        <v>157</v>
      </c>
      <c r="FC86" s="126" t="s">
        <v>157</v>
      </c>
      <c r="FD86" s="126" t="s">
        <v>157</v>
      </c>
      <c r="FE86" s="126" t="s">
        <v>157</v>
      </c>
      <c r="FF86" s="126" t="s">
        <v>157</v>
      </c>
      <c r="FG86" s="126" t="s">
        <v>157</v>
      </c>
      <c r="FH86" s="126"/>
      <c r="FI86" s="126"/>
      <c r="FJ86" s="126"/>
      <c r="FK86" s="126"/>
      <c r="FL86" s="126"/>
      <c r="FM86" s="126"/>
      <c r="FN86" s="126"/>
      <c r="FO86" s="126"/>
      <c r="FP86" s="126"/>
      <c r="FQ86" s="126"/>
      <c r="FR86" s="126"/>
      <c r="FS86" s="126"/>
      <c r="FT86" s="126"/>
      <c r="FU86" s="126"/>
      <c r="FV86" s="126"/>
      <c r="FW86" s="126"/>
      <c r="FX86" s="126"/>
      <c r="FY86" s="126"/>
      <c r="FZ86" s="126" t="s">
        <v>232</v>
      </c>
      <c r="GA86" s="126" t="s">
        <v>233</v>
      </c>
    </row>
    <row r="87" spans="1:183" ht="14.25" customHeight="1">
      <c r="A87" s="121">
        <v>85</v>
      </c>
      <c r="B87" s="121" t="s">
        <v>286</v>
      </c>
      <c r="C87" s="122">
        <v>9.8999999999999994E-5</v>
      </c>
      <c r="D87" s="122">
        <v>9.8999999999999994E-5</v>
      </c>
      <c r="E87" s="122">
        <v>9.8999999999999994E-5</v>
      </c>
      <c r="F87" s="122">
        <v>9.8999999999999994E-5</v>
      </c>
      <c r="G87" s="122">
        <v>9.8999999999999994E-5</v>
      </c>
      <c r="H87" s="122">
        <v>9.8999999999999994E-5</v>
      </c>
      <c r="I87" s="122">
        <v>9.8999999999999994E-5</v>
      </c>
      <c r="J87" s="122">
        <v>9.8999999999999994E-5</v>
      </c>
      <c r="K87" s="122">
        <v>9.8999999999999994E-5</v>
      </c>
      <c r="L87" s="122">
        <v>9.8999999999999994E-5</v>
      </c>
      <c r="M87" s="122">
        <v>9.8999999999999994E-5</v>
      </c>
      <c r="N87" s="122">
        <v>4.6999999999999997E-5</v>
      </c>
      <c r="O87" s="122">
        <v>4.6999999999999997E-5</v>
      </c>
      <c r="P87" s="121"/>
      <c r="Q87" s="121"/>
      <c r="R87" s="121"/>
      <c r="S87" s="121"/>
      <c r="T87" s="121"/>
      <c r="U87" s="121"/>
      <c r="V87" s="121"/>
      <c r="W87" s="121"/>
      <c r="X87" s="121"/>
      <c r="Y87" s="121"/>
      <c r="Z87" s="121"/>
      <c r="AA87" s="121"/>
      <c r="AB87" s="123">
        <v>1.3266999999999999E-2</v>
      </c>
      <c r="AC87" s="123">
        <v>1.3266999999999999E-2</v>
      </c>
      <c r="AD87" s="123">
        <v>1.3266999999999999E-2</v>
      </c>
      <c r="AE87" s="123">
        <v>1.3266999999999999E-2</v>
      </c>
      <c r="AF87" s="123">
        <v>1.3266999999999999E-2</v>
      </c>
      <c r="AG87" s="123">
        <v>1.3266999999999999E-2</v>
      </c>
      <c r="AH87" s="123">
        <v>1.3266999999999999E-2</v>
      </c>
      <c r="AI87" s="123">
        <v>1.3266999999999999E-2</v>
      </c>
      <c r="AJ87" s="123">
        <v>1.3266999999999999E-2</v>
      </c>
      <c r="AK87" s="123">
        <v>1.3266999999999999E-2</v>
      </c>
      <c r="AL87" s="123">
        <v>1.3266999999999999E-2</v>
      </c>
      <c r="AM87" s="123">
        <v>6.3169999999999997E-3</v>
      </c>
      <c r="AN87" s="123">
        <v>6.3169999999999997E-3</v>
      </c>
      <c r="AO87" s="126"/>
      <c r="AP87" s="126"/>
      <c r="AQ87" s="126"/>
      <c r="AR87" s="126"/>
      <c r="AS87" s="126"/>
      <c r="AT87" s="126"/>
      <c r="AU87" s="126"/>
      <c r="AV87" s="126"/>
      <c r="AW87" s="126"/>
      <c r="AX87" s="126"/>
      <c r="AY87" s="126"/>
      <c r="AZ87" s="126"/>
      <c r="BA87" s="124">
        <v>0</v>
      </c>
      <c r="BB87" s="124">
        <v>0</v>
      </c>
      <c r="BC87" s="124">
        <v>0</v>
      </c>
      <c r="BD87" s="124">
        <v>0</v>
      </c>
      <c r="BE87" s="124">
        <v>0</v>
      </c>
      <c r="BF87" s="124">
        <v>0</v>
      </c>
      <c r="BG87" s="124">
        <v>0</v>
      </c>
      <c r="BH87" s="124">
        <v>0</v>
      </c>
      <c r="BI87" s="124">
        <v>0</v>
      </c>
      <c r="BJ87" s="124">
        <v>0</v>
      </c>
      <c r="BK87" s="128">
        <v>6.9499999999999996E-3</v>
      </c>
      <c r="BL87" s="124">
        <v>0</v>
      </c>
      <c r="BM87" s="128">
        <v>6.3169999999999997E-3</v>
      </c>
      <c r="BN87" s="126"/>
      <c r="BO87" s="126"/>
      <c r="BP87" s="126"/>
      <c r="BQ87" s="126"/>
      <c r="BR87" s="126"/>
      <c r="BS87" s="126"/>
      <c r="BT87" s="126"/>
      <c r="BU87" s="126"/>
      <c r="BV87" s="126"/>
      <c r="BW87" s="126"/>
      <c r="BX87" s="126"/>
      <c r="BY87" s="126"/>
      <c r="BZ87" s="123">
        <v>0.38638844999999999</v>
      </c>
      <c r="CA87" s="123">
        <v>0.38638844999999999</v>
      </c>
      <c r="CB87" s="123">
        <v>0.38638844999999999</v>
      </c>
      <c r="CC87" s="123">
        <v>0.38638844999999999</v>
      </c>
      <c r="CD87" s="123">
        <v>0.40882141</v>
      </c>
      <c r="CE87" s="123">
        <v>0.48758062000000002</v>
      </c>
      <c r="CF87" s="123">
        <v>0.47637655000000001</v>
      </c>
      <c r="CG87" s="123">
        <v>0.46888562</v>
      </c>
      <c r="CH87" s="123">
        <v>0.43207444</v>
      </c>
      <c r="CI87" s="123">
        <v>0.43220289000000001</v>
      </c>
      <c r="CJ87" s="123">
        <v>0.41384650000000001</v>
      </c>
      <c r="CK87" s="123">
        <v>0.19350249</v>
      </c>
      <c r="CL87" s="123">
        <v>0.18736984000000001</v>
      </c>
      <c r="CM87" s="126"/>
      <c r="CN87" s="126"/>
      <c r="CO87" s="126"/>
      <c r="CP87" s="126"/>
      <c r="CQ87" s="126"/>
      <c r="CR87" s="126"/>
      <c r="CS87" s="126"/>
      <c r="CT87" s="126"/>
      <c r="CU87" s="126"/>
      <c r="CV87" s="126"/>
      <c r="CW87" s="126"/>
      <c r="CX87" s="126"/>
      <c r="CY87" s="125">
        <v>46081</v>
      </c>
      <c r="CZ87" s="125">
        <v>46081</v>
      </c>
      <c r="DA87" s="125">
        <v>46081</v>
      </c>
      <c r="DB87" s="125">
        <v>46081</v>
      </c>
      <c r="DC87" s="125">
        <v>46053</v>
      </c>
      <c r="DD87" s="125">
        <v>46022</v>
      </c>
      <c r="DE87" s="125">
        <v>45991</v>
      </c>
      <c r="DF87" s="125">
        <v>45961</v>
      </c>
      <c r="DG87" s="125">
        <v>45930</v>
      </c>
      <c r="DH87" s="125">
        <v>45900</v>
      </c>
      <c r="DI87" s="125">
        <v>45869</v>
      </c>
      <c r="DJ87" s="125">
        <v>45838</v>
      </c>
      <c r="DK87" s="125">
        <v>45808</v>
      </c>
      <c r="DL87" s="126"/>
      <c r="DM87" s="126"/>
      <c r="DN87" s="126"/>
      <c r="DO87" s="126"/>
      <c r="DP87" s="126"/>
      <c r="DQ87" s="126"/>
      <c r="DR87" s="126"/>
      <c r="DS87" s="126"/>
      <c r="DT87" s="126"/>
      <c r="DU87" s="126"/>
      <c r="DV87" s="126"/>
      <c r="DW87" s="126"/>
      <c r="DX87" s="126" t="s">
        <v>150</v>
      </c>
      <c r="DY87" s="126" t="s">
        <v>150</v>
      </c>
      <c r="DZ87" s="126" t="s">
        <v>150</v>
      </c>
      <c r="EA87" s="126" t="s">
        <v>150</v>
      </c>
      <c r="EB87" s="126" t="s">
        <v>150</v>
      </c>
      <c r="EC87" s="126" t="s">
        <v>150</v>
      </c>
      <c r="ED87" s="126" t="s">
        <v>150</v>
      </c>
      <c r="EE87" s="126" t="s">
        <v>150</v>
      </c>
      <c r="EF87" s="126" t="s">
        <v>150</v>
      </c>
      <c r="EG87" s="126" t="s">
        <v>150</v>
      </c>
      <c r="EH87" s="126" t="s">
        <v>150</v>
      </c>
      <c r="EI87" s="126" t="s">
        <v>150</v>
      </c>
      <c r="EJ87" s="126" t="s">
        <v>150</v>
      </c>
      <c r="EK87" s="126"/>
      <c r="EL87" s="126"/>
      <c r="EM87" s="126"/>
      <c r="EN87" s="126"/>
      <c r="EO87" s="126"/>
      <c r="EP87" s="126"/>
      <c r="EQ87" s="126"/>
      <c r="ER87" s="126"/>
      <c r="ES87" s="126"/>
      <c r="ET87" s="126"/>
      <c r="EU87" s="126"/>
      <c r="EV87" s="126"/>
      <c r="EW87" s="126" t="s">
        <v>151</v>
      </c>
      <c r="EX87" s="126" t="s">
        <v>173</v>
      </c>
      <c r="EY87" s="123">
        <v>104915.33043682</v>
      </c>
      <c r="EZ87" s="126" t="s">
        <v>153</v>
      </c>
      <c r="FA87" s="126" t="s">
        <v>144</v>
      </c>
      <c r="FB87" s="126" t="s">
        <v>144</v>
      </c>
      <c r="FC87" s="126" t="s">
        <v>144</v>
      </c>
      <c r="FD87" s="126" t="s">
        <v>144</v>
      </c>
      <c r="FE87" s="126" t="s">
        <v>144</v>
      </c>
      <c r="FF87" s="126" t="s">
        <v>144</v>
      </c>
      <c r="FG87" s="126" t="s">
        <v>144</v>
      </c>
      <c r="FH87" s="126" t="s">
        <v>144</v>
      </c>
      <c r="FI87" s="126" t="s">
        <v>144</v>
      </c>
      <c r="FJ87" s="126" t="s">
        <v>144</v>
      </c>
      <c r="FK87" s="126" t="s">
        <v>144</v>
      </c>
      <c r="FL87" s="126" t="s">
        <v>144</v>
      </c>
      <c r="FM87" s="126" t="s">
        <v>144</v>
      </c>
      <c r="FN87" s="126"/>
      <c r="FO87" s="126"/>
      <c r="FP87" s="126"/>
      <c r="FQ87" s="126"/>
      <c r="FR87" s="126"/>
      <c r="FS87" s="126"/>
      <c r="FT87" s="126"/>
      <c r="FU87" s="126"/>
      <c r="FV87" s="126"/>
      <c r="FW87" s="126"/>
      <c r="FX87" s="126"/>
      <c r="FY87" s="126"/>
      <c r="FZ87" s="126" t="s">
        <v>287</v>
      </c>
      <c r="GA87" s="126" t="s">
        <v>288</v>
      </c>
    </row>
    <row r="88" spans="1:183" ht="14.25" customHeight="1">
      <c r="A88" s="121">
        <v>86</v>
      </c>
      <c r="B88" s="121" t="s">
        <v>289</v>
      </c>
      <c r="C88" s="122">
        <v>9.5000000000000005E-5</v>
      </c>
      <c r="D88" s="122">
        <v>9.5000000000000005E-5</v>
      </c>
      <c r="E88" s="122">
        <v>9.5000000000000005E-5</v>
      </c>
      <c r="F88" s="122">
        <v>9.5000000000000005E-5</v>
      </c>
      <c r="G88" s="122">
        <v>9.5000000000000005E-5</v>
      </c>
      <c r="H88" s="122">
        <v>1.11E-4</v>
      </c>
      <c r="I88" s="122">
        <v>1.12E-4</v>
      </c>
      <c r="J88" s="122">
        <v>8.1000000000000004E-5</v>
      </c>
      <c r="K88" s="122">
        <v>8.5000000000000006E-5</v>
      </c>
      <c r="L88" s="122">
        <v>9.3999999999999994E-5</v>
      </c>
      <c r="M88" s="122">
        <v>9.7999999999999997E-5</v>
      </c>
      <c r="N88" s="122">
        <v>9.7999999999999997E-5</v>
      </c>
      <c r="O88" s="122">
        <v>8.7999999999999998E-5</v>
      </c>
      <c r="P88" s="121"/>
      <c r="Q88" s="121"/>
      <c r="R88" s="121"/>
      <c r="S88" s="121"/>
      <c r="T88" s="121"/>
      <c r="U88" s="121"/>
      <c r="V88" s="121"/>
      <c r="W88" s="121"/>
      <c r="X88" s="121"/>
      <c r="Y88" s="121"/>
      <c r="Z88" s="121"/>
      <c r="AA88" s="121"/>
      <c r="AB88" s="123">
        <v>1.2736000000000001E-2</v>
      </c>
      <c r="AC88" s="123">
        <v>1.2736000000000001E-2</v>
      </c>
      <c r="AD88" s="123">
        <v>1.2736000000000001E-2</v>
      </c>
      <c r="AE88" s="123">
        <v>1.2736000000000001E-2</v>
      </c>
      <c r="AF88" s="123">
        <v>1.2736000000000001E-2</v>
      </c>
      <c r="AG88" s="123">
        <v>1.4808E-2</v>
      </c>
      <c r="AH88" s="123">
        <v>1.504E-2</v>
      </c>
      <c r="AI88" s="123">
        <v>1.0861000000000001E-2</v>
      </c>
      <c r="AJ88" s="123">
        <v>1.142E-2</v>
      </c>
      <c r="AK88" s="123">
        <v>1.2605999999999999E-2</v>
      </c>
      <c r="AL88" s="123">
        <v>1.3141E-2</v>
      </c>
      <c r="AM88" s="123">
        <v>1.3141E-2</v>
      </c>
      <c r="AN88" s="123">
        <v>1.1832000000000001E-2</v>
      </c>
      <c r="AO88" s="126"/>
      <c r="AP88" s="126"/>
      <c r="AQ88" s="126"/>
      <c r="AR88" s="126"/>
      <c r="AS88" s="126"/>
      <c r="AT88" s="126"/>
      <c r="AU88" s="126"/>
      <c r="AV88" s="126"/>
      <c r="AW88" s="126"/>
      <c r="AX88" s="126"/>
      <c r="AY88" s="126"/>
      <c r="AZ88" s="126"/>
      <c r="BA88" s="124">
        <v>0</v>
      </c>
      <c r="BB88" s="124">
        <v>0</v>
      </c>
      <c r="BC88" s="124">
        <v>0</v>
      </c>
      <c r="BD88" s="124">
        <v>0</v>
      </c>
      <c r="BE88" s="127">
        <v>-2.0720000000000001E-3</v>
      </c>
      <c r="BF88" s="127">
        <v>-2.32E-4</v>
      </c>
      <c r="BG88" s="128">
        <v>4.1790000000000004E-3</v>
      </c>
      <c r="BH88" s="127">
        <v>-5.5900000000000004E-4</v>
      </c>
      <c r="BI88" s="127">
        <v>-1.186E-3</v>
      </c>
      <c r="BJ88" s="127">
        <v>-5.3499999999999999E-4</v>
      </c>
      <c r="BK88" s="124">
        <v>0</v>
      </c>
      <c r="BL88" s="128">
        <v>1.3090000000000001E-3</v>
      </c>
      <c r="BM88" s="128">
        <v>1.1832000000000001E-2</v>
      </c>
      <c r="BN88" s="126"/>
      <c r="BO88" s="126"/>
      <c r="BP88" s="126"/>
      <c r="BQ88" s="126"/>
      <c r="BR88" s="126"/>
      <c r="BS88" s="126"/>
      <c r="BT88" s="126"/>
      <c r="BU88" s="126"/>
      <c r="BV88" s="126"/>
      <c r="BW88" s="126"/>
      <c r="BX88" s="126"/>
      <c r="BY88" s="126"/>
      <c r="BZ88" s="123">
        <v>0.39245869</v>
      </c>
      <c r="CA88" s="123">
        <v>0.39245869</v>
      </c>
      <c r="CB88" s="123">
        <v>0.39245869</v>
      </c>
      <c r="CC88" s="123">
        <v>0.39245869</v>
      </c>
      <c r="CD88" s="123">
        <v>0.39245869</v>
      </c>
      <c r="CE88" s="123">
        <v>0.54421450000000005</v>
      </c>
      <c r="CF88" s="123">
        <v>0.54003944000000004</v>
      </c>
      <c r="CG88" s="123">
        <v>0.38385216999999999</v>
      </c>
      <c r="CH88" s="123">
        <v>0.37192206999999999</v>
      </c>
      <c r="CI88" s="123">
        <v>0.41066930000000001</v>
      </c>
      <c r="CJ88" s="123">
        <v>0.40991609000000001</v>
      </c>
      <c r="CK88" s="123">
        <v>0.40253540999999998</v>
      </c>
      <c r="CL88" s="123">
        <v>0.35095137999999998</v>
      </c>
      <c r="CM88" s="126"/>
      <c r="CN88" s="126"/>
      <c r="CO88" s="126"/>
      <c r="CP88" s="126"/>
      <c r="CQ88" s="126"/>
      <c r="CR88" s="126"/>
      <c r="CS88" s="126"/>
      <c r="CT88" s="126"/>
      <c r="CU88" s="126"/>
      <c r="CV88" s="126"/>
      <c r="CW88" s="126"/>
      <c r="CX88" s="126"/>
      <c r="CY88" s="125">
        <v>46053</v>
      </c>
      <c r="CZ88" s="125">
        <v>46053</v>
      </c>
      <c r="DA88" s="125">
        <v>46053</v>
      </c>
      <c r="DB88" s="125">
        <v>46053</v>
      </c>
      <c r="DC88" s="125">
        <v>46053</v>
      </c>
      <c r="DD88" s="125">
        <v>46022</v>
      </c>
      <c r="DE88" s="125">
        <v>45991</v>
      </c>
      <c r="DF88" s="125">
        <v>45961</v>
      </c>
      <c r="DG88" s="125">
        <v>45930</v>
      </c>
      <c r="DH88" s="125">
        <v>45900</v>
      </c>
      <c r="DI88" s="125">
        <v>45869</v>
      </c>
      <c r="DJ88" s="125">
        <v>45838</v>
      </c>
      <c r="DK88" s="125">
        <v>45808</v>
      </c>
      <c r="DL88" s="126"/>
      <c r="DM88" s="126"/>
      <c r="DN88" s="126"/>
      <c r="DO88" s="126"/>
      <c r="DP88" s="126"/>
      <c r="DQ88" s="126"/>
      <c r="DR88" s="126"/>
      <c r="DS88" s="126"/>
      <c r="DT88" s="126"/>
      <c r="DU88" s="126"/>
      <c r="DV88" s="126"/>
      <c r="DW88" s="126"/>
      <c r="DX88" s="126" t="s">
        <v>150</v>
      </c>
      <c r="DY88" s="126" t="s">
        <v>150</v>
      </c>
      <c r="DZ88" s="126" t="s">
        <v>150</v>
      </c>
      <c r="EA88" s="126" t="s">
        <v>150</v>
      </c>
      <c r="EB88" s="126" t="s">
        <v>150</v>
      </c>
      <c r="EC88" s="126" t="s">
        <v>150</v>
      </c>
      <c r="ED88" s="126" t="s">
        <v>150</v>
      </c>
      <c r="EE88" s="126" t="s">
        <v>150</v>
      </c>
      <c r="EF88" s="126" t="s">
        <v>150</v>
      </c>
      <c r="EG88" s="126" t="s">
        <v>150</v>
      </c>
      <c r="EH88" s="126" t="s">
        <v>150</v>
      </c>
      <c r="EI88" s="126" t="s">
        <v>150</v>
      </c>
      <c r="EJ88" s="126" t="s">
        <v>150</v>
      </c>
      <c r="EK88" s="126"/>
      <c r="EL88" s="126"/>
      <c r="EM88" s="126"/>
      <c r="EN88" s="126"/>
      <c r="EO88" s="126"/>
      <c r="EP88" s="126"/>
      <c r="EQ88" s="126"/>
      <c r="ER88" s="126"/>
      <c r="ES88" s="126"/>
      <c r="ET88" s="126"/>
      <c r="EU88" s="126"/>
      <c r="EV88" s="126"/>
      <c r="EW88" s="126" t="s">
        <v>151</v>
      </c>
      <c r="EX88" s="126" t="s">
        <v>173</v>
      </c>
      <c r="EY88" s="123">
        <v>364617.92246943997</v>
      </c>
      <c r="EZ88" s="126" t="s">
        <v>153</v>
      </c>
      <c r="FA88" s="126" t="s">
        <v>144</v>
      </c>
      <c r="FB88" s="126" t="s">
        <v>144</v>
      </c>
      <c r="FC88" s="126" t="s">
        <v>144</v>
      </c>
      <c r="FD88" s="126" t="s">
        <v>144</v>
      </c>
      <c r="FE88" s="126" t="s">
        <v>144</v>
      </c>
      <c r="FF88" s="126" t="s">
        <v>144</v>
      </c>
      <c r="FG88" s="126" t="s">
        <v>144</v>
      </c>
      <c r="FH88" s="126" t="s">
        <v>144</v>
      </c>
      <c r="FI88" s="126" t="s">
        <v>144</v>
      </c>
      <c r="FJ88" s="126" t="s">
        <v>144</v>
      </c>
      <c r="FK88" s="126" t="s">
        <v>144</v>
      </c>
      <c r="FL88" s="126" t="s">
        <v>144</v>
      </c>
      <c r="FM88" s="126" t="s">
        <v>144</v>
      </c>
      <c r="FN88" s="126"/>
      <c r="FO88" s="126"/>
      <c r="FP88" s="126"/>
      <c r="FQ88" s="126"/>
      <c r="FR88" s="126"/>
      <c r="FS88" s="126"/>
      <c r="FT88" s="126"/>
      <c r="FU88" s="126"/>
      <c r="FV88" s="126"/>
      <c r="FW88" s="126"/>
      <c r="FX88" s="126"/>
      <c r="FY88" s="126"/>
      <c r="FZ88" s="126" t="s">
        <v>247</v>
      </c>
      <c r="GA88" s="126" t="s">
        <v>163</v>
      </c>
    </row>
    <row r="89" spans="1:183" ht="14.25" customHeight="1">
      <c r="A89" s="121">
        <v>87</v>
      </c>
      <c r="B89" s="121" t="s">
        <v>290</v>
      </c>
      <c r="C89" s="122">
        <v>9.3999999999999994E-5</v>
      </c>
      <c r="D89" s="122">
        <v>9.3999999999999994E-5</v>
      </c>
      <c r="E89" s="122">
        <v>0</v>
      </c>
      <c r="F89" s="122">
        <v>0</v>
      </c>
      <c r="G89" s="122">
        <v>0</v>
      </c>
      <c r="H89" s="122">
        <v>1.469E-3</v>
      </c>
      <c r="I89" s="122">
        <v>1.469E-3</v>
      </c>
      <c r="J89" s="122">
        <v>1.763E-3</v>
      </c>
      <c r="K89" s="122">
        <v>2.7420000000000001E-3</v>
      </c>
      <c r="L89" s="122">
        <v>2.7420000000000001E-3</v>
      </c>
      <c r="M89" s="122">
        <v>2.6319999999999998E-3</v>
      </c>
      <c r="N89" s="122">
        <v>1.921E-3</v>
      </c>
      <c r="O89" s="122">
        <v>1.921E-3</v>
      </c>
      <c r="P89" s="122">
        <v>1.4239999999999999E-3</v>
      </c>
      <c r="Q89" s="122">
        <v>1.4729999999999999E-3</v>
      </c>
      <c r="R89" s="122">
        <v>1.1199999999999999E-3</v>
      </c>
      <c r="S89" s="122">
        <v>1.1199999999999999E-3</v>
      </c>
      <c r="T89" s="122">
        <v>1.1199999999999999E-3</v>
      </c>
      <c r="U89" s="122">
        <v>8.1599999999999999E-4</v>
      </c>
      <c r="V89" s="122">
        <v>8.1599999999999999E-4</v>
      </c>
      <c r="W89" s="122">
        <v>4.1100000000000002E-4</v>
      </c>
      <c r="X89" s="121"/>
      <c r="Y89" s="121"/>
      <c r="Z89" s="121"/>
      <c r="AA89" s="121"/>
      <c r="AB89" s="123">
        <v>1.2577E-2</v>
      </c>
      <c r="AC89" s="123">
        <v>1.2577E-2</v>
      </c>
      <c r="AD89" s="123">
        <v>0</v>
      </c>
      <c r="AE89" s="123">
        <v>0</v>
      </c>
      <c r="AF89" s="123">
        <v>0</v>
      </c>
      <c r="AG89" s="123">
        <v>0.19675599999999999</v>
      </c>
      <c r="AH89" s="123">
        <v>0.19675599999999999</v>
      </c>
      <c r="AI89" s="123">
        <v>0.23607300000000001</v>
      </c>
      <c r="AJ89" s="123">
        <v>0.367031</v>
      </c>
      <c r="AK89" s="123">
        <v>0.367031</v>
      </c>
      <c r="AL89" s="123">
        <v>0.35236099999999998</v>
      </c>
      <c r="AM89" s="123">
        <v>0.25702999999999998</v>
      </c>
      <c r="AN89" s="123">
        <v>0.25702999999999998</v>
      </c>
      <c r="AO89" s="123">
        <v>0.19058800000000001</v>
      </c>
      <c r="AP89" s="123">
        <v>0.19711400000000001</v>
      </c>
      <c r="AQ89" s="123">
        <v>0.14987900000000001</v>
      </c>
      <c r="AR89" s="123">
        <v>0.14987900000000001</v>
      </c>
      <c r="AS89" s="123">
        <v>0.14987900000000001</v>
      </c>
      <c r="AT89" s="123">
        <v>0.10922</v>
      </c>
      <c r="AU89" s="123">
        <v>0.10922</v>
      </c>
      <c r="AV89" s="123">
        <v>5.5E-2</v>
      </c>
      <c r="AW89" s="126"/>
      <c r="AX89" s="126"/>
      <c r="AY89" s="126"/>
      <c r="AZ89" s="126"/>
      <c r="BA89" s="124">
        <v>0</v>
      </c>
      <c r="BB89" s="128">
        <v>1.2577E-2</v>
      </c>
      <c r="BC89" s="124">
        <v>0</v>
      </c>
      <c r="BD89" s="124">
        <v>0</v>
      </c>
      <c r="BE89" s="127">
        <v>-0.19675599999999999</v>
      </c>
      <c r="BF89" s="124">
        <v>0</v>
      </c>
      <c r="BG89" s="127">
        <v>-3.9316999999999998E-2</v>
      </c>
      <c r="BH89" s="127">
        <v>-0.13095799999999999</v>
      </c>
      <c r="BI89" s="124">
        <v>0</v>
      </c>
      <c r="BJ89" s="128">
        <v>1.4670000000000001E-2</v>
      </c>
      <c r="BK89" s="128">
        <v>9.5330999999999999E-2</v>
      </c>
      <c r="BL89" s="124">
        <v>0</v>
      </c>
      <c r="BM89" s="128">
        <v>6.6442000000000001E-2</v>
      </c>
      <c r="BN89" s="127">
        <v>-6.5259999999999997E-3</v>
      </c>
      <c r="BO89" s="128">
        <v>4.7234999999999999E-2</v>
      </c>
      <c r="BP89" s="124">
        <v>0</v>
      </c>
      <c r="BQ89" s="124">
        <v>0</v>
      </c>
      <c r="BR89" s="128">
        <v>4.0659000000000001E-2</v>
      </c>
      <c r="BS89" s="124">
        <v>0</v>
      </c>
      <c r="BT89" s="128">
        <v>5.4219999999999997E-2</v>
      </c>
      <c r="BU89" s="128">
        <v>5.5E-2</v>
      </c>
      <c r="BV89" s="126"/>
      <c r="BW89" s="126"/>
      <c r="BX89" s="126"/>
      <c r="BY89" s="126"/>
      <c r="BZ89" s="123">
        <v>0.45389909000000001</v>
      </c>
      <c r="CA89" s="123">
        <v>0.45389909000000001</v>
      </c>
      <c r="CB89" s="123">
        <v>0</v>
      </c>
      <c r="CC89" s="123">
        <v>0</v>
      </c>
      <c r="CD89" s="123">
        <v>0</v>
      </c>
      <c r="CE89" s="123">
        <v>7.2310553899999999</v>
      </c>
      <c r="CF89" s="123">
        <v>7.0648936500000001</v>
      </c>
      <c r="CG89" s="123">
        <v>8.3433508199999995</v>
      </c>
      <c r="CH89" s="123">
        <v>11.953321430000001</v>
      </c>
      <c r="CI89" s="123">
        <v>11.95687495</v>
      </c>
      <c r="CJ89" s="123">
        <v>10.99143477</v>
      </c>
      <c r="CK89" s="123">
        <v>7.87334874</v>
      </c>
      <c r="CL89" s="123">
        <v>7.6238196499999997</v>
      </c>
      <c r="CM89" s="123">
        <v>5.4979847900000003</v>
      </c>
      <c r="CN89" s="123">
        <v>5.5906124500000001</v>
      </c>
      <c r="CO89" s="123">
        <v>3.55784565</v>
      </c>
      <c r="CP89" s="123">
        <v>3.7725624099999999</v>
      </c>
      <c r="CQ89" s="123">
        <v>4.5694560500000003</v>
      </c>
      <c r="CR89" s="123">
        <v>2.9130097199999998</v>
      </c>
      <c r="CS89" s="123">
        <v>2.9130097199999998</v>
      </c>
      <c r="CT89" s="123">
        <v>1.3432004099999999</v>
      </c>
      <c r="CU89" s="126"/>
      <c r="CV89" s="126"/>
      <c r="CW89" s="126"/>
      <c r="CX89" s="126"/>
      <c r="CY89" s="125">
        <v>46142</v>
      </c>
      <c r="CZ89" s="125">
        <v>46142</v>
      </c>
      <c r="DA89" s="125">
        <v>46053</v>
      </c>
      <c r="DB89" s="125">
        <v>46053</v>
      </c>
      <c r="DC89" s="125">
        <v>46053</v>
      </c>
      <c r="DD89" s="125">
        <v>46022</v>
      </c>
      <c r="DE89" s="125">
        <v>45991</v>
      </c>
      <c r="DF89" s="125">
        <v>45961</v>
      </c>
      <c r="DG89" s="125">
        <v>45930</v>
      </c>
      <c r="DH89" s="125">
        <v>45900</v>
      </c>
      <c r="DI89" s="125">
        <v>45869</v>
      </c>
      <c r="DJ89" s="125">
        <v>45838</v>
      </c>
      <c r="DK89" s="125">
        <v>45808</v>
      </c>
      <c r="DL89" s="125">
        <v>45777</v>
      </c>
      <c r="DM89" s="125">
        <v>45747</v>
      </c>
      <c r="DN89" s="125">
        <v>45716</v>
      </c>
      <c r="DO89" s="125">
        <v>45688</v>
      </c>
      <c r="DP89" s="125">
        <v>45657</v>
      </c>
      <c r="DQ89" s="125">
        <v>45596</v>
      </c>
      <c r="DR89" s="125">
        <v>45596</v>
      </c>
      <c r="DS89" s="125">
        <v>45565</v>
      </c>
      <c r="DT89" s="126"/>
      <c r="DU89" s="126"/>
      <c r="DV89" s="126"/>
      <c r="DW89" s="126"/>
      <c r="DX89" s="126" t="s">
        <v>150</v>
      </c>
      <c r="DY89" s="126" t="s">
        <v>150</v>
      </c>
      <c r="DZ89" s="126" t="s">
        <v>150</v>
      </c>
      <c r="EA89" s="126" t="s">
        <v>150</v>
      </c>
      <c r="EB89" s="126" t="s">
        <v>150</v>
      </c>
      <c r="EC89" s="126" t="s">
        <v>150</v>
      </c>
      <c r="ED89" s="126" t="s">
        <v>150</v>
      </c>
      <c r="EE89" s="126" t="s">
        <v>150</v>
      </c>
      <c r="EF89" s="126" t="s">
        <v>150</v>
      </c>
      <c r="EG89" s="126" t="s">
        <v>150</v>
      </c>
      <c r="EH89" s="126" t="s">
        <v>150</v>
      </c>
      <c r="EI89" s="126" t="s">
        <v>150</v>
      </c>
      <c r="EJ89" s="126" t="s">
        <v>150</v>
      </c>
      <c r="EK89" s="126" t="s">
        <v>150</v>
      </c>
      <c r="EL89" s="126" t="s">
        <v>150</v>
      </c>
      <c r="EM89" s="126" t="s">
        <v>150</v>
      </c>
      <c r="EN89" s="126" t="s">
        <v>150</v>
      </c>
      <c r="EO89" s="126" t="s">
        <v>150</v>
      </c>
      <c r="EP89" s="126" t="s">
        <v>150</v>
      </c>
      <c r="EQ89" s="126" t="s">
        <v>150</v>
      </c>
      <c r="ER89" s="126" t="s">
        <v>150</v>
      </c>
      <c r="ES89" s="126"/>
      <c r="ET89" s="126"/>
      <c r="EU89" s="126"/>
      <c r="EV89" s="126"/>
      <c r="EW89" s="126" t="s">
        <v>151</v>
      </c>
      <c r="EX89" s="126" t="s">
        <v>152</v>
      </c>
      <c r="EY89" s="123">
        <v>1212.3293454499999</v>
      </c>
      <c r="EZ89" s="126"/>
      <c r="FA89" s="126" t="s">
        <v>196</v>
      </c>
      <c r="FB89" s="126" t="s">
        <v>196</v>
      </c>
      <c r="FC89" s="126" t="s">
        <v>196</v>
      </c>
      <c r="FD89" s="126" t="s">
        <v>196</v>
      </c>
      <c r="FE89" s="126" t="s">
        <v>196</v>
      </c>
      <c r="FF89" s="126" t="s">
        <v>196</v>
      </c>
      <c r="FG89" s="126" t="s">
        <v>196</v>
      </c>
      <c r="FH89" s="126" t="s">
        <v>196</v>
      </c>
      <c r="FI89" s="126" t="s">
        <v>157</v>
      </c>
      <c r="FJ89" s="126" t="s">
        <v>157</v>
      </c>
      <c r="FK89" s="126" t="s">
        <v>157</v>
      </c>
      <c r="FL89" s="126" t="s">
        <v>157</v>
      </c>
      <c r="FM89" s="126" t="s">
        <v>157</v>
      </c>
      <c r="FN89" s="126" t="s">
        <v>157</v>
      </c>
      <c r="FO89" s="126" t="s">
        <v>157</v>
      </c>
      <c r="FP89" s="126" t="s">
        <v>196</v>
      </c>
      <c r="FQ89" s="126" t="s">
        <v>196</v>
      </c>
      <c r="FR89" s="126" t="s">
        <v>196</v>
      </c>
      <c r="FS89" s="126" t="s">
        <v>196</v>
      </c>
      <c r="FT89" s="126" t="s">
        <v>196</v>
      </c>
      <c r="FU89" s="126" t="s">
        <v>196</v>
      </c>
      <c r="FV89" s="126"/>
      <c r="FW89" s="126"/>
      <c r="FX89" s="126"/>
      <c r="FY89" s="126"/>
      <c r="FZ89" s="126" t="s">
        <v>291</v>
      </c>
      <c r="GA89" s="126" t="s">
        <v>146</v>
      </c>
    </row>
    <row r="90" spans="1:183" ht="14.25" customHeight="1">
      <c r="A90" s="121">
        <v>88</v>
      </c>
      <c r="B90" s="121" t="s">
        <v>292</v>
      </c>
      <c r="C90" s="122">
        <v>8.7999999999999998E-5</v>
      </c>
      <c r="D90" s="122">
        <v>8.7999999999999998E-5</v>
      </c>
      <c r="E90" s="122">
        <v>8.5000000000000006E-5</v>
      </c>
      <c r="F90" s="122">
        <v>8.2999999999999998E-5</v>
      </c>
      <c r="G90" s="122">
        <v>7.8999999999999996E-5</v>
      </c>
      <c r="H90" s="122">
        <v>7.2000000000000002E-5</v>
      </c>
      <c r="I90" s="121"/>
      <c r="J90" s="121"/>
      <c r="K90" s="121"/>
      <c r="L90" s="121"/>
      <c r="M90" s="121"/>
      <c r="N90" s="121"/>
      <c r="O90" s="121"/>
      <c r="P90" s="121"/>
      <c r="Q90" s="121"/>
      <c r="R90" s="121"/>
      <c r="S90" s="121"/>
      <c r="T90" s="121"/>
      <c r="U90" s="121"/>
      <c r="V90" s="121"/>
      <c r="W90" s="121"/>
      <c r="X90" s="121"/>
      <c r="Y90" s="121"/>
      <c r="Z90" s="121"/>
      <c r="AA90" s="121"/>
      <c r="AB90" s="123">
        <v>1.1828E-2</v>
      </c>
      <c r="AC90" s="123">
        <v>1.1828E-2</v>
      </c>
      <c r="AD90" s="123">
        <v>1.1405999999999999E-2</v>
      </c>
      <c r="AE90" s="123">
        <v>1.1173000000000001E-2</v>
      </c>
      <c r="AF90" s="123">
        <v>1.0529999999999999E-2</v>
      </c>
      <c r="AG90" s="123">
        <v>9.6989999999999993E-3</v>
      </c>
      <c r="AH90" s="126"/>
      <c r="AI90" s="126"/>
      <c r="AJ90" s="126"/>
      <c r="AK90" s="126"/>
      <c r="AL90" s="126"/>
      <c r="AM90" s="126"/>
      <c r="AN90" s="126"/>
      <c r="AO90" s="126"/>
      <c r="AP90" s="126"/>
      <c r="AQ90" s="126"/>
      <c r="AR90" s="126"/>
      <c r="AS90" s="126"/>
      <c r="AT90" s="126"/>
      <c r="AU90" s="126"/>
      <c r="AV90" s="126"/>
      <c r="AW90" s="126"/>
      <c r="AX90" s="126"/>
      <c r="AY90" s="126"/>
      <c r="AZ90" s="126"/>
      <c r="BA90" s="124">
        <v>0</v>
      </c>
      <c r="BB90" s="128">
        <v>4.2200000000000001E-4</v>
      </c>
      <c r="BC90" s="128">
        <v>2.33E-4</v>
      </c>
      <c r="BD90" s="128">
        <v>6.4300000000000002E-4</v>
      </c>
      <c r="BE90" s="128">
        <v>8.3100000000000003E-4</v>
      </c>
      <c r="BF90" s="128">
        <v>9.6989999999999993E-3</v>
      </c>
      <c r="BG90" s="126"/>
      <c r="BH90" s="126"/>
      <c r="BI90" s="126"/>
      <c r="BJ90" s="126"/>
      <c r="BK90" s="126"/>
      <c r="BL90" s="126"/>
      <c r="BM90" s="126"/>
      <c r="BN90" s="126"/>
      <c r="BO90" s="126"/>
      <c r="BP90" s="126"/>
      <c r="BQ90" s="126"/>
      <c r="BR90" s="126"/>
      <c r="BS90" s="126"/>
      <c r="BT90" s="126"/>
      <c r="BU90" s="126"/>
      <c r="BV90" s="126"/>
      <c r="BW90" s="126"/>
      <c r="BX90" s="126"/>
      <c r="BY90" s="126"/>
      <c r="BZ90" s="123">
        <v>0.42686796999999999</v>
      </c>
      <c r="CA90" s="123">
        <v>0.42686796999999999</v>
      </c>
      <c r="CB90" s="123">
        <v>0.31642482999999999</v>
      </c>
      <c r="CC90" s="123">
        <v>0.32540274000000002</v>
      </c>
      <c r="CD90" s="123">
        <v>0.32448100000000002</v>
      </c>
      <c r="CE90" s="123">
        <v>0.35645167999999999</v>
      </c>
      <c r="CF90" s="126"/>
      <c r="CG90" s="126"/>
      <c r="CH90" s="126"/>
      <c r="CI90" s="126"/>
      <c r="CJ90" s="126"/>
      <c r="CK90" s="126"/>
      <c r="CL90" s="126"/>
      <c r="CM90" s="126"/>
      <c r="CN90" s="126"/>
      <c r="CO90" s="126"/>
      <c r="CP90" s="126"/>
      <c r="CQ90" s="126"/>
      <c r="CR90" s="126"/>
      <c r="CS90" s="126"/>
      <c r="CT90" s="126"/>
      <c r="CU90" s="126"/>
      <c r="CV90" s="126"/>
      <c r="CW90" s="126"/>
      <c r="CX90" s="126"/>
      <c r="CY90" s="125">
        <v>46142</v>
      </c>
      <c r="CZ90" s="125">
        <v>46142</v>
      </c>
      <c r="DA90" s="125">
        <v>46112</v>
      </c>
      <c r="DB90" s="125">
        <v>46081</v>
      </c>
      <c r="DC90" s="125">
        <v>46053</v>
      </c>
      <c r="DD90" s="125">
        <v>46022</v>
      </c>
      <c r="DE90" s="126"/>
      <c r="DF90" s="126"/>
      <c r="DG90" s="126"/>
      <c r="DH90" s="126"/>
      <c r="DI90" s="126"/>
      <c r="DJ90" s="126"/>
      <c r="DK90" s="126"/>
      <c r="DL90" s="126"/>
      <c r="DM90" s="126"/>
      <c r="DN90" s="126"/>
      <c r="DO90" s="126"/>
      <c r="DP90" s="126"/>
      <c r="DQ90" s="126"/>
      <c r="DR90" s="126"/>
      <c r="DS90" s="126"/>
      <c r="DT90" s="126"/>
      <c r="DU90" s="126"/>
      <c r="DV90" s="126"/>
      <c r="DW90" s="126"/>
      <c r="DX90" s="126" t="s">
        <v>150</v>
      </c>
      <c r="DY90" s="126" t="s">
        <v>150</v>
      </c>
      <c r="DZ90" s="126" t="s">
        <v>150</v>
      </c>
      <c r="EA90" s="126" t="s">
        <v>150</v>
      </c>
      <c r="EB90" s="126" t="s">
        <v>150</v>
      </c>
      <c r="EC90" s="126" t="s">
        <v>150</v>
      </c>
      <c r="ED90" s="126"/>
      <c r="EE90" s="126"/>
      <c r="EF90" s="126"/>
      <c r="EG90" s="126"/>
      <c r="EH90" s="126"/>
      <c r="EI90" s="126"/>
      <c r="EJ90" s="126"/>
      <c r="EK90" s="126"/>
      <c r="EL90" s="126"/>
      <c r="EM90" s="126"/>
      <c r="EN90" s="126"/>
      <c r="EO90" s="126"/>
      <c r="EP90" s="126"/>
      <c r="EQ90" s="126"/>
      <c r="ER90" s="126"/>
      <c r="ES90" s="126"/>
      <c r="ET90" s="126"/>
      <c r="EU90" s="126"/>
      <c r="EV90" s="126"/>
      <c r="EW90" s="126" t="s">
        <v>151</v>
      </c>
      <c r="EX90" s="126" t="s">
        <v>152</v>
      </c>
      <c r="EY90" s="123">
        <v>11291.24469098</v>
      </c>
      <c r="EZ90" s="126" t="s">
        <v>165</v>
      </c>
      <c r="FA90" s="126" t="s">
        <v>144</v>
      </c>
      <c r="FB90" s="126" t="s">
        <v>144</v>
      </c>
      <c r="FC90" s="126" t="s">
        <v>144</v>
      </c>
      <c r="FD90" s="126" t="s">
        <v>144</v>
      </c>
      <c r="FE90" s="126" t="s">
        <v>144</v>
      </c>
      <c r="FF90" s="126" t="s">
        <v>144</v>
      </c>
      <c r="FG90" s="126"/>
      <c r="FH90" s="126"/>
      <c r="FI90" s="126"/>
      <c r="FJ90" s="126"/>
      <c r="FK90" s="126"/>
      <c r="FL90" s="126"/>
      <c r="FM90" s="126"/>
      <c r="FN90" s="126"/>
      <c r="FO90" s="126"/>
      <c r="FP90" s="126"/>
      <c r="FQ90" s="126"/>
      <c r="FR90" s="126"/>
      <c r="FS90" s="126"/>
      <c r="FT90" s="126"/>
      <c r="FU90" s="126"/>
      <c r="FV90" s="126"/>
      <c r="FW90" s="126"/>
      <c r="FX90" s="126"/>
      <c r="FY90" s="126"/>
      <c r="FZ90" s="126" t="s">
        <v>187</v>
      </c>
      <c r="GA90" s="126" t="s">
        <v>146</v>
      </c>
    </row>
    <row r="91" spans="1:183" ht="14.25" customHeight="1">
      <c r="A91" s="121">
        <v>89</v>
      </c>
      <c r="B91" s="121" t="s">
        <v>293</v>
      </c>
      <c r="C91" s="122">
        <v>7.7999999999999999E-5</v>
      </c>
      <c r="D91" s="122">
        <v>7.7999999999999999E-5</v>
      </c>
      <c r="E91" s="122">
        <v>5.5000000000000002E-5</v>
      </c>
      <c r="F91" s="122">
        <v>9.9999999999999995E-7</v>
      </c>
      <c r="G91" s="122">
        <v>9.9999999999999995E-7</v>
      </c>
      <c r="H91" s="122">
        <v>9.9999999999999995E-7</v>
      </c>
      <c r="I91" s="122">
        <v>0</v>
      </c>
      <c r="J91" s="122">
        <v>0</v>
      </c>
      <c r="K91" s="122">
        <v>0</v>
      </c>
      <c r="L91" s="122">
        <v>0</v>
      </c>
      <c r="M91" s="122">
        <v>0</v>
      </c>
      <c r="N91" s="122">
        <v>0</v>
      </c>
      <c r="O91" s="122">
        <v>0</v>
      </c>
      <c r="P91" s="122">
        <v>0</v>
      </c>
      <c r="Q91" s="122">
        <v>0</v>
      </c>
      <c r="R91" s="122">
        <v>0</v>
      </c>
      <c r="S91" s="122">
        <v>0</v>
      </c>
      <c r="T91" s="122">
        <v>2.32E-4</v>
      </c>
      <c r="U91" s="122">
        <v>2.32E-4</v>
      </c>
      <c r="V91" s="122">
        <v>2.32E-4</v>
      </c>
      <c r="W91" s="122">
        <v>2.32E-4</v>
      </c>
      <c r="X91" s="122">
        <v>3.48E-4</v>
      </c>
      <c r="Y91" s="122">
        <v>3.48E-4</v>
      </c>
      <c r="Z91" s="122">
        <v>4.0099999999999999E-4</v>
      </c>
      <c r="AA91" s="122">
        <v>4.2299999999999998E-4</v>
      </c>
      <c r="AB91" s="123">
        <v>1.0404E-2</v>
      </c>
      <c r="AC91" s="123">
        <v>1.0404E-2</v>
      </c>
      <c r="AD91" s="123">
        <v>7.3299999999999997E-3</v>
      </c>
      <c r="AE91" s="123">
        <v>1.3799999999999999E-4</v>
      </c>
      <c r="AF91" s="123">
        <v>1.5699999999999999E-4</v>
      </c>
      <c r="AG91" s="123">
        <v>1.4899999999999999E-4</v>
      </c>
      <c r="AH91" s="123">
        <v>0</v>
      </c>
      <c r="AI91" s="123">
        <v>0</v>
      </c>
      <c r="AJ91" s="123">
        <v>0</v>
      </c>
      <c r="AK91" s="123">
        <v>0</v>
      </c>
      <c r="AL91" s="123">
        <v>0</v>
      </c>
      <c r="AM91" s="123">
        <v>0</v>
      </c>
      <c r="AN91" s="123">
        <v>0</v>
      </c>
      <c r="AO91" s="123">
        <v>0</v>
      </c>
      <c r="AP91" s="123">
        <v>0</v>
      </c>
      <c r="AQ91" s="123">
        <v>0</v>
      </c>
      <c r="AR91" s="123">
        <v>0</v>
      </c>
      <c r="AS91" s="123">
        <v>3.1E-2</v>
      </c>
      <c r="AT91" s="123">
        <v>3.1E-2</v>
      </c>
      <c r="AU91" s="123">
        <v>3.1E-2</v>
      </c>
      <c r="AV91" s="123">
        <v>3.1E-2</v>
      </c>
      <c r="AW91" s="123">
        <v>4.65E-2</v>
      </c>
      <c r="AX91" s="123">
        <v>4.65E-2</v>
      </c>
      <c r="AY91" s="123">
        <v>5.3600000000000002E-2</v>
      </c>
      <c r="AZ91" s="123">
        <v>5.6599999999999998E-2</v>
      </c>
      <c r="BA91" s="124">
        <v>0</v>
      </c>
      <c r="BB91" s="128">
        <v>3.0739999999999999E-3</v>
      </c>
      <c r="BC91" s="128">
        <v>7.1919999999999996E-3</v>
      </c>
      <c r="BD91" s="127">
        <v>-1.9000000000000001E-5</v>
      </c>
      <c r="BE91" s="128">
        <v>7.9999999999999996E-6</v>
      </c>
      <c r="BF91" s="128">
        <v>1.4899999999999999E-4</v>
      </c>
      <c r="BG91" s="124">
        <v>0</v>
      </c>
      <c r="BH91" s="124">
        <v>0</v>
      </c>
      <c r="BI91" s="124">
        <v>0</v>
      </c>
      <c r="BJ91" s="124">
        <v>0</v>
      </c>
      <c r="BK91" s="124">
        <v>0</v>
      </c>
      <c r="BL91" s="124">
        <v>0</v>
      </c>
      <c r="BM91" s="124">
        <v>0</v>
      </c>
      <c r="BN91" s="124">
        <v>0</v>
      </c>
      <c r="BO91" s="124">
        <v>0</v>
      </c>
      <c r="BP91" s="124">
        <v>0</v>
      </c>
      <c r="BQ91" s="127">
        <v>-3.1E-2</v>
      </c>
      <c r="BR91" s="124">
        <v>0</v>
      </c>
      <c r="BS91" s="124">
        <v>0</v>
      </c>
      <c r="BT91" s="124">
        <v>0</v>
      </c>
      <c r="BU91" s="127">
        <v>-1.55E-2</v>
      </c>
      <c r="BV91" s="124">
        <v>0</v>
      </c>
      <c r="BW91" s="127">
        <v>-7.1000000000000004E-3</v>
      </c>
      <c r="BX91" s="127">
        <v>-3.0000000000000001E-3</v>
      </c>
      <c r="BY91" s="124">
        <v>0</v>
      </c>
      <c r="BZ91" s="123">
        <v>0.37547636000000001</v>
      </c>
      <c r="CA91" s="123">
        <v>0.37547636000000001</v>
      </c>
      <c r="CB91" s="123">
        <v>0.20334859</v>
      </c>
      <c r="CC91" s="123">
        <v>4.0191200000000002E-3</v>
      </c>
      <c r="CD91" s="123">
        <v>4.8379399999999998E-3</v>
      </c>
      <c r="CE91" s="123">
        <v>5.4759600000000002E-3</v>
      </c>
      <c r="CF91" s="123">
        <v>0</v>
      </c>
      <c r="CG91" s="123">
        <v>0</v>
      </c>
      <c r="CH91" s="123">
        <v>0</v>
      </c>
      <c r="CI91" s="123">
        <v>0</v>
      </c>
      <c r="CJ91" s="123">
        <v>0</v>
      </c>
      <c r="CK91" s="123">
        <v>0</v>
      </c>
      <c r="CL91" s="123">
        <v>0</v>
      </c>
      <c r="CM91" s="123">
        <v>0</v>
      </c>
      <c r="CN91" s="123">
        <v>0</v>
      </c>
      <c r="CO91" s="123">
        <v>0</v>
      </c>
      <c r="CP91" s="123">
        <v>0</v>
      </c>
      <c r="CQ91" s="123">
        <v>0.94511663999999995</v>
      </c>
      <c r="CR91" s="123">
        <v>0.82680187999999999</v>
      </c>
      <c r="CS91" s="123">
        <v>0.82680187999999999</v>
      </c>
      <c r="CT91" s="123">
        <v>0.75707659000000005</v>
      </c>
      <c r="CU91" s="123">
        <v>1.07676828</v>
      </c>
      <c r="CV91" s="123">
        <v>0.95750915000000003</v>
      </c>
      <c r="CW91" s="123">
        <v>1.14874597</v>
      </c>
      <c r="CX91" s="123">
        <v>1.06959508</v>
      </c>
      <c r="CY91" s="125">
        <v>46142</v>
      </c>
      <c r="CZ91" s="125">
        <v>46142</v>
      </c>
      <c r="DA91" s="125">
        <v>46112</v>
      </c>
      <c r="DB91" s="125">
        <v>46081</v>
      </c>
      <c r="DC91" s="125">
        <v>46053</v>
      </c>
      <c r="DD91" s="125">
        <v>46022</v>
      </c>
      <c r="DE91" s="125">
        <v>45688</v>
      </c>
      <c r="DF91" s="125">
        <v>45688</v>
      </c>
      <c r="DG91" s="125">
        <v>45688</v>
      </c>
      <c r="DH91" s="125">
        <v>45688</v>
      </c>
      <c r="DI91" s="125">
        <v>45688</v>
      </c>
      <c r="DJ91" s="125">
        <v>45688</v>
      </c>
      <c r="DK91" s="125">
        <v>45688</v>
      </c>
      <c r="DL91" s="125">
        <v>45688</v>
      </c>
      <c r="DM91" s="125">
        <v>45688</v>
      </c>
      <c r="DN91" s="125">
        <v>45688</v>
      </c>
      <c r="DO91" s="125">
        <v>45688</v>
      </c>
      <c r="DP91" s="125">
        <v>45657</v>
      </c>
      <c r="DQ91" s="125">
        <v>45596</v>
      </c>
      <c r="DR91" s="125">
        <v>45596</v>
      </c>
      <c r="DS91" s="125">
        <v>45565</v>
      </c>
      <c r="DT91" s="125">
        <v>45535</v>
      </c>
      <c r="DU91" s="125">
        <v>45504</v>
      </c>
      <c r="DV91" s="125">
        <v>45473</v>
      </c>
      <c r="DW91" s="125">
        <v>45443</v>
      </c>
      <c r="DX91" s="126" t="s">
        <v>150</v>
      </c>
      <c r="DY91" s="126" t="s">
        <v>150</v>
      </c>
      <c r="DZ91" s="126" t="s">
        <v>150</v>
      </c>
      <c r="EA91" s="126" t="s">
        <v>150</v>
      </c>
      <c r="EB91" s="126" t="s">
        <v>150</v>
      </c>
      <c r="EC91" s="126" t="s">
        <v>150</v>
      </c>
      <c r="ED91" s="126" t="s">
        <v>150</v>
      </c>
      <c r="EE91" s="126" t="s">
        <v>150</v>
      </c>
      <c r="EF91" s="126" t="s">
        <v>150</v>
      </c>
      <c r="EG91" s="126" t="s">
        <v>150</v>
      </c>
      <c r="EH91" s="126" t="s">
        <v>150</v>
      </c>
      <c r="EI91" s="126" t="s">
        <v>150</v>
      </c>
      <c r="EJ91" s="126" t="s">
        <v>150</v>
      </c>
      <c r="EK91" s="126" t="s">
        <v>150</v>
      </c>
      <c r="EL91" s="126" t="s">
        <v>150</v>
      </c>
      <c r="EM91" s="126" t="s">
        <v>150</v>
      </c>
      <c r="EN91" s="126" t="s">
        <v>150</v>
      </c>
      <c r="EO91" s="126" t="s">
        <v>150</v>
      </c>
      <c r="EP91" s="126" t="s">
        <v>150</v>
      </c>
      <c r="EQ91" s="126" t="s">
        <v>150</v>
      </c>
      <c r="ER91" s="126" t="s">
        <v>150</v>
      </c>
      <c r="ES91" s="126" t="s">
        <v>150</v>
      </c>
      <c r="ET91" s="126" t="s">
        <v>150</v>
      </c>
      <c r="EU91" s="126" t="s">
        <v>150</v>
      </c>
      <c r="EV91" s="126" t="s">
        <v>150</v>
      </c>
      <c r="EW91" s="126" t="s">
        <v>151</v>
      </c>
      <c r="EX91" s="126" t="s">
        <v>152</v>
      </c>
      <c r="EY91" s="123">
        <v>975.36498210000002</v>
      </c>
      <c r="EZ91" s="126"/>
      <c r="FA91" s="126" t="s">
        <v>144</v>
      </c>
      <c r="FB91" s="126" t="s">
        <v>144</v>
      </c>
      <c r="FC91" s="126" t="s">
        <v>144</v>
      </c>
      <c r="FD91" s="126" t="s">
        <v>144</v>
      </c>
      <c r="FE91" s="126" t="s">
        <v>144</v>
      </c>
      <c r="FF91" s="126" t="s">
        <v>144</v>
      </c>
      <c r="FG91" s="126" t="s">
        <v>144</v>
      </c>
      <c r="FH91" s="126" t="s">
        <v>144</v>
      </c>
      <c r="FI91" s="126" t="s">
        <v>144</v>
      </c>
      <c r="FJ91" s="126" t="s">
        <v>144</v>
      </c>
      <c r="FK91" s="126" t="s">
        <v>144</v>
      </c>
      <c r="FL91" s="126" t="s">
        <v>144</v>
      </c>
      <c r="FM91" s="126" t="s">
        <v>144</v>
      </c>
      <c r="FN91" s="126" t="s">
        <v>144</v>
      </c>
      <c r="FO91" s="126" t="s">
        <v>144</v>
      </c>
      <c r="FP91" s="126" t="s">
        <v>144</v>
      </c>
      <c r="FQ91" s="126" t="s">
        <v>144</v>
      </c>
      <c r="FR91" s="126" t="s">
        <v>144</v>
      </c>
      <c r="FS91" s="126" t="s">
        <v>144</v>
      </c>
      <c r="FT91" s="126" t="s">
        <v>144</v>
      </c>
      <c r="FU91" s="126" t="s">
        <v>144</v>
      </c>
      <c r="FV91" s="126" t="s">
        <v>144</v>
      </c>
      <c r="FW91" s="126" t="s">
        <v>144</v>
      </c>
      <c r="FX91" s="126" t="s">
        <v>144</v>
      </c>
      <c r="FY91" s="126" t="s">
        <v>144</v>
      </c>
      <c r="FZ91" s="126" t="s">
        <v>154</v>
      </c>
      <c r="GA91" s="126" t="s">
        <v>146</v>
      </c>
    </row>
    <row r="92" spans="1:183" ht="14.25" customHeight="1">
      <c r="A92" s="121">
        <v>90</v>
      </c>
      <c r="B92" s="121" t="s">
        <v>294</v>
      </c>
      <c r="C92" s="122">
        <v>7.6000000000000004E-5</v>
      </c>
      <c r="D92" s="122">
        <v>7.6000000000000004E-5</v>
      </c>
      <c r="E92" s="122">
        <v>7.6000000000000004E-5</v>
      </c>
      <c r="F92" s="122">
        <v>7.6000000000000004E-5</v>
      </c>
      <c r="G92" s="122">
        <v>7.6000000000000004E-5</v>
      </c>
      <c r="H92" s="122">
        <v>7.6000000000000004E-5</v>
      </c>
      <c r="I92" s="122">
        <v>2.5000000000000001E-5</v>
      </c>
      <c r="J92" s="122">
        <v>2.5000000000000001E-5</v>
      </c>
      <c r="K92" s="122">
        <v>2.5000000000000001E-5</v>
      </c>
      <c r="L92" s="122">
        <v>2.5000000000000001E-5</v>
      </c>
      <c r="M92" s="122">
        <v>2.5000000000000001E-5</v>
      </c>
      <c r="N92" s="122">
        <v>2.5000000000000001E-5</v>
      </c>
      <c r="O92" s="122">
        <v>2.5000000000000001E-5</v>
      </c>
      <c r="P92" s="122">
        <v>2.5000000000000001E-5</v>
      </c>
      <c r="Q92" s="122">
        <v>2.5000000000000001E-5</v>
      </c>
      <c r="R92" s="122">
        <v>2.5000000000000001E-5</v>
      </c>
      <c r="S92" s="122">
        <v>2.5000000000000001E-5</v>
      </c>
      <c r="T92" s="122">
        <v>2.5000000000000001E-5</v>
      </c>
      <c r="U92" s="122">
        <v>2.5000000000000001E-5</v>
      </c>
      <c r="V92" s="122">
        <v>2.5000000000000001E-5</v>
      </c>
      <c r="W92" s="122">
        <v>2.5000000000000001E-5</v>
      </c>
      <c r="X92" s="122">
        <v>2.5000000000000001E-5</v>
      </c>
      <c r="Y92" s="122">
        <v>2.5000000000000001E-5</v>
      </c>
      <c r="Z92" s="122">
        <v>2.5000000000000001E-5</v>
      </c>
      <c r="AA92" s="122">
        <v>2.5000000000000001E-5</v>
      </c>
      <c r="AB92" s="123">
        <v>1.0174000000000001E-2</v>
      </c>
      <c r="AC92" s="123">
        <v>1.0174000000000001E-2</v>
      </c>
      <c r="AD92" s="123">
        <v>1.0174000000000001E-2</v>
      </c>
      <c r="AE92" s="123">
        <v>1.0174000000000001E-2</v>
      </c>
      <c r="AF92" s="123">
        <v>1.0174000000000001E-2</v>
      </c>
      <c r="AG92" s="123">
        <v>1.0174000000000001E-2</v>
      </c>
      <c r="AH92" s="123">
        <v>3.2959999999999999E-3</v>
      </c>
      <c r="AI92" s="123">
        <v>3.2959999999999999E-3</v>
      </c>
      <c r="AJ92" s="123">
        <v>3.2959999999999999E-3</v>
      </c>
      <c r="AK92" s="123">
        <v>3.2959999999999999E-3</v>
      </c>
      <c r="AL92" s="123">
        <v>3.2959999999999999E-3</v>
      </c>
      <c r="AM92" s="123">
        <v>3.2959999999999999E-3</v>
      </c>
      <c r="AN92" s="123">
        <v>3.2959999999999999E-3</v>
      </c>
      <c r="AO92" s="123">
        <v>3.2959999999999999E-3</v>
      </c>
      <c r="AP92" s="123">
        <v>3.2959999999999999E-3</v>
      </c>
      <c r="AQ92" s="123">
        <v>3.2959999999999999E-3</v>
      </c>
      <c r="AR92" s="123">
        <v>3.2959999999999999E-3</v>
      </c>
      <c r="AS92" s="123">
        <v>3.2959999999999999E-3</v>
      </c>
      <c r="AT92" s="123">
        <v>3.2959999999999999E-3</v>
      </c>
      <c r="AU92" s="123">
        <v>3.2959999999999999E-3</v>
      </c>
      <c r="AV92" s="123">
        <v>3.2959999999999999E-3</v>
      </c>
      <c r="AW92" s="123">
        <v>3.2959999999999999E-3</v>
      </c>
      <c r="AX92" s="123">
        <v>3.2959999999999999E-3</v>
      </c>
      <c r="AY92" s="123">
        <v>3.2959999999999999E-3</v>
      </c>
      <c r="AZ92" s="123">
        <v>3.2959999999999999E-3</v>
      </c>
      <c r="BA92" s="124">
        <v>0</v>
      </c>
      <c r="BB92" s="124">
        <v>0</v>
      </c>
      <c r="BC92" s="124">
        <v>0</v>
      </c>
      <c r="BD92" s="124">
        <v>0</v>
      </c>
      <c r="BE92" s="124">
        <v>0</v>
      </c>
      <c r="BF92" s="128">
        <v>6.8780000000000004E-3</v>
      </c>
      <c r="BG92" s="124">
        <v>0</v>
      </c>
      <c r="BH92" s="124">
        <v>0</v>
      </c>
      <c r="BI92" s="124">
        <v>0</v>
      </c>
      <c r="BJ92" s="124">
        <v>0</v>
      </c>
      <c r="BK92" s="124">
        <v>0</v>
      </c>
      <c r="BL92" s="124">
        <v>0</v>
      </c>
      <c r="BM92" s="124">
        <v>0</v>
      </c>
      <c r="BN92" s="124">
        <v>0</v>
      </c>
      <c r="BO92" s="124">
        <v>0</v>
      </c>
      <c r="BP92" s="124">
        <v>0</v>
      </c>
      <c r="BQ92" s="124">
        <v>0</v>
      </c>
      <c r="BR92" s="124">
        <v>0</v>
      </c>
      <c r="BS92" s="124">
        <v>0</v>
      </c>
      <c r="BT92" s="124">
        <v>0</v>
      </c>
      <c r="BU92" s="124">
        <v>0</v>
      </c>
      <c r="BV92" s="124">
        <v>0</v>
      </c>
      <c r="BW92" s="124">
        <v>0</v>
      </c>
      <c r="BX92" s="124">
        <v>0</v>
      </c>
      <c r="BY92" s="124">
        <v>0</v>
      </c>
      <c r="BZ92" s="123">
        <v>0.28224673</v>
      </c>
      <c r="CA92" s="123">
        <v>0.28224673</v>
      </c>
      <c r="CB92" s="123">
        <v>0.28224673</v>
      </c>
      <c r="CC92" s="123">
        <v>0.29630783999999999</v>
      </c>
      <c r="CD92" s="123">
        <v>0.31351088999999999</v>
      </c>
      <c r="CE92" s="123">
        <v>0.37390858999999999</v>
      </c>
      <c r="CF92" s="123">
        <v>0.11834907</v>
      </c>
      <c r="CG92" s="123">
        <v>0.11648805</v>
      </c>
      <c r="CH92" s="123">
        <v>0.10734283</v>
      </c>
      <c r="CI92" s="123">
        <v>0.10737474</v>
      </c>
      <c r="CJ92" s="123">
        <v>0.10281435999999999</v>
      </c>
      <c r="CK92" s="123">
        <v>0.10096315</v>
      </c>
      <c r="CL92" s="123">
        <v>9.7763329999999996E-2</v>
      </c>
      <c r="CM92" s="123">
        <v>9.5081319999999997E-2</v>
      </c>
      <c r="CN92" s="123">
        <v>9.3482239999999994E-2</v>
      </c>
      <c r="CO92" s="123">
        <v>7.8240840000000006E-2</v>
      </c>
      <c r="CP92" s="123">
        <v>8.2962690000000006E-2</v>
      </c>
      <c r="CQ92" s="123">
        <v>0.10048724000000001</v>
      </c>
      <c r="CR92" s="123">
        <v>9.593314E-2</v>
      </c>
      <c r="CS92" s="123">
        <v>8.790771E-2</v>
      </c>
      <c r="CT92" s="123">
        <v>8.0494339999999998E-2</v>
      </c>
      <c r="CU92" s="123">
        <v>7.6323189999999999E-2</v>
      </c>
      <c r="CV92" s="123">
        <v>6.7869899999999997E-2</v>
      </c>
      <c r="CW92" s="123">
        <v>7.0639300000000002E-2</v>
      </c>
      <c r="CX92" s="123">
        <v>6.2285960000000001E-2</v>
      </c>
      <c r="CY92" s="125">
        <v>46112</v>
      </c>
      <c r="CZ92" s="125">
        <v>46112</v>
      </c>
      <c r="DA92" s="125">
        <v>46112</v>
      </c>
      <c r="DB92" s="125">
        <v>46081</v>
      </c>
      <c r="DC92" s="125">
        <v>46053</v>
      </c>
      <c r="DD92" s="125">
        <v>46022</v>
      </c>
      <c r="DE92" s="125">
        <v>45991</v>
      </c>
      <c r="DF92" s="125">
        <v>45961</v>
      </c>
      <c r="DG92" s="125">
        <v>45930</v>
      </c>
      <c r="DH92" s="125">
        <v>45900</v>
      </c>
      <c r="DI92" s="125">
        <v>45869</v>
      </c>
      <c r="DJ92" s="125">
        <v>45838</v>
      </c>
      <c r="DK92" s="125">
        <v>45808</v>
      </c>
      <c r="DL92" s="125">
        <v>45777</v>
      </c>
      <c r="DM92" s="125">
        <v>45747</v>
      </c>
      <c r="DN92" s="125">
        <v>45716</v>
      </c>
      <c r="DO92" s="125">
        <v>45688</v>
      </c>
      <c r="DP92" s="125">
        <v>45657</v>
      </c>
      <c r="DQ92" s="125">
        <v>45626</v>
      </c>
      <c r="DR92" s="125">
        <v>45596</v>
      </c>
      <c r="DS92" s="125">
        <v>45565</v>
      </c>
      <c r="DT92" s="125">
        <v>45535</v>
      </c>
      <c r="DU92" s="125">
        <v>45504</v>
      </c>
      <c r="DV92" s="125">
        <v>45473</v>
      </c>
      <c r="DW92" s="125">
        <v>45443</v>
      </c>
      <c r="DX92" s="126" t="s">
        <v>150</v>
      </c>
      <c r="DY92" s="126" t="s">
        <v>150</v>
      </c>
      <c r="DZ92" s="126" t="s">
        <v>150</v>
      </c>
      <c r="EA92" s="126" t="s">
        <v>150</v>
      </c>
      <c r="EB92" s="126" t="s">
        <v>150</v>
      </c>
      <c r="EC92" s="126" t="s">
        <v>150</v>
      </c>
      <c r="ED92" s="126" t="s">
        <v>150</v>
      </c>
      <c r="EE92" s="126" t="s">
        <v>150</v>
      </c>
      <c r="EF92" s="126" t="s">
        <v>150</v>
      </c>
      <c r="EG92" s="126" t="s">
        <v>150</v>
      </c>
      <c r="EH92" s="126" t="s">
        <v>150</v>
      </c>
      <c r="EI92" s="126" t="s">
        <v>150</v>
      </c>
      <c r="EJ92" s="126" t="s">
        <v>150</v>
      </c>
      <c r="EK92" s="126" t="s">
        <v>150</v>
      </c>
      <c r="EL92" s="126" t="s">
        <v>150</v>
      </c>
      <c r="EM92" s="126" t="s">
        <v>150</v>
      </c>
      <c r="EN92" s="126" t="s">
        <v>150</v>
      </c>
      <c r="EO92" s="126" t="s">
        <v>150</v>
      </c>
      <c r="EP92" s="126" t="s">
        <v>150</v>
      </c>
      <c r="EQ92" s="126" t="s">
        <v>150</v>
      </c>
      <c r="ER92" s="126" t="s">
        <v>150</v>
      </c>
      <c r="ES92" s="126" t="s">
        <v>150</v>
      </c>
      <c r="ET92" s="126" t="s">
        <v>150</v>
      </c>
      <c r="EU92" s="126" t="s">
        <v>150</v>
      </c>
      <c r="EV92" s="126" t="s">
        <v>150</v>
      </c>
      <c r="EW92" s="126" t="s">
        <v>151</v>
      </c>
      <c r="EX92" s="126" t="s">
        <v>152</v>
      </c>
      <c r="EY92" s="123">
        <v>73444.222078050007</v>
      </c>
      <c r="EZ92" s="126" t="s">
        <v>161</v>
      </c>
      <c r="FA92" s="126" t="s">
        <v>144</v>
      </c>
      <c r="FB92" s="126" t="s">
        <v>144</v>
      </c>
      <c r="FC92" s="126" t="s">
        <v>144</v>
      </c>
      <c r="FD92" s="126" t="s">
        <v>144</v>
      </c>
      <c r="FE92" s="126" t="s">
        <v>144</v>
      </c>
      <c r="FF92" s="126" t="s">
        <v>144</v>
      </c>
      <c r="FG92" s="126" t="s">
        <v>144</v>
      </c>
      <c r="FH92" s="126" t="s">
        <v>144</v>
      </c>
      <c r="FI92" s="126" t="s">
        <v>144</v>
      </c>
      <c r="FJ92" s="126" t="s">
        <v>144</v>
      </c>
      <c r="FK92" s="126" t="s">
        <v>144</v>
      </c>
      <c r="FL92" s="126" t="s">
        <v>144</v>
      </c>
      <c r="FM92" s="126" t="s">
        <v>144</v>
      </c>
      <c r="FN92" s="126" t="s">
        <v>144</v>
      </c>
      <c r="FO92" s="126" t="s">
        <v>144</v>
      </c>
      <c r="FP92" s="126" t="s">
        <v>144</v>
      </c>
      <c r="FQ92" s="126" t="s">
        <v>144</v>
      </c>
      <c r="FR92" s="126" t="s">
        <v>144</v>
      </c>
      <c r="FS92" s="126" t="s">
        <v>144</v>
      </c>
      <c r="FT92" s="126" t="s">
        <v>144</v>
      </c>
      <c r="FU92" s="126" t="s">
        <v>144</v>
      </c>
      <c r="FV92" s="126" t="s">
        <v>144</v>
      </c>
      <c r="FW92" s="126" t="s">
        <v>144</v>
      </c>
      <c r="FX92" s="126" t="s">
        <v>144</v>
      </c>
      <c r="FY92" s="126" t="s">
        <v>144</v>
      </c>
      <c r="FZ92" s="126" t="s">
        <v>162</v>
      </c>
      <c r="GA92" s="126" t="s">
        <v>163</v>
      </c>
    </row>
    <row r="93" spans="1:183" ht="14.25" customHeight="1">
      <c r="A93" s="121">
        <v>91</v>
      </c>
      <c r="B93" s="121" t="s">
        <v>295</v>
      </c>
      <c r="C93" s="122">
        <v>7.2999999999999999E-5</v>
      </c>
      <c r="D93" s="122">
        <v>7.2999999999999999E-5</v>
      </c>
      <c r="E93" s="122">
        <v>7.2999999999999999E-5</v>
      </c>
      <c r="F93" s="122">
        <v>7.7999999999999999E-5</v>
      </c>
      <c r="G93" s="122">
        <v>7.7999999999999999E-5</v>
      </c>
      <c r="H93" s="122">
        <v>1.7799999999999999E-4</v>
      </c>
      <c r="I93" s="122">
        <v>2.0900000000000001E-4</v>
      </c>
      <c r="J93" s="122">
        <v>2.0900000000000001E-4</v>
      </c>
      <c r="K93" s="122">
        <v>2.14E-4</v>
      </c>
      <c r="L93" s="122">
        <v>1.8900000000000001E-4</v>
      </c>
      <c r="M93" s="122">
        <v>2.4800000000000001E-4</v>
      </c>
      <c r="N93" s="122">
        <v>2.4800000000000001E-4</v>
      </c>
      <c r="O93" s="122">
        <v>2.4800000000000001E-4</v>
      </c>
      <c r="P93" s="122">
        <v>3.1E-4</v>
      </c>
      <c r="Q93" s="122">
        <v>2.4899999999999998E-4</v>
      </c>
      <c r="R93" s="122">
        <v>2.4899999999999998E-4</v>
      </c>
      <c r="S93" s="122">
        <v>2.4899999999999998E-4</v>
      </c>
      <c r="T93" s="122">
        <v>2.9300000000000002E-4</v>
      </c>
      <c r="U93" s="122">
        <v>2.9300000000000002E-4</v>
      </c>
      <c r="V93" s="122">
        <v>2.9300000000000002E-4</v>
      </c>
      <c r="W93" s="122">
        <v>3.0899999999999998E-4</v>
      </c>
      <c r="X93" s="122">
        <v>3.2699999999999998E-4</v>
      </c>
      <c r="Y93" s="122">
        <v>2.8800000000000001E-4</v>
      </c>
      <c r="Z93" s="122">
        <v>2.7900000000000001E-4</v>
      </c>
      <c r="AA93" s="122">
        <v>2.7900000000000001E-4</v>
      </c>
      <c r="AB93" s="123">
        <v>9.7470000000000005E-3</v>
      </c>
      <c r="AC93" s="123">
        <v>9.7470000000000005E-3</v>
      </c>
      <c r="AD93" s="123">
        <v>9.7470000000000005E-3</v>
      </c>
      <c r="AE93" s="123">
        <v>1.0404999999999999E-2</v>
      </c>
      <c r="AF93" s="123">
        <v>1.0404999999999999E-2</v>
      </c>
      <c r="AG93" s="123">
        <v>2.3814999999999999E-2</v>
      </c>
      <c r="AH93" s="123">
        <v>2.7931999999999998E-2</v>
      </c>
      <c r="AI93" s="123">
        <v>2.7931999999999998E-2</v>
      </c>
      <c r="AJ93" s="123">
        <v>2.8583000000000001E-2</v>
      </c>
      <c r="AK93" s="123">
        <v>2.5245E-2</v>
      </c>
      <c r="AL93" s="123">
        <v>3.3210000000000003E-2</v>
      </c>
      <c r="AM93" s="123">
        <v>3.3210000000000003E-2</v>
      </c>
      <c r="AN93" s="123">
        <v>3.3210000000000003E-2</v>
      </c>
      <c r="AO93" s="123">
        <v>4.1502999999999998E-2</v>
      </c>
      <c r="AP93" s="123">
        <v>3.3300000000000003E-2</v>
      </c>
      <c r="AQ93" s="123">
        <v>3.3300000000000003E-2</v>
      </c>
      <c r="AR93" s="123">
        <v>3.3300000000000003E-2</v>
      </c>
      <c r="AS93" s="123">
        <v>3.9246000000000003E-2</v>
      </c>
      <c r="AT93" s="123">
        <v>3.9246000000000003E-2</v>
      </c>
      <c r="AU93" s="123">
        <v>3.9246000000000003E-2</v>
      </c>
      <c r="AV93" s="123">
        <v>4.1383999999999997E-2</v>
      </c>
      <c r="AW93" s="123">
        <v>4.3693999999999997E-2</v>
      </c>
      <c r="AX93" s="123">
        <v>3.8573999999999997E-2</v>
      </c>
      <c r="AY93" s="123">
        <v>3.7352000000000003E-2</v>
      </c>
      <c r="AZ93" s="123">
        <v>3.7352000000000003E-2</v>
      </c>
      <c r="BA93" s="124">
        <v>0</v>
      </c>
      <c r="BB93" s="124">
        <v>0</v>
      </c>
      <c r="BC93" s="127">
        <v>-6.5799999999999995E-4</v>
      </c>
      <c r="BD93" s="124">
        <v>0</v>
      </c>
      <c r="BE93" s="127">
        <v>-1.341E-2</v>
      </c>
      <c r="BF93" s="127">
        <v>-4.117E-3</v>
      </c>
      <c r="BG93" s="124">
        <v>0</v>
      </c>
      <c r="BH93" s="127">
        <v>-6.5099999999999999E-4</v>
      </c>
      <c r="BI93" s="128">
        <v>3.3379999999999998E-3</v>
      </c>
      <c r="BJ93" s="127">
        <v>-7.9649999999999999E-3</v>
      </c>
      <c r="BK93" s="124">
        <v>0</v>
      </c>
      <c r="BL93" s="124">
        <v>0</v>
      </c>
      <c r="BM93" s="127">
        <v>-8.293E-3</v>
      </c>
      <c r="BN93" s="128">
        <v>8.2030000000000002E-3</v>
      </c>
      <c r="BO93" s="124">
        <v>0</v>
      </c>
      <c r="BP93" s="124">
        <v>0</v>
      </c>
      <c r="BQ93" s="127">
        <v>-5.9459999999999999E-3</v>
      </c>
      <c r="BR93" s="124">
        <v>0</v>
      </c>
      <c r="BS93" s="124">
        <v>0</v>
      </c>
      <c r="BT93" s="127">
        <v>-2.1380000000000001E-3</v>
      </c>
      <c r="BU93" s="127">
        <v>-2.31E-3</v>
      </c>
      <c r="BV93" s="128">
        <v>5.1200000000000004E-3</v>
      </c>
      <c r="BW93" s="128">
        <v>1.222E-3</v>
      </c>
      <c r="BX93" s="124">
        <v>0</v>
      </c>
      <c r="BY93" s="128">
        <v>1.9889999999999999E-3</v>
      </c>
      <c r="BZ93" s="123">
        <v>0.27040090999999999</v>
      </c>
      <c r="CA93" s="123">
        <v>0.27040090999999999</v>
      </c>
      <c r="CB93" s="123">
        <v>0.27040090999999999</v>
      </c>
      <c r="CC93" s="123">
        <v>0.30303549000000002</v>
      </c>
      <c r="CD93" s="123">
        <v>0.32062913999999998</v>
      </c>
      <c r="CE93" s="123">
        <v>0.87523421999999995</v>
      </c>
      <c r="CF93" s="123">
        <v>1.00295091</v>
      </c>
      <c r="CG93" s="123">
        <v>0.98717971000000004</v>
      </c>
      <c r="CH93" s="123">
        <v>0.93087991999999997</v>
      </c>
      <c r="CI93" s="123">
        <v>0.82241366000000005</v>
      </c>
      <c r="CJ93" s="123">
        <v>1.0359419700000001</v>
      </c>
      <c r="CK93" s="123">
        <v>1.0172894699999999</v>
      </c>
      <c r="CL93" s="123">
        <v>0.98504864000000003</v>
      </c>
      <c r="CM93" s="123">
        <v>1.1972572399999999</v>
      </c>
      <c r="CN93" s="123">
        <v>0.94446560999999996</v>
      </c>
      <c r="CO93" s="123">
        <v>0.79047939</v>
      </c>
      <c r="CP93" s="123">
        <v>0.83818499000000002</v>
      </c>
      <c r="CQ93" s="123">
        <v>1.19651767</v>
      </c>
      <c r="CR93" s="123">
        <v>1.14229121</v>
      </c>
      <c r="CS93" s="123">
        <v>1.0467311800000001</v>
      </c>
      <c r="CT93" s="123">
        <v>1.0106728300000001</v>
      </c>
      <c r="CU93" s="123">
        <v>1.01179168</v>
      </c>
      <c r="CV93" s="123">
        <v>0.79430016999999997</v>
      </c>
      <c r="CW93" s="123">
        <v>0.70585715999999998</v>
      </c>
      <c r="CX93" s="123">
        <v>0.70585715999999998</v>
      </c>
      <c r="CY93" s="125">
        <v>46112</v>
      </c>
      <c r="CZ93" s="125">
        <v>46112</v>
      </c>
      <c r="DA93" s="125">
        <v>46112</v>
      </c>
      <c r="DB93" s="125">
        <v>46081</v>
      </c>
      <c r="DC93" s="125">
        <v>46053</v>
      </c>
      <c r="DD93" s="125">
        <v>46022</v>
      </c>
      <c r="DE93" s="125">
        <v>45991</v>
      </c>
      <c r="DF93" s="125">
        <v>45961</v>
      </c>
      <c r="DG93" s="125">
        <v>45930</v>
      </c>
      <c r="DH93" s="125">
        <v>45900</v>
      </c>
      <c r="DI93" s="125">
        <v>45869</v>
      </c>
      <c r="DJ93" s="125">
        <v>45838</v>
      </c>
      <c r="DK93" s="125">
        <v>45808</v>
      </c>
      <c r="DL93" s="125">
        <v>45777</v>
      </c>
      <c r="DM93" s="125">
        <v>45747</v>
      </c>
      <c r="DN93" s="125">
        <v>45716</v>
      </c>
      <c r="DO93" s="125">
        <v>45688</v>
      </c>
      <c r="DP93" s="125">
        <v>45657</v>
      </c>
      <c r="DQ93" s="125">
        <v>45626</v>
      </c>
      <c r="DR93" s="125">
        <v>45596</v>
      </c>
      <c r="DS93" s="125">
        <v>45565</v>
      </c>
      <c r="DT93" s="125">
        <v>45535</v>
      </c>
      <c r="DU93" s="125">
        <v>45504</v>
      </c>
      <c r="DV93" s="125">
        <v>45443</v>
      </c>
      <c r="DW93" s="125">
        <v>45443</v>
      </c>
      <c r="DX93" s="126" t="s">
        <v>150</v>
      </c>
      <c r="DY93" s="126" t="s">
        <v>150</v>
      </c>
      <c r="DZ93" s="126" t="s">
        <v>150</v>
      </c>
      <c r="EA93" s="126" t="s">
        <v>150</v>
      </c>
      <c r="EB93" s="126" t="s">
        <v>150</v>
      </c>
      <c r="EC93" s="126" t="s">
        <v>150</v>
      </c>
      <c r="ED93" s="126" t="s">
        <v>150</v>
      </c>
      <c r="EE93" s="126" t="s">
        <v>150</v>
      </c>
      <c r="EF93" s="126" t="s">
        <v>150</v>
      </c>
      <c r="EG93" s="126" t="s">
        <v>150</v>
      </c>
      <c r="EH93" s="126" t="s">
        <v>150</v>
      </c>
      <c r="EI93" s="126" t="s">
        <v>150</v>
      </c>
      <c r="EJ93" s="126" t="s">
        <v>150</v>
      </c>
      <c r="EK93" s="126" t="s">
        <v>150</v>
      </c>
      <c r="EL93" s="126" t="s">
        <v>150</v>
      </c>
      <c r="EM93" s="126" t="s">
        <v>150</v>
      </c>
      <c r="EN93" s="126" t="s">
        <v>150</v>
      </c>
      <c r="EO93" s="126" t="s">
        <v>150</v>
      </c>
      <c r="EP93" s="126" t="s">
        <v>150</v>
      </c>
      <c r="EQ93" s="126" t="s">
        <v>150</v>
      </c>
      <c r="ER93" s="126" t="s">
        <v>150</v>
      </c>
      <c r="ES93" s="126" t="s">
        <v>150</v>
      </c>
      <c r="ET93" s="126" t="s">
        <v>150</v>
      </c>
      <c r="EU93" s="126" t="s">
        <v>150</v>
      </c>
      <c r="EV93" s="126" t="s">
        <v>150</v>
      </c>
      <c r="EW93" s="126" t="s">
        <v>151</v>
      </c>
      <c r="EX93" s="126" t="s">
        <v>152</v>
      </c>
      <c r="EY93" s="123">
        <v>9675.2272220199993</v>
      </c>
      <c r="EZ93" s="126"/>
      <c r="FA93" s="126" t="s">
        <v>157</v>
      </c>
      <c r="FB93" s="126" t="s">
        <v>157</v>
      </c>
      <c r="FC93" s="126" t="s">
        <v>157</v>
      </c>
      <c r="FD93" s="126" t="s">
        <v>157</v>
      </c>
      <c r="FE93" s="126" t="s">
        <v>157</v>
      </c>
      <c r="FF93" s="126" t="s">
        <v>144</v>
      </c>
      <c r="FG93" s="126" t="s">
        <v>144</v>
      </c>
      <c r="FH93" s="126" t="s">
        <v>144</v>
      </c>
      <c r="FI93" s="126" t="s">
        <v>144</v>
      </c>
      <c r="FJ93" s="126" t="s">
        <v>144</v>
      </c>
      <c r="FK93" s="126" t="s">
        <v>144</v>
      </c>
      <c r="FL93" s="126" t="s">
        <v>144</v>
      </c>
      <c r="FM93" s="126" t="s">
        <v>144</v>
      </c>
      <c r="FN93" s="126" t="s">
        <v>144</v>
      </c>
      <c r="FO93" s="126" t="s">
        <v>144</v>
      </c>
      <c r="FP93" s="126" t="s">
        <v>144</v>
      </c>
      <c r="FQ93" s="126" t="s">
        <v>144</v>
      </c>
      <c r="FR93" s="126" t="s">
        <v>144</v>
      </c>
      <c r="FS93" s="126" t="s">
        <v>144</v>
      </c>
      <c r="FT93" s="126" t="s">
        <v>144</v>
      </c>
      <c r="FU93" s="126" t="s">
        <v>144</v>
      </c>
      <c r="FV93" s="126" t="s">
        <v>144</v>
      </c>
      <c r="FW93" s="126" t="s">
        <v>144</v>
      </c>
      <c r="FX93" s="126" t="s">
        <v>144</v>
      </c>
      <c r="FY93" s="126" t="s">
        <v>144</v>
      </c>
      <c r="FZ93" s="126" t="s">
        <v>211</v>
      </c>
      <c r="GA93" s="126" t="s">
        <v>212</v>
      </c>
    </row>
    <row r="94" spans="1:183" ht="14.25" customHeight="1">
      <c r="A94" s="121">
        <v>92</v>
      </c>
      <c r="B94" s="121" t="s">
        <v>296</v>
      </c>
      <c r="C94" s="122">
        <v>7.2000000000000002E-5</v>
      </c>
      <c r="D94" s="122">
        <v>7.2000000000000002E-5</v>
      </c>
      <c r="E94" s="122">
        <v>1.2999999999999999E-5</v>
      </c>
      <c r="F94" s="122">
        <v>2.5999999999999998E-5</v>
      </c>
      <c r="G94" s="122">
        <v>1.2999999999999999E-4</v>
      </c>
      <c r="H94" s="122">
        <v>2.7500000000000002E-4</v>
      </c>
      <c r="I94" s="122">
        <v>1.94E-4</v>
      </c>
      <c r="J94" s="122">
        <v>2.6699999999999998E-4</v>
      </c>
      <c r="K94" s="122">
        <v>1.56E-4</v>
      </c>
      <c r="L94" s="122">
        <v>0</v>
      </c>
      <c r="M94" s="122">
        <v>0</v>
      </c>
      <c r="N94" s="122">
        <v>3.86E-4</v>
      </c>
      <c r="O94" s="122">
        <v>8.7000000000000001E-5</v>
      </c>
      <c r="P94" s="122">
        <v>8.7000000000000001E-5</v>
      </c>
      <c r="Q94" s="122">
        <v>8.7000000000000001E-5</v>
      </c>
      <c r="R94" s="122">
        <v>8.7000000000000001E-5</v>
      </c>
      <c r="S94" s="122">
        <v>8.7000000000000001E-5</v>
      </c>
      <c r="T94" s="122">
        <v>8.7000000000000001E-5</v>
      </c>
      <c r="U94" s="122">
        <v>0</v>
      </c>
      <c r="V94" s="122">
        <v>0</v>
      </c>
      <c r="W94" s="122">
        <v>0</v>
      </c>
      <c r="X94" s="122">
        <v>0</v>
      </c>
      <c r="Y94" s="122">
        <v>0</v>
      </c>
      <c r="Z94" s="122">
        <v>0</v>
      </c>
      <c r="AA94" s="122">
        <v>0</v>
      </c>
      <c r="AB94" s="123">
        <v>9.6950000000000005E-3</v>
      </c>
      <c r="AC94" s="123">
        <v>9.6950000000000005E-3</v>
      </c>
      <c r="AD94" s="123">
        <v>1.784E-3</v>
      </c>
      <c r="AE94" s="123">
        <v>3.437E-3</v>
      </c>
      <c r="AF94" s="123">
        <v>1.7350999999999998E-2</v>
      </c>
      <c r="AG94" s="123">
        <v>3.6830000000000002E-2</v>
      </c>
      <c r="AH94" s="123">
        <v>2.6023000000000001E-2</v>
      </c>
      <c r="AI94" s="123">
        <v>3.5791000000000003E-2</v>
      </c>
      <c r="AJ94" s="123">
        <v>2.0908E-2</v>
      </c>
      <c r="AK94" s="123">
        <v>0</v>
      </c>
      <c r="AL94" s="123">
        <v>0</v>
      </c>
      <c r="AM94" s="123">
        <v>5.1673999999999998E-2</v>
      </c>
      <c r="AN94" s="123">
        <v>1.1674E-2</v>
      </c>
      <c r="AO94" s="123">
        <v>1.1674E-2</v>
      </c>
      <c r="AP94" s="123">
        <v>1.1674E-2</v>
      </c>
      <c r="AQ94" s="123">
        <v>1.1674E-2</v>
      </c>
      <c r="AR94" s="123">
        <v>1.1674E-2</v>
      </c>
      <c r="AS94" s="123">
        <v>1.1674E-2</v>
      </c>
      <c r="AT94" s="123">
        <v>0</v>
      </c>
      <c r="AU94" s="123">
        <v>0</v>
      </c>
      <c r="AV94" s="123">
        <v>0</v>
      </c>
      <c r="AW94" s="123">
        <v>0</v>
      </c>
      <c r="AX94" s="123">
        <v>0</v>
      </c>
      <c r="AY94" s="123">
        <v>0</v>
      </c>
      <c r="AZ94" s="123">
        <v>0</v>
      </c>
      <c r="BA94" s="124">
        <v>0</v>
      </c>
      <c r="BB94" s="128">
        <v>7.9109999999999996E-3</v>
      </c>
      <c r="BC94" s="127">
        <v>-1.653E-3</v>
      </c>
      <c r="BD94" s="127">
        <v>-1.3913999999999999E-2</v>
      </c>
      <c r="BE94" s="127">
        <v>-1.9479E-2</v>
      </c>
      <c r="BF94" s="128">
        <v>1.0807000000000001E-2</v>
      </c>
      <c r="BG94" s="127">
        <v>-9.7680000000000006E-3</v>
      </c>
      <c r="BH94" s="128">
        <v>1.4883E-2</v>
      </c>
      <c r="BI94" s="128">
        <v>2.0908E-2</v>
      </c>
      <c r="BJ94" s="124">
        <v>0</v>
      </c>
      <c r="BK94" s="127">
        <v>-5.1673999999999998E-2</v>
      </c>
      <c r="BL94" s="128">
        <v>0.04</v>
      </c>
      <c r="BM94" s="124">
        <v>0</v>
      </c>
      <c r="BN94" s="124">
        <v>0</v>
      </c>
      <c r="BO94" s="124">
        <v>0</v>
      </c>
      <c r="BP94" s="124">
        <v>0</v>
      </c>
      <c r="BQ94" s="124">
        <v>0</v>
      </c>
      <c r="BR94" s="128">
        <v>1.1674E-2</v>
      </c>
      <c r="BS94" s="124">
        <v>0</v>
      </c>
      <c r="BT94" s="124">
        <v>0</v>
      </c>
      <c r="BU94" s="124">
        <v>0</v>
      </c>
      <c r="BV94" s="124">
        <v>0</v>
      </c>
      <c r="BW94" s="124">
        <v>0</v>
      </c>
      <c r="BX94" s="124">
        <v>0</v>
      </c>
      <c r="BY94" s="124">
        <v>0</v>
      </c>
      <c r="BZ94" s="123">
        <v>0.34988881999999999</v>
      </c>
      <c r="CA94" s="123">
        <v>0.34988881999999999</v>
      </c>
      <c r="CB94" s="123">
        <v>4.949166E-2</v>
      </c>
      <c r="CC94" s="123">
        <v>0.10009928</v>
      </c>
      <c r="CD94" s="123">
        <v>0.53466950000000002</v>
      </c>
      <c r="CE94" s="123">
        <v>1.3535534899999999</v>
      </c>
      <c r="CF94" s="123">
        <v>0.93440467999999999</v>
      </c>
      <c r="CG94" s="123">
        <v>1.2649344499999999</v>
      </c>
      <c r="CH94" s="123">
        <v>0.68092353000000005</v>
      </c>
      <c r="CI94" s="123">
        <v>0</v>
      </c>
      <c r="CJ94" s="123">
        <v>0</v>
      </c>
      <c r="CK94" s="123">
        <v>1.58287913</v>
      </c>
      <c r="CL94" s="123">
        <v>0.34626490999999998</v>
      </c>
      <c r="CM94" s="123">
        <v>0.33676556000000002</v>
      </c>
      <c r="CN94" s="123">
        <v>0.33110184999999998</v>
      </c>
      <c r="CO94" s="123">
        <v>0.27711880999999999</v>
      </c>
      <c r="CP94" s="123">
        <v>0.29384299000000003</v>
      </c>
      <c r="CQ94" s="123">
        <v>0.35591264</v>
      </c>
      <c r="CR94" s="123">
        <v>0</v>
      </c>
      <c r="CS94" s="123">
        <v>0</v>
      </c>
      <c r="CT94" s="123">
        <v>0</v>
      </c>
      <c r="CU94" s="123">
        <v>0</v>
      </c>
      <c r="CV94" s="123">
        <v>0</v>
      </c>
      <c r="CW94" s="123">
        <v>0</v>
      </c>
      <c r="CX94" s="123">
        <v>0</v>
      </c>
      <c r="CY94" s="125">
        <v>46142</v>
      </c>
      <c r="CZ94" s="125">
        <v>46142</v>
      </c>
      <c r="DA94" s="125">
        <v>46112</v>
      </c>
      <c r="DB94" s="125">
        <v>46081</v>
      </c>
      <c r="DC94" s="125">
        <v>46053</v>
      </c>
      <c r="DD94" s="125">
        <v>46022</v>
      </c>
      <c r="DE94" s="125">
        <v>45991</v>
      </c>
      <c r="DF94" s="125">
        <v>45961</v>
      </c>
      <c r="DG94" s="125">
        <v>45930</v>
      </c>
      <c r="DH94" s="125">
        <v>45869</v>
      </c>
      <c r="DI94" s="125">
        <v>45869</v>
      </c>
      <c r="DJ94" s="125">
        <v>45838</v>
      </c>
      <c r="DK94" s="125">
        <v>45808</v>
      </c>
      <c r="DL94" s="125">
        <v>45777</v>
      </c>
      <c r="DM94" s="125">
        <v>45747</v>
      </c>
      <c r="DN94" s="125">
        <v>45716</v>
      </c>
      <c r="DO94" s="125">
        <v>45688</v>
      </c>
      <c r="DP94" s="125">
        <v>45657</v>
      </c>
      <c r="DQ94" s="125">
        <v>45230</v>
      </c>
      <c r="DR94" s="125">
        <v>45230</v>
      </c>
      <c r="DS94" s="125">
        <v>45230</v>
      </c>
      <c r="DT94" s="125">
        <v>45230</v>
      </c>
      <c r="DU94" s="125">
        <v>45230</v>
      </c>
      <c r="DV94" s="125">
        <v>45230</v>
      </c>
      <c r="DW94" s="125">
        <v>45230</v>
      </c>
      <c r="DX94" s="126" t="s">
        <v>150</v>
      </c>
      <c r="DY94" s="126" t="s">
        <v>150</v>
      </c>
      <c r="DZ94" s="126" t="s">
        <v>150</v>
      </c>
      <c r="EA94" s="126" t="s">
        <v>150</v>
      </c>
      <c r="EB94" s="126" t="s">
        <v>150</v>
      </c>
      <c r="EC94" s="126" t="s">
        <v>150</v>
      </c>
      <c r="ED94" s="126" t="s">
        <v>150</v>
      </c>
      <c r="EE94" s="126" t="s">
        <v>150</v>
      </c>
      <c r="EF94" s="126" t="s">
        <v>150</v>
      </c>
      <c r="EG94" s="126" t="s">
        <v>150</v>
      </c>
      <c r="EH94" s="126" t="s">
        <v>150</v>
      </c>
      <c r="EI94" s="126" t="s">
        <v>150</v>
      </c>
      <c r="EJ94" s="126" t="s">
        <v>150</v>
      </c>
      <c r="EK94" s="126" t="s">
        <v>150</v>
      </c>
      <c r="EL94" s="126" t="s">
        <v>150</v>
      </c>
      <c r="EM94" s="126" t="s">
        <v>150</v>
      </c>
      <c r="EN94" s="126" t="s">
        <v>150</v>
      </c>
      <c r="EO94" s="126" t="s">
        <v>150</v>
      </c>
      <c r="EP94" s="126" t="s">
        <v>150</v>
      </c>
      <c r="EQ94" s="126" t="s">
        <v>150</v>
      </c>
      <c r="ER94" s="126" t="s">
        <v>150</v>
      </c>
      <c r="ES94" s="126" t="s">
        <v>150</v>
      </c>
      <c r="ET94" s="126" t="s">
        <v>150</v>
      </c>
      <c r="EU94" s="126" t="s">
        <v>150</v>
      </c>
      <c r="EV94" s="126" t="s">
        <v>150</v>
      </c>
      <c r="EW94" s="126" t="s">
        <v>151</v>
      </c>
      <c r="EX94" s="126" t="s">
        <v>152</v>
      </c>
      <c r="EY94" s="123">
        <v>118.02909751</v>
      </c>
      <c r="EZ94" s="126"/>
      <c r="FA94" s="126" t="s">
        <v>196</v>
      </c>
      <c r="FB94" s="126" t="s">
        <v>196</v>
      </c>
      <c r="FC94" s="126" t="s">
        <v>196</v>
      </c>
      <c r="FD94" s="126" t="s">
        <v>196</v>
      </c>
      <c r="FE94" s="126" t="s">
        <v>196</v>
      </c>
      <c r="FF94" s="126" t="s">
        <v>196</v>
      </c>
      <c r="FG94" s="126" t="s">
        <v>196</v>
      </c>
      <c r="FH94" s="126" t="s">
        <v>196</v>
      </c>
      <c r="FI94" s="126" t="s">
        <v>196</v>
      </c>
      <c r="FJ94" s="126" t="s">
        <v>196</v>
      </c>
      <c r="FK94" s="126" t="s">
        <v>196</v>
      </c>
      <c r="FL94" s="126" t="s">
        <v>196</v>
      </c>
      <c r="FM94" s="126" t="s">
        <v>196</v>
      </c>
      <c r="FN94" s="126" t="s">
        <v>196</v>
      </c>
      <c r="FO94" s="126" t="s">
        <v>196</v>
      </c>
      <c r="FP94" s="126" t="s">
        <v>196</v>
      </c>
      <c r="FQ94" s="126" t="s">
        <v>196</v>
      </c>
      <c r="FR94" s="126" t="s">
        <v>196</v>
      </c>
      <c r="FS94" s="126" t="s">
        <v>196</v>
      </c>
      <c r="FT94" s="126" t="s">
        <v>196</v>
      </c>
      <c r="FU94" s="126" t="s">
        <v>196</v>
      </c>
      <c r="FV94" s="126" t="s">
        <v>196</v>
      </c>
      <c r="FW94" s="126" t="s">
        <v>196</v>
      </c>
      <c r="FX94" s="126" t="s">
        <v>196</v>
      </c>
      <c r="FY94" s="126" t="s">
        <v>196</v>
      </c>
      <c r="FZ94" s="126" t="s">
        <v>154</v>
      </c>
      <c r="GA94" s="126" t="s">
        <v>146</v>
      </c>
    </row>
    <row r="95" spans="1:183" ht="14.25" customHeight="1">
      <c r="A95" s="121">
        <v>93</v>
      </c>
      <c r="B95" s="121" t="s">
        <v>297</v>
      </c>
      <c r="C95" s="122">
        <v>6.8999999999999997E-5</v>
      </c>
      <c r="D95" s="122">
        <v>6.8999999999999997E-5</v>
      </c>
      <c r="E95" s="122">
        <v>6.8999999999999997E-5</v>
      </c>
      <c r="F95" s="122">
        <v>6.8999999999999997E-5</v>
      </c>
      <c r="G95" s="122">
        <v>6.8999999999999997E-5</v>
      </c>
      <c r="H95" s="122">
        <v>6.8999999999999997E-5</v>
      </c>
      <c r="I95" s="122">
        <v>6.8999999999999997E-5</v>
      </c>
      <c r="J95" s="122">
        <v>1.085E-3</v>
      </c>
      <c r="K95" s="121"/>
      <c r="L95" s="121"/>
      <c r="M95" s="121"/>
      <c r="N95" s="121"/>
      <c r="O95" s="121"/>
      <c r="P95" s="121"/>
      <c r="Q95" s="121"/>
      <c r="R95" s="121"/>
      <c r="S95" s="121"/>
      <c r="T95" s="121"/>
      <c r="U95" s="121"/>
      <c r="V95" s="121"/>
      <c r="W95" s="121"/>
      <c r="X95" s="121"/>
      <c r="Y95" s="121"/>
      <c r="Z95" s="121"/>
      <c r="AA95" s="121"/>
      <c r="AB95" s="123">
        <v>9.1999999999999998E-3</v>
      </c>
      <c r="AC95" s="123">
        <v>9.1999999999999998E-3</v>
      </c>
      <c r="AD95" s="123">
        <v>9.1999999999999998E-3</v>
      </c>
      <c r="AE95" s="123">
        <v>9.1999999999999998E-3</v>
      </c>
      <c r="AF95" s="123">
        <v>9.1999999999999998E-3</v>
      </c>
      <c r="AG95" s="123">
        <v>9.1999999999999998E-3</v>
      </c>
      <c r="AH95" s="123">
        <v>9.1999999999999998E-3</v>
      </c>
      <c r="AI95" s="123">
        <v>0.14530000000000001</v>
      </c>
      <c r="AJ95" s="126"/>
      <c r="AK95" s="126"/>
      <c r="AL95" s="126"/>
      <c r="AM95" s="126"/>
      <c r="AN95" s="126"/>
      <c r="AO95" s="126"/>
      <c r="AP95" s="126"/>
      <c r="AQ95" s="126"/>
      <c r="AR95" s="126"/>
      <c r="AS95" s="126"/>
      <c r="AT95" s="126"/>
      <c r="AU95" s="126"/>
      <c r="AV95" s="126"/>
      <c r="AW95" s="126"/>
      <c r="AX95" s="126"/>
      <c r="AY95" s="126"/>
      <c r="AZ95" s="126"/>
      <c r="BA95" s="124">
        <v>0</v>
      </c>
      <c r="BB95" s="124">
        <v>0</v>
      </c>
      <c r="BC95" s="124">
        <v>0</v>
      </c>
      <c r="BD95" s="124">
        <v>0</v>
      </c>
      <c r="BE95" s="124">
        <v>0</v>
      </c>
      <c r="BF95" s="124">
        <v>0</v>
      </c>
      <c r="BG95" s="127">
        <v>-0.1361</v>
      </c>
      <c r="BH95" s="128">
        <v>0.14530000000000001</v>
      </c>
      <c r="BI95" s="126"/>
      <c r="BJ95" s="126"/>
      <c r="BK95" s="126"/>
      <c r="BL95" s="126"/>
      <c r="BM95" s="126"/>
      <c r="BN95" s="126"/>
      <c r="BO95" s="126"/>
      <c r="BP95" s="126"/>
      <c r="BQ95" s="126"/>
      <c r="BR95" s="126"/>
      <c r="BS95" s="126"/>
      <c r="BT95" s="126"/>
      <c r="BU95" s="126"/>
      <c r="BV95" s="126"/>
      <c r="BW95" s="126"/>
      <c r="BX95" s="126"/>
      <c r="BY95" s="126"/>
      <c r="BZ95" s="123">
        <v>0.25522605999999998</v>
      </c>
      <c r="CA95" s="123">
        <v>0.25522605999999998</v>
      </c>
      <c r="CB95" s="123">
        <v>0.25522605999999998</v>
      </c>
      <c r="CC95" s="123">
        <v>0.26794104000000002</v>
      </c>
      <c r="CD95" s="123">
        <v>0.28349717000000002</v>
      </c>
      <c r="CE95" s="123">
        <v>0.33811274000000002</v>
      </c>
      <c r="CF95" s="123">
        <v>0.33034328000000002</v>
      </c>
      <c r="CG95" s="123">
        <v>5.13522882</v>
      </c>
      <c r="CH95" s="126"/>
      <c r="CI95" s="126"/>
      <c r="CJ95" s="126"/>
      <c r="CK95" s="126"/>
      <c r="CL95" s="126"/>
      <c r="CM95" s="126"/>
      <c r="CN95" s="126"/>
      <c r="CO95" s="126"/>
      <c r="CP95" s="126"/>
      <c r="CQ95" s="126"/>
      <c r="CR95" s="126"/>
      <c r="CS95" s="126"/>
      <c r="CT95" s="126"/>
      <c r="CU95" s="126"/>
      <c r="CV95" s="126"/>
      <c r="CW95" s="126"/>
      <c r="CX95" s="126"/>
      <c r="CY95" s="125">
        <v>46112</v>
      </c>
      <c r="CZ95" s="125">
        <v>46112</v>
      </c>
      <c r="DA95" s="125">
        <v>46112</v>
      </c>
      <c r="DB95" s="125">
        <v>46081</v>
      </c>
      <c r="DC95" s="125">
        <v>46053</v>
      </c>
      <c r="DD95" s="125">
        <v>46022</v>
      </c>
      <c r="DE95" s="125">
        <v>45991</v>
      </c>
      <c r="DF95" s="125">
        <v>45961</v>
      </c>
      <c r="DG95" s="126"/>
      <c r="DH95" s="126"/>
      <c r="DI95" s="126"/>
      <c r="DJ95" s="126"/>
      <c r="DK95" s="126"/>
      <c r="DL95" s="126"/>
      <c r="DM95" s="126"/>
      <c r="DN95" s="126"/>
      <c r="DO95" s="126"/>
      <c r="DP95" s="126"/>
      <c r="DQ95" s="126"/>
      <c r="DR95" s="126"/>
      <c r="DS95" s="126"/>
      <c r="DT95" s="126"/>
      <c r="DU95" s="126"/>
      <c r="DV95" s="126"/>
      <c r="DW95" s="126"/>
      <c r="DX95" s="126" t="s">
        <v>150</v>
      </c>
      <c r="DY95" s="126" t="s">
        <v>150</v>
      </c>
      <c r="DZ95" s="126" t="s">
        <v>150</v>
      </c>
      <c r="EA95" s="126" t="s">
        <v>150</v>
      </c>
      <c r="EB95" s="126" t="s">
        <v>150</v>
      </c>
      <c r="EC95" s="126" t="s">
        <v>150</v>
      </c>
      <c r="ED95" s="126" t="s">
        <v>150</v>
      </c>
      <c r="EE95" s="126" t="s">
        <v>150</v>
      </c>
      <c r="EF95" s="126"/>
      <c r="EG95" s="126"/>
      <c r="EH95" s="126"/>
      <c r="EI95" s="126"/>
      <c r="EJ95" s="126"/>
      <c r="EK95" s="126"/>
      <c r="EL95" s="126"/>
      <c r="EM95" s="126"/>
      <c r="EN95" s="126"/>
      <c r="EO95" s="126"/>
      <c r="EP95" s="126"/>
      <c r="EQ95" s="126"/>
      <c r="ER95" s="126"/>
      <c r="ES95" s="126"/>
      <c r="ET95" s="126"/>
      <c r="EU95" s="126"/>
      <c r="EV95" s="126"/>
      <c r="EW95" s="126" t="s">
        <v>151</v>
      </c>
      <c r="EX95" s="126" t="s">
        <v>173</v>
      </c>
      <c r="EY95" s="123">
        <v>569.12794479000002</v>
      </c>
      <c r="EZ95" s="126" t="s">
        <v>175</v>
      </c>
      <c r="FA95" s="126" t="s">
        <v>157</v>
      </c>
      <c r="FB95" s="126" t="s">
        <v>157</v>
      </c>
      <c r="FC95" s="126" t="s">
        <v>157</v>
      </c>
      <c r="FD95" s="126" t="s">
        <v>157</v>
      </c>
      <c r="FE95" s="126" t="s">
        <v>157</v>
      </c>
      <c r="FF95" s="126" t="s">
        <v>157</v>
      </c>
      <c r="FG95" s="126" t="s">
        <v>157</v>
      </c>
      <c r="FH95" s="126" t="s">
        <v>157</v>
      </c>
      <c r="FI95" s="126"/>
      <c r="FJ95" s="126"/>
      <c r="FK95" s="126"/>
      <c r="FL95" s="126"/>
      <c r="FM95" s="126"/>
      <c r="FN95" s="126"/>
      <c r="FO95" s="126"/>
      <c r="FP95" s="126"/>
      <c r="FQ95" s="126"/>
      <c r="FR95" s="126"/>
      <c r="FS95" s="126"/>
      <c r="FT95" s="126"/>
      <c r="FU95" s="126"/>
      <c r="FV95" s="126"/>
      <c r="FW95" s="126"/>
      <c r="FX95" s="126"/>
      <c r="FY95" s="126"/>
      <c r="FZ95" s="126" t="s">
        <v>298</v>
      </c>
      <c r="GA95" s="126" t="s">
        <v>212</v>
      </c>
    </row>
    <row r="96" spans="1:183" ht="14.25" customHeight="1">
      <c r="A96" s="121">
        <v>94</v>
      </c>
      <c r="B96" s="121" t="s">
        <v>299</v>
      </c>
      <c r="C96" s="122">
        <v>6.3999999999999997E-5</v>
      </c>
      <c r="D96" s="122">
        <v>6.3999999999999997E-5</v>
      </c>
      <c r="E96" s="122">
        <v>6.3999999999999997E-5</v>
      </c>
      <c r="F96" s="122">
        <v>6.3999999999999997E-5</v>
      </c>
      <c r="G96" s="122">
        <v>6.3999999999999997E-5</v>
      </c>
      <c r="H96" s="122">
        <v>6.3999999999999997E-5</v>
      </c>
      <c r="I96" s="121"/>
      <c r="J96" s="121"/>
      <c r="K96" s="121"/>
      <c r="L96" s="121"/>
      <c r="M96" s="121"/>
      <c r="N96" s="121"/>
      <c r="O96" s="121"/>
      <c r="P96" s="121"/>
      <c r="Q96" s="121"/>
      <c r="R96" s="121"/>
      <c r="S96" s="121"/>
      <c r="T96" s="121"/>
      <c r="U96" s="121"/>
      <c r="V96" s="121"/>
      <c r="W96" s="121"/>
      <c r="X96" s="121"/>
      <c r="Y96" s="121"/>
      <c r="Z96" s="121"/>
      <c r="AA96" s="121"/>
      <c r="AB96" s="123">
        <v>8.5120000000000005E-3</v>
      </c>
      <c r="AC96" s="123">
        <v>8.5120000000000005E-3</v>
      </c>
      <c r="AD96" s="123">
        <v>8.5120000000000005E-3</v>
      </c>
      <c r="AE96" s="123">
        <v>8.5120000000000005E-3</v>
      </c>
      <c r="AF96" s="123">
        <v>8.5120000000000005E-3</v>
      </c>
      <c r="AG96" s="123">
        <v>8.5120000000000005E-3</v>
      </c>
      <c r="AH96" s="126"/>
      <c r="AI96" s="126"/>
      <c r="AJ96" s="126"/>
      <c r="AK96" s="126"/>
      <c r="AL96" s="126"/>
      <c r="AM96" s="126"/>
      <c r="AN96" s="126"/>
      <c r="AO96" s="126"/>
      <c r="AP96" s="126"/>
      <c r="AQ96" s="126"/>
      <c r="AR96" s="126"/>
      <c r="AS96" s="126"/>
      <c r="AT96" s="126"/>
      <c r="AU96" s="126"/>
      <c r="AV96" s="126"/>
      <c r="AW96" s="126"/>
      <c r="AX96" s="126"/>
      <c r="AY96" s="126"/>
      <c r="AZ96" s="126"/>
      <c r="BA96" s="124">
        <v>0</v>
      </c>
      <c r="BB96" s="124">
        <v>0</v>
      </c>
      <c r="BC96" s="124">
        <v>0</v>
      </c>
      <c r="BD96" s="124">
        <v>0</v>
      </c>
      <c r="BE96" s="124">
        <v>0</v>
      </c>
      <c r="BF96" s="128">
        <v>8.5120000000000005E-3</v>
      </c>
      <c r="BG96" s="126"/>
      <c r="BH96" s="126"/>
      <c r="BI96" s="126"/>
      <c r="BJ96" s="126"/>
      <c r="BK96" s="126"/>
      <c r="BL96" s="126"/>
      <c r="BM96" s="126"/>
      <c r="BN96" s="126"/>
      <c r="BO96" s="126"/>
      <c r="BP96" s="126"/>
      <c r="BQ96" s="126"/>
      <c r="BR96" s="126"/>
      <c r="BS96" s="126"/>
      <c r="BT96" s="126"/>
      <c r="BU96" s="126"/>
      <c r="BV96" s="126"/>
      <c r="BW96" s="126"/>
      <c r="BX96" s="126"/>
      <c r="BY96" s="126"/>
      <c r="BZ96" s="123">
        <v>0.31282778</v>
      </c>
      <c r="CA96" s="123">
        <v>0.31282778</v>
      </c>
      <c r="CB96" s="123">
        <v>0.31282778</v>
      </c>
      <c r="CC96" s="123">
        <v>0.31282778</v>
      </c>
      <c r="CD96" s="123">
        <v>0.31282778</v>
      </c>
      <c r="CE96" s="123">
        <v>0.31282778</v>
      </c>
      <c r="CF96" s="126"/>
      <c r="CG96" s="126"/>
      <c r="CH96" s="126"/>
      <c r="CI96" s="126"/>
      <c r="CJ96" s="126"/>
      <c r="CK96" s="126"/>
      <c r="CL96" s="126"/>
      <c r="CM96" s="126"/>
      <c r="CN96" s="126"/>
      <c r="CO96" s="126"/>
      <c r="CP96" s="126"/>
      <c r="CQ96" s="126"/>
      <c r="CR96" s="126"/>
      <c r="CS96" s="126"/>
      <c r="CT96" s="126"/>
      <c r="CU96" s="126"/>
      <c r="CV96" s="126"/>
      <c r="CW96" s="126"/>
      <c r="CX96" s="126"/>
      <c r="CY96" s="125">
        <v>46022</v>
      </c>
      <c r="CZ96" s="125">
        <v>46022</v>
      </c>
      <c r="DA96" s="125">
        <v>46022</v>
      </c>
      <c r="DB96" s="125">
        <v>46022</v>
      </c>
      <c r="DC96" s="125">
        <v>46022</v>
      </c>
      <c r="DD96" s="125">
        <v>46022</v>
      </c>
      <c r="DE96" s="126"/>
      <c r="DF96" s="126"/>
      <c r="DG96" s="126"/>
      <c r="DH96" s="126"/>
      <c r="DI96" s="126"/>
      <c r="DJ96" s="126"/>
      <c r="DK96" s="126"/>
      <c r="DL96" s="126"/>
      <c r="DM96" s="126"/>
      <c r="DN96" s="126"/>
      <c r="DO96" s="126"/>
      <c r="DP96" s="126"/>
      <c r="DQ96" s="126"/>
      <c r="DR96" s="126"/>
      <c r="DS96" s="126"/>
      <c r="DT96" s="126"/>
      <c r="DU96" s="126"/>
      <c r="DV96" s="126"/>
      <c r="DW96" s="126"/>
      <c r="DX96" s="126" t="s">
        <v>150</v>
      </c>
      <c r="DY96" s="126" t="s">
        <v>150</v>
      </c>
      <c r="DZ96" s="126" t="s">
        <v>150</v>
      </c>
      <c r="EA96" s="126" t="s">
        <v>150</v>
      </c>
      <c r="EB96" s="126" t="s">
        <v>150</v>
      </c>
      <c r="EC96" s="126" t="s">
        <v>150</v>
      </c>
      <c r="ED96" s="126"/>
      <c r="EE96" s="126"/>
      <c r="EF96" s="126"/>
      <c r="EG96" s="126"/>
      <c r="EH96" s="126"/>
      <c r="EI96" s="126"/>
      <c r="EJ96" s="126"/>
      <c r="EK96" s="126"/>
      <c r="EL96" s="126"/>
      <c r="EM96" s="126"/>
      <c r="EN96" s="126"/>
      <c r="EO96" s="126"/>
      <c r="EP96" s="126"/>
      <c r="EQ96" s="126"/>
      <c r="ER96" s="126"/>
      <c r="ES96" s="126"/>
      <c r="ET96" s="126"/>
      <c r="EU96" s="126"/>
      <c r="EV96" s="126"/>
      <c r="EW96" s="126" t="s">
        <v>151</v>
      </c>
      <c r="EX96" s="126" t="s">
        <v>173</v>
      </c>
      <c r="EY96" s="123">
        <v>52.352079320000001</v>
      </c>
      <c r="EZ96" s="126"/>
      <c r="FA96" s="126"/>
      <c r="FB96" s="126"/>
      <c r="FC96" s="126"/>
      <c r="FD96" s="126"/>
      <c r="FE96" s="126"/>
      <c r="FF96" s="126"/>
      <c r="FG96" s="126"/>
      <c r="FH96" s="126"/>
      <c r="FI96" s="126"/>
      <c r="FJ96" s="126"/>
      <c r="FK96" s="126"/>
      <c r="FL96" s="126"/>
      <c r="FM96" s="126"/>
      <c r="FN96" s="126"/>
      <c r="FO96" s="126"/>
      <c r="FP96" s="126"/>
      <c r="FQ96" s="126"/>
      <c r="FR96" s="126"/>
      <c r="FS96" s="126"/>
      <c r="FT96" s="126"/>
      <c r="FU96" s="126"/>
      <c r="FV96" s="126"/>
      <c r="FW96" s="126"/>
      <c r="FX96" s="126"/>
      <c r="FY96" s="126"/>
      <c r="FZ96" s="126" t="s">
        <v>232</v>
      </c>
      <c r="GA96" s="126" t="s">
        <v>233</v>
      </c>
    </row>
    <row r="97" spans="1:183" ht="14.25" customHeight="1">
      <c r="A97" s="121">
        <v>95</v>
      </c>
      <c r="B97" s="121" t="s">
        <v>300</v>
      </c>
      <c r="C97" s="122">
        <v>6.0000000000000002E-5</v>
      </c>
      <c r="D97" s="122">
        <v>6.0000000000000002E-5</v>
      </c>
      <c r="E97" s="122">
        <v>6.0000000000000002E-5</v>
      </c>
      <c r="F97" s="122">
        <v>1.92E-3</v>
      </c>
      <c r="G97" s="122">
        <v>1.92E-3</v>
      </c>
      <c r="H97" s="122">
        <v>1.92E-3</v>
      </c>
      <c r="I97" s="122">
        <v>1.2440000000000001E-3</v>
      </c>
      <c r="J97" s="122">
        <v>1.245E-3</v>
      </c>
      <c r="K97" s="122">
        <v>1.245E-3</v>
      </c>
      <c r="L97" s="122">
        <v>1.245E-3</v>
      </c>
      <c r="M97" s="122">
        <v>1.245E-3</v>
      </c>
      <c r="N97" s="122">
        <v>1.245E-3</v>
      </c>
      <c r="O97" s="122">
        <v>0</v>
      </c>
      <c r="P97" s="122">
        <v>0</v>
      </c>
      <c r="Q97" s="122">
        <v>0</v>
      </c>
      <c r="R97" s="122">
        <v>0</v>
      </c>
      <c r="S97" s="122">
        <v>0</v>
      </c>
      <c r="T97" s="122">
        <v>0</v>
      </c>
      <c r="U97" s="122">
        <v>4.4799999999999999E-4</v>
      </c>
      <c r="V97" s="122">
        <v>4.4799999999999999E-4</v>
      </c>
      <c r="W97" s="122">
        <v>4.4799999999999999E-4</v>
      </c>
      <c r="X97" s="122">
        <v>4.4799999999999999E-4</v>
      </c>
      <c r="Y97" s="122">
        <v>4.4799999999999999E-4</v>
      </c>
      <c r="Z97" s="122">
        <v>4.4799999999999999E-4</v>
      </c>
      <c r="AA97" s="122">
        <v>1.1620000000000001E-3</v>
      </c>
      <c r="AB97" s="123">
        <v>8.0020000000000004E-3</v>
      </c>
      <c r="AC97" s="123">
        <v>8.0020000000000004E-3</v>
      </c>
      <c r="AD97" s="123">
        <v>8.0020000000000004E-3</v>
      </c>
      <c r="AE97" s="123">
        <v>0.25710300000000003</v>
      </c>
      <c r="AF97" s="123">
        <v>0.25710300000000003</v>
      </c>
      <c r="AG97" s="123">
        <v>0.25710300000000003</v>
      </c>
      <c r="AH97" s="123">
        <v>0.16661200000000001</v>
      </c>
      <c r="AI97" s="123">
        <v>0.16661200000000001</v>
      </c>
      <c r="AJ97" s="123">
        <v>0.16661200000000001</v>
      </c>
      <c r="AK97" s="123">
        <v>0.16661200000000001</v>
      </c>
      <c r="AL97" s="123">
        <v>0.16661200000000001</v>
      </c>
      <c r="AM97" s="123">
        <v>0.16661200000000001</v>
      </c>
      <c r="AN97" s="123">
        <v>0</v>
      </c>
      <c r="AO97" s="123">
        <v>0</v>
      </c>
      <c r="AP97" s="123">
        <v>0</v>
      </c>
      <c r="AQ97" s="123">
        <v>0</v>
      </c>
      <c r="AR97" s="123">
        <v>0</v>
      </c>
      <c r="AS97" s="123">
        <v>0</v>
      </c>
      <c r="AT97" s="123">
        <v>5.9970000000000002E-2</v>
      </c>
      <c r="AU97" s="123">
        <v>5.9970000000000002E-2</v>
      </c>
      <c r="AV97" s="123">
        <v>5.9970000000000002E-2</v>
      </c>
      <c r="AW97" s="123">
        <v>5.9970000000000002E-2</v>
      </c>
      <c r="AX97" s="123">
        <v>5.9970000000000002E-2</v>
      </c>
      <c r="AY97" s="123">
        <v>5.9970000000000002E-2</v>
      </c>
      <c r="AZ97" s="123">
        <v>0.15534500000000001</v>
      </c>
      <c r="BA97" s="124">
        <v>0</v>
      </c>
      <c r="BB97" s="124">
        <v>0</v>
      </c>
      <c r="BC97" s="127">
        <v>-0.24910099999999999</v>
      </c>
      <c r="BD97" s="124">
        <v>0</v>
      </c>
      <c r="BE97" s="124">
        <v>0</v>
      </c>
      <c r="BF97" s="128">
        <v>9.0491000000000002E-2</v>
      </c>
      <c r="BG97" s="124">
        <v>0</v>
      </c>
      <c r="BH97" s="124">
        <v>0</v>
      </c>
      <c r="BI97" s="124">
        <v>0</v>
      </c>
      <c r="BJ97" s="124">
        <v>0</v>
      </c>
      <c r="BK97" s="124">
        <v>0</v>
      </c>
      <c r="BL97" s="128">
        <v>0.16661200000000001</v>
      </c>
      <c r="BM97" s="124">
        <v>0</v>
      </c>
      <c r="BN97" s="124">
        <v>0</v>
      </c>
      <c r="BO97" s="124">
        <v>0</v>
      </c>
      <c r="BP97" s="124">
        <v>0</v>
      </c>
      <c r="BQ97" s="124">
        <v>0</v>
      </c>
      <c r="BR97" s="127">
        <v>-5.9970000000000002E-2</v>
      </c>
      <c r="BS97" s="124">
        <v>0</v>
      </c>
      <c r="BT97" s="124">
        <v>0</v>
      </c>
      <c r="BU97" s="124">
        <v>0</v>
      </c>
      <c r="BV97" s="124">
        <v>0</v>
      </c>
      <c r="BW97" s="124">
        <v>0</v>
      </c>
      <c r="BX97" s="127">
        <v>-9.5375000000000001E-2</v>
      </c>
      <c r="BY97" s="124">
        <v>0</v>
      </c>
      <c r="BZ97" s="123">
        <v>0.22199119</v>
      </c>
      <c r="CA97" s="123">
        <v>0.22199119</v>
      </c>
      <c r="CB97" s="123">
        <v>0.22199119</v>
      </c>
      <c r="CC97" s="123">
        <v>9.4488911899999994</v>
      </c>
      <c r="CD97" s="123">
        <v>9.4488911899999994</v>
      </c>
      <c r="CE97" s="123">
        <v>9.4488911899999994</v>
      </c>
      <c r="CF97" s="123">
        <v>5.1036625300000003</v>
      </c>
      <c r="CG97" s="123">
        <v>5.1036625300000003</v>
      </c>
      <c r="CH97" s="123">
        <v>5.1036625300000003</v>
      </c>
      <c r="CI97" s="123">
        <v>5.1036625300000003</v>
      </c>
      <c r="CJ97" s="123">
        <v>5.1036625300000003</v>
      </c>
      <c r="CK97" s="123">
        <v>5.1036625300000003</v>
      </c>
      <c r="CL97" s="123">
        <v>0</v>
      </c>
      <c r="CM97" s="123">
        <v>0</v>
      </c>
      <c r="CN97" s="123">
        <v>0</v>
      </c>
      <c r="CO97" s="123">
        <v>0</v>
      </c>
      <c r="CP97" s="123">
        <v>0</v>
      </c>
      <c r="CQ97" s="123">
        <v>0</v>
      </c>
      <c r="CR97" s="123">
        <v>1.2852667099999999</v>
      </c>
      <c r="CS97" s="123">
        <v>1.2852667099999999</v>
      </c>
      <c r="CT97" s="123">
        <v>1.2852667099999999</v>
      </c>
      <c r="CU97" s="123">
        <v>1.2852667099999999</v>
      </c>
      <c r="CV97" s="123">
        <v>1.2852667099999999</v>
      </c>
      <c r="CW97" s="123">
        <v>1.2852667099999999</v>
      </c>
      <c r="CX97" s="123">
        <v>3.0965362000000001</v>
      </c>
      <c r="CY97" s="125">
        <v>46112</v>
      </c>
      <c r="CZ97" s="125">
        <v>46112</v>
      </c>
      <c r="DA97" s="125">
        <v>46112</v>
      </c>
      <c r="DB97" s="125">
        <v>46022</v>
      </c>
      <c r="DC97" s="125">
        <v>46022</v>
      </c>
      <c r="DD97" s="125">
        <v>46022</v>
      </c>
      <c r="DE97" s="125">
        <v>45838</v>
      </c>
      <c r="DF97" s="125">
        <v>45838</v>
      </c>
      <c r="DG97" s="125">
        <v>45838</v>
      </c>
      <c r="DH97" s="125">
        <v>45838</v>
      </c>
      <c r="DI97" s="125">
        <v>45838</v>
      </c>
      <c r="DJ97" s="125">
        <v>45838</v>
      </c>
      <c r="DK97" s="125">
        <v>45657</v>
      </c>
      <c r="DL97" s="125">
        <v>45657</v>
      </c>
      <c r="DM97" s="125">
        <v>45657</v>
      </c>
      <c r="DN97" s="125">
        <v>45657</v>
      </c>
      <c r="DO97" s="125">
        <v>45657</v>
      </c>
      <c r="DP97" s="125">
        <v>45657</v>
      </c>
      <c r="DQ97" s="125">
        <v>45473</v>
      </c>
      <c r="DR97" s="125">
        <v>45473</v>
      </c>
      <c r="DS97" s="125">
        <v>45473</v>
      </c>
      <c r="DT97" s="125">
        <v>45473</v>
      </c>
      <c r="DU97" s="125">
        <v>45473</v>
      </c>
      <c r="DV97" s="125">
        <v>45473</v>
      </c>
      <c r="DW97" s="125">
        <v>45291</v>
      </c>
      <c r="DX97" s="126" t="s">
        <v>150</v>
      </c>
      <c r="DY97" s="126" t="s">
        <v>150</v>
      </c>
      <c r="DZ97" s="126" t="s">
        <v>150</v>
      </c>
      <c r="EA97" s="126" t="s">
        <v>150</v>
      </c>
      <c r="EB97" s="126" t="s">
        <v>150</v>
      </c>
      <c r="EC97" s="126" t="s">
        <v>150</v>
      </c>
      <c r="ED97" s="126" t="s">
        <v>150</v>
      </c>
      <c r="EE97" s="126" t="s">
        <v>150</v>
      </c>
      <c r="EF97" s="126" t="s">
        <v>150</v>
      </c>
      <c r="EG97" s="126" t="s">
        <v>150</v>
      </c>
      <c r="EH97" s="126" t="s">
        <v>150</v>
      </c>
      <c r="EI97" s="126" t="s">
        <v>150</v>
      </c>
      <c r="EJ97" s="126" t="s">
        <v>150</v>
      </c>
      <c r="EK97" s="126" t="s">
        <v>150</v>
      </c>
      <c r="EL97" s="126" t="s">
        <v>150</v>
      </c>
      <c r="EM97" s="126" t="s">
        <v>150</v>
      </c>
      <c r="EN97" s="126" t="s">
        <v>150</v>
      </c>
      <c r="EO97" s="126" t="s">
        <v>150</v>
      </c>
      <c r="EP97" s="126" t="s">
        <v>150</v>
      </c>
      <c r="EQ97" s="126" t="s">
        <v>150</v>
      </c>
      <c r="ER97" s="126" t="s">
        <v>150</v>
      </c>
      <c r="ES97" s="126" t="s">
        <v>150</v>
      </c>
      <c r="ET97" s="126" t="s">
        <v>150</v>
      </c>
      <c r="EU97" s="126" t="s">
        <v>150</v>
      </c>
      <c r="EV97" s="126" t="s">
        <v>150</v>
      </c>
      <c r="EW97" s="126" t="s">
        <v>151</v>
      </c>
      <c r="EX97" s="126" t="s">
        <v>152</v>
      </c>
      <c r="EY97" s="123">
        <v>19912.296650789998</v>
      </c>
      <c r="EZ97" s="126" t="s">
        <v>245</v>
      </c>
      <c r="FA97" s="126" t="s">
        <v>157</v>
      </c>
      <c r="FB97" s="126" t="s">
        <v>157</v>
      </c>
      <c r="FC97" s="126" t="s">
        <v>157</v>
      </c>
      <c r="FD97" s="126" t="s">
        <v>157</v>
      </c>
      <c r="FE97" s="126" t="s">
        <v>157</v>
      </c>
      <c r="FF97" s="126" t="s">
        <v>157</v>
      </c>
      <c r="FG97" s="126" t="s">
        <v>157</v>
      </c>
      <c r="FH97" s="126" t="s">
        <v>157</v>
      </c>
      <c r="FI97" s="126" t="s">
        <v>157</v>
      </c>
      <c r="FJ97" s="126" t="s">
        <v>157</v>
      </c>
      <c r="FK97" s="126" t="s">
        <v>157</v>
      </c>
      <c r="FL97" s="126" t="s">
        <v>157</v>
      </c>
      <c r="FM97" s="126" t="s">
        <v>157</v>
      </c>
      <c r="FN97" s="126" t="s">
        <v>157</v>
      </c>
      <c r="FO97" s="126" t="s">
        <v>157</v>
      </c>
      <c r="FP97" s="126" t="s">
        <v>157</v>
      </c>
      <c r="FQ97" s="126" t="s">
        <v>157</v>
      </c>
      <c r="FR97" s="126" t="s">
        <v>196</v>
      </c>
      <c r="FS97" s="126" t="s">
        <v>196</v>
      </c>
      <c r="FT97" s="126" t="s">
        <v>196</v>
      </c>
      <c r="FU97" s="126" t="s">
        <v>196</v>
      </c>
      <c r="FV97" s="126" t="s">
        <v>196</v>
      </c>
      <c r="FW97" s="126" t="s">
        <v>196</v>
      </c>
      <c r="FX97" s="126" t="s">
        <v>196</v>
      </c>
      <c r="FY97" s="126" t="s">
        <v>196</v>
      </c>
      <c r="FZ97" s="126" t="s">
        <v>301</v>
      </c>
      <c r="GA97" s="126" t="s">
        <v>302</v>
      </c>
    </row>
    <row r="98" spans="1:183" ht="14.25" customHeight="1">
      <c r="A98" s="121">
        <v>96</v>
      </c>
      <c r="B98" s="121" t="s">
        <v>303</v>
      </c>
      <c r="C98" s="122">
        <v>5.7000000000000003E-5</v>
      </c>
      <c r="D98" s="122">
        <v>5.7000000000000003E-5</v>
      </c>
      <c r="E98" s="122">
        <v>5.7000000000000003E-5</v>
      </c>
      <c r="F98" s="122">
        <v>5.7000000000000003E-5</v>
      </c>
      <c r="G98" s="122">
        <v>5.5999999999999999E-5</v>
      </c>
      <c r="H98" s="122">
        <v>5.5000000000000002E-5</v>
      </c>
      <c r="I98" s="122">
        <v>5.3999999999999998E-5</v>
      </c>
      <c r="J98" s="122">
        <v>5.1999999999999997E-5</v>
      </c>
      <c r="K98" s="122">
        <v>5.1999999999999997E-5</v>
      </c>
      <c r="L98" s="122">
        <v>5.3000000000000001E-5</v>
      </c>
      <c r="M98" s="122">
        <v>5.1999999999999997E-5</v>
      </c>
      <c r="N98" s="122">
        <v>5.1999999999999997E-5</v>
      </c>
      <c r="O98" s="122">
        <v>5.5000000000000002E-5</v>
      </c>
      <c r="P98" s="122">
        <v>5.3999999999999998E-5</v>
      </c>
      <c r="Q98" s="122">
        <v>5.3000000000000001E-5</v>
      </c>
      <c r="R98" s="122">
        <v>5.0000000000000002E-5</v>
      </c>
      <c r="S98" s="122">
        <v>4.8999999999999998E-5</v>
      </c>
      <c r="T98" s="122">
        <v>4.8999999999999998E-5</v>
      </c>
      <c r="U98" s="122">
        <v>6.3E-5</v>
      </c>
      <c r="V98" s="122">
        <v>6.3E-5</v>
      </c>
      <c r="W98" s="122">
        <v>6.3E-5</v>
      </c>
      <c r="X98" s="122">
        <v>6.3E-5</v>
      </c>
      <c r="Y98" s="122">
        <v>6.3E-5</v>
      </c>
      <c r="Z98" s="122">
        <v>6.3E-5</v>
      </c>
      <c r="AA98" s="122">
        <v>6.3999999999999997E-5</v>
      </c>
      <c r="AB98" s="123">
        <v>7.6150000000000002E-3</v>
      </c>
      <c r="AC98" s="123">
        <v>7.6150000000000002E-3</v>
      </c>
      <c r="AD98" s="123">
        <v>7.6150000000000002E-3</v>
      </c>
      <c r="AE98" s="123">
        <v>7.6150000000000002E-3</v>
      </c>
      <c r="AF98" s="123">
        <v>7.5069999999999998E-3</v>
      </c>
      <c r="AG98" s="123">
        <v>7.3540000000000003E-3</v>
      </c>
      <c r="AH98" s="123">
        <v>7.247E-3</v>
      </c>
      <c r="AI98" s="123">
        <v>7.0089999999999996E-3</v>
      </c>
      <c r="AJ98" s="123">
        <v>6.9049999999999997E-3</v>
      </c>
      <c r="AK98" s="123">
        <v>7.0650000000000001E-3</v>
      </c>
      <c r="AL98" s="123">
        <v>6.9259999999999999E-3</v>
      </c>
      <c r="AM98" s="123">
        <v>6.9259999999999999E-3</v>
      </c>
      <c r="AN98" s="123">
        <v>7.3210000000000003E-3</v>
      </c>
      <c r="AO98" s="123">
        <v>7.241E-3</v>
      </c>
      <c r="AP98" s="123">
        <v>7.1089999999999999E-3</v>
      </c>
      <c r="AQ98" s="123">
        <v>6.7390000000000002E-3</v>
      </c>
      <c r="AR98" s="123">
        <v>6.6169999999999996E-3</v>
      </c>
      <c r="AS98" s="123">
        <v>6.535E-3</v>
      </c>
      <c r="AT98" s="123">
        <v>8.482E-3</v>
      </c>
      <c r="AU98" s="123">
        <v>8.482E-3</v>
      </c>
      <c r="AV98" s="123">
        <v>8.482E-3</v>
      </c>
      <c r="AW98" s="123">
        <v>8.482E-3</v>
      </c>
      <c r="AX98" s="123">
        <v>8.482E-3</v>
      </c>
      <c r="AY98" s="123">
        <v>8.482E-3</v>
      </c>
      <c r="AZ98" s="123">
        <v>8.5330000000000007E-3</v>
      </c>
      <c r="BA98" s="124">
        <v>0</v>
      </c>
      <c r="BB98" s="124">
        <v>0</v>
      </c>
      <c r="BC98" s="124">
        <v>0</v>
      </c>
      <c r="BD98" s="128">
        <v>1.08E-4</v>
      </c>
      <c r="BE98" s="128">
        <v>1.5300000000000001E-4</v>
      </c>
      <c r="BF98" s="128">
        <v>1.07E-4</v>
      </c>
      <c r="BG98" s="128">
        <v>2.3800000000000001E-4</v>
      </c>
      <c r="BH98" s="128">
        <v>1.0399999999999999E-4</v>
      </c>
      <c r="BI98" s="127">
        <v>-1.6000000000000001E-4</v>
      </c>
      <c r="BJ98" s="128">
        <v>1.3899999999999999E-4</v>
      </c>
      <c r="BK98" s="124">
        <v>0</v>
      </c>
      <c r="BL98" s="127">
        <v>-3.9500000000000001E-4</v>
      </c>
      <c r="BM98" s="128">
        <v>8.0000000000000007E-5</v>
      </c>
      <c r="BN98" s="128">
        <v>1.3200000000000001E-4</v>
      </c>
      <c r="BO98" s="128">
        <v>3.6999999999999999E-4</v>
      </c>
      <c r="BP98" s="128">
        <v>1.22E-4</v>
      </c>
      <c r="BQ98" s="128">
        <v>8.2000000000000001E-5</v>
      </c>
      <c r="BR98" s="127">
        <v>-1.9469999999999999E-3</v>
      </c>
      <c r="BS98" s="124">
        <v>0</v>
      </c>
      <c r="BT98" s="124">
        <v>0</v>
      </c>
      <c r="BU98" s="124">
        <v>0</v>
      </c>
      <c r="BV98" s="124">
        <v>0</v>
      </c>
      <c r="BW98" s="124">
        <v>0</v>
      </c>
      <c r="BX98" s="127">
        <v>-5.1E-5</v>
      </c>
      <c r="BY98" s="124">
        <v>0</v>
      </c>
      <c r="BZ98" s="123">
        <v>0.22177946000000001</v>
      </c>
      <c r="CA98" s="123">
        <v>0.22177946000000001</v>
      </c>
      <c r="CB98" s="123">
        <v>0.22177946000000001</v>
      </c>
      <c r="CC98" s="123">
        <v>0.22177946000000001</v>
      </c>
      <c r="CD98" s="123">
        <v>0.23132753</v>
      </c>
      <c r="CE98" s="123">
        <v>0.27026968000000001</v>
      </c>
      <c r="CF98" s="123">
        <v>0.26021714000000001</v>
      </c>
      <c r="CG98" s="123">
        <v>0.24771383</v>
      </c>
      <c r="CH98" s="123">
        <v>0.22487932999999999</v>
      </c>
      <c r="CI98" s="123">
        <v>0.23015854999999999</v>
      </c>
      <c r="CJ98" s="123">
        <v>0.21215739</v>
      </c>
      <c r="CK98" s="123">
        <v>0.21215739</v>
      </c>
      <c r="CL98" s="123">
        <v>0.21714969000000001</v>
      </c>
      <c r="CM98" s="123">
        <v>0.20888465000000001</v>
      </c>
      <c r="CN98" s="123">
        <v>0.20162780999999999</v>
      </c>
      <c r="CO98" s="123">
        <v>0.15997119000000001</v>
      </c>
      <c r="CP98" s="123">
        <v>0.16655465999999999</v>
      </c>
      <c r="CQ98" s="123">
        <v>0.19923668999999999</v>
      </c>
      <c r="CR98" s="123">
        <v>0.18178475999999999</v>
      </c>
      <c r="CS98" s="123">
        <v>0.18178475999999999</v>
      </c>
      <c r="CT98" s="123">
        <v>0.18178475999999999</v>
      </c>
      <c r="CU98" s="123">
        <v>0.18178475999999999</v>
      </c>
      <c r="CV98" s="123">
        <v>0.18178475999999999</v>
      </c>
      <c r="CW98" s="123">
        <v>0.18178475999999999</v>
      </c>
      <c r="CX98" s="123">
        <v>0.17966847999999999</v>
      </c>
      <c r="CY98" s="125">
        <v>46081</v>
      </c>
      <c r="CZ98" s="125">
        <v>46081</v>
      </c>
      <c r="DA98" s="125">
        <v>46081</v>
      </c>
      <c r="DB98" s="125">
        <v>46081</v>
      </c>
      <c r="DC98" s="125">
        <v>46053</v>
      </c>
      <c r="DD98" s="125">
        <v>46022</v>
      </c>
      <c r="DE98" s="125">
        <v>45991</v>
      </c>
      <c r="DF98" s="125">
        <v>45961</v>
      </c>
      <c r="DG98" s="125">
        <v>45930</v>
      </c>
      <c r="DH98" s="125">
        <v>45900</v>
      </c>
      <c r="DI98" s="125">
        <v>45838</v>
      </c>
      <c r="DJ98" s="125">
        <v>45838</v>
      </c>
      <c r="DK98" s="125">
        <v>45808</v>
      </c>
      <c r="DL98" s="125">
        <v>45777</v>
      </c>
      <c r="DM98" s="125">
        <v>45747</v>
      </c>
      <c r="DN98" s="125">
        <v>45716</v>
      </c>
      <c r="DO98" s="125">
        <v>45688</v>
      </c>
      <c r="DP98" s="125">
        <v>45657</v>
      </c>
      <c r="DQ98" s="125">
        <v>45473</v>
      </c>
      <c r="DR98" s="125">
        <v>45473</v>
      </c>
      <c r="DS98" s="125">
        <v>45473</v>
      </c>
      <c r="DT98" s="125">
        <v>45473</v>
      </c>
      <c r="DU98" s="125">
        <v>45473</v>
      </c>
      <c r="DV98" s="125">
        <v>45473</v>
      </c>
      <c r="DW98" s="125">
        <v>45412</v>
      </c>
      <c r="DX98" s="126" t="s">
        <v>150</v>
      </c>
      <c r="DY98" s="126" t="s">
        <v>150</v>
      </c>
      <c r="DZ98" s="126" t="s">
        <v>150</v>
      </c>
      <c r="EA98" s="126" t="s">
        <v>150</v>
      </c>
      <c r="EB98" s="126" t="s">
        <v>150</v>
      </c>
      <c r="EC98" s="126" t="s">
        <v>150</v>
      </c>
      <c r="ED98" s="126" t="s">
        <v>150</v>
      </c>
      <c r="EE98" s="126" t="s">
        <v>150</v>
      </c>
      <c r="EF98" s="126" t="s">
        <v>150</v>
      </c>
      <c r="EG98" s="126" t="s">
        <v>150</v>
      </c>
      <c r="EH98" s="126" t="s">
        <v>150</v>
      </c>
      <c r="EI98" s="126" t="s">
        <v>150</v>
      </c>
      <c r="EJ98" s="126" t="s">
        <v>150</v>
      </c>
      <c r="EK98" s="126" t="s">
        <v>150</v>
      </c>
      <c r="EL98" s="126" t="s">
        <v>150</v>
      </c>
      <c r="EM98" s="126" t="s">
        <v>150</v>
      </c>
      <c r="EN98" s="126" t="s">
        <v>150</v>
      </c>
      <c r="EO98" s="126" t="s">
        <v>150</v>
      </c>
      <c r="EP98" s="126" t="s">
        <v>150</v>
      </c>
      <c r="EQ98" s="126" t="s">
        <v>150</v>
      </c>
      <c r="ER98" s="126" t="s">
        <v>150</v>
      </c>
      <c r="ES98" s="126" t="s">
        <v>150</v>
      </c>
      <c r="ET98" s="126" t="s">
        <v>150</v>
      </c>
      <c r="EU98" s="126" t="s">
        <v>150</v>
      </c>
      <c r="EV98" s="126" t="s">
        <v>150</v>
      </c>
      <c r="EW98" s="126" t="s">
        <v>151</v>
      </c>
      <c r="EX98" s="126" t="s">
        <v>152</v>
      </c>
      <c r="EY98" s="123">
        <v>104618.28844785001</v>
      </c>
      <c r="EZ98" s="126" t="s">
        <v>161</v>
      </c>
      <c r="FA98" s="126" t="s">
        <v>144</v>
      </c>
      <c r="FB98" s="126" t="s">
        <v>144</v>
      </c>
      <c r="FC98" s="126" t="s">
        <v>144</v>
      </c>
      <c r="FD98" s="126" t="s">
        <v>144</v>
      </c>
      <c r="FE98" s="126" t="s">
        <v>144</v>
      </c>
      <c r="FF98" s="126" t="s">
        <v>144</v>
      </c>
      <c r="FG98" s="126" t="s">
        <v>144</v>
      </c>
      <c r="FH98" s="126" t="s">
        <v>144</v>
      </c>
      <c r="FI98" s="126" t="s">
        <v>144</v>
      </c>
      <c r="FJ98" s="126" t="s">
        <v>144</v>
      </c>
      <c r="FK98" s="126" t="s">
        <v>144</v>
      </c>
      <c r="FL98" s="126" t="s">
        <v>144</v>
      </c>
      <c r="FM98" s="126" t="s">
        <v>144</v>
      </c>
      <c r="FN98" s="126" t="s">
        <v>144</v>
      </c>
      <c r="FO98" s="126" t="s">
        <v>144</v>
      </c>
      <c r="FP98" s="126" t="s">
        <v>144</v>
      </c>
      <c r="FQ98" s="126" t="s">
        <v>144</v>
      </c>
      <c r="FR98" s="126" t="s">
        <v>144</v>
      </c>
      <c r="FS98" s="126" t="s">
        <v>144</v>
      </c>
      <c r="FT98" s="126" t="s">
        <v>144</v>
      </c>
      <c r="FU98" s="126" t="s">
        <v>144</v>
      </c>
      <c r="FV98" s="126" t="s">
        <v>144</v>
      </c>
      <c r="FW98" s="126" t="s">
        <v>144</v>
      </c>
      <c r="FX98" s="126" t="s">
        <v>144</v>
      </c>
      <c r="FY98" s="126" t="s">
        <v>144</v>
      </c>
      <c r="FZ98" s="126" t="s">
        <v>304</v>
      </c>
      <c r="GA98" s="126" t="s">
        <v>219</v>
      </c>
    </row>
    <row r="99" spans="1:183" ht="14.25" customHeight="1">
      <c r="A99" s="121">
        <v>97</v>
      </c>
      <c r="B99" s="121" t="s">
        <v>305</v>
      </c>
      <c r="C99" s="122">
        <v>5.5999999999999999E-5</v>
      </c>
      <c r="D99" s="122">
        <v>5.5999999999999999E-5</v>
      </c>
      <c r="E99" s="122">
        <v>5.5999999999999999E-5</v>
      </c>
      <c r="F99" s="122">
        <v>5.5999999999999999E-5</v>
      </c>
      <c r="G99" s="122">
        <v>5.5999999999999999E-5</v>
      </c>
      <c r="H99" s="122">
        <v>6.3E-5</v>
      </c>
      <c r="I99" s="122">
        <v>6.3E-5</v>
      </c>
      <c r="J99" s="122">
        <v>6.7000000000000002E-5</v>
      </c>
      <c r="K99" s="122">
        <v>6.7000000000000002E-5</v>
      </c>
      <c r="L99" s="122">
        <v>6.7000000000000002E-5</v>
      </c>
      <c r="M99" s="122">
        <v>6.7000000000000002E-5</v>
      </c>
      <c r="N99" s="122">
        <v>6.7000000000000002E-5</v>
      </c>
      <c r="O99" s="122">
        <v>6.7000000000000002E-5</v>
      </c>
      <c r="P99" s="122">
        <v>6.7000000000000002E-5</v>
      </c>
      <c r="Q99" s="122">
        <v>6.7000000000000002E-5</v>
      </c>
      <c r="R99" s="122">
        <v>6.7000000000000002E-5</v>
      </c>
      <c r="S99" s="122">
        <v>6.7000000000000002E-5</v>
      </c>
      <c r="T99" s="121"/>
      <c r="U99" s="121"/>
      <c r="V99" s="121"/>
      <c r="W99" s="121"/>
      <c r="X99" s="121"/>
      <c r="Y99" s="121"/>
      <c r="Z99" s="121"/>
      <c r="AA99" s="121"/>
      <c r="AB99" s="123">
        <v>7.4999999999999997E-3</v>
      </c>
      <c r="AC99" s="123">
        <v>7.4999999999999997E-3</v>
      </c>
      <c r="AD99" s="123">
        <v>7.4999999999999997E-3</v>
      </c>
      <c r="AE99" s="123">
        <v>7.4999999999999997E-3</v>
      </c>
      <c r="AF99" s="123">
        <v>7.4999999999999997E-3</v>
      </c>
      <c r="AG99" s="123">
        <v>8.5000000000000006E-3</v>
      </c>
      <c r="AH99" s="123">
        <v>8.5000000000000006E-3</v>
      </c>
      <c r="AI99" s="123">
        <v>8.9999999999999993E-3</v>
      </c>
      <c r="AJ99" s="123">
        <v>8.9999999999999993E-3</v>
      </c>
      <c r="AK99" s="123">
        <v>8.9999999999999993E-3</v>
      </c>
      <c r="AL99" s="123">
        <v>8.9999999999999993E-3</v>
      </c>
      <c r="AM99" s="123">
        <v>8.9999999999999993E-3</v>
      </c>
      <c r="AN99" s="123">
        <v>8.9999999999999993E-3</v>
      </c>
      <c r="AO99" s="123">
        <v>8.9999999999999993E-3</v>
      </c>
      <c r="AP99" s="123">
        <v>8.9999999999999993E-3</v>
      </c>
      <c r="AQ99" s="123">
        <v>8.9999999999999993E-3</v>
      </c>
      <c r="AR99" s="123">
        <v>8.9999999999999993E-3</v>
      </c>
      <c r="AS99" s="126"/>
      <c r="AT99" s="126"/>
      <c r="AU99" s="126"/>
      <c r="AV99" s="126"/>
      <c r="AW99" s="126"/>
      <c r="AX99" s="126"/>
      <c r="AY99" s="126"/>
      <c r="AZ99" s="126"/>
      <c r="BA99" s="124">
        <v>0</v>
      </c>
      <c r="BB99" s="124">
        <v>0</v>
      </c>
      <c r="BC99" s="124">
        <v>0</v>
      </c>
      <c r="BD99" s="124">
        <v>0</v>
      </c>
      <c r="BE99" s="127">
        <v>-1E-3</v>
      </c>
      <c r="BF99" s="124">
        <v>0</v>
      </c>
      <c r="BG99" s="127">
        <v>-5.0000000000000001E-4</v>
      </c>
      <c r="BH99" s="124">
        <v>0</v>
      </c>
      <c r="BI99" s="124">
        <v>0</v>
      </c>
      <c r="BJ99" s="124">
        <v>0</v>
      </c>
      <c r="BK99" s="124">
        <v>0</v>
      </c>
      <c r="BL99" s="124">
        <v>0</v>
      </c>
      <c r="BM99" s="124">
        <v>0</v>
      </c>
      <c r="BN99" s="124">
        <v>0</v>
      </c>
      <c r="BO99" s="124">
        <v>0</v>
      </c>
      <c r="BP99" s="124">
        <v>0</v>
      </c>
      <c r="BQ99" s="128">
        <v>8.9999999999999993E-3</v>
      </c>
      <c r="BR99" s="126"/>
      <c r="BS99" s="126"/>
      <c r="BT99" s="126"/>
      <c r="BU99" s="126"/>
      <c r="BV99" s="126"/>
      <c r="BW99" s="126"/>
      <c r="BX99" s="126"/>
      <c r="BY99" s="126"/>
      <c r="BZ99" s="123">
        <v>0.23111182999999999</v>
      </c>
      <c r="CA99" s="123">
        <v>0.23111182999999999</v>
      </c>
      <c r="CB99" s="123">
        <v>0.23111182999999999</v>
      </c>
      <c r="CC99" s="123">
        <v>0.23111182999999999</v>
      </c>
      <c r="CD99" s="123">
        <v>0.23111182999999999</v>
      </c>
      <c r="CE99" s="123">
        <v>0.31238676999999998</v>
      </c>
      <c r="CF99" s="123">
        <v>0.30520846000000001</v>
      </c>
      <c r="CG99" s="123">
        <v>0.31808024000000001</v>
      </c>
      <c r="CH99" s="123">
        <v>0.29310846000000002</v>
      </c>
      <c r="CI99" s="123">
        <v>0.2931956</v>
      </c>
      <c r="CJ99" s="123">
        <v>0.28074307999999998</v>
      </c>
      <c r="CK99" s="123">
        <v>0.27568819999999999</v>
      </c>
      <c r="CL99" s="123">
        <v>0.26695085000000002</v>
      </c>
      <c r="CM99" s="123">
        <v>0.25962738000000002</v>
      </c>
      <c r="CN99" s="123">
        <v>0.25526098000000003</v>
      </c>
      <c r="CO99" s="123">
        <v>0.22653648000000001</v>
      </c>
      <c r="CP99" s="123">
        <v>0.22653648000000001</v>
      </c>
      <c r="CQ99" s="126"/>
      <c r="CR99" s="126"/>
      <c r="CS99" s="126"/>
      <c r="CT99" s="126"/>
      <c r="CU99" s="126"/>
      <c r="CV99" s="126"/>
      <c r="CW99" s="126"/>
      <c r="CX99" s="126"/>
      <c r="CY99" s="125">
        <v>46053</v>
      </c>
      <c r="CZ99" s="125">
        <v>46053</v>
      </c>
      <c r="DA99" s="125">
        <v>46053</v>
      </c>
      <c r="DB99" s="125">
        <v>46053</v>
      </c>
      <c r="DC99" s="125">
        <v>46053</v>
      </c>
      <c r="DD99" s="125">
        <v>46022</v>
      </c>
      <c r="DE99" s="125">
        <v>45991</v>
      </c>
      <c r="DF99" s="125">
        <v>45961</v>
      </c>
      <c r="DG99" s="125">
        <v>45930</v>
      </c>
      <c r="DH99" s="125">
        <v>45900</v>
      </c>
      <c r="DI99" s="125">
        <v>45869</v>
      </c>
      <c r="DJ99" s="125">
        <v>45838</v>
      </c>
      <c r="DK99" s="125">
        <v>45808</v>
      </c>
      <c r="DL99" s="125">
        <v>45777</v>
      </c>
      <c r="DM99" s="125">
        <v>45747</v>
      </c>
      <c r="DN99" s="125">
        <v>45688</v>
      </c>
      <c r="DO99" s="125">
        <v>45688</v>
      </c>
      <c r="DP99" s="126"/>
      <c r="DQ99" s="126"/>
      <c r="DR99" s="126"/>
      <c r="DS99" s="126"/>
      <c r="DT99" s="126"/>
      <c r="DU99" s="126"/>
      <c r="DV99" s="126"/>
      <c r="DW99" s="126"/>
      <c r="DX99" s="126" t="s">
        <v>150</v>
      </c>
      <c r="DY99" s="126" t="s">
        <v>150</v>
      </c>
      <c r="DZ99" s="126" t="s">
        <v>150</v>
      </c>
      <c r="EA99" s="126" t="s">
        <v>150</v>
      </c>
      <c r="EB99" s="126" t="s">
        <v>150</v>
      </c>
      <c r="EC99" s="126" t="s">
        <v>150</v>
      </c>
      <c r="ED99" s="126" t="s">
        <v>150</v>
      </c>
      <c r="EE99" s="126" t="s">
        <v>150</v>
      </c>
      <c r="EF99" s="126" t="s">
        <v>150</v>
      </c>
      <c r="EG99" s="126" t="s">
        <v>150</v>
      </c>
      <c r="EH99" s="126" t="s">
        <v>150</v>
      </c>
      <c r="EI99" s="126" t="s">
        <v>150</v>
      </c>
      <c r="EJ99" s="126" t="s">
        <v>150</v>
      </c>
      <c r="EK99" s="126" t="s">
        <v>150</v>
      </c>
      <c r="EL99" s="126" t="s">
        <v>150</v>
      </c>
      <c r="EM99" s="126" t="s">
        <v>150</v>
      </c>
      <c r="EN99" s="126" t="s">
        <v>150</v>
      </c>
      <c r="EO99" s="126"/>
      <c r="EP99" s="126"/>
      <c r="EQ99" s="126"/>
      <c r="ER99" s="126"/>
      <c r="ES99" s="126"/>
      <c r="ET99" s="126"/>
      <c r="EU99" s="126"/>
      <c r="EV99" s="126"/>
      <c r="EW99" s="126" t="s">
        <v>151</v>
      </c>
      <c r="EX99" s="126" t="s">
        <v>152</v>
      </c>
      <c r="EY99" s="123">
        <v>1920.1397894199999</v>
      </c>
      <c r="EZ99" s="126" t="s">
        <v>165</v>
      </c>
      <c r="FA99" s="126" t="s">
        <v>144</v>
      </c>
      <c r="FB99" s="126" t="s">
        <v>144</v>
      </c>
      <c r="FC99" s="126" t="s">
        <v>144</v>
      </c>
      <c r="FD99" s="126" t="s">
        <v>144</v>
      </c>
      <c r="FE99" s="126" t="s">
        <v>144</v>
      </c>
      <c r="FF99" s="126" t="s">
        <v>144</v>
      </c>
      <c r="FG99" s="126" t="s">
        <v>144</v>
      </c>
      <c r="FH99" s="126" t="s">
        <v>144</v>
      </c>
      <c r="FI99" s="126" t="s">
        <v>144</v>
      </c>
      <c r="FJ99" s="126" t="s">
        <v>144</v>
      </c>
      <c r="FK99" s="126" t="s">
        <v>144</v>
      </c>
      <c r="FL99" s="126" t="s">
        <v>144</v>
      </c>
      <c r="FM99" s="126" t="s">
        <v>157</v>
      </c>
      <c r="FN99" s="126" t="s">
        <v>157</v>
      </c>
      <c r="FO99" s="126" t="s">
        <v>157</v>
      </c>
      <c r="FP99" s="126" t="s">
        <v>157</v>
      </c>
      <c r="FQ99" s="126" t="s">
        <v>157</v>
      </c>
      <c r="FR99" s="126"/>
      <c r="FS99" s="126"/>
      <c r="FT99" s="126"/>
      <c r="FU99" s="126"/>
      <c r="FV99" s="126"/>
      <c r="FW99" s="126"/>
      <c r="FX99" s="126"/>
      <c r="FY99" s="126"/>
      <c r="FZ99" s="126" t="s">
        <v>222</v>
      </c>
      <c r="GA99" s="126" t="s">
        <v>222</v>
      </c>
    </row>
    <row r="100" spans="1:183" ht="14.25" customHeight="1">
      <c r="A100" s="121">
        <v>98</v>
      </c>
      <c r="B100" s="121" t="s">
        <v>306</v>
      </c>
      <c r="C100" s="122">
        <v>3.6999999999999998E-5</v>
      </c>
      <c r="D100" s="122">
        <v>3.6999999999999998E-5</v>
      </c>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c r="AA100" s="121"/>
      <c r="AB100" s="123">
        <v>4.9360000000000003E-3</v>
      </c>
      <c r="AC100" s="123">
        <v>4.9360000000000003E-3</v>
      </c>
      <c r="AD100" s="126"/>
      <c r="AE100" s="126"/>
      <c r="AF100" s="126"/>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4">
        <v>0</v>
      </c>
      <c r="BB100" s="128">
        <v>4.9360000000000003E-3</v>
      </c>
      <c r="BC100" s="126"/>
      <c r="BD100" s="126"/>
      <c r="BE100" s="126"/>
      <c r="BF100" s="126"/>
      <c r="BG100" s="126"/>
      <c r="BH100" s="126"/>
      <c r="BI100" s="126"/>
      <c r="BJ100" s="126"/>
      <c r="BK100" s="126"/>
      <c r="BL100" s="126"/>
      <c r="BM100" s="126"/>
      <c r="BN100" s="126"/>
      <c r="BO100" s="126"/>
      <c r="BP100" s="126"/>
      <c r="BQ100" s="126"/>
      <c r="BR100" s="126"/>
      <c r="BS100" s="126"/>
      <c r="BT100" s="126"/>
      <c r="BU100" s="126"/>
      <c r="BV100" s="126"/>
      <c r="BW100" s="126"/>
      <c r="BX100" s="126"/>
      <c r="BY100" s="126"/>
      <c r="BZ100" s="123">
        <v>0.17813834000000001</v>
      </c>
      <c r="CA100" s="123">
        <v>0.17813834000000001</v>
      </c>
      <c r="CB100" s="126"/>
      <c r="CC100" s="126"/>
      <c r="CD100" s="126"/>
      <c r="CE100" s="126"/>
      <c r="CF100" s="126"/>
      <c r="CG100" s="126"/>
      <c r="CH100" s="126"/>
      <c r="CI100" s="126"/>
      <c r="CJ100" s="126"/>
      <c r="CK100" s="126"/>
      <c r="CL100" s="126"/>
      <c r="CM100" s="126"/>
      <c r="CN100" s="126"/>
      <c r="CO100" s="126"/>
      <c r="CP100" s="126"/>
      <c r="CQ100" s="126"/>
      <c r="CR100" s="126"/>
      <c r="CS100" s="126"/>
      <c r="CT100" s="126"/>
      <c r="CU100" s="126"/>
      <c r="CV100" s="126"/>
      <c r="CW100" s="126"/>
      <c r="CX100" s="126"/>
      <c r="CY100" s="125">
        <v>46142</v>
      </c>
      <c r="CZ100" s="125">
        <v>46142</v>
      </c>
      <c r="DA100" s="126"/>
      <c r="DB100" s="126"/>
      <c r="DC100" s="126"/>
      <c r="DD100" s="126"/>
      <c r="DE100" s="126"/>
      <c r="DF100" s="126"/>
      <c r="DG100" s="126"/>
      <c r="DH100" s="126"/>
      <c r="DI100" s="126"/>
      <c r="DJ100" s="126"/>
      <c r="DK100" s="126"/>
      <c r="DL100" s="126"/>
      <c r="DM100" s="126"/>
      <c r="DN100" s="126"/>
      <c r="DO100" s="126"/>
      <c r="DP100" s="126"/>
      <c r="DQ100" s="126"/>
      <c r="DR100" s="126"/>
      <c r="DS100" s="126"/>
      <c r="DT100" s="126"/>
      <c r="DU100" s="126"/>
      <c r="DV100" s="126"/>
      <c r="DW100" s="126"/>
      <c r="DX100" s="126" t="s">
        <v>150</v>
      </c>
      <c r="DY100" s="126" t="s">
        <v>150</v>
      </c>
      <c r="DZ100" s="126"/>
      <c r="EA100" s="126"/>
      <c r="EB100" s="126"/>
      <c r="EC100" s="126"/>
      <c r="ED100" s="126"/>
      <c r="EE100" s="126"/>
      <c r="EF100" s="126"/>
      <c r="EG100" s="126"/>
      <c r="EH100" s="126"/>
      <c r="EI100" s="126"/>
      <c r="EJ100" s="126"/>
      <c r="EK100" s="126"/>
      <c r="EL100" s="126"/>
      <c r="EM100" s="126"/>
      <c r="EN100" s="126"/>
      <c r="EO100" s="126"/>
      <c r="EP100" s="126"/>
      <c r="EQ100" s="126"/>
      <c r="ER100" s="126"/>
      <c r="ES100" s="126"/>
      <c r="ET100" s="126"/>
      <c r="EU100" s="126"/>
      <c r="EV100" s="126"/>
      <c r="EW100" s="126" t="s">
        <v>151</v>
      </c>
      <c r="EX100" s="126" t="s">
        <v>152</v>
      </c>
      <c r="EY100" s="123">
        <v>4.0967497399999999</v>
      </c>
      <c r="EZ100" s="126"/>
      <c r="FA100" s="126" t="s">
        <v>196</v>
      </c>
      <c r="FB100" s="126" t="s">
        <v>196</v>
      </c>
      <c r="FC100" s="126"/>
      <c r="FD100" s="126"/>
      <c r="FE100" s="126"/>
      <c r="FF100" s="126"/>
      <c r="FG100" s="126"/>
      <c r="FH100" s="126"/>
      <c r="FI100" s="126"/>
      <c r="FJ100" s="126"/>
      <c r="FK100" s="126"/>
      <c r="FL100" s="126"/>
      <c r="FM100" s="126"/>
      <c r="FN100" s="126"/>
      <c r="FO100" s="126"/>
      <c r="FP100" s="126"/>
      <c r="FQ100" s="126"/>
      <c r="FR100" s="126"/>
      <c r="FS100" s="126"/>
      <c r="FT100" s="126"/>
      <c r="FU100" s="126"/>
      <c r="FV100" s="126"/>
      <c r="FW100" s="126"/>
      <c r="FX100" s="126"/>
      <c r="FY100" s="126"/>
      <c r="FZ100" s="126" t="s">
        <v>307</v>
      </c>
      <c r="GA100" s="126" t="s">
        <v>146</v>
      </c>
    </row>
    <row r="101" spans="1:183" ht="14.25" customHeight="1">
      <c r="A101" s="121">
        <v>99</v>
      </c>
      <c r="B101" s="121" t="s">
        <v>308</v>
      </c>
      <c r="C101" s="122">
        <v>3.6999999999999998E-5</v>
      </c>
      <c r="D101" s="122">
        <v>3.6999999999999998E-5</v>
      </c>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c r="AA101" s="121"/>
      <c r="AB101" s="123">
        <v>4.8939999999999999E-3</v>
      </c>
      <c r="AC101" s="123">
        <v>4.8939999999999999E-3</v>
      </c>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4">
        <v>0</v>
      </c>
      <c r="BB101" s="128">
        <v>4.8939999999999999E-3</v>
      </c>
      <c r="BC101" s="126"/>
      <c r="BD101" s="126"/>
      <c r="BE101" s="126"/>
      <c r="BF101" s="126"/>
      <c r="BG101" s="126"/>
      <c r="BH101" s="126"/>
      <c r="BI101" s="126"/>
      <c r="BJ101" s="126"/>
      <c r="BK101" s="126"/>
      <c r="BL101" s="126"/>
      <c r="BM101" s="126"/>
      <c r="BN101" s="126"/>
      <c r="BO101" s="126"/>
      <c r="BP101" s="126"/>
      <c r="BQ101" s="126"/>
      <c r="BR101" s="126"/>
      <c r="BS101" s="126"/>
      <c r="BT101" s="126"/>
      <c r="BU101" s="126"/>
      <c r="BV101" s="126"/>
      <c r="BW101" s="126"/>
      <c r="BX101" s="126"/>
      <c r="BY101" s="126"/>
      <c r="BZ101" s="123">
        <v>0.17662258</v>
      </c>
      <c r="CA101" s="123">
        <v>0.17662258</v>
      </c>
      <c r="CB101" s="126"/>
      <c r="CC101" s="126"/>
      <c r="CD101" s="126"/>
      <c r="CE101" s="126"/>
      <c r="CF101" s="126"/>
      <c r="CG101" s="126"/>
      <c r="CH101" s="126"/>
      <c r="CI101" s="126"/>
      <c r="CJ101" s="126"/>
      <c r="CK101" s="126"/>
      <c r="CL101" s="126"/>
      <c r="CM101" s="126"/>
      <c r="CN101" s="126"/>
      <c r="CO101" s="126"/>
      <c r="CP101" s="126"/>
      <c r="CQ101" s="126"/>
      <c r="CR101" s="126"/>
      <c r="CS101" s="126"/>
      <c r="CT101" s="126"/>
      <c r="CU101" s="126"/>
      <c r="CV101" s="126"/>
      <c r="CW101" s="126"/>
      <c r="CX101" s="126"/>
      <c r="CY101" s="125">
        <v>46142</v>
      </c>
      <c r="CZ101" s="125">
        <v>46142</v>
      </c>
      <c r="DA101" s="126"/>
      <c r="DB101" s="126"/>
      <c r="DC101" s="126"/>
      <c r="DD101" s="126"/>
      <c r="DE101" s="126"/>
      <c r="DF101" s="126"/>
      <c r="DG101" s="126"/>
      <c r="DH101" s="126"/>
      <c r="DI101" s="126"/>
      <c r="DJ101" s="126"/>
      <c r="DK101" s="126"/>
      <c r="DL101" s="126"/>
      <c r="DM101" s="126"/>
      <c r="DN101" s="126"/>
      <c r="DO101" s="126"/>
      <c r="DP101" s="126"/>
      <c r="DQ101" s="126"/>
      <c r="DR101" s="126"/>
      <c r="DS101" s="126"/>
      <c r="DT101" s="126"/>
      <c r="DU101" s="126"/>
      <c r="DV101" s="126"/>
      <c r="DW101" s="126"/>
      <c r="DX101" s="126" t="s">
        <v>150</v>
      </c>
      <c r="DY101" s="126" t="s">
        <v>150</v>
      </c>
      <c r="DZ101" s="126"/>
      <c r="EA101" s="126"/>
      <c r="EB101" s="126"/>
      <c r="EC101" s="126"/>
      <c r="ED101" s="126"/>
      <c r="EE101" s="126"/>
      <c r="EF101" s="126"/>
      <c r="EG101" s="126"/>
      <c r="EH101" s="126"/>
      <c r="EI101" s="126"/>
      <c r="EJ101" s="126"/>
      <c r="EK101" s="126"/>
      <c r="EL101" s="126"/>
      <c r="EM101" s="126"/>
      <c r="EN101" s="126"/>
      <c r="EO101" s="126"/>
      <c r="EP101" s="126"/>
      <c r="EQ101" s="126"/>
      <c r="ER101" s="126"/>
      <c r="ES101" s="126"/>
      <c r="ET101" s="126"/>
      <c r="EU101" s="126"/>
      <c r="EV101" s="126"/>
      <c r="EW101" s="126" t="s">
        <v>151</v>
      </c>
      <c r="EX101" s="126" t="s">
        <v>152</v>
      </c>
      <c r="EY101" s="126"/>
      <c r="EZ101" s="126"/>
      <c r="FA101" s="126"/>
      <c r="FB101" s="126"/>
      <c r="FC101" s="126"/>
      <c r="FD101" s="126"/>
      <c r="FE101" s="126"/>
      <c r="FF101" s="126"/>
      <c r="FG101" s="126"/>
      <c r="FH101" s="126"/>
      <c r="FI101" s="126"/>
      <c r="FJ101" s="126"/>
      <c r="FK101" s="126"/>
      <c r="FL101" s="126"/>
      <c r="FM101" s="126"/>
      <c r="FN101" s="126"/>
      <c r="FO101" s="126"/>
      <c r="FP101" s="126"/>
      <c r="FQ101" s="126"/>
      <c r="FR101" s="126"/>
      <c r="FS101" s="126"/>
      <c r="FT101" s="126"/>
      <c r="FU101" s="126"/>
      <c r="FV101" s="126"/>
      <c r="FW101" s="126"/>
      <c r="FX101" s="126"/>
      <c r="FY101" s="126"/>
      <c r="FZ101" s="126" t="s">
        <v>154</v>
      </c>
      <c r="GA101" s="126" t="s">
        <v>146</v>
      </c>
    </row>
    <row r="102" spans="1:183" ht="14.25" customHeight="1">
      <c r="A102" s="121">
        <v>100</v>
      </c>
      <c r="B102" s="121" t="s">
        <v>309</v>
      </c>
      <c r="C102" s="122">
        <v>2.5000000000000001E-5</v>
      </c>
      <c r="D102" s="122">
        <v>2.5000000000000001E-5</v>
      </c>
      <c r="E102" s="122">
        <v>2.5000000000000001E-5</v>
      </c>
      <c r="F102" s="122">
        <v>2.5000000000000001E-5</v>
      </c>
      <c r="G102" s="122">
        <v>2.5000000000000001E-5</v>
      </c>
      <c r="H102" s="122">
        <v>2.5000000000000001E-5</v>
      </c>
      <c r="I102" s="122">
        <v>2.5000000000000001E-5</v>
      </c>
      <c r="J102" s="122">
        <v>2.5000000000000001E-5</v>
      </c>
      <c r="K102" s="122">
        <v>2.5000000000000001E-5</v>
      </c>
      <c r="L102" s="121"/>
      <c r="M102" s="121"/>
      <c r="N102" s="121"/>
      <c r="O102" s="121"/>
      <c r="P102" s="121"/>
      <c r="Q102" s="121"/>
      <c r="R102" s="121"/>
      <c r="S102" s="121"/>
      <c r="T102" s="121"/>
      <c r="U102" s="121"/>
      <c r="V102" s="121"/>
      <c r="W102" s="121"/>
      <c r="X102" s="121"/>
      <c r="Y102" s="121"/>
      <c r="Z102" s="121"/>
      <c r="AA102" s="121"/>
      <c r="AB102" s="123">
        <v>3.3419999999999999E-3</v>
      </c>
      <c r="AC102" s="123">
        <v>3.3419999999999999E-3</v>
      </c>
      <c r="AD102" s="123">
        <v>3.3419999999999999E-3</v>
      </c>
      <c r="AE102" s="123">
        <v>3.3419999999999999E-3</v>
      </c>
      <c r="AF102" s="123">
        <v>3.3419999999999999E-3</v>
      </c>
      <c r="AG102" s="123">
        <v>3.3419999999999999E-3</v>
      </c>
      <c r="AH102" s="123">
        <v>3.3419999999999999E-3</v>
      </c>
      <c r="AI102" s="123">
        <v>3.3419999999999999E-3</v>
      </c>
      <c r="AJ102" s="123">
        <v>3.3419999999999999E-3</v>
      </c>
      <c r="AK102" s="126"/>
      <c r="AL102" s="126"/>
      <c r="AM102" s="126"/>
      <c r="AN102" s="126"/>
      <c r="AO102" s="126"/>
      <c r="AP102" s="126"/>
      <c r="AQ102" s="126"/>
      <c r="AR102" s="126"/>
      <c r="AS102" s="126"/>
      <c r="AT102" s="126"/>
      <c r="AU102" s="126"/>
      <c r="AV102" s="126"/>
      <c r="AW102" s="126"/>
      <c r="AX102" s="126"/>
      <c r="AY102" s="126"/>
      <c r="AZ102" s="126"/>
      <c r="BA102" s="124">
        <v>0</v>
      </c>
      <c r="BB102" s="124">
        <v>0</v>
      </c>
      <c r="BC102" s="124">
        <v>0</v>
      </c>
      <c r="BD102" s="124">
        <v>0</v>
      </c>
      <c r="BE102" s="124">
        <v>0</v>
      </c>
      <c r="BF102" s="124">
        <v>0</v>
      </c>
      <c r="BG102" s="124">
        <v>0</v>
      </c>
      <c r="BH102" s="124">
        <v>0</v>
      </c>
      <c r="BI102" s="128">
        <v>3.3419999999999999E-3</v>
      </c>
      <c r="BJ102" s="126"/>
      <c r="BK102" s="126"/>
      <c r="BL102" s="126"/>
      <c r="BM102" s="126"/>
      <c r="BN102" s="126"/>
      <c r="BO102" s="126"/>
      <c r="BP102" s="126"/>
      <c r="BQ102" s="126"/>
      <c r="BR102" s="126"/>
      <c r="BS102" s="126"/>
      <c r="BT102" s="126"/>
      <c r="BU102" s="126"/>
      <c r="BV102" s="126"/>
      <c r="BW102" s="126"/>
      <c r="BX102" s="126"/>
      <c r="BY102" s="126"/>
      <c r="BZ102" s="123">
        <v>0.12282313</v>
      </c>
      <c r="CA102" s="123">
        <v>0.12282313</v>
      </c>
      <c r="CB102" s="123">
        <v>0.12282313</v>
      </c>
      <c r="CC102" s="123">
        <v>0.12282313</v>
      </c>
      <c r="CD102" s="123">
        <v>0.12282313</v>
      </c>
      <c r="CE102" s="123">
        <v>0.12282313</v>
      </c>
      <c r="CF102" s="123">
        <v>0.10884094</v>
      </c>
      <c r="CG102" s="123">
        <v>0.10884094</v>
      </c>
      <c r="CH102" s="123">
        <v>0.10884094</v>
      </c>
      <c r="CI102" s="126"/>
      <c r="CJ102" s="126"/>
      <c r="CK102" s="126"/>
      <c r="CL102" s="126"/>
      <c r="CM102" s="126"/>
      <c r="CN102" s="126"/>
      <c r="CO102" s="126"/>
      <c r="CP102" s="126"/>
      <c r="CQ102" s="126"/>
      <c r="CR102" s="126"/>
      <c r="CS102" s="126"/>
      <c r="CT102" s="126"/>
      <c r="CU102" s="126"/>
      <c r="CV102" s="126"/>
      <c r="CW102" s="126"/>
      <c r="CX102" s="126"/>
      <c r="CY102" s="125">
        <v>46022</v>
      </c>
      <c r="CZ102" s="125">
        <v>46022</v>
      </c>
      <c r="DA102" s="125">
        <v>46022</v>
      </c>
      <c r="DB102" s="125">
        <v>46022</v>
      </c>
      <c r="DC102" s="125">
        <v>46022</v>
      </c>
      <c r="DD102" s="125">
        <v>46022</v>
      </c>
      <c r="DE102" s="125">
        <v>45930</v>
      </c>
      <c r="DF102" s="125">
        <v>45930</v>
      </c>
      <c r="DG102" s="125">
        <v>45930</v>
      </c>
      <c r="DH102" s="126"/>
      <c r="DI102" s="126"/>
      <c r="DJ102" s="126"/>
      <c r="DK102" s="126"/>
      <c r="DL102" s="126"/>
      <c r="DM102" s="126"/>
      <c r="DN102" s="126"/>
      <c r="DO102" s="126"/>
      <c r="DP102" s="126"/>
      <c r="DQ102" s="126"/>
      <c r="DR102" s="126"/>
      <c r="DS102" s="126"/>
      <c r="DT102" s="126"/>
      <c r="DU102" s="126"/>
      <c r="DV102" s="126"/>
      <c r="DW102" s="126"/>
      <c r="DX102" s="126" t="s">
        <v>150</v>
      </c>
      <c r="DY102" s="126" t="s">
        <v>150</v>
      </c>
      <c r="DZ102" s="126" t="s">
        <v>150</v>
      </c>
      <c r="EA102" s="126" t="s">
        <v>150</v>
      </c>
      <c r="EB102" s="126" t="s">
        <v>150</v>
      </c>
      <c r="EC102" s="126" t="s">
        <v>150</v>
      </c>
      <c r="ED102" s="126" t="s">
        <v>150</v>
      </c>
      <c r="EE102" s="126" t="s">
        <v>150</v>
      </c>
      <c r="EF102" s="126" t="s">
        <v>150</v>
      </c>
      <c r="EG102" s="126"/>
      <c r="EH102" s="126"/>
      <c r="EI102" s="126"/>
      <c r="EJ102" s="126"/>
      <c r="EK102" s="126"/>
      <c r="EL102" s="126"/>
      <c r="EM102" s="126"/>
      <c r="EN102" s="126"/>
      <c r="EO102" s="126"/>
      <c r="EP102" s="126"/>
      <c r="EQ102" s="126"/>
      <c r="ER102" s="126"/>
      <c r="ES102" s="126"/>
      <c r="ET102" s="126"/>
      <c r="EU102" s="126"/>
      <c r="EV102" s="126"/>
      <c r="EW102" s="126" t="s">
        <v>151</v>
      </c>
      <c r="EX102" s="126" t="s">
        <v>152</v>
      </c>
      <c r="EY102" s="123">
        <v>405228.83557738003</v>
      </c>
      <c r="EZ102" s="126" t="s">
        <v>245</v>
      </c>
      <c r="FA102" s="126" t="s">
        <v>144</v>
      </c>
      <c r="FB102" s="126" t="s">
        <v>144</v>
      </c>
      <c r="FC102" s="126" t="s">
        <v>144</v>
      </c>
      <c r="FD102" s="126" t="s">
        <v>144</v>
      </c>
      <c r="FE102" s="126" t="s">
        <v>144</v>
      </c>
      <c r="FF102" s="126" t="s">
        <v>144</v>
      </c>
      <c r="FG102" s="126" t="s">
        <v>144</v>
      </c>
      <c r="FH102" s="126" t="s">
        <v>144</v>
      </c>
      <c r="FI102" s="126" t="s">
        <v>144</v>
      </c>
      <c r="FJ102" s="126"/>
      <c r="FK102" s="126"/>
      <c r="FL102" s="126"/>
      <c r="FM102" s="126"/>
      <c r="FN102" s="126"/>
      <c r="FO102" s="126"/>
      <c r="FP102" s="126"/>
      <c r="FQ102" s="126"/>
      <c r="FR102" s="126"/>
      <c r="FS102" s="126"/>
      <c r="FT102" s="126"/>
      <c r="FU102" s="126"/>
      <c r="FV102" s="126"/>
      <c r="FW102" s="126"/>
      <c r="FX102" s="126"/>
      <c r="FY102" s="126"/>
      <c r="FZ102" s="126" t="s">
        <v>310</v>
      </c>
      <c r="GA102" s="126" t="s">
        <v>163</v>
      </c>
    </row>
    <row r="103" spans="1:183" ht="14.25" customHeight="1">
      <c r="A103" s="121">
        <v>101</v>
      </c>
      <c r="B103" s="121" t="s">
        <v>311</v>
      </c>
      <c r="C103" s="122">
        <v>1.8E-5</v>
      </c>
      <c r="D103" s="122">
        <v>1.8E-5</v>
      </c>
      <c r="E103" s="122">
        <v>1.2999999999999999E-5</v>
      </c>
      <c r="F103" s="122">
        <v>4.5000000000000003E-5</v>
      </c>
      <c r="G103" s="122">
        <v>4.5000000000000003E-5</v>
      </c>
      <c r="H103" s="122">
        <v>4.5000000000000003E-5</v>
      </c>
      <c r="I103" s="122">
        <v>4.5000000000000003E-5</v>
      </c>
      <c r="J103" s="122">
        <v>4.3999999999999999E-5</v>
      </c>
      <c r="K103" s="122">
        <v>4.3999999999999999E-5</v>
      </c>
      <c r="L103" s="122">
        <v>4.5000000000000003E-5</v>
      </c>
      <c r="M103" s="122">
        <v>4.3999999999999999E-5</v>
      </c>
      <c r="N103" s="122">
        <v>4.3000000000000002E-5</v>
      </c>
      <c r="O103" s="122">
        <v>4.3000000000000002E-5</v>
      </c>
      <c r="P103" s="122">
        <v>4.3000000000000002E-5</v>
      </c>
      <c r="Q103" s="122">
        <v>4.1E-5</v>
      </c>
      <c r="R103" s="122">
        <v>4.1E-5</v>
      </c>
      <c r="S103" s="122">
        <v>3.8999999999999999E-5</v>
      </c>
      <c r="T103" s="122">
        <v>3.6999999999999998E-5</v>
      </c>
      <c r="U103" s="122">
        <v>3.6999999999999998E-5</v>
      </c>
      <c r="V103" s="122">
        <v>3.4999999999999997E-5</v>
      </c>
      <c r="W103" s="122">
        <v>3.3000000000000003E-5</v>
      </c>
      <c r="X103" s="122">
        <v>3.1000000000000001E-5</v>
      </c>
      <c r="Y103" s="122">
        <v>2.9E-5</v>
      </c>
      <c r="Z103" s="122">
        <v>2.6999999999999999E-5</v>
      </c>
      <c r="AA103" s="122">
        <v>2.4000000000000001E-5</v>
      </c>
      <c r="AB103" s="123">
        <v>2.464E-3</v>
      </c>
      <c r="AC103" s="123">
        <v>2.464E-3</v>
      </c>
      <c r="AD103" s="123">
        <v>1.7129999999999999E-3</v>
      </c>
      <c r="AE103" s="123">
        <v>6.0369999999999998E-3</v>
      </c>
      <c r="AF103" s="123">
        <v>5.9959999999999996E-3</v>
      </c>
      <c r="AG103" s="123">
        <v>5.986E-3</v>
      </c>
      <c r="AH103" s="123">
        <v>5.9589999999999999E-3</v>
      </c>
      <c r="AI103" s="123">
        <v>5.8380000000000003E-3</v>
      </c>
      <c r="AJ103" s="123">
        <v>5.8310000000000002E-3</v>
      </c>
      <c r="AK103" s="123">
        <v>6.0520000000000001E-3</v>
      </c>
      <c r="AL103" s="123">
        <v>5.934E-3</v>
      </c>
      <c r="AM103" s="123">
        <v>5.816E-3</v>
      </c>
      <c r="AN103" s="123">
        <v>5.777E-3</v>
      </c>
      <c r="AO103" s="123">
        <v>5.6959999999999997E-3</v>
      </c>
      <c r="AP103" s="123">
        <v>5.548E-3</v>
      </c>
      <c r="AQ103" s="123">
        <v>5.4200000000000003E-3</v>
      </c>
      <c r="AR103" s="123">
        <v>5.2110000000000004E-3</v>
      </c>
      <c r="AS103" s="123">
        <v>4.9719999999999999E-3</v>
      </c>
      <c r="AT103" s="123">
        <v>4.8939999999999999E-3</v>
      </c>
      <c r="AU103" s="123">
        <v>4.679E-3</v>
      </c>
      <c r="AV103" s="123">
        <v>4.3680000000000004E-3</v>
      </c>
      <c r="AW103" s="123">
        <v>4.1939999999999998E-3</v>
      </c>
      <c r="AX103" s="123">
        <v>3.9449999999999997E-3</v>
      </c>
      <c r="AY103" s="123">
        <v>3.5669999999999999E-3</v>
      </c>
      <c r="AZ103" s="123">
        <v>3.271E-3</v>
      </c>
      <c r="BA103" s="124">
        <v>0</v>
      </c>
      <c r="BB103" s="128">
        <v>7.5100000000000004E-4</v>
      </c>
      <c r="BC103" s="127">
        <v>-4.3239999999999997E-3</v>
      </c>
      <c r="BD103" s="128">
        <v>4.1E-5</v>
      </c>
      <c r="BE103" s="128">
        <v>1.0000000000000001E-5</v>
      </c>
      <c r="BF103" s="128">
        <v>2.6999999999999999E-5</v>
      </c>
      <c r="BG103" s="128">
        <v>1.21E-4</v>
      </c>
      <c r="BH103" s="128">
        <v>6.9999999999999999E-6</v>
      </c>
      <c r="BI103" s="127">
        <v>-2.2100000000000001E-4</v>
      </c>
      <c r="BJ103" s="128">
        <v>1.18E-4</v>
      </c>
      <c r="BK103" s="128">
        <v>1.18E-4</v>
      </c>
      <c r="BL103" s="128">
        <v>3.8999999999999999E-5</v>
      </c>
      <c r="BM103" s="128">
        <v>8.1000000000000004E-5</v>
      </c>
      <c r="BN103" s="128">
        <v>1.4799999999999999E-4</v>
      </c>
      <c r="BO103" s="128">
        <v>1.2799999999999999E-4</v>
      </c>
      <c r="BP103" s="128">
        <v>2.0900000000000001E-4</v>
      </c>
      <c r="BQ103" s="128">
        <v>2.3900000000000001E-4</v>
      </c>
      <c r="BR103" s="128">
        <v>7.7999999999999999E-5</v>
      </c>
      <c r="BS103" s="128">
        <v>2.1499999999999999E-4</v>
      </c>
      <c r="BT103" s="128">
        <v>3.1100000000000002E-4</v>
      </c>
      <c r="BU103" s="128">
        <v>1.74E-4</v>
      </c>
      <c r="BV103" s="128">
        <v>2.4899999999999998E-4</v>
      </c>
      <c r="BW103" s="128">
        <v>3.7800000000000003E-4</v>
      </c>
      <c r="BX103" s="128">
        <v>2.9599999999999998E-4</v>
      </c>
      <c r="BY103" s="128">
        <v>3.3599999999999998E-4</v>
      </c>
      <c r="BZ103" s="123">
        <v>8.8924810000000007E-2</v>
      </c>
      <c r="CA103" s="123">
        <v>8.8924810000000007E-2</v>
      </c>
      <c r="CB103" s="123">
        <v>4.7521979999999998E-2</v>
      </c>
      <c r="CC103" s="123">
        <v>0.17582174</v>
      </c>
      <c r="CD103" s="123">
        <v>0.18476619999999999</v>
      </c>
      <c r="CE103" s="123">
        <v>0.21999378999999999</v>
      </c>
      <c r="CF103" s="123">
        <v>0.21396909</v>
      </c>
      <c r="CG103" s="123">
        <v>0.20632805000000001</v>
      </c>
      <c r="CH103" s="123">
        <v>0.18990172</v>
      </c>
      <c r="CI103" s="123">
        <v>0.19715774999999999</v>
      </c>
      <c r="CJ103" s="123">
        <v>0.18510326999999999</v>
      </c>
      <c r="CK103" s="123">
        <v>0.17815584000000001</v>
      </c>
      <c r="CL103" s="123">
        <v>0.17135278000000001</v>
      </c>
      <c r="CM103" s="123">
        <v>0.16431528000000001</v>
      </c>
      <c r="CN103" s="123">
        <v>0.15735420999999999</v>
      </c>
      <c r="CO103" s="123">
        <v>0.12866061000000001</v>
      </c>
      <c r="CP103" s="123">
        <v>0.13116462000000001</v>
      </c>
      <c r="CQ103" s="123">
        <v>0.15158451000000001</v>
      </c>
      <c r="CR103" s="123">
        <v>0.14244440999999999</v>
      </c>
      <c r="CS103" s="123">
        <v>0.12479374</v>
      </c>
      <c r="CT103" s="123">
        <v>0.10667453</v>
      </c>
      <c r="CU103" s="123">
        <v>9.7117549999999997E-2</v>
      </c>
      <c r="CV103" s="123">
        <v>8.1233840000000002E-2</v>
      </c>
      <c r="CW103" s="123">
        <v>7.6447329999999994E-2</v>
      </c>
      <c r="CX103" s="123">
        <v>6.1813519999999997E-2</v>
      </c>
      <c r="CY103" s="125">
        <v>46142</v>
      </c>
      <c r="CZ103" s="125">
        <v>46142</v>
      </c>
      <c r="DA103" s="125">
        <v>46112</v>
      </c>
      <c r="DB103" s="125">
        <v>46081</v>
      </c>
      <c r="DC103" s="125">
        <v>46053</v>
      </c>
      <c r="DD103" s="125">
        <v>46022</v>
      </c>
      <c r="DE103" s="125">
        <v>45991</v>
      </c>
      <c r="DF103" s="125">
        <v>45961</v>
      </c>
      <c r="DG103" s="125">
        <v>45930</v>
      </c>
      <c r="DH103" s="125">
        <v>45900</v>
      </c>
      <c r="DI103" s="125">
        <v>45869</v>
      </c>
      <c r="DJ103" s="125">
        <v>45838</v>
      </c>
      <c r="DK103" s="125">
        <v>45808</v>
      </c>
      <c r="DL103" s="125">
        <v>45777</v>
      </c>
      <c r="DM103" s="125">
        <v>45747</v>
      </c>
      <c r="DN103" s="125">
        <v>45716</v>
      </c>
      <c r="DO103" s="125">
        <v>45688</v>
      </c>
      <c r="DP103" s="125">
        <v>45657</v>
      </c>
      <c r="DQ103" s="125">
        <v>45626</v>
      </c>
      <c r="DR103" s="125">
        <v>45596</v>
      </c>
      <c r="DS103" s="125">
        <v>45565</v>
      </c>
      <c r="DT103" s="125">
        <v>45535</v>
      </c>
      <c r="DU103" s="125">
        <v>45504</v>
      </c>
      <c r="DV103" s="125">
        <v>45473</v>
      </c>
      <c r="DW103" s="125">
        <v>45443</v>
      </c>
      <c r="DX103" s="126" t="s">
        <v>150</v>
      </c>
      <c r="DY103" s="126" t="s">
        <v>150</v>
      </c>
      <c r="DZ103" s="126" t="s">
        <v>150</v>
      </c>
      <c r="EA103" s="126" t="s">
        <v>150</v>
      </c>
      <c r="EB103" s="126" t="s">
        <v>150</v>
      </c>
      <c r="EC103" s="126" t="s">
        <v>150</v>
      </c>
      <c r="ED103" s="126" t="s">
        <v>150</v>
      </c>
      <c r="EE103" s="126" t="s">
        <v>150</v>
      </c>
      <c r="EF103" s="126" t="s">
        <v>150</v>
      </c>
      <c r="EG103" s="126" t="s">
        <v>150</v>
      </c>
      <c r="EH103" s="126" t="s">
        <v>150</v>
      </c>
      <c r="EI103" s="126" t="s">
        <v>150</v>
      </c>
      <c r="EJ103" s="126" t="s">
        <v>150</v>
      </c>
      <c r="EK103" s="126" t="s">
        <v>150</v>
      </c>
      <c r="EL103" s="126" t="s">
        <v>150</v>
      </c>
      <c r="EM103" s="126" t="s">
        <v>150</v>
      </c>
      <c r="EN103" s="126" t="s">
        <v>150</v>
      </c>
      <c r="EO103" s="126" t="s">
        <v>150</v>
      </c>
      <c r="EP103" s="126" t="s">
        <v>150</v>
      </c>
      <c r="EQ103" s="126" t="s">
        <v>150</v>
      </c>
      <c r="ER103" s="126" t="s">
        <v>150</v>
      </c>
      <c r="ES103" s="126" t="s">
        <v>150</v>
      </c>
      <c r="ET103" s="126" t="s">
        <v>150</v>
      </c>
      <c r="EU103" s="126" t="s">
        <v>150</v>
      </c>
      <c r="EV103" s="126" t="s">
        <v>150</v>
      </c>
      <c r="EW103" s="126" t="s">
        <v>151</v>
      </c>
      <c r="EX103" s="126" t="s">
        <v>152</v>
      </c>
      <c r="EY103" s="123">
        <v>115.50177531999999</v>
      </c>
      <c r="EZ103" s="126" t="s">
        <v>312</v>
      </c>
      <c r="FA103" s="126" t="s">
        <v>157</v>
      </c>
      <c r="FB103" s="126" t="s">
        <v>157</v>
      </c>
      <c r="FC103" s="126" t="s">
        <v>157</v>
      </c>
      <c r="FD103" s="126" t="s">
        <v>157</v>
      </c>
      <c r="FE103" s="126" t="s">
        <v>157</v>
      </c>
      <c r="FF103" s="126" t="s">
        <v>157</v>
      </c>
      <c r="FG103" s="126" t="s">
        <v>157</v>
      </c>
      <c r="FH103" s="126" t="s">
        <v>157</v>
      </c>
      <c r="FI103" s="126" t="s">
        <v>157</v>
      </c>
      <c r="FJ103" s="126" t="s">
        <v>157</v>
      </c>
      <c r="FK103" s="126" t="s">
        <v>157</v>
      </c>
      <c r="FL103" s="126" t="s">
        <v>157</v>
      </c>
      <c r="FM103" s="126" t="s">
        <v>157</v>
      </c>
      <c r="FN103" s="126" t="s">
        <v>157</v>
      </c>
      <c r="FO103" s="126" t="s">
        <v>157</v>
      </c>
      <c r="FP103" s="126" t="s">
        <v>157</v>
      </c>
      <c r="FQ103" s="126" t="s">
        <v>196</v>
      </c>
      <c r="FR103" s="126" t="s">
        <v>157</v>
      </c>
      <c r="FS103" s="126" t="s">
        <v>157</v>
      </c>
      <c r="FT103" s="126" t="s">
        <v>157</v>
      </c>
      <c r="FU103" s="126" t="s">
        <v>196</v>
      </c>
      <c r="FV103" s="126" t="s">
        <v>157</v>
      </c>
      <c r="FW103" s="126" t="s">
        <v>157</v>
      </c>
      <c r="FX103" s="126" t="s">
        <v>196</v>
      </c>
      <c r="FY103" s="126" t="s">
        <v>196</v>
      </c>
      <c r="FZ103" s="126" t="s">
        <v>307</v>
      </c>
      <c r="GA103" s="126" t="s">
        <v>146</v>
      </c>
    </row>
    <row r="104" spans="1:183" ht="14.25" customHeight="1">
      <c r="A104" s="121">
        <v>102</v>
      </c>
      <c r="B104" s="121" t="s">
        <v>313</v>
      </c>
      <c r="C104" s="122">
        <v>1.7E-5</v>
      </c>
      <c r="D104" s="122">
        <v>1.7E-5</v>
      </c>
      <c r="E104" s="122">
        <v>1.7E-5</v>
      </c>
      <c r="F104" s="122">
        <v>1.7E-5</v>
      </c>
      <c r="G104" s="122">
        <v>1.7E-5</v>
      </c>
      <c r="H104" s="122">
        <v>1.7E-5</v>
      </c>
      <c r="I104" s="122">
        <v>1.7E-5</v>
      </c>
      <c r="J104" s="122">
        <v>1.5E-5</v>
      </c>
      <c r="K104" s="122">
        <v>1.5E-5</v>
      </c>
      <c r="L104" s="122">
        <v>1.5E-5</v>
      </c>
      <c r="M104" s="122">
        <v>1.5E-5</v>
      </c>
      <c r="N104" s="122">
        <v>1.4E-5</v>
      </c>
      <c r="O104" s="122">
        <v>1.0000000000000001E-5</v>
      </c>
      <c r="P104" s="121"/>
      <c r="Q104" s="121"/>
      <c r="R104" s="121"/>
      <c r="S104" s="121"/>
      <c r="T104" s="121"/>
      <c r="U104" s="121"/>
      <c r="V104" s="121"/>
      <c r="W104" s="121"/>
      <c r="X104" s="121"/>
      <c r="Y104" s="121"/>
      <c r="Z104" s="121"/>
      <c r="AA104" s="121"/>
      <c r="AB104" s="123">
        <v>2.3410000000000002E-3</v>
      </c>
      <c r="AC104" s="123">
        <v>2.3410000000000002E-3</v>
      </c>
      <c r="AD104" s="123">
        <v>2.3410000000000002E-3</v>
      </c>
      <c r="AE104" s="123">
        <v>2.3410000000000002E-3</v>
      </c>
      <c r="AF104" s="123">
        <v>2.3410000000000002E-3</v>
      </c>
      <c r="AG104" s="123">
        <v>2.3410000000000002E-3</v>
      </c>
      <c r="AH104" s="123">
        <v>2.3410000000000002E-3</v>
      </c>
      <c r="AI104" s="123">
        <v>1.9910000000000001E-3</v>
      </c>
      <c r="AJ104" s="123">
        <v>1.9910000000000001E-3</v>
      </c>
      <c r="AK104" s="123">
        <v>1.9910000000000001E-3</v>
      </c>
      <c r="AL104" s="123">
        <v>1.9910000000000001E-3</v>
      </c>
      <c r="AM104" s="123">
        <v>1.8710000000000001E-3</v>
      </c>
      <c r="AN104" s="123">
        <v>1.274E-3</v>
      </c>
      <c r="AO104" s="126"/>
      <c r="AP104" s="126"/>
      <c r="AQ104" s="126"/>
      <c r="AR104" s="126"/>
      <c r="AS104" s="126"/>
      <c r="AT104" s="126"/>
      <c r="AU104" s="126"/>
      <c r="AV104" s="126"/>
      <c r="AW104" s="126"/>
      <c r="AX104" s="126"/>
      <c r="AY104" s="126"/>
      <c r="AZ104" s="126"/>
      <c r="BA104" s="124">
        <v>0</v>
      </c>
      <c r="BB104" s="124">
        <v>0</v>
      </c>
      <c r="BC104" s="124">
        <v>0</v>
      </c>
      <c r="BD104" s="124">
        <v>0</v>
      </c>
      <c r="BE104" s="124">
        <v>0</v>
      </c>
      <c r="BF104" s="124">
        <v>0</v>
      </c>
      <c r="BG104" s="128">
        <v>3.5E-4</v>
      </c>
      <c r="BH104" s="124">
        <v>0</v>
      </c>
      <c r="BI104" s="124">
        <v>0</v>
      </c>
      <c r="BJ104" s="124">
        <v>0</v>
      </c>
      <c r="BK104" s="128">
        <v>1.2E-4</v>
      </c>
      <c r="BL104" s="128">
        <v>5.9699999999999998E-4</v>
      </c>
      <c r="BM104" s="128">
        <v>1.274E-3</v>
      </c>
      <c r="BN104" s="126"/>
      <c r="BO104" s="126"/>
      <c r="BP104" s="126"/>
      <c r="BQ104" s="126"/>
      <c r="BR104" s="126"/>
      <c r="BS104" s="126"/>
      <c r="BT104" s="126"/>
      <c r="BU104" s="126"/>
      <c r="BV104" s="126"/>
      <c r="BW104" s="126"/>
      <c r="BX104" s="126"/>
      <c r="BY104" s="126"/>
      <c r="BZ104" s="123">
        <v>8.4057999999999994E-2</v>
      </c>
      <c r="CA104" s="123">
        <v>8.4057999999999994E-2</v>
      </c>
      <c r="CB104" s="123">
        <v>8.4057999999999994E-2</v>
      </c>
      <c r="CC104" s="123">
        <v>8.4057999999999994E-2</v>
      </c>
      <c r="CD104" s="123">
        <v>8.4057999999999994E-2</v>
      </c>
      <c r="CE104" s="123">
        <v>8.4057999999999994E-2</v>
      </c>
      <c r="CF104" s="123">
        <v>8.4057999999999994E-2</v>
      </c>
      <c r="CG104" s="123">
        <v>6.4842109999999994E-2</v>
      </c>
      <c r="CH104" s="123">
        <v>6.4842109999999994E-2</v>
      </c>
      <c r="CI104" s="123">
        <v>6.4861379999999996E-2</v>
      </c>
      <c r="CJ104" s="123">
        <v>6.210661E-2</v>
      </c>
      <c r="CK104" s="123">
        <v>5.7312509999999997E-2</v>
      </c>
      <c r="CL104" s="123">
        <v>3.7788380000000003E-2</v>
      </c>
      <c r="CM104" s="126"/>
      <c r="CN104" s="126"/>
      <c r="CO104" s="126"/>
      <c r="CP104" s="126"/>
      <c r="CQ104" s="126"/>
      <c r="CR104" s="126"/>
      <c r="CS104" s="126"/>
      <c r="CT104" s="126"/>
      <c r="CU104" s="126"/>
      <c r="CV104" s="126"/>
      <c r="CW104" s="126"/>
      <c r="CX104" s="126"/>
      <c r="CY104" s="125">
        <v>45991</v>
      </c>
      <c r="CZ104" s="125">
        <v>45991</v>
      </c>
      <c r="DA104" s="125">
        <v>45991</v>
      </c>
      <c r="DB104" s="125">
        <v>45991</v>
      </c>
      <c r="DC104" s="125">
        <v>45991</v>
      </c>
      <c r="DD104" s="125">
        <v>45991</v>
      </c>
      <c r="DE104" s="125">
        <v>45991</v>
      </c>
      <c r="DF104" s="125">
        <v>45930</v>
      </c>
      <c r="DG104" s="125">
        <v>45930</v>
      </c>
      <c r="DH104" s="125">
        <v>45900</v>
      </c>
      <c r="DI104" s="125">
        <v>45869</v>
      </c>
      <c r="DJ104" s="125">
        <v>45838</v>
      </c>
      <c r="DK104" s="125">
        <v>45808</v>
      </c>
      <c r="DL104" s="126"/>
      <c r="DM104" s="126"/>
      <c r="DN104" s="126"/>
      <c r="DO104" s="126"/>
      <c r="DP104" s="126"/>
      <c r="DQ104" s="126"/>
      <c r="DR104" s="126"/>
      <c r="DS104" s="126"/>
      <c r="DT104" s="126"/>
      <c r="DU104" s="126"/>
      <c r="DV104" s="126"/>
      <c r="DW104" s="126"/>
      <c r="DX104" s="126" t="s">
        <v>150</v>
      </c>
      <c r="DY104" s="126" t="s">
        <v>150</v>
      </c>
      <c r="DZ104" s="126" t="s">
        <v>150</v>
      </c>
      <c r="EA104" s="126" t="s">
        <v>150</v>
      </c>
      <c r="EB104" s="126" t="s">
        <v>150</v>
      </c>
      <c r="EC104" s="126" t="s">
        <v>150</v>
      </c>
      <c r="ED104" s="126" t="s">
        <v>150</v>
      </c>
      <c r="EE104" s="126" t="s">
        <v>150</v>
      </c>
      <c r="EF104" s="126" t="s">
        <v>150</v>
      </c>
      <c r="EG104" s="126" t="s">
        <v>150</v>
      </c>
      <c r="EH104" s="126" t="s">
        <v>150</v>
      </c>
      <c r="EI104" s="126" t="s">
        <v>150</v>
      </c>
      <c r="EJ104" s="126" t="s">
        <v>150</v>
      </c>
      <c r="EK104" s="126"/>
      <c r="EL104" s="126"/>
      <c r="EM104" s="126"/>
      <c r="EN104" s="126"/>
      <c r="EO104" s="126"/>
      <c r="EP104" s="126"/>
      <c r="EQ104" s="126"/>
      <c r="ER104" s="126"/>
      <c r="ES104" s="126"/>
      <c r="ET104" s="126"/>
      <c r="EU104" s="126"/>
      <c r="EV104" s="126"/>
      <c r="EW104" s="126" t="s">
        <v>151</v>
      </c>
      <c r="EX104" s="126" t="s">
        <v>152</v>
      </c>
      <c r="EY104" s="123">
        <v>12756.210764019999</v>
      </c>
      <c r="EZ104" s="126" t="s">
        <v>314</v>
      </c>
      <c r="FA104" s="126" t="s">
        <v>144</v>
      </c>
      <c r="FB104" s="126" t="s">
        <v>144</v>
      </c>
      <c r="FC104" s="126" t="s">
        <v>157</v>
      </c>
      <c r="FD104" s="126" t="s">
        <v>157</v>
      </c>
      <c r="FE104" s="126" t="s">
        <v>157</v>
      </c>
      <c r="FF104" s="126" t="s">
        <v>157</v>
      </c>
      <c r="FG104" s="126" t="s">
        <v>157</v>
      </c>
      <c r="FH104" s="126" t="s">
        <v>157</v>
      </c>
      <c r="FI104" s="126" t="s">
        <v>157</v>
      </c>
      <c r="FJ104" s="126" t="s">
        <v>157</v>
      </c>
      <c r="FK104" s="126" t="s">
        <v>157</v>
      </c>
      <c r="FL104" s="126" t="s">
        <v>157</v>
      </c>
      <c r="FM104" s="126" t="s">
        <v>157</v>
      </c>
      <c r="FN104" s="126"/>
      <c r="FO104" s="126"/>
      <c r="FP104" s="126"/>
      <c r="FQ104" s="126"/>
      <c r="FR104" s="126"/>
      <c r="FS104" s="126"/>
      <c r="FT104" s="126"/>
      <c r="FU104" s="126"/>
      <c r="FV104" s="126"/>
      <c r="FW104" s="126"/>
      <c r="FX104" s="126"/>
      <c r="FY104" s="126"/>
      <c r="FZ104" s="126" t="s">
        <v>315</v>
      </c>
      <c r="GA104" s="126" t="s">
        <v>315</v>
      </c>
    </row>
    <row r="105" spans="1:183" ht="14.25" customHeight="1">
      <c r="A105" s="121">
        <v>103</v>
      </c>
      <c r="B105" s="121" t="s">
        <v>316</v>
      </c>
      <c r="C105" s="122">
        <v>1.7E-5</v>
      </c>
      <c r="D105" s="122">
        <v>1.7E-5</v>
      </c>
      <c r="E105" s="122">
        <v>1.7E-5</v>
      </c>
      <c r="F105" s="122">
        <v>1.7E-5</v>
      </c>
      <c r="G105" s="122">
        <v>1.7E-5</v>
      </c>
      <c r="H105" s="122">
        <v>1.7E-5</v>
      </c>
      <c r="I105" s="121"/>
      <c r="J105" s="121"/>
      <c r="K105" s="121"/>
      <c r="L105" s="121"/>
      <c r="M105" s="121"/>
      <c r="N105" s="121"/>
      <c r="O105" s="121"/>
      <c r="P105" s="121"/>
      <c r="Q105" s="121"/>
      <c r="R105" s="121"/>
      <c r="S105" s="121"/>
      <c r="T105" s="121"/>
      <c r="U105" s="121"/>
      <c r="V105" s="121"/>
      <c r="W105" s="121"/>
      <c r="X105" s="121"/>
      <c r="Y105" s="121"/>
      <c r="Z105" s="121"/>
      <c r="AA105" s="121"/>
      <c r="AB105" s="123">
        <v>2.3410000000000002E-3</v>
      </c>
      <c r="AC105" s="123">
        <v>2.3410000000000002E-3</v>
      </c>
      <c r="AD105" s="123">
        <v>2.3410000000000002E-3</v>
      </c>
      <c r="AE105" s="123">
        <v>2.3410000000000002E-3</v>
      </c>
      <c r="AF105" s="123">
        <v>2.3410000000000002E-3</v>
      </c>
      <c r="AG105" s="123">
        <v>2.3410000000000002E-3</v>
      </c>
      <c r="AH105" s="126"/>
      <c r="AI105" s="126"/>
      <c r="AJ105" s="126"/>
      <c r="AK105" s="126"/>
      <c r="AL105" s="126"/>
      <c r="AM105" s="126"/>
      <c r="AN105" s="126"/>
      <c r="AO105" s="126"/>
      <c r="AP105" s="126"/>
      <c r="AQ105" s="126"/>
      <c r="AR105" s="126"/>
      <c r="AS105" s="126"/>
      <c r="AT105" s="126"/>
      <c r="AU105" s="126"/>
      <c r="AV105" s="126"/>
      <c r="AW105" s="126"/>
      <c r="AX105" s="126"/>
      <c r="AY105" s="126"/>
      <c r="AZ105" s="126"/>
      <c r="BA105" s="124">
        <v>0</v>
      </c>
      <c r="BB105" s="124">
        <v>0</v>
      </c>
      <c r="BC105" s="124">
        <v>0</v>
      </c>
      <c r="BD105" s="124">
        <v>0</v>
      </c>
      <c r="BE105" s="124">
        <v>0</v>
      </c>
      <c r="BF105" s="128">
        <v>2.3410000000000002E-3</v>
      </c>
      <c r="BG105" s="126"/>
      <c r="BH105" s="126"/>
      <c r="BI105" s="126"/>
      <c r="BJ105" s="126"/>
      <c r="BK105" s="126"/>
      <c r="BL105" s="126"/>
      <c r="BM105" s="126"/>
      <c r="BN105" s="126"/>
      <c r="BO105" s="126"/>
      <c r="BP105" s="126"/>
      <c r="BQ105" s="126"/>
      <c r="BR105" s="126"/>
      <c r="BS105" s="126"/>
      <c r="BT105" s="126"/>
      <c r="BU105" s="126"/>
      <c r="BV105" s="126"/>
      <c r="BW105" s="126"/>
      <c r="BX105" s="126"/>
      <c r="BY105" s="126"/>
      <c r="BZ105" s="123">
        <v>7.2137699999999999E-2</v>
      </c>
      <c r="CA105" s="123">
        <v>7.2137699999999999E-2</v>
      </c>
      <c r="CB105" s="123">
        <v>7.2137699999999999E-2</v>
      </c>
      <c r="CC105" s="123">
        <v>7.2137699999999999E-2</v>
      </c>
      <c r="CD105" s="123">
        <v>7.2137699999999999E-2</v>
      </c>
      <c r="CE105" s="123">
        <v>8.6034990000000006E-2</v>
      </c>
      <c r="CF105" s="126"/>
      <c r="CG105" s="126"/>
      <c r="CH105" s="126"/>
      <c r="CI105" s="126"/>
      <c r="CJ105" s="126"/>
      <c r="CK105" s="126"/>
      <c r="CL105" s="126"/>
      <c r="CM105" s="126"/>
      <c r="CN105" s="126"/>
      <c r="CO105" s="126"/>
      <c r="CP105" s="126"/>
      <c r="CQ105" s="126"/>
      <c r="CR105" s="126"/>
      <c r="CS105" s="126"/>
      <c r="CT105" s="126"/>
      <c r="CU105" s="126"/>
      <c r="CV105" s="126"/>
      <c r="CW105" s="126"/>
      <c r="CX105" s="126"/>
      <c r="CY105" s="125">
        <v>46053</v>
      </c>
      <c r="CZ105" s="125">
        <v>46053</v>
      </c>
      <c r="DA105" s="125">
        <v>46053</v>
      </c>
      <c r="DB105" s="125">
        <v>46053</v>
      </c>
      <c r="DC105" s="125">
        <v>46053</v>
      </c>
      <c r="DD105" s="125">
        <v>46022</v>
      </c>
      <c r="DE105" s="126"/>
      <c r="DF105" s="126"/>
      <c r="DG105" s="126"/>
      <c r="DH105" s="126"/>
      <c r="DI105" s="126"/>
      <c r="DJ105" s="126"/>
      <c r="DK105" s="126"/>
      <c r="DL105" s="126"/>
      <c r="DM105" s="126"/>
      <c r="DN105" s="126"/>
      <c r="DO105" s="126"/>
      <c r="DP105" s="126"/>
      <c r="DQ105" s="126"/>
      <c r="DR105" s="126"/>
      <c r="DS105" s="126"/>
      <c r="DT105" s="126"/>
      <c r="DU105" s="126"/>
      <c r="DV105" s="126"/>
      <c r="DW105" s="126"/>
      <c r="DX105" s="126" t="s">
        <v>150</v>
      </c>
      <c r="DY105" s="126" t="s">
        <v>150</v>
      </c>
      <c r="DZ105" s="126" t="s">
        <v>150</v>
      </c>
      <c r="EA105" s="126" t="s">
        <v>150</v>
      </c>
      <c r="EB105" s="126" t="s">
        <v>150</v>
      </c>
      <c r="EC105" s="126" t="s">
        <v>150</v>
      </c>
      <c r="ED105" s="126"/>
      <c r="EE105" s="126"/>
      <c r="EF105" s="126"/>
      <c r="EG105" s="126"/>
      <c r="EH105" s="126"/>
      <c r="EI105" s="126"/>
      <c r="EJ105" s="126"/>
      <c r="EK105" s="126"/>
      <c r="EL105" s="126"/>
      <c r="EM105" s="126"/>
      <c r="EN105" s="126"/>
      <c r="EO105" s="126"/>
      <c r="EP105" s="126"/>
      <c r="EQ105" s="126"/>
      <c r="ER105" s="126"/>
      <c r="ES105" s="126"/>
      <c r="ET105" s="126"/>
      <c r="EU105" s="126"/>
      <c r="EV105" s="126"/>
      <c r="EW105" s="126" t="s">
        <v>151</v>
      </c>
      <c r="EX105" s="126" t="s">
        <v>152</v>
      </c>
      <c r="EY105" s="123">
        <v>105100.61052305999</v>
      </c>
      <c r="EZ105" s="126" t="s">
        <v>161</v>
      </c>
      <c r="FA105" s="126" t="s">
        <v>144</v>
      </c>
      <c r="FB105" s="126" t="s">
        <v>144</v>
      </c>
      <c r="FC105" s="126" t="s">
        <v>144</v>
      </c>
      <c r="FD105" s="126" t="s">
        <v>144</v>
      </c>
      <c r="FE105" s="126" t="s">
        <v>144</v>
      </c>
      <c r="FF105" s="126" t="s">
        <v>144</v>
      </c>
      <c r="FG105" s="126"/>
      <c r="FH105" s="126"/>
      <c r="FI105" s="126"/>
      <c r="FJ105" s="126"/>
      <c r="FK105" s="126"/>
      <c r="FL105" s="126"/>
      <c r="FM105" s="126"/>
      <c r="FN105" s="126"/>
      <c r="FO105" s="126"/>
      <c r="FP105" s="126"/>
      <c r="FQ105" s="126"/>
      <c r="FR105" s="126"/>
      <c r="FS105" s="126"/>
      <c r="FT105" s="126"/>
      <c r="FU105" s="126"/>
      <c r="FV105" s="126"/>
      <c r="FW105" s="126"/>
      <c r="FX105" s="126"/>
      <c r="FY105" s="126"/>
      <c r="FZ105" s="126" t="s">
        <v>304</v>
      </c>
      <c r="GA105" s="126" t="s">
        <v>219</v>
      </c>
    </row>
    <row r="106" spans="1:183" ht="14.25" customHeight="1">
      <c r="A106" s="121">
        <v>104</v>
      </c>
      <c r="B106" s="121" t="s">
        <v>317</v>
      </c>
      <c r="C106" s="122">
        <v>1.4E-5</v>
      </c>
      <c r="D106" s="122">
        <v>1.4E-5</v>
      </c>
      <c r="E106" s="122">
        <v>1.4E-5</v>
      </c>
      <c r="F106" s="122">
        <v>1.4E-5</v>
      </c>
      <c r="G106" s="122">
        <v>1.4E-5</v>
      </c>
      <c r="H106" s="122">
        <v>1.4E-5</v>
      </c>
      <c r="I106" s="122">
        <v>1.4E-5</v>
      </c>
      <c r="J106" s="122">
        <v>1.4E-5</v>
      </c>
      <c r="K106" s="122">
        <v>1.4E-5</v>
      </c>
      <c r="L106" s="122">
        <v>1.2999999999999999E-5</v>
      </c>
      <c r="M106" s="122">
        <v>1.2999999999999999E-5</v>
      </c>
      <c r="N106" s="122">
        <v>1.2999999999999999E-5</v>
      </c>
      <c r="O106" s="122">
        <v>1.2E-5</v>
      </c>
      <c r="P106" s="122">
        <v>1.1E-5</v>
      </c>
      <c r="Q106" s="122">
        <v>1.0000000000000001E-5</v>
      </c>
      <c r="R106" s="122">
        <v>1.0000000000000001E-5</v>
      </c>
      <c r="S106" s="122">
        <v>9.0000000000000002E-6</v>
      </c>
      <c r="T106" s="122">
        <v>5.0000000000000004E-6</v>
      </c>
      <c r="U106" s="121"/>
      <c r="V106" s="121"/>
      <c r="W106" s="121"/>
      <c r="X106" s="121"/>
      <c r="Y106" s="121"/>
      <c r="Z106" s="121"/>
      <c r="AA106" s="121"/>
      <c r="AB106" s="123">
        <v>1.853E-3</v>
      </c>
      <c r="AC106" s="123">
        <v>1.853E-3</v>
      </c>
      <c r="AD106" s="123">
        <v>1.853E-3</v>
      </c>
      <c r="AE106" s="123">
        <v>1.853E-3</v>
      </c>
      <c r="AF106" s="123">
        <v>1.853E-3</v>
      </c>
      <c r="AG106" s="123">
        <v>1.853E-3</v>
      </c>
      <c r="AH106" s="123">
        <v>1.853E-3</v>
      </c>
      <c r="AI106" s="123">
        <v>1.853E-3</v>
      </c>
      <c r="AJ106" s="123">
        <v>1.853E-3</v>
      </c>
      <c r="AK106" s="123">
        <v>1.763E-3</v>
      </c>
      <c r="AL106" s="123">
        <v>1.763E-3</v>
      </c>
      <c r="AM106" s="123">
        <v>1.699E-3</v>
      </c>
      <c r="AN106" s="123">
        <v>1.601E-3</v>
      </c>
      <c r="AO106" s="123">
        <v>1.4610000000000001E-3</v>
      </c>
      <c r="AP106" s="123">
        <v>1.286E-3</v>
      </c>
      <c r="AQ106" s="123">
        <v>1.286E-3</v>
      </c>
      <c r="AR106" s="123">
        <v>1.1460000000000001E-3</v>
      </c>
      <c r="AS106" s="123">
        <v>7.1699999999999997E-4</v>
      </c>
      <c r="AT106" s="126"/>
      <c r="AU106" s="126"/>
      <c r="AV106" s="126"/>
      <c r="AW106" s="126"/>
      <c r="AX106" s="126"/>
      <c r="AY106" s="126"/>
      <c r="AZ106" s="126"/>
      <c r="BA106" s="124">
        <v>0</v>
      </c>
      <c r="BB106" s="124">
        <v>0</v>
      </c>
      <c r="BC106" s="124">
        <v>0</v>
      </c>
      <c r="BD106" s="124">
        <v>0</v>
      </c>
      <c r="BE106" s="124">
        <v>0</v>
      </c>
      <c r="BF106" s="124">
        <v>0</v>
      </c>
      <c r="BG106" s="124">
        <v>0</v>
      </c>
      <c r="BH106" s="124">
        <v>0</v>
      </c>
      <c r="BI106" s="128">
        <v>9.0000000000000006E-5</v>
      </c>
      <c r="BJ106" s="124">
        <v>0</v>
      </c>
      <c r="BK106" s="128">
        <v>6.3999999999999997E-5</v>
      </c>
      <c r="BL106" s="128">
        <v>9.7999999999999997E-5</v>
      </c>
      <c r="BM106" s="128">
        <v>1.3999999999999999E-4</v>
      </c>
      <c r="BN106" s="128">
        <v>1.75E-4</v>
      </c>
      <c r="BO106" s="124">
        <v>0</v>
      </c>
      <c r="BP106" s="128">
        <v>1.3999999999999999E-4</v>
      </c>
      <c r="BQ106" s="128">
        <v>4.2900000000000002E-4</v>
      </c>
      <c r="BR106" s="128">
        <v>7.1699999999999997E-4</v>
      </c>
      <c r="BS106" s="126"/>
      <c r="BT106" s="126"/>
      <c r="BU106" s="126"/>
      <c r="BV106" s="126"/>
      <c r="BW106" s="126"/>
      <c r="BX106" s="126"/>
      <c r="BY106" s="126"/>
      <c r="BZ106" s="123">
        <v>6.6874059999999999E-2</v>
      </c>
      <c r="CA106" s="123">
        <v>6.6874059999999999E-2</v>
      </c>
      <c r="CB106" s="123">
        <v>5.1405859999999998E-2</v>
      </c>
      <c r="CC106" s="123">
        <v>5.3966819999999999E-2</v>
      </c>
      <c r="CD106" s="123">
        <v>5.7100030000000003E-2</v>
      </c>
      <c r="CE106" s="123">
        <v>6.8100320000000006E-2</v>
      </c>
      <c r="CF106" s="123">
        <v>6.6535440000000001E-2</v>
      </c>
      <c r="CG106" s="123">
        <v>6.5489190000000003E-2</v>
      </c>
      <c r="CH106" s="123">
        <v>6.0347779999999997E-2</v>
      </c>
      <c r="CI106" s="123">
        <v>5.743376E-2</v>
      </c>
      <c r="CJ106" s="123">
        <v>5.499445E-2</v>
      </c>
      <c r="CK106" s="123">
        <v>5.2043810000000003E-2</v>
      </c>
      <c r="CL106" s="123">
        <v>4.7487590000000003E-2</v>
      </c>
      <c r="CM106" s="123">
        <v>4.2146179999999998E-2</v>
      </c>
      <c r="CN106" s="123">
        <v>3.647396E-2</v>
      </c>
      <c r="CO106" s="123">
        <v>3.0527220000000001E-2</v>
      </c>
      <c r="CP106" s="123">
        <v>2.884565E-2</v>
      </c>
      <c r="CQ106" s="123">
        <v>2.1859630000000001E-2</v>
      </c>
      <c r="CR106" s="126"/>
      <c r="CS106" s="126"/>
      <c r="CT106" s="126"/>
      <c r="CU106" s="126"/>
      <c r="CV106" s="126"/>
      <c r="CW106" s="126"/>
      <c r="CX106" s="126"/>
      <c r="CY106" s="125">
        <v>46142</v>
      </c>
      <c r="CZ106" s="125">
        <v>46142</v>
      </c>
      <c r="DA106" s="125">
        <v>46112</v>
      </c>
      <c r="DB106" s="125">
        <v>46081</v>
      </c>
      <c r="DC106" s="125">
        <v>46053</v>
      </c>
      <c r="DD106" s="125">
        <v>46022</v>
      </c>
      <c r="DE106" s="125">
        <v>45991</v>
      </c>
      <c r="DF106" s="125">
        <v>45961</v>
      </c>
      <c r="DG106" s="125">
        <v>45930</v>
      </c>
      <c r="DH106" s="125">
        <v>45900</v>
      </c>
      <c r="DI106" s="125">
        <v>45869</v>
      </c>
      <c r="DJ106" s="125">
        <v>45838</v>
      </c>
      <c r="DK106" s="125">
        <v>45808</v>
      </c>
      <c r="DL106" s="125">
        <v>45777</v>
      </c>
      <c r="DM106" s="125">
        <v>45747</v>
      </c>
      <c r="DN106" s="125">
        <v>45716</v>
      </c>
      <c r="DO106" s="125">
        <v>45688</v>
      </c>
      <c r="DP106" s="125">
        <v>45657</v>
      </c>
      <c r="DQ106" s="126"/>
      <c r="DR106" s="126"/>
      <c r="DS106" s="126"/>
      <c r="DT106" s="126"/>
      <c r="DU106" s="126"/>
      <c r="DV106" s="126"/>
      <c r="DW106" s="126"/>
      <c r="DX106" s="126" t="s">
        <v>150</v>
      </c>
      <c r="DY106" s="126" t="s">
        <v>150</v>
      </c>
      <c r="DZ106" s="126" t="s">
        <v>150</v>
      </c>
      <c r="EA106" s="126" t="s">
        <v>150</v>
      </c>
      <c r="EB106" s="126" t="s">
        <v>150</v>
      </c>
      <c r="EC106" s="126" t="s">
        <v>150</v>
      </c>
      <c r="ED106" s="126" t="s">
        <v>150</v>
      </c>
      <c r="EE106" s="126" t="s">
        <v>150</v>
      </c>
      <c r="EF106" s="126" t="s">
        <v>150</v>
      </c>
      <c r="EG106" s="126" t="s">
        <v>150</v>
      </c>
      <c r="EH106" s="126" t="s">
        <v>150</v>
      </c>
      <c r="EI106" s="126" t="s">
        <v>150</v>
      </c>
      <c r="EJ106" s="126" t="s">
        <v>150</v>
      </c>
      <c r="EK106" s="126" t="s">
        <v>150</v>
      </c>
      <c r="EL106" s="126" t="s">
        <v>150</v>
      </c>
      <c r="EM106" s="126" t="s">
        <v>150</v>
      </c>
      <c r="EN106" s="126" t="s">
        <v>150</v>
      </c>
      <c r="EO106" s="126" t="s">
        <v>150</v>
      </c>
      <c r="EP106" s="126"/>
      <c r="EQ106" s="126"/>
      <c r="ER106" s="126"/>
      <c r="ES106" s="126"/>
      <c r="ET106" s="126"/>
      <c r="EU106" s="126"/>
      <c r="EV106" s="126"/>
      <c r="EW106" s="126" t="s">
        <v>151</v>
      </c>
      <c r="EX106" s="126" t="s">
        <v>152</v>
      </c>
      <c r="EY106" s="123">
        <v>30854.774773130001</v>
      </c>
      <c r="EZ106" s="126" t="s">
        <v>161</v>
      </c>
      <c r="FA106" s="126" t="s">
        <v>144</v>
      </c>
      <c r="FB106" s="126" t="s">
        <v>144</v>
      </c>
      <c r="FC106" s="126" t="s">
        <v>144</v>
      </c>
      <c r="FD106" s="126" t="s">
        <v>144</v>
      </c>
      <c r="FE106" s="126" t="s">
        <v>144</v>
      </c>
      <c r="FF106" s="126" t="s">
        <v>144</v>
      </c>
      <c r="FG106" s="126" t="s">
        <v>144</v>
      </c>
      <c r="FH106" s="126" t="s">
        <v>144</v>
      </c>
      <c r="FI106" s="126" t="s">
        <v>144</v>
      </c>
      <c r="FJ106" s="126" t="s">
        <v>144</v>
      </c>
      <c r="FK106" s="126" t="s">
        <v>144</v>
      </c>
      <c r="FL106" s="126" t="s">
        <v>144</v>
      </c>
      <c r="FM106" s="126" t="s">
        <v>144</v>
      </c>
      <c r="FN106" s="126" t="s">
        <v>144</v>
      </c>
      <c r="FO106" s="126" t="s">
        <v>144</v>
      </c>
      <c r="FP106" s="126" t="s">
        <v>144</v>
      </c>
      <c r="FQ106" s="126" t="s">
        <v>144</v>
      </c>
      <c r="FR106" s="126" t="s">
        <v>144</v>
      </c>
      <c r="FS106" s="126"/>
      <c r="FT106" s="126"/>
      <c r="FU106" s="126"/>
      <c r="FV106" s="126"/>
      <c r="FW106" s="126"/>
      <c r="FX106" s="126"/>
      <c r="FY106" s="126"/>
      <c r="FZ106" s="126" t="s">
        <v>218</v>
      </c>
      <c r="GA106" s="126" t="s">
        <v>219</v>
      </c>
    </row>
    <row r="107" spans="1:183" ht="14.25" customHeight="1">
      <c r="A107" s="121">
        <v>105</v>
      </c>
      <c r="B107" s="121" t="s">
        <v>318</v>
      </c>
      <c r="C107" s="122">
        <v>1.0000000000000001E-5</v>
      </c>
      <c r="D107" s="122">
        <v>1.0000000000000001E-5</v>
      </c>
      <c r="E107" s="122">
        <v>1.0000000000000001E-5</v>
      </c>
      <c r="F107" s="122">
        <v>1.0000000000000001E-5</v>
      </c>
      <c r="G107" s="122">
        <v>1.0000000000000001E-5</v>
      </c>
      <c r="H107" s="122">
        <v>1.0000000000000001E-5</v>
      </c>
      <c r="I107" s="122">
        <v>1.0000000000000001E-5</v>
      </c>
      <c r="J107" s="122">
        <v>1.0000000000000001E-5</v>
      </c>
      <c r="K107" s="122">
        <v>1.0000000000000001E-5</v>
      </c>
      <c r="L107" s="122">
        <v>1.0000000000000001E-5</v>
      </c>
      <c r="M107" s="122">
        <v>1.0000000000000001E-5</v>
      </c>
      <c r="N107" s="122">
        <v>1.0000000000000001E-5</v>
      </c>
      <c r="O107" s="122">
        <v>1.0000000000000001E-5</v>
      </c>
      <c r="P107" s="122">
        <v>1.0000000000000001E-5</v>
      </c>
      <c r="Q107" s="122">
        <v>1.0000000000000001E-5</v>
      </c>
      <c r="R107" s="122">
        <v>1.0000000000000001E-5</v>
      </c>
      <c r="S107" s="122">
        <v>1.0000000000000001E-5</v>
      </c>
      <c r="T107" s="122">
        <v>1.0000000000000001E-5</v>
      </c>
      <c r="U107" s="122">
        <v>1.0000000000000001E-5</v>
      </c>
      <c r="V107" s="122">
        <v>1.0000000000000001E-5</v>
      </c>
      <c r="W107" s="122">
        <v>1.0000000000000001E-5</v>
      </c>
      <c r="X107" s="122">
        <v>1.0000000000000001E-5</v>
      </c>
      <c r="Y107" s="122">
        <v>1.0000000000000001E-5</v>
      </c>
      <c r="Z107" s="122">
        <v>1.0000000000000001E-5</v>
      </c>
      <c r="AA107" s="122">
        <v>1.0000000000000001E-5</v>
      </c>
      <c r="AB107" s="123">
        <v>1.3730000000000001E-3</v>
      </c>
      <c r="AC107" s="123">
        <v>1.3730000000000001E-3</v>
      </c>
      <c r="AD107" s="123">
        <v>1.3730000000000001E-3</v>
      </c>
      <c r="AE107" s="123">
        <v>1.3730000000000001E-3</v>
      </c>
      <c r="AF107" s="123">
        <v>1.315E-3</v>
      </c>
      <c r="AG107" s="123">
        <v>1.315E-3</v>
      </c>
      <c r="AH107" s="123">
        <v>1.315E-3</v>
      </c>
      <c r="AI107" s="123">
        <v>1.315E-3</v>
      </c>
      <c r="AJ107" s="123">
        <v>1.315E-3</v>
      </c>
      <c r="AK107" s="123">
        <v>1.3439999999999999E-3</v>
      </c>
      <c r="AL107" s="123">
        <v>1.3439999999999999E-3</v>
      </c>
      <c r="AM107" s="123">
        <v>1.3439999999999999E-3</v>
      </c>
      <c r="AN107" s="123">
        <v>1.3439999999999999E-3</v>
      </c>
      <c r="AO107" s="123">
        <v>1.3439999999999999E-3</v>
      </c>
      <c r="AP107" s="123">
        <v>1.3439999999999999E-3</v>
      </c>
      <c r="AQ107" s="123">
        <v>1.3439999999999999E-3</v>
      </c>
      <c r="AR107" s="123">
        <v>1.3439999999999999E-3</v>
      </c>
      <c r="AS107" s="123">
        <v>1.3439999999999999E-3</v>
      </c>
      <c r="AT107" s="123">
        <v>1.3439999999999999E-3</v>
      </c>
      <c r="AU107" s="123">
        <v>1.3439999999999999E-3</v>
      </c>
      <c r="AV107" s="123">
        <v>1.3439999999999999E-3</v>
      </c>
      <c r="AW107" s="123">
        <v>1.3439999999999999E-3</v>
      </c>
      <c r="AX107" s="123">
        <v>1.3439999999999999E-3</v>
      </c>
      <c r="AY107" s="123">
        <v>1.3439999999999999E-3</v>
      </c>
      <c r="AZ107" s="123">
        <v>1.3439999999999999E-3</v>
      </c>
      <c r="BA107" s="124">
        <v>0</v>
      </c>
      <c r="BB107" s="124">
        <v>0</v>
      </c>
      <c r="BC107" s="124">
        <v>0</v>
      </c>
      <c r="BD107" s="128">
        <v>5.8E-5</v>
      </c>
      <c r="BE107" s="124">
        <v>0</v>
      </c>
      <c r="BF107" s="124">
        <v>0</v>
      </c>
      <c r="BG107" s="124">
        <v>0</v>
      </c>
      <c r="BH107" s="124">
        <v>0</v>
      </c>
      <c r="BI107" s="127">
        <v>-2.9E-5</v>
      </c>
      <c r="BJ107" s="124">
        <v>0</v>
      </c>
      <c r="BK107" s="124">
        <v>0</v>
      </c>
      <c r="BL107" s="124">
        <v>0</v>
      </c>
      <c r="BM107" s="124">
        <v>0</v>
      </c>
      <c r="BN107" s="124">
        <v>0</v>
      </c>
      <c r="BO107" s="124">
        <v>0</v>
      </c>
      <c r="BP107" s="124">
        <v>0</v>
      </c>
      <c r="BQ107" s="124">
        <v>0</v>
      </c>
      <c r="BR107" s="124">
        <v>0</v>
      </c>
      <c r="BS107" s="124">
        <v>0</v>
      </c>
      <c r="BT107" s="124">
        <v>0</v>
      </c>
      <c r="BU107" s="124">
        <v>0</v>
      </c>
      <c r="BV107" s="124">
        <v>0</v>
      </c>
      <c r="BW107" s="124">
        <v>0</v>
      </c>
      <c r="BX107" s="124">
        <v>0</v>
      </c>
      <c r="BY107" s="124">
        <v>0</v>
      </c>
      <c r="BZ107" s="123">
        <v>4.9551039999999998E-2</v>
      </c>
      <c r="CA107" s="123">
        <v>4.9551039999999998E-2</v>
      </c>
      <c r="CB107" s="123">
        <v>3.8089709999999999E-2</v>
      </c>
      <c r="CC107" s="123">
        <v>3.9987290000000002E-2</v>
      </c>
      <c r="CD107" s="123">
        <v>4.052161E-2</v>
      </c>
      <c r="CE107" s="123">
        <v>4.8328070000000001E-2</v>
      </c>
      <c r="CF107" s="123">
        <v>4.7217540000000002E-2</v>
      </c>
      <c r="CG107" s="123">
        <v>4.6475059999999999E-2</v>
      </c>
      <c r="CH107" s="123">
        <v>4.2826400000000001E-2</v>
      </c>
      <c r="CI107" s="123">
        <v>4.3783879999999997E-2</v>
      </c>
      <c r="CJ107" s="123">
        <v>4.1924299999999998E-2</v>
      </c>
      <c r="CK107" s="123">
        <v>4.1169440000000002E-2</v>
      </c>
      <c r="CL107" s="123">
        <v>3.9864660000000003E-2</v>
      </c>
      <c r="CM107" s="123">
        <v>3.8771020000000003E-2</v>
      </c>
      <c r="CN107" s="123">
        <v>3.8118970000000002E-2</v>
      </c>
      <c r="CO107" s="123">
        <v>3.190403E-2</v>
      </c>
      <c r="CP107" s="123">
        <v>3.3829449999999997E-2</v>
      </c>
      <c r="CQ107" s="123">
        <v>4.0975379999999999E-2</v>
      </c>
      <c r="CR107" s="123">
        <v>3.911837E-2</v>
      </c>
      <c r="CS107" s="123">
        <v>3.584586E-2</v>
      </c>
      <c r="CT107" s="123">
        <v>3.282293E-2</v>
      </c>
      <c r="CU107" s="123">
        <v>3.112208E-2</v>
      </c>
      <c r="CV107" s="123">
        <v>2.7675100000000001E-2</v>
      </c>
      <c r="CW107" s="123">
        <v>2.8804380000000001E-2</v>
      </c>
      <c r="CX107" s="123">
        <v>2.5398159999999999E-2</v>
      </c>
      <c r="CY107" s="125">
        <v>46142</v>
      </c>
      <c r="CZ107" s="125">
        <v>46142</v>
      </c>
      <c r="DA107" s="125">
        <v>46112</v>
      </c>
      <c r="DB107" s="125">
        <v>46081</v>
      </c>
      <c r="DC107" s="125">
        <v>46053</v>
      </c>
      <c r="DD107" s="125">
        <v>46022</v>
      </c>
      <c r="DE107" s="125">
        <v>45991</v>
      </c>
      <c r="DF107" s="125">
        <v>45961</v>
      </c>
      <c r="DG107" s="125">
        <v>45930</v>
      </c>
      <c r="DH107" s="125">
        <v>45900</v>
      </c>
      <c r="DI107" s="125">
        <v>45869</v>
      </c>
      <c r="DJ107" s="125">
        <v>45838</v>
      </c>
      <c r="DK107" s="125">
        <v>45808</v>
      </c>
      <c r="DL107" s="125">
        <v>45777</v>
      </c>
      <c r="DM107" s="125">
        <v>45747</v>
      </c>
      <c r="DN107" s="125">
        <v>45716</v>
      </c>
      <c r="DO107" s="125">
        <v>45688</v>
      </c>
      <c r="DP107" s="125">
        <v>45657</v>
      </c>
      <c r="DQ107" s="125">
        <v>45626</v>
      </c>
      <c r="DR107" s="125">
        <v>45596</v>
      </c>
      <c r="DS107" s="125">
        <v>45565</v>
      </c>
      <c r="DT107" s="125">
        <v>45535</v>
      </c>
      <c r="DU107" s="125">
        <v>45504</v>
      </c>
      <c r="DV107" s="125">
        <v>45473</v>
      </c>
      <c r="DW107" s="125">
        <v>45443</v>
      </c>
      <c r="DX107" s="126" t="s">
        <v>150</v>
      </c>
      <c r="DY107" s="126" t="s">
        <v>150</v>
      </c>
      <c r="DZ107" s="126" t="s">
        <v>150</v>
      </c>
      <c r="EA107" s="126" t="s">
        <v>150</v>
      </c>
      <c r="EB107" s="126" t="s">
        <v>150</v>
      </c>
      <c r="EC107" s="126" t="s">
        <v>150</v>
      </c>
      <c r="ED107" s="126" t="s">
        <v>150</v>
      </c>
      <c r="EE107" s="126" t="s">
        <v>150</v>
      </c>
      <c r="EF107" s="126" t="s">
        <v>150</v>
      </c>
      <c r="EG107" s="126" t="s">
        <v>150</v>
      </c>
      <c r="EH107" s="126" t="s">
        <v>150</v>
      </c>
      <c r="EI107" s="126" t="s">
        <v>150</v>
      </c>
      <c r="EJ107" s="126" t="s">
        <v>150</v>
      </c>
      <c r="EK107" s="126" t="s">
        <v>150</v>
      </c>
      <c r="EL107" s="126" t="s">
        <v>150</v>
      </c>
      <c r="EM107" s="126" t="s">
        <v>150</v>
      </c>
      <c r="EN107" s="126" t="s">
        <v>150</v>
      </c>
      <c r="EO107" s="126" t="s">
        <v>150</v>
      </c>
      <c r="EP107" s="126" t="s">
        <v>150</v>
      </c>
      <c r="EQ107" s="126" t="s">
        <v>150</v>
      </c>
      <c r="ER107" s="126" t="s">
        <v>150</v>
      </c>
      <c r="ES107" s="126" t="s">
        <v>150</v>
      </c>
      <c r="ET107" s="126" t="s">
        <v>150</v>
      </c>
      <c r="EU107" s="126" t="s">
        <v>150</v>
      </c>
      <c r="EV107" s="126" t="s">
        <v>150</v>
      </c>
      <c r="EW107" s="126" t="s">
        <v>151</v>
      </c>
      <c r="EX107" s="126" t="s">
        <v>173</v>
      </c>
      <c r="EY107" s="123">
        <v>521619.82901923999</v>
      </c>
      <c r="EZ107" s="126" t="s">
        <v>161</v>
      </c>
      <c r="FA107" s="126" t="s">
        <v>144</v>
      </c>
      <c r="FB107" s="126" t="s">
        <v>144</v>
      </c>
      <c r="FC107" s="126" t="s">
        <v>144</v>
      </c>
      <c r="FD107" s="126" t="s">
        <v>144</v>
      </c>
      <c r="FE107" s="126" t="s">
        <v>144</v>
      </c>
      <c r="FF107" s="126" t="s">
        <v>144</v>
      </c>
      <c r="FG107" s="126" t="s">
        <v>144</v>
      </c>
      <c r="FH107" s="126" t="s">
        <v>144</v>
      </c>
      <c r="FI107" s="126" t="s">
        <v>144</v>
      </c>
      <c r="FJ107" s="126" t="s">
        <v>144</v>
      </c>
      <c r="FK107" s="126" t="s">
        <v>144</v>
      </c>
      <c r="FL107" s="126" t="s">
        <v>144</v>
      </c>
      <c r="FM107" s="126" t="s">
        <v>144</v>
      </c>
      <c r="FN107" s="126" t="s">
        <v>144</v>
      </c>
      <c r="FO107" s="126" t="s">
        <v>144</v>
      </c>
      <c r="FP107" s="126" t="s">
        <v>144</v>
      </c>
      <c r="FQ107" s="126" t="s">
        <v>144</v>
      </c>
      <c r="FR107" s="126" t="s">
        <v>144</v>
      </c>
      <c r="FS107" s="126" t="s">
        <v>144</v>
      </c>
      <c r="FT107" s="126" t="s">
        <v>144</v>
      </c>
      <c r="FU107" s="126" t="s">
        <v>144</v>
      </c>
      <c r="FV107" s="126" t="s">
        <v>144</v>
      </c>
      <c r="FW107" s="126" t="s">
        <v>144</v>
      </c>
      <c r="FX107" s="126" t="s">
        <v>144</v>
      </c>
      <c r="FY107" s="126" t="s">
        <v>144</v>
      </c>
      <c r="FZ107" s="126" t="s">
        <v>241</v>
      </c>
      <c r="GA107" s="126" t="s">
        <v>163</v>
      </c>
    </row>
    <row r="108" spans="1:183" ht="14.25" customHeight="1">
      <c r="A108" s="121">
        <v>106</v>
      </c>
      <c r="B108" s="121" t="s">
        <v>319</v>
      </c>
      <c r="C108" s="122">
        <v>7.9999999999999996E-6</v>
      </c>
      <c r="D108" s="122">
        <v>7.9999999999999996E-6</v>
      </c>
      <c r="E108" s="122">
        <v>7.9999999999999996E-6</v>
      </c>
      <c r="F108" s="122">
        <v>7.9999999999999996E-6</v>
      </c>
      <c r="G108" s="122">
        <v>7.9999999999999996E-6</v>
      </c>
      <c r="H108" s="122">
        <v>7.9999999999999996E-6</v>
      </c>
      <c r="I108" s="122">
        <v>7.9999999999999996E-6</v>
      </c>
      <c r="J108" s="122">
        <v>7.9999999999999996E-6</v>
      </c>
      <c r="K108" s="122">
        <v>7.9999999999999996E-6</v>
      </c>
      <c r="L108" s="122">
        <v>7.9999999999999996E-6</v>
      </c>
      <c r="M108" s="122">
        <v>7.9999999999999996E-6</v>
      </c>
      <c r="N108" s="122">
        <v>7.9999999999999996E-6</v>
      </c>
      <c r="O108" s="122">
        <v>7.9999999999999996E-6</v>
      </c>
      <c r="P108" s="122">
        <v>7.9999999999999996E-6</v>
      </c>
      <c r="Q108" s="122">
        <v>7.9999999999999996E-6</v>
      </c>
      <c r="R108" s="122">
        <v>7.9999999999999996E-6</v>
      </c>
      <c r="S108" s="122">
        <v>7.9999999999999996E-6</v>
      </c>
      <c r="T108" s="122">
        <v>7.9999999999999996E-6</v>
      </c>
      <c r="U108" s="121"/>
      <c r="V108" s="121"/>
      <c r="W108" s="121"/>
      <c r="X108" s="121"/>
      <c r="Y108" s="121"/>
      <c r="Z108" s="121"/>
      <c r="AA108" s="121"/>
      <c r="AB108" s="123">
        <v>1.0369999999999999E-3</v>
      </c>
      <c r="AC108" s="123">
        <v>1.0369999999999999E-3</v>
      </c>
      <c r="AD108" s="123">
        <v>1.0369999999999999E-3</v>
      </c>
      <c r="AE108" s="123">
        <v>1.0369999999999999E-3</v>
      </c>
      <c r="AF108" s="123">
        <v>1.0369999999999999E-3</v>
      </c>
      <c r="AG108" s="123">
        <v>1.0369999999999999E-3</v>
      </c>
      <c r="AH108" s="123">
        <v>1.0369999999999999E-3</v>
      </c>
      <c r="AI108" s="123">
        <v>1.0369999999999999E-3</v>
      </c>
      <c r="AJ108" s="123">
        <v>1.0369999999999999E-3</v>
      </c>
      <c r="AK108" s="123">
        <v>1.0369999999999999E-3</v>
      </c>
      <c r="AL108" s="123">
        <v>1.0369999999999999E-3</v>
      </c>
      <c r="AM108" s="123">
        <v>1.0369999999999999E-3</v>
      </c>
      <c r="AN108" s="123">
        <v>1.0369999999999999E-3</v>
      </c>
      <c r="AO108" s="123">
        <v>1.0369999999999999E-3</v>
      </c>
      <c r="AP108" s="123">
        <v>1.0369999999999999E-3</v>
      </c>
      <c r="AQ108" s="123">
        <v>1.0369999999999999E-3</v>
      </c>
      <c r="AR108" s="123">
        <v>1.0369999999999999E-3</v>
      </c>
      <c r="AS108" s="123">
        <v>1.0369999999999999E-3</v>
      </c>
      <c r="AT108" s="126"/>
      <c r="AU108" s="126"/>
      <c r="AV108" s="126"/>
      <c r="AW108" s="126"/>
      <c r="AX108" s="126"/>
      <c r="AY108" s="126"/>
      <c r="AZ108" s="126"/>
      <c r="BA108" s="124">
        <v>0</v>
      </c>
      <c r="BB108" s="124">
        <v>0</v>
      </c>
      <c r="BC108" s="124">
        <v>0</v>
      </c>
      <c r="BD108" s="124">
        <v>0</v>
      </c>
      <c r="BE108" s="124">
        <v>0</v>
      </c>
      <c r="BF108" s="124">
        <v>0</v>
      </c>
      <c r="BG108" s="124">
        <v>0</v>
      </c>
      <c r="BH108" s="124">
        <v>0</v>
      </c>
      <c r="BI108" s="124">
        <v>0</v>
      </c>
      <c r="BJ108" s="124">
        <v>0</v>
      </c>
      <c r="BK108" s="124">
        <v>0</v>
      </c>
      <c r="BL108" s="124">
        <v>0</v>
      </c>
      <c r="BM108" s="124">
        <v>0</v>
      </c>
      <c r="BN108" s="124">
        <v>0</v>
      </c>
      <c r="BO108" s="124">
        <v>0</v>
      </c>
      <c r="BP108" s="124">
        <v>0</v>
      </c>
      <c r="BQ108" s="124">
        <v>0</v>
      </c>
      <c r="BR108" s="128">
        <v>1.0369999999999999E-3</v>
      </c>
      <c r="BS108" s="126"/>
      <c r="BT108" s="126"/>
      <c r="BU108" s="126"/>
      <c r="BV108" s="126"/>
      <c r="BW108" s="126"/>
      <c r="BX108" s="126"/>
      <c r="BY108" s="126"/>
      <c r="BZ108" s="123">
        <v>3.7424930000000002E-2</v>
      </c>
      <c r="CA108" s="123">
        <v>3.7424930000000002E-2</v>
      </c>
      <c r="CB108" s="123">
        <v>2.8768419999999999E-2</v>
      </c>
      <c r="CC108" s="123">
        <v>3.020161E-2</v>
      </c>
      <c r="CD108" s="123">
        <v>3.195506E-2</v>
      </c>
      <c r="CE108" s="123">
        <v>3.8111190000000003E-2</v>
      </c>
      <c r="CF108" s="123">
        <v>3.723543E-2</v>
      </c>
      <c r="CG108" s="123">
        <v>3.6649910000000001E-2</v>
      </c>
      <c r="CH108" s="123">
        <v>3.3772610000000002E-2</v>
      </c>
      <c r="CI108" s="123">
        <v>3.3782649999999997E-2</v>
      </c>
      <c r="CJ108" s="123">
        <v>3.2347840000000003E-2</v>
      </c>
      <c r="CK108" s="123">
        <v>3.1765410000000001E-2</v>
      </c>
      <c r="CL108" s="123">
        <v>3.0758669999999998E-2</v>
      </c>
      <c r="CM108" s="123">
        <v>2.9914840000000002E-2</v>
      </c>
      <c r="CN108" s="123">
        <v>2.9411739999999999E-2</v>
      </c>
      <c r="CO108" s="123">
        <v>2.4616430000000002E-2</v>
      </c>
      <c r="CP108" s="123">
        <v>2.610204E-2</v>
      </c>
      <c r="CQ108" s="123">
        <v>3.161568E-2</v>
      </c>
      <c r="CR108" s="126"/>
      <c r="CS108" s="126"/>
      <c r="CT108" s="126"/>
      <c r="CU108" s="126"/>
      <c r="CV108" s="126"/>
      <c r="CW108" s="126"/>
      <c r="CX108" s="126"/>
      <c r="CY108" s="125">
        <v>46142</v>
      </c>
      <c r="CZ108" s="125">
        <v>46142</v>
      </c>
      <c r="DA108" s="125">
        <v>46112</v>
      </c>
      <c r="DB108" s="125">
        <v>46081</v>
      </c>
      <c r="DC108" s="125">
        <v>46053</v>
      </c>
      <c r="DD108" s="125">
        <v>46022</v>
      </c>
      <c r="DE108" s="125">
        <v>45991</v>
      </c>
      <c r="DF108" s="125">
        <v>45961</v>
      </c>
      <c r="DG108" s="125">
        <v>45930</v>
      </c>
      <c r="DH108" s="125">
        <v>45900</v>
      </c>
      <c r="DI108" s="125">
        <v>45869</v>
      </c>
      <c r="DJ108" s="125">
        <v>45838</v>
      </c>
      <c r="DK108" s="125">
        <v>45808</v>
      </c>
      <c r="DL108" s="125">
        <v>45777</v>
      </c>
      <c r="DM108" s="125">
        <v>45747</v>
      </c>
      <c r="DN108" s="125">
        <v>45716</v>
      </c>
      <c r="DO108" s="125">
        <v>45688</v>
      </c>
      <c r="DP108" s="125">
        <v>45657</v>
      </c>
      <c r="DQ108" s="126"/>
      <c r="DR108" s="126"/>
      <c r="DS108" s="126"/>
      <c r="DT108" s="126"/>
      <c r="DU108" s="126"/>
      <c r="DV108" s="126"/>
      <c r="DW108" s="126"/>
      <c r="DX108" s="126" t="s">
        <v>150</v>
      </c>
      <c r="DY108" s="126" t="s">
        <v>150</v>
      </c>
      <c r="DZ108" s="126" t="s">
        <v>150</v>
      </c>
      <c r="EA108" s="126" t="s">
        <v>150</v>
      </c>
      <c r="EB108" s="126" t="s">
        <v>150</v>
      </c>
      <c r="EC108" s="126" t="s">
        <v>150</v>
      </c>
      <c r="ED108" s="126" t="s">
        <v>150</v>
      </c>
      <c r="EE108" s="126" t="s">
        <v>150</v>
      </c>
      <c r="EF108" s="126" t="s">
        <v>150</v>
      </c>
      <c r="EG108" s="126" t="s">
        <v>150</v>
      </c>
      <c r="EH108" s="126" t="s">
        <v>150</v>
      </c>
      <c r="EI108" s="126" t="s">
        <v>150</v>
      </c>
      <c r="EJ108" s="126" t="s">
        <v>150</v>
      </c>
      <c r="EK108" s="126" t="s">
        <v>150</v>
      </c>
      <c r="EL108" s="126" t="s">
        <v>150</v>
      </c>
      <c r="EM108" s="126" t="s">
        <v>150</v>
      </c>
      <c r="EN108" s="126" t="s">
        <v>150</v>
      </c>
      <c r="EO108" s="126" t="s">
        <v>150</v>
      </c>
      <c r="EP108" s="126"/>
      <c r="EQ108" s="126"/>
      <c r="ER108" s="126"/>
      <c r="ES108" s="126"/>
      <c r="ET108" s="126"/>
      <c r="EU108" s="126"/>
      <c r="EV108" s="126"/>
      <c r="EW108" s="126" t="s">
        <v>151</v>
      </c>
      <c r="EX108" s="126" t="s">
        <v>173</v>
      </c>
      <c r="EY108" s="123">
        <v>581299.28835096001</v>
      </c>
      <c r="EZ108" s="126" t="s">
        <v>161</v>
      </c>
      <c r="FA108" s="126" t="s">
        <v>144</v>
      </c>
      <c r="FB108" s="126" t="s">
        <v>144</v>
      </c>
      <c r="FC108" s="126" t="s">
        <v>144</v>
      </c>
      <c r="FD108" s="126" t="s">
        <v>144</v>
      </c>
      <c r="FE108" s="126" t="s">
        <v>144</v>
      </c>
      <c r="FF108" s="126" t="s">
        <v>144</v>
      </c>
      <c r="FG108" s="126" t="s">
        <v>144</v>
      </c>
      <c r="FH108" s="126" t="s">
        <v>144</v>
      </c>
      <c r="FI108" s="126" t="s">
        <v>144</v>
      </c>
      <c r="FJ108" s="126" t="s">
        <v>144</v>
      </c>
      <c r="FK108" s="126" t="s">
        <v>144</v>
      </c>
      <c r="FL108" s="126" t="s">
        <v>144</v>
      </c>
      <c r="FM108" s="126" t="s">
        <v>144</v>
      </c>
      <c r="FN108" s="126" t="s">
        <v>144</v>
      </c>
      <c r="FO108" s="126" t="s">
        <v>144</v>
      </c>
      <c r="FP108" s="126" t="s">
        <v>144</v>
      </c>
      <c r="FQ108" s="126" t="s">
        <v>144</v>
      </c>
      <c r="FR108" s="126" t="s">
        <v>144</v>
      </c>
      <c r="FS108" s="126"/>
      <c r="FT108" s="126"/>
      <c r="FU108" s="126"/>
      <c r="FV108" s="126"/>
      <c r="FW108" s="126"/>
      <c r="FX108" s="126"/>
      <c r="FY108" s="126"/>
      <c r="FZ108" s="126" t="s">
        <v>211</v>
      </c>
      <c r="GA108" s="126" t="s">
        <v>212</v>
      </c>
    </row>
    <row r="109" spans="1:183" ht="14.25" customHeight="1">
      <c r="A109" s="121">
        <v>107</v>
      </c>
      <c r="B109" s="121" t="s">
        <v>320</v>
      </c>
      <c r="C109" s="122">
        <v>6.0000000000000002E-6</v>
      </c>
      <c r="D109" s="122">
        <v>6.0000000000000002E-6</v>
      </c>
      <c r="E109" s="122">
        <v>6.0000000000000002E-6</v>
      </c>
      <c r="F109" s="122">
        <v>6.0000000000000002E-6</v>
      </c>
      <c r="G109" s="122">
        <v>6.0000000000000002E-6</v>
      </c>
      <c r="H109" s="122">
        <v>6.0000000000000002E-6</v>
      </c>
      <c r="I109" s="122">
        <v>6.0000000000000002E-6</v>
      </c>
      <c r="J109" s="122">
        <v>6.0000000000000002E-6</v>
      </c>
      <c r="K109" s="122">
        <v>6.0000000000000002E-6</v>
      </c>
      <c r="L109" s="122">
        <v>6.0000000000000002E-6</v>
      </c>
      <c r="M109" s="122">
        <v>6.0000000000000002E-6</v>
      </c>
      <c r="N109" s="122">
        <v>6.0000000000000002E-6</v>
      </c>
      <c r="O109" s="122">
        <v>6.0000000000000002E-6</v>
      </c>
      <c r="P109" s="122">
        <v>6.0000000000000002E-6</v>
      </c>
      <c r="Q109" s="122">
        <v>6.0000000000000002E-6</v>
      </c>
      <c r="R109" s="122">
        <v>6.0000000000000002E-6</v>
      </c>
      <c r="S109" s="122">
        <v>6.0000000000000002E-6</v>
      </c>
      <c r="T109" s="122">
        <v>6.0000000000000002E-6</v>
      </c>
      <c r="U109" s="122">
        <v>6.0000000000000002E-6</v>
      </c>
      <c r="V109" s="122">
        <v>6.0000000000000002E-6</v>
      </c>
      <c r="W109" s="122">
        <v>6.0000000000000002E-6</v>
      </c>
      <c r="X109" s="122">
        <v>6.0000000000000002E-6</v>
      </c>
      <c r="Y109" s="122">
        <v>6.0000000000000002E-6</v>
      </c>
      <c r="Z109" s="122">
        <v>6.0000000000000002E-6</v>
      </c>
      <c r="AA109" s="122">
        <v>6.0000000000000002E-6</v>
      </c>
      <c r="AB109" s="123">
        <v>8.6600000000000002E-4</v>
      </c>
      <c r="AC109" s="123">
        <v>8.6600000000000002E-4</v>
      </c>
      <c r="AD109" s="123">
        <v>8.6600000000000002E-4</v>
      </c>
      <c r="AE109" s="123">
        <v>8.6600000000000002E-4</v>
      </c>
      <c r="AF109" s="123">
        <v>8.6600000000000002E-4</v>
      </c>
      <c r="AG109" s="123">
        <v>8.6600000000000002E-4</v>
      </c>
      <c r="AH109" s="123">
        <v>8.6600000000000002E-4</v>
      </c>
      <c r="AI109" s="123">
        <v>8.6600000000000002E-4</v>
      </c>
      <c r="AJ109" s="123">
        <v>8.6600000000000002E-4</v>
      </c>
      <c r="AK109" s="123">
        <v>8.6600000000000002E-4</v>
      </c>
      <c r="AL109" s="123">
        <v>8.6600000000000002E-4</v>
      </c>
      <c r="AM109" s="123">
        <v>8.6600000000000002E-4</v>
      </c>
      <c r="AN109" s="123">
        <v>8.6600000000000002E-4</v>
      </c>
      <c r="AO109" s="123">
        <v>8.6600000000000002E-4</v>
      </c>
      <c r="AP109" s="123">
        <v>8.6600000000000002E-4</v>
      </c>
      <c r="AQ109" s="123">
        <v>8.2200000000000003E-4</v>
      </c>
      <c r="AR109" s="123">
        <v>8.2200000000000003E-4</v>
      </c>
      <c r="AS109" s="123">
        <v>8.2200000000000003E-4</v>
      </c>
      <c r="AT109" s="123">
        <v>8.2200000000000003E-4</v>
      </c>
      <c r="AU109" s="123">
        <v>8.2200000000000003E-4</v>
      </c>
      <c r="AV109" s="123">
        <v>8.2200000000000003E-4</v>
      </c>
      <c r="AW109" s="123">
        <v>8.2200000000000003E-4</v>
      </c>
      <c r="AX109" s="123">
        <v>8.2200000000000003E-4</v>
      </c>
      <c r="AY109" s="123">
        <v>8.2200000000000003E-4</v>
      </c>
      <c r="AZ109" s="123">
        <v>8.2200000000000003E-4</v>
      </c>
      <c r="BA109" s="124">
        <v>0</v>
      </c>
      <c r="BB109" s="124">
        <v>0</v>
      </c>
      <c r="BC109" s="124">
        <v>0</v>
      </c>
      <c r="BD109" s="124">
        <v>0</v>
      </c>
      <c r="BE109" s="124">
        <v>0</v>
      </c>
      <c r="BF109" s="124">
        <v>0</v>
      </c>
      <c r="BG109" s="124">
        <v>0</v>
      </c>
      <c r="BH109" s="124">
        <v>0</v>
      </c>
      <c r="BI109" s="124">
        <v>0</v>
      </c>
      <c r="BJ109" s="124">
        <v>0</v>
      </c>
      <c r="BK109" s="124">
        <v>0</v>
      </c>
      <c r="BL109" s="124">
        <v>0</v>
      </c>
      <c r="BM109" s="124">
        <v>0</v>
      </c>
      <c r="BN109" s="124">
        <v>0</v>
      </c>
      <c r="BO109" s="128">
        <v>4.3999999999999999E-5</v>
      </c>
      <c r="BP109" s="124">
        <v>0</v>
      </c>
      <c r="BQ109" s="124">
        <v>0</v>
      </c>
      <c r="BR109" s="124">
        <v>0</v>
      </c>
      <c r="BS109" s="124">
        <v>0</v>
      </c>
      <c r="BT109" s="124">
        <v>0</v>
      </c>
      <c r="BU109" s="124">
        <v>0</v>
      </c>
      <c r="BV109" s="124">
        <v>0</v>
      </c>
      <c r="BW109" s="124">
        <v>0</v>
      </c>
      <c r="BX109" s="124">
        <v>0</v>
      </c>
      <c r="BY109" s="124">
        <v>0</v>
      </c>
      <c r="BZ109" s="123">
        <v>2.4561779999999998E-2</v>
      </c>
      <c r="CA109" s="123">
        <v>2.4561779999999998E-2</v>
      </c>
      <c r="CB109" s="123">
        <v>2.4561779999999998E-2</v>
      </c>
      <c r="CC109" s="123">
        <v>2.4561779999999998E-2</v>
      </c>
      <c r="CD109" s="123">
        <v>2.4561779999999998E-2</v>
      </c>
      <c r="CE109" s="123">
        <v>2.4561779999999998E-2</v>
      </c>
      <c r="CF109" s="123">
        <v>2.4561779999999998E-2</v>
      </c>
      <c r="CG109" s="123">
        <v>2.4561779999999998E-2</v>
      </c>
      <c r="CH109" s="123">
        <v>2.4561779999999998E-2</v>
      </c>
      <c r="CI109" s="123">
        <v>2.4561779999999998E-2</v>
      </c>
      <c r="CJ109" s="123">
        <v>2.4561779999999998E-2</v>
      </c>
      <c r="CK109" s="123">
        <v>2.4561779999999998E-2</v>
      </c>
      <c r="CL109" s="123">
        <v>2.4561779999999998E-2</v>
      </c>
      <c r="CM109" s="123">
        <v>2.4561779999999998E-2</v>
      </c>
      <c r="CN109" s="123">
        <v>2.4561779999999998E-2</v>
      </c>
      <c r="CO109" s="123">
        <v>2.5060829999999999E-2</v>
      </c>
      <c r="CP109" s="123">
        <v>2.5060829999999999E-2</v>
      </c>
      <c r="CQ109" s="123">
        <v>2.5060829999999999E-2</v>
      </c>
      <c r="CR109" s="123">
        <v>1.7616960000000001E-2</v>
      </c>
      <c r="CS109" s="123">
        <v>1.7616960000000001E-2</v>
      </c>
      <c r="CT109" s="123">
        <v>1.7616960000000001E-2</v>
      </c>
      <c r="CU109" s="123">
        <v>1.7616960000000001E-2</v>
      </c>
      <c r="CV109" s="123">
        <v>1.7616960000000001E-2</v>
      </c>
      <c r="CW109" s="123">
        <v>1.7616960000000001E-2</v>
      </c>
      <c r="CX109" s="123">
        <v>1.7038709999999999E-2</v>
      </c>
      <c r="CY109" s="125">
        <v>45747</v>
      </c>
      <c r="CZ109" s="125">
        <v>45747</v>
      </c>
      <c r="DA109" s="125">
        <v>45747</v>
      </c>
      <c r="DB109" s="125">
        <v>45747</v>
      </c>
      <c r="DC109" s="125">
        <v>45747</v>
      </c>
      <c r="DD109" s="125">
        <v>45747</v>
      </c>
      <c r="DE109" s="125">
        <v>45747</v>
      </c>
      <c r="DF109" s="125">
        <v>45747</v>
      </c>
      <c r="DG109" s="125">
        <v>45747</v>
      </c>
      <c r="DH109" s="125">
        <v>45747</v>
      </c>
      <c r="DI109" s="125">
        <v>45747</v>
      </c>
      <c r="DJ109" s="125">
        <v>45747</v>
      </c>
      <c r="DK109" s="125">
        <v>45747</v>
      </c>
      <c r="DL109" s="125">
        <v>45747</v>
      </c>
      <c r="DM109" s="125">
        <v>45747</v>
      </c>
      <c r="DN109" s="125">
        <v>45657</v>
      </c>
      <c r="DO109" s="125">
        <v>45657</v>
      </c>
      <c r="DP109" s="125">
        <v>45657</v>
      </c>
      <c r="DQ109" s="125">
        <v>45473</v>
      </c>
      <c r="DR109" s="125">
        <v>45473</v>
      </c>
      <c r="DS109" s="125">
        <v>45473</v>
      </c>
      <c r="DT109" s="125">
        <v>45473</v>
      </c>
      <c r="DU109" s="125">
        <v>45473</v>
      </c>
      <c r="DV109" s="125">
        <v>45473</v>
      </c>
      <c r="DW109" s="125">
        <v>45382</v>
      </c>
      <c r="DX109" s="126" t="s">
        <v>150</v>
      </c>
      <c r="DY109" s="126" t="s">
        <v>150</v>
      </c>
      <c r="DZ109" s="126" t="s">
        <v>150</v>
      </c>
      <c r="EA109" s="126" t="s">
        <v>150</v>
      </c>
      <c r="EB109" s="126" t="s">
        <v>150</v>
      </c>
      <c r="EC109" s="126" t="s">
        <v>150</v>
      </c>
      <c r="ED109" s="126" t="s">
        <v>150</v>
      </c>
      <c r="EE109" s="126" t="s">
        <v>150</v>
      </c>
      <c r="EF109" s="126" t="s">
        <v>150</v>
      </c>
      <c r="EG109" s="126" t="s">
        <v>150</v>
      </c>
      <c r="EH109" s="126" t="s">
        <v>150</v>
      </c>
      <c r="EI109" s="126" t="s">
        <v>150</v>
      </c>
      <c r="EJ109" s="126" t="s">
        <v>150</v>
      </c>
      <c r="EK109" s="126" t="s">
        <v>150</v>
      </c>
      <c r="EL109" s="126" t="s">
        <v>150</v>
      </c>
      <c r="EM109" s="126" t="s">
        <v>150</v>
      </c>
      <c r="EN109" s="126" t="s">
        <v>150</v>
      </c>
      <c r="EO109" s="126" t="s">
        <v>150</v>
      </c>
      <c r="EP109" s="126" t="s">
        <v>150</v>
      </c>
      <c r="EQ109" s="126" t="s">
        <v>150</v>
      </c>
      <c r="ER109" s="126" t="s">
        <v>150</v>
      </c>
      <c r="ES109" s="126" t="s">
        <v>150</v>
      </c>
      <c r="ET109" s="126" t="s">
        <v>150</v>
      </c>
      <c r="EU109" s="126" t="s">
        <v>150</v>
      </c>
      <c r="EV109" s="126" t="s">
        <v>150</v>
      </c>
      <c r="EW109" s="126" t="s">
        <v>151</v>
      </c>
      <c r="EX109" s="126" t="s">
        <v>152</v>
      </c>
      <c r="EY109" s="123">
        <v>1047.34516149</v>
      </c>
      <c r="EZ109" s="126"/>
      <c r="FA109" s="126"/>
      <c r="FB109" s="126"/>
      <c r="FC109" s="126"/>
      <c r="FD109" s="126" t="s">
        <v>144</v>
      </c>
      <c r="FE109" s="126" t="s">
        <v>144</v>
      </c>
      <c r="FF109" s="126" t="s">
        <v>144</v>
      </c>
      <c r="FG109" s="126" t="s">
        <v>144</v>
      </c>
      <c r="FH109" s="126" t="s">
        <v>144</v>
      </c>
      <c r="FI109" s="126" t="s">
        <v>144</v>
      </c>
      <c r="FJ109" s="126" t="s">
        <v>144</v>
      </c>
      <c r="FK109" s="126" t="s">
        <v>144</v>
      </c>
      <c r="FL109" s="126" t="s">
        <v>144</v>
      </c>
      <c r="FM109" s="126" t="s">
        <v>144</v>
      </c>
      <c r="FN109" s="126" t="s">
        <v>144</v>
      </c>
      <c r="FO109" s="126" t="s">
        <v>144</v>
      </c>
      <c r="FP109" s="126" t="s">
        <v>144</v>
      </c>
      <c r="FQ109" s="126" t="s">
        <v>144</v>
      </c>
      <c r="FR109" s="126" t="s">
        <v>144</v>
      </c>
      <c r="FS109" s="126" t="s">
        <v>144</v>
      </c>
      <c r="FT109" s="126" t="s">
        <v>144</v>
      </c>
      <c r="FU109" s="126" t="s">
        <v>144</v>
      </c>
      <c r="FV109" s="126" t="s">
        <v>144</v>
      </c>
      <c r="FW109" s="126" t="s">
        <v>144</v>
      </c>
      <c r="FX109" s="126" t="s">
        <v>144</v>
      </c>
      <c r="FY109" s="126" t="s">
        <v>144</v>
      </c>
      <c r="FZ109" s="126" t="s">
        <v>182</v>
      </c>
      <c r="GA109" s="126" t="s">
        <v>163</v>
      </c>
    </row>
    <row r="110" spans="1:183" ht="14.25" customHeight="1">
      <c r="A110" s="121">
        <v>108</v>
      </c>
      <c r="B110" s="121" t="s">
        <v>321</v>
      </c>
      <c r="C110" s="122">
        <v>3.9999999999999998E-6</v>
      </c>
      <c r="D110" s="122">
        <v>3.9999999999999998E-6</v>
      </c>
      <c r="E110" s="122">
        <v>3.9999999999999998E-6</v>
      </c>
      <c r="F110" s="122">
        <v>3.9999999999999998E-6</v>
      </c>
      <c r="G110" s="122">
        <v>3.9999999999999998E-6</v>
      </c>
      <c r="H110" s="122">
        <v>3.9999999999999998E-6</v>
      </c>
      <c r="I110" s="122">
        <v>3.9999999999999998E-6</v>
      </c>
      <c r="J110" s="122">
        <v>1.9999999999999999E-6</v>
      </c>
      <c r="K110" s="122">
        <v>1.9999999999999999E-6</v>
      </c>
      <c r="L110" s="122">
        <v>1.9999999999999999E-6</v>
      </c>
      <c r="M110" s="121"/>
      <c r="N110" s="121"/>
      <c r="O110" s="121"/>
      <c r="P110" s="121"/>
      <c r="Q110" s="121"/>
      <c r="R110" s="121"/>
      <c r="S110" s="121"/>
      <c r="T110" s="121"/>
      <c r="U110" s="121"/>
      <c r="V110" s="121"/>
      <c r="W110" s="121"/>
      <c r="X110" s="121"/>
      <c r="Y110" s="121"/>
      <c r="Z110" s="121"/>
      <c r="AA110" s="121"/>
      <c r="AB110" s="123">
        <v>5.6099999999999998E-4</v>
      </c>
      <c r="AC110" s="123">
        <v>5.6099999999999998E-4</v>
      </c>
      <c r="AD110" s="123">
        <v>5.6099999999999998E-4</v>
      </c>
      <c r="AE110" s="123">
        <v>5.6099999999999998E-4</v>
      </c>
      <c r="AF110" s="123">
        <v>5.6099999999999998E-4</v>
      </c>
      <c r="AG110" s="123">
        <v>5.6099999999999998E-4</v>
      </c>
      <c r="AH110" s="123">
        <v>5.6099999999999998E-4</v>
      </c>
      <c r="AI110" s="123">
        <v>2.2100000000000001E-4</v>
      </c>
      <c r="AJ110" s="123">
        <v>2.2100000000000001E-4</v>
      </c>
      <c r="AK110" s="123">
        <v>2.2100000000000001E-4</v>
      </c>
      <c r="AL110" s="126"/>
      <c r="AM110" s="126"/>
      <c r="AN110" s="126"/>
      <c r="AO110" s="126"/>
      <c r="AP110" s="126"/>
      <c r="AQ110" s="126"/>
      <c r="AR110" s="126"/>
      <c r="AS110" s="126"/>
      <c r="AT110" s="126"/>
      <c r="AU110" s="126"/>
      <c r="AV110" s="126"/>
      <c r="AW110" s="126"/>
      <c r="AX110" s="126"/>
      <c r="AY110" s="126"/>
      <c r="AZ110" s="126"/>
      <c r="BA110" s="124">
        <v>0</v>
      </c>
      <c r="BB110" s="124">
        <v>0</v>
      </c>
      <c r="BC110" s="124">
        <v>0</v>
      </c>
      <c r="BD110" s="124">
        <v>0</v>
      </c>
      <c r="BE110" s="124">
        <v>0</v>
      </c>
      <c r="BF110" s="124">
        <v>0</v>
      </c>
      <c r="BG110" s="128">
        <v>3.4000000000000002E-4</v>
      </c>
      <c r="BH110" s="124">
        <v>0</v>
      </c>
      <c r="BI110" s="124">
        <v>0</v>
      </c>
      <c r="BJ110" s="128">
        <v>2.2100000000000001E-4</v>
      </c>
      <c r="BK110" s="126"/>
      <c r="BL110" s="126"/>
      <c r="BM110" s="126"/>
      <c r="BN110" s="126"/>
      <c r="BO110" s="126"/>
      <c r="BP110" s="126"/>
      <c r="BQ110" s="126"/>
      <c r="BR110" s="126"/>
      <c r="BS110" s="126"/>
      <c r="BT110" s="126"/>
      <c r="BU110" s="126"/>
      <c r="BV110" s="126"/>
      <c r="BW110" s="126"/>
      <c r="BX110" s="126"/>
      <c r="BY110" s="126"/>
      <c r="BZ110" s="123">
        <v>2.014376E-2</v>
      </c>
      <c r="CA110" s="123">
        <v>2.014376E-2</v>
      </c>
      <c r="CB110" s="123">
        <v>2.014376E-2</v>
      </c>
      <c r="CC110" s="123">
        <v>2.014376E-2</v>
      </c>
      <c r="CD110" s="123">
        <v>2.014376E-2</v>
      </c>
      <c r="CE110" s="123">
        <v>2.014376E-2</v>
      </c>
      <c r="CF110" s="123">
        <v>2.014376E-2</v>
      </c>
      <c r="CG110" s="123">
        <v>7.8106399999999998E-3</v>
      </c>
      <c r="CH110" s="123">
        <v>7.1974400000000003E-3</v>
      </c>
      <c r="CI110" s="123">
        <v>7.1995799999999997E-3</v>
      </c>
      <c r="CJ110" s="126"/>
      <c r="CK110" s="126"/>
      <c r="CL110" s="126"/>
      <c r="CM110" s="126"/>
      <c r="CN110" s="126"/>
      <c r="CO110" s="126"/>
      <c r="CP110" s="126"/>
      <c r="CQ110" s="126"/>
      <c r="CR110" s="126"/>
      <c r="CS110" s="126"/>
      <c r="CT110" s="126"/>
      <c r="CU110" s="126"/>
      <c r="CV110" s="126"/>
      <c r="CW110" s="126"/>
      <c r="CX110" s="126"/>
      <c r="CY110" s="125">
        <v>45991</v>
      </c>
      <c r="CZ110" s="125">
        <v>45991</v>
      </c>
      <c r="DA110" s="125">
        <v>45991</v>
      </c>
      <c r="DB110" s="125">
        <v>45991</v>
      </c>
      <c r="DC110" s="125">
        <v>45991</v>
      </c>
      <c r="DD110" s="125">
        <v>45991</v>
      </c>
      <c r="DE110" s="125">
        <v>45991</v>
      </c>
      <c r="DF110" s="125">
        <v>45961</v>
      </c>
      <c r="DG110" s="125">
        <v>45930</v>
      </c>
      <c r="DH110" s="125">
        <v>45900</v>
      </c>
      <c r="DI110" s="126"/>
      <c r="DJ110" s="126"/>
      <c r="DK110" s="126"/>
      <c r="DL110" s="126"/>
      <c r="DM110" s="126"/>
      <c r="DN110" s="126"/>
      <c r="DO110" s="126"/>
      <c r="DP110" s="126"/>
      <c r="DQ110" s="126"/>
      <c r="DR110" s="126"/>
      <c r="DS110" s="126"/>
      <c r="DT110" s="126"/>
      <c r="DU110" s="126"/>
      <c r="DV110" s="126"/>
      <c r="DW110" s="126"/>
      <c r="DX110" s="126" t="s">
        <v>150</v>
      </c>
      <c r="DY110" s="126" t="s">
        <v>150</v>
      </c>
      <c r="DZ110" s="126" t="s">
        <v>150</v>
      </c>
      <c r="EA110" s="126" t="s">
        <v>150</v>
      </c>
      <c r="EB110" s="126" t="s">
        <v>150</v>
      </c>
      <c r="EC110" s="126" t="s">
        <v>150</v>
      </c>
      <c r="ED110" s="126" t="s">
        <v>150</v>
      </c>
      <c r="EE110" s="126" t="s">
        <v>150</v>
      </c>
      <c r="EF110" s="126" t="s">
        <v>150</v>
      </c>
      <c r="EG110" s="126" t="s">
        <v>150</v>
      </c>
      <c r="EH110" s="126"/>
      <c r="EI110" s="126"/>
      <c r="EJ110" s="126"/>
      <c r="EK110" s="126"/>
      <c r="EL110" s="126"/>
      <c r="EM110" s="126"/>
      <c r="EN110" s="126"/>
      <c r="EO110" s="126"/>
      <c r="EP110" s="126"/>
      <c r="EQ110" s="126"/>
      <c r="ER110" s="126"/>
      <c r="ES110" s="126"/>
      <c r="ET110" s="126"/>
      <c r="EU110" s="126"/>
      <c r="EV110" s="126"/>
      <c r="EW110" s="126" t="s">
        <v>151</v>
      </c>
      <c r="EX110" s="126" t="s">
        <v>173</v>
      </c>
      <c r="EY110" s="123">
        <v>21803.934040759999</v>
      </c>
      <c r="EZ110" s="126" t="s">
        <v>175</v>
      </c>
      <c r="FA110" s="126" t="s">
        <v>157</v>
      </c>
      <c r="FB110" s="126" t="s">
        <v>157</v>
      </c>
      <c r="FC110" s="126" t="s">
        <v>157</v>
      </c>
      <c r="FD110" s="126" t="s">
        <v>157</v>
      </c>
      <c r="FE110" s="126" t="s">
        <v>157</v>
      </c>
      <c r="FF110" s="126" t="s">
        <v>157</v>
      </c>
      <c r="FG110" s="126" t="s">
        <v>157</v>
      </c>
      <c r="FH110" s="126" t="s">
        <v>196</v>
      </c>
      <c r="FI110" s="126" t="s">
        <v>196</v>
      </c>
      <c r="FJ110" s="126" t="s">
        <v>196</v>
      </c>
      <c r="FK110" s="126"/>
      <c r="FL110" s="126"/>
      <c r="FM110" s="126"/>
      <c r="FN110" s="126"/>
      <c r="FO110" s="126"/>
      <c r="FP110" s="126"/>
      <c r="FQ110" s="126"/>
      <c r="FR110" s="126"/>
      <c r="FS110" s="126"/>
      <c r="FT110" s="126"/>
      <c r="FU110" s="126"/>
      <c r="FV110" s="126"/>
      <c r="FW110" s="126"/>
      <c r="FX110" s="126"/>
      <c r="FY110" s="126"/>
      <c r="FZ110" s="126" t="s">
        <v>247</v>
      </c>
      <c r="GA110" s="126" t="s">
        <v>163</v>
      </c>
    </row>
    <row r="111" spans="1:183" ht="14.25" customHeight="1">
      <c r="A111" s="121">
        <v>109</v>
      </c>
      <c r="B111" s="121" t="s">
        <v>322</v>
      </c>
      <c r="C111" s="122">
        <v>3.0000000000000001E-6</v>
      </c>
      <c r="D111" s="122">
        <v>3.0000000000000001E-6</v>
      </c>
      <c r="E111" s="122">
        <v>3.0000000000000001E-6</v>
      </c>
      <c r="F111" s="122">
        <v>3.0000000000000001E-6</v>
      </c>
      <c r="G111" s="122">
        <v>3.0000000000000001E-6</v>
      </c>
      <c r="H111" s="122">
        <v>3.0000000000000001E-6</v>
      </c>
      <c r="I111" s="122">
        <v>3.0000000000000001E-6</v>
      </c>
      <c r="J111" s="122">
        <v>3.0000000000000001E-6</v>
      </c>
      <c r="K111" s="121"/>
      <c r="L111" s="121"/>
      <c r="M111" s="121"/>
      <c r="N111" s="121"/>
      <c r="O111" s="121"/>
      <c r="P111" s="121"/>
      <c r="Q111" s="121"/>
      <c r="R111" s="121"/>
      <c r="S111" s="121"/>
      <c r="T111" s="121"/>
      <c r="U111" s="121"/>
      <c r="V111" s="121"/>
      <c r="W111" s="121"/>
      <c r="X111" s="121"/>
      <c r="Y111" s="121"/>
      <c r="Z111" s="121"/>
      <c r="AA111" s="121"/>
      <c r="AB111" s="123">
        <v>3.9300000000000001E-4</v>
      </c>
      <c r="AC111" s="123">
        <v>3.9300000000000001E-4</v>
      </c>
      <c r="AD111" s="123">
        <v>3.9300000000000001E-4</v>
      </c>
      <c r="AE111" s="123">
        <v>3.9300000000000001E-4</v>
      </c>
      <c r="AF111" s="123">
        <v>3.9300000000000001E-4</v>
      </c>
      <c r="AG111" s="123">
        <v>3.9300000000000001E-4</v>
      </c>
      <c r="AH111" s="123">
        <v>3.9300000000000001E-4</v>
      </c>
      <c r="AI111" s="123">
        <v>3.9300000000000001E-4</v>
      </c>
      <c r="AJ111" s="126"/>
      <c r="AK111" s="126"/>
      <c r="AL111" s="126"/>
      <c r="AM111" s="126"/>
      <c r="AN111" s="126"/>
      <c r="AO111" s="126"/>
      <c r="AP111" s="126"/>
      <c r="AQ111" s="126"/>
      <c r="AR111" s="126"/>
      <c r="AS111" s="126"/>
      <c r="AT111" s="126"/>
      <c r="AU111" s="126"/>
      <c r="AV111" s="126"/>
      <c r="AW111" s="126"/>
      <c r="AX111" s="126"/>
      <c r="AY111" s="126"/>
      <c r="AZ111" s="126"/>
      <c r="BA111" s="124">
        <v>0</v>
      </c>
      <c r="BB111" s="124">
        <v>0</v>
      </c>
      <c r="BC111" s="124">
        <v>0</v>
      </c>
      <c r="BD111" s="124">
        <v>0</v>
      </c>
      <c r="BE111" s="124">
        <v>0</v>
      </c>
      <c r="BF111" s="124">
        <v>0</v>
      </c>
      <c r="BG111" s="124">
        <v>0</v>
      </c>
      <c r="BH111" s="128">
        <v>3.9300000000000001E-4</v>
      </c>
      <c r="BI111" s="126"/>
      <c r="BJ111" s="126"/>
      <c r="BK111" s="126"/>
      <c r="BL111" s="126"/>
      <c r="BM111" s="126"/>
      <c r="BN111" s="126"/>
      <c r="BO111" s="126"/>
      <c r="BP111" s="126"/>
      <c r="BQ111" s="126"/>
      <c r="BR111" s="126"/>
      <c r="BS111" s="126"/>
      <c r="BT111" s="126"/>
      <c r="BU111" s="126"/>
      <c r="BV111" s="126"/>
      <c r="BW111" s="126"/>
      <c r="BX111" s="126"/>
      <c r="BY111" s="126"/>
      <c r="BZ111" s="123">
        <v>1.3889500000000001E-2</v>
      </c>
      <c r="CA111" s="123">
        <v>1.3889500000000001E-2</v>
      </c>
      <c r="CB111" s="123">
        <v>1.3889500000000001E-2</v>
      </c>
      <c r="CC111" s="123">
        <v>1.3889500000000001E-2</v>
      </c>
      <c r="CD111" s="123">
        <v>1.3889500000000001E-2</v>
      </c>
      <c r="CE111" s="123">
        <v>1.3889500000000001E-2</v>
      </c>
      <c r="CF111" s="123">
        <v>1.3889500000000001E-2</v>
      </c>
      <c r="CG111" s="123">
        <v>1.3889500000000001E-2</v>
      </c>
      <c r="CH111" s="126"/>
      <c r="CI111" s="126"/>
      <c r="CJ111" s="126"/>
      <c r="CK111" s="126"/>
      <c r="CL111" s="126"/>
      <c r="CM111" s="126"/>
      <c r="CN111" s="126"/>
      <c r="CO111" s="126"/>
      <c r="CP111" s="126"/>
      <c r="CQ111" s="126"/>
      <c r="CR111" s="126"/>
      <c r="CS111" s="126"/>
      <c r="CT111" s="126"/>
      <c r="CU111" s="126"/>
      <c r="CV111" s="126"/>
      <c r="CW111" s="126"/>
      <c r="CX111" s="126"/>
      <c r="CY111" s="125">
        <v>45961</v>
      </c>
      <c r="CZ111" s="125">
        <v>45961</v>
      </c>
      <c r="DA111" s="125">
        <v>45961</v>
      </c>
      <c r="DB111" s="125">
        <v>45961</v>
      </c>
      <c r="DC111" s="125">
        <v>45961</v>
      </c>
      <c r="DD111" s="125">
        <v>45961</v>
      </c>
      <c r="DE111" s="125">
        <v>45961</v>
      </c>
      <c r="DF111" s="125">
        <v>45961</v>
      </c>
      <c r="DG111" s="126"/>
      <c r="DH111" s="126"/>
      <c r="DI111" s="126"/>
      <c r="DJ111" s="126"/>
      <c r="DK111" s="126"/>
      <c r="DL111" s="126"/>
      <c r="DM111" s="126"/>
      <c r="DN111" s="126"/>
      <c r="DO111" s="126"/>
      <c r="DP111" s="126"/>
      <c r="DQ111" s="126"/>
      <c r="DR111" s="126"/>
      <c r="DS111" s="126"/>
      <c r="DT111" s="126"/>
      <c r="DU111" s="126"/>
      <c r="DV111" s="126"/>
      <c r="DW111" s="126"/>
      <c r="DX111" s="126" t="s">
        <v>150</v>
      </c>
      <c r="DY111" s="126" t="s">
        <v>150</v>
      </c>
      <c r="DZ111" s="126" t="s">
        <v>150</v>
      </c>
      <c r="EA111" s="126" t="s">
        <v>150</v>
      </c>
      <c r="EB111" s="126" t="s">
        <v>150</v>
      </c>
      <c r="EC111" s="126" t="s">
        <v>150</v>
      </c>
      <c r="ED111" s="126" t="s">
        <v>150</v>
      </c>
      <c r="EE111" s="126" t="s">
        <v>150</v>
      </c>
      <c r="EF111" s="126"/>
      <c r="EG111" s="126"/>
      <c r="EH111" s="126"/>
      <c r="EI111" s="126"/>
      <c r="EJ111" s="126"/>
      <c r="EK111" s="126"/>
      <c r="EL111" s="126"/>
      <c r="EM111" s="126"/>
      <c r="EN111" s="126"/>
      <c r="EO111" s="126"/>
      <c r="EP111" s="126"/>
      <c r="EQ111" s="126"/>
      <c r="ER111" s="126"/>
      <c r="ES111" s="126"/>
      <c r="ET111" s="126"/>
      <c r="EU111" s="126"/>
      <c r="EV111" s="126"/>
      <c r="EW111" s="126" t="s">
        <v>151</v>
      </c>
      <c r="EX111" s="126" t="s">
        <v>173</v>
      </c>
      <c r="EY111" s="123">
        <v>4162.8498814100003</v>
      </c>
      <c r="EZ111" s="126" t="s">
        <v>153</v>
      </c>
      <c r="FA111" s="126" t="s">
        <v>144</v>
      </c>
      <c r="FB111" s="126" t="s">
        <v>144</v>
      </c>
      <c r="FC111" s="126" t="s">
        <v>157</v>
      </c>
      <c r="FD111" s="126" t="s">
        <v>157</v>
      </c>
      <c r="FE111" s="126" t="s">
        <v>157</v>
      </c>
      <c r="FF111" s="126" t="s">
        <v>157</v>
      </c>
      <c r="FG111" s="126" t="s">
        <v>157</v>
      </c>
      <c r="FH111" s="126" t="s">
        <v>157</v>
      </c>
      <c r="FI111" s="126"/>
      <c r="FJ111" s="126"/>
      <c r="FK111" s="126"/>
      <c r="FL111" s="126"/>
      <c r="FM111" s="126"/>
      <c r="FN111" s="126"/>
      <c r="FO111" s="126"/>
      <c r="FP111" s="126"/>
      <c r="FQ111" s="126"/>
      <c r="FR111" s="126"/>
      <c r="FS111" s="126"/>
      <c r="FT111" s="126"/>
      <c r="FU111" s="126"/>
      <c r="FV111" s="126"/>
      <c r="FW111" s="126"/>
      <c r="FX111" s="126"/>
      <c r="FY111" s="126"/>
      <c r="FZ111" s="126" t="s">
        <v>323</v>
      </c>
      <c r="GA111" s="126" t="s">
        <v>324</v>
      </c>
    </row>
    <row r="112" spans="1:183" ht="14.25" customHeight="1">
      <c r="A112" s="121">
        <v>110</v>
      </c>
      <c r="B112" s="121" t="s">
        <v>325</v>
      </c>
      <c r="C112" s="122">
        <v>3.0000000000000001E-6</v>
      </c>
      <c r="D112" s="122">
        <v>3.0000000000000001E-6</v>
      </c>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3">
        <v>3.88E-4</v>
      </c>
      <c r="AC112" s="123">
        <v>3.88E-4</v>
      </c>
      <c r="AD112" s="126"/>
      <c r="AE112" s="126"/>
      <c r="AF112" s="126"/>
      <c r="AG112" s="126"/>
      <c r="AH112" s="126"/>
      <c r="AI112" s="126"/>
      <c r="AJ112" s="126"/>
      <c r="AK112" s="126"/>
      <c r="AL112" s="126"/>
      <c r="AM112" s="126"/>
      <c r="AN112" s="126"/>
      <c r="AO112" s="126"/>
      <c r="AP112" s="126"/>
      <c r="AQ112" s="126"/>
      <c r="AR112" s="126"/>
      <c r="AS112" s="126"/>
      <c r="AT112" s="126"/>
      <c r="AU112" s="126"/>
      <c r="AV112" s="126"/>
      <c r="AW112" s="126"/>
      <c r="AX112" s="126"/>
      <c r="AY112" s="126"/>
      <c r="AZ112" s="126"/>
      <c r="BA112" s="124">
        <v>0</v>
      </c>
      <c r="BB112" s="128">
        <v>3.88E-4</v>
      </c>
      <c r="BC112" s="126"/>
      <c r="BD112" s="126"/>
      <c r="BE112" s="126"/>
      <c r="BF112" s="126"/>
      <c r="BG112" s="126"/>
      <c r="BH112" s="126"/>
      <c r="BI112" s="126"/>
      <c r="BJ112" s="126"/>
      <c r="BK112" s="126"/>
      <c r="BL112" s="126"/>
      <c r="BM112" s="126"/>
      <c r="BN112" s="126"/>
      <c r="BO112" s="126"/>
      <c r="BP112" s="126"/>
      <c r="BQ112" s="126"/>
      <c r="BR112" s="126"/>
      <c r="BS112" s="126"/>
      <c r="BT112" s="126"/>
      <c r="BU112" s="126"/>
      <c r="BV112" s="126"/>
      <c r="BW112" s="126"/>
      <c r="BX112" s="126"/>
      <c r="BY112" s="126"/>
      <c r="BZ112" s="123">
        <v>1.4002769999999999E-2</v>
      </c>
      <c r="CA112" s="123">
        <v>1.4002769999999999E-2</v>
      </c>
      <c r="CB112" s="126"/>
      <c r="CC112" s="126"/>
      <c r="CD112" s="126"/>
      <c r="CE112" s="126"/>
      <c r="CF112" s="126"/>
      <c r="CG112" s="126"/>
      <c r="CH112" s="126"/>
      <c r="CI112" s="126"/>
      <c r="CJ112" s="126"/>
      <c r="CK112" s="126"/>
      <c r="CL112" s="126"/>
      <c r="CM112" s="126"/>
      <c r="CN112" s="126"/>
      <c r="CO112" s="126"/>
      <c r="CP112" s="126"/>
      <c r="CQ112" s="126"/>
      <c r="CR112" s="126"/>
      <c r="CS112" s="126"/>
      <c r="CT112" s="126"/>
      <c r="CU112" s="126"/>
      <c r="CV112" s="126"/>
      <c r="CW112" s="126"/>
      <c r="CX112" s="126"/>
      <c r="CY112" s="125">
        <v>46142</v>
      </c>
      <c r="CZ112" s="125">
        <v>46142</v>
      </c>
      <c r="DA112" s="126"/>
      <c r="DB112" s="126"/>
      <c r="DC112" s="126"/>
      <c r="DD112" s="126"/>
      <c r="DE112" s="126"/>
      <c r="DF112" s="126"/>
      <c r="DG112" s="126"/>
      <c r="DH112" s="126"/>
      <c r="DI112" s="126"/>
      <c r="DJ112" s="126"/>
      <c r="DK112" s="126"/>
      <c r="DL112" s="126"/>
      <c r="DM112" s="126"/>
      <c r="DN112" s="126"/>
      <c r="DO112" s="126"/>
      <c r="DP112" s="126"/>
      <c r="DQ112" s="126"/>
      <c r="DR112" s="126"/>
      <c r="DS112" s="126"/>
      <c r="DT112" s="126"/>
      <c r="DU112" s="126"/>
      <c r="DV112" s="126"/>
      <c r="DW112" s="126"/>
      <c r="DX112" s="126" t="s">
        <v>150</v>
      </c>
      <c r="DY112" s="126" t="s">
        <v>150</v>
      </c>
      <c r="DZ112" s="126"/>
      <c r="EA112" s="126"/>
      <c r="EB112" s="126"/>
      <c r="EC112" s="126"/>
      <c r="ED112" s="126"/>
      <c r="EE112" s="126"/>
      <c r="EF112" s="126"/>
      <c r="EG112" s="126"/>
      <c r="EH112" s="126"/>
      <c r="EI112" s="126"/>
      <c r="EJ112" s="126"/>
      <c r="EK112" s="126"/>
      <c r="EL112" s="126"/>
      <c r="EM112" s="126"/>
      <c r="EN112" s="126"/>
      <c r="EO112" s="126"/>
      <c r="EP112" s="126"/>
      <c r="EQ112" s="126"/>
      <c r="ER112" s="126"/>
      <c r="ES112" s="126"/>
      <c r="ET112" s="126"/>
      <c r="EU112" s="126"/>
      <c r="EV112" s="126"/>
      <c r="EW112" s="126" t="s">
        <v>151</v>
      </c>
      <c r="EX112" s="126" t="s">
        <v>152</v>
      </c>
      <c r="EY112" s="123">
        <v>4.2785784099999997</v>
      </c>
      <c r="EZ112" s="126"/>
      <c r="FA112" s="126" t="s">
        <v>196</v>
      </c>
      <c r="FB112" s="126" t="s">
        <v>196</v>
      </c>
      <c r="FC112" s="126"/>
      <c r="FD112" s="126"/>
      <c r="FE112" s="126"/>
      <c r="FF112" s="126"/>
      <c r="FG112" s="126"/>
      <c r="FH112" s="126"/>
      <c r="FI112" s="126"/>
      <c r="FJ112" s="126"/>
      <c r="FK112" s="126"/>
      <c r="FL112" s="126"/>
      <c r="FM112" s="126"/>
      <c r="FN112" s="126"/>
      <c r="FO112" s="126"/>
      <c r="FP112" s="126"/>
      <c r="FQ112" s="126"/>
      <c r="FR112" s="126"/>
      <c r="FS112" s="126"/>
      <c r="FT112" s="126"/>
      <c r="FU112" s="126"/>
      <c r="FV112" s="126"/>
      <c r="FW112" s="126"/>
      <c r="FX112" s="126"/>
      <c r="FY112" s="126"/>
      <c r="FZ112" s="126" t="s">
        <v>154</v>
      </c>
      <c r="GA112" s="126" t="s">
        <v>146</v>
      </c>
    </row>
    <row r="113" spans="1:183" ht="14.25" customHeight="1">
      <c r="A113" s="121">
        <v>111</v>
      </c>
      <c r="B113" s="121" t="s">
        <v>326</v>
      </c>
      <c r="C113" s="122">
        <v>1.9999999999999999E-6</v>
      </c>
      <c r="D113" s="122">
        <v>1.9999999999999999E-6</v>
      </c>
      <c r="E113" s="122">
        <v>1.9999999999999999E-6</v>
      </c>
      <c r="F113" s="122">
        <v>1.9999999999999999E-6</v>
      </c>
      <c r="G113" s="122">
        <v>1.9999999999999999E-6</v>
      </c>
      <c r="H113" s="122">
        <v>1.9999999999999999E-6</v>
      </c>
      <c r="I113" s="122">
        <v>1.9999999999999999E-6</v>
      </c>
      <c r="J113" s="122">
        <v>1.9999999999999999E-6</v>
      </c>
      <c r="K113" s="121"/>
      <c r="L113" s="121"/>
      <c r="M113" s="121"/>
      <c r="N113" s="121"/>
      <c r="O113" s="121"/>
      <c r="P113" s="121"/>
      <c r="Q113" s="121"/>
      <c r="R113" s="121"/>
      <c r="S113" s="121"/>
      <c r="T113" s="121"/>
      <c r="U113" s="121"/>
      <c r="V113" s="121"/>
      <c r="W113" s="121"/>
      <c r="X113" s="121"/>
      <c r="Y113" s="121"/>
      <c r="Z113" s="121"/>
      <c r="AA113" s="121"/>
      <c r="AB113" s="123">
        <v>2.7500000000000002E-4</v>
      </c>
      <c r="AC113" s="123">
        <v>2.7500000000000002E-4</v>
      </c>
      <c r="AD113" s="123">
        <v>2.7500000000000002E-4</v>
      </c>
      <c r="AE113" s="123">
        <v>2.5099999999999998E-4</v>
      </c>
      <c r="AF113" s="123">
        <v>2.3800000000000001E-4</v>
      </c>
      <c r="AG113" s="123">
        <v>2.3800000000000001E-4</v>
      </c>
      <c r="AH113" s="123">
        <v>2.3499999999999999E-4</v>
      </c>
      <c r="AI113" s="123">
        <v>2.3499999999999999E-4</v>
      </c>
      <c r="AJ113" s="126"/>
      <c r="AK113" s="126"/>
      <c r="AL113" s="126"/>
      <c r="AM113" s="126"/>
      <c r="AN113" s="126"/>
      <c r="AO113" s="126"/>
      <c r="AP113" s="126"/>
      <c r="AQ113" s="126"/>
      <c r="AR113" s="126"/>
      <c r="AS113" s="126"/>
      <c r="AT113" s="126"/>
      <c r="AU113" s="126"/>
      <c r="AV113" s="126"/>
      <c r="AW113" s="126"/>
      <c r="AX113" s="126"/>
      <c r="AY113" s="126"/>
      <c r="AZ113" s="126"/>
      <c r="BA113" s="124">
        <v>0</v>
      </c>
      <c r="BB113" s="124">
        <v>0</v>
      </c>
      <c r="BC113" s="128">
        <v>2.4000000000000001E-5</v>
      </c>
      <c r="BD113" s="128">
        <v>1.2999999999999999E-5</v>
      </c>
      <c r="BE113" s="124">
        <v>0</v>
      </c>
      <c r="BF113" s="128">
        <v>3.0000000000000001E-6</v>
      </c>
      <c r="BG113" s="124">
        <v>0</v>
      </c>
      <c r="BH113" s="128">
        <v>2.3499999999999999E-4</v>
      </c>
      <c r="BI113" s="126"/>
      <c r="BJ113" s="126"/>
      <c r="BK113" s="126"/>
      <c r="BL113" s="126"/>
      <c r="BM113" s="126"/>
      <c r="BN113" s="126"/>
      <c r="BO113" s="126"/>
      <c r="BP113" s="126"/>
      <c r="BQ113" s="126"/>
      <c r="BR113" s="126"/>
      <c r="BS113" s="126"/>
      <c r="BT113" s="126"/>
      <c r="BU113" s="126"/>
      <c r="BV113" s="126"/>
      <c r="BW113" s="126"/>
      <c r="BX113" s="126"/>
      <c r="BY113" s="126"/>
      <c r="BZ113" s="123">
        <v>7.6290400000000001E-3</v>
      </c>
      <c r="CA113" s="123">
        <v>7.6290400000000001E-3</v>
      </c>
      <c r="CB113" s="123">
        <v>7.6290400000000001E-3</v>
      </c>
      <c r="CC113" s="123">
        <v>7.3101299999999998E-3</v>
      </c>
      <c r="CD113" s="123">
        <v>7.3339499999999997E-3</v>
      </c>
      <c r="CE113" s="123">
        <v>8.7468300000000006E-3</v>
      </c>
      <c r="CF113" s="123">
        <v>8.4381200000000003E-3</v>
      </c>
      <c r="CG113" s="123">
        <v>8.3054300000000008E-3</v>
      </c>
      <c r="CH113" s="126"/>
      <c r="CI113" s="126"/>
      <c r="CJ113" s="126"/>
      <c r="CK113" s="126"/>
      <c r="CL113" s="126"/>
      <c r="CM113" s="126"/>
      <c r="CN113" s="126"/>
      <c r="CO113" s="126"/>
      <c r="CP113" s="126"/>
      <c r="CQ113" s="126"/>
      <c r="CR113" s="126"/>
      <c r="CS113" s="126"/>
      <c r="CT113" s="126"/>
      <c r="CU113" s="126"/>
      <c r="CV113" s="126"/>
      <c r="CW113" s="126"/>
      <c r="CX113" s="126"/>
      <c r="CY113" s="125">
        <v>46112</v>
      </c>
      <c r="CZ113" s="125">
        <v>46112</v>
      </c>
      <c r="DA113" s="125">
        <v>46112</v>
      </c>
      <c r="DB113" s="125">
        <v>46081</v>
      </c>
      <c r="DC113" s="125">
        <v>46053</v>
      </c>
      <c r="DD113" s="125">
        <v>46022</v>
      </c>
      <c r="DE113" s="125">
        <v>45991</v>
      </c>
      <c r="DF113" s="125">
        <v>45961</v>
      </c>
      <c r="DG113" s="126"/>
      <c r="DH113" s="126"/>
      <c r="DI113" s="126"/>
      <c r="DJ113" s="126"/>
      <c r="DK113" s="126"/>
      <c r="DL113" s="126"/>
      <c r="DM113" s="126"/>
      <c r="DN113" s="126"/>
      <c r="DO113" s="126"/>
      <c r="DP113" s="126"/>
      <c r="DQ113" s="126"/>
      <c r="DR113" s="126"/>
      <c r="DS113" s="126"/>
      <c r="DT113" s="126"/>
      <c r="DU113" s="126"/>
      <c r="DV113" s="126"/>
      <c r="DW113" s="126"/>
      <c r="DX113" s="126" t="s">
        <v>150</v>
      </c>
      <c r="DY113" s="126" t="s">
        <v>150</v>
      </c>
      <c r="DZ113" s="126" t="s">
        <v>150</v>
      </c>
      <c r="EA113" s="126" t="s">
        <v>150</v>
      </c>
      <c r="EB113" s="126" t="s">
        <v>150</v>
      </c>
      <c r="EC113" s="126" t="s">
        <v>150</v>
      </c>
      <c r="ED113" s="126" t="s">
        <v>150</v>
      </c>
      <c r="EE113" s="126" t="s">
        <v>150</v>
      </c>
      <c r="EF113" s="126"/>
      <c r="EG113" s="126"/>
      <c r="EH113" s="126"/>
      <c r="EI113" s="126"/>
      <c r="EJ113" s="126"/>
      <c r="EK113" s="126"/>
      <c r="EL113" s="126"/>
      <c r="EM113" s="126"/>
      <c r="EN113" s="126"/>
      <c r="EO113" s="126"/>
      <c r="EP113" s="126"/>
      <c r="EQ113" s="126"/>
      <c r="ER113" s="126"/>
      <c r="ES113" s="126"/>
      <c r="ET113" s="126"/>
      <c r="EU113" s="126"/>
      <c r="EV113" s="126"/>
      <c r="EW113" s="126" t="s">
        <v>151</v>
      </c>
      <c r="EX113" s="126" t="s">
        <v>173</v>
      </c>
      <c r="EY113" s="123">
        <v>52983.02107499</v>
      </c>
      <c r="EZ113" s="126" t="s">
        <v>178</v>
      </c>
      <c r="FA113" s="126" t="s">
        <v>144</v>
      </c>
      <c r="FB113" s="126" t="s">
        <v>144</v>
      </c>
      <c r="FC113" s="126" t="s">
        <v>144</v>
      </c>
      <c r="FD113" s="126" t="s">
        <v>144</v>
      </c>
      <c r="FE113" s="126" t="s">
        <v>144</v>
      </c>
      <c r="FF113" s="126" t="s">
        <v>144</v>
      </c>
      <c r="FG113" s="126" t="s">
        <v>144</v>
      </c>
      <c r="FH113" s="126" t="s">
        <v>144</v>
      </c>
      <c r="FI113" s="126"/>
      <c r="FJ113" s="126"/>
      <c r="FK113" s="126"/>
      <c r="FL113" s="126"/>
      <c r="FM113" s="126"/>
      <c r="FN113" s="126"/>
      <c r="FO113" s="126"/>
      <c r="FP113" s="126"/>
      <c r="FQ113" s="126"/>
      <c r="FR113" s="126"/>
      <c r="FS113" s="126"/>
      <c r="FT113" s="126"/>
      <c r="FU113" s="126"/>
      <c r="FV113" s="126"/>
      <c r="FW113" s="126"/>
      <c r="FX113" s="126"/>
      <c r="FY113" s="126"/>
      <c r="FZ113" s="126" t="s">
        <v>203</v>
      </c>
      <c r="GA113" s="126" t="s">
        <v>201</v>
      </c>
    </row>
    <row r="114" spans="1:183" ht="14.25" customHeight="1">
      <c r="A114" s="121">
        <v>112</v>
      </c>
      <c r="B114" s="121" t="s">
        <v>327</v>
      </c>
      <c r="C114" s="122">
        <v>1.9999999999999999E-6</v>
      </c>
      <c r="D114" s="122">
        <v>1.9999999999999999E-6</v>
      </c>
      <c r="E114" s="122">
        <v>1.9999999999999999E-6</v>
      </c>
      <c r="F114" s="122">
        <v>1.9999999999999999E-6</v>
      </c>
      <c r="G114" s="122">
        <v>1.9999999999999999E-6</v>
      </c>
      <c r="H114" s="122">
        <v>1.9999999999999999E-6</v>
      </c>
      <c r="I114" s="122">
        <v>1.9999999999999999E-6</v>
      </c>
      <c r="J114" s="122">
        <v>1.9999999999999999E-6</v>
      </c>
      <c r="K114" s="121"/>
      <c r="L114" s="121"/>
      <c r="M114" s="121"/>
      <c r="N114" s="121"/>
      <c r="O114" s="121"/>
      <c r="P114" s="121"/>
      <c r="Q114" s="121"/>
      <c r="R114" s="121"/>
      <c r="S114" s="121"/>
      <c r="T114" s="121"/>
      <c r="U114" s="121"/>
      <c r="V114" s="121"/>
      <c r="W114" s="121"/>
      <c r="X114" s="121"/>
      <c r="Y114" s="121"/>
      <c r="Z114" s="121"/>
      <c r="AA114" s="121"/>
      <c r="AB114" s="123">
        <v>2.3900000000000001E-4</v>
      </c>
      <c r="AC114" s="123">
        <v>2.3900000000000001E-4</v>
      </c>
      <c r="AD114" s="123">
        <v>2.3900000000000001E-4</v>
      </c>
      <c r="AE114" s="123">
        <v>2.3900000000000001E-4</v>
      </c>
      <c r="AF114" s="123">
        <v>2.3900000000000001E-4</v>
      </c>
      <c r="AG114" s="123">
        <v>2.14E-4</v>
      </c>
      <c r="AH114" s="123">
        <v>2.14E-4</v>
      </c>
      <c r="AI114" s="123">
        <v>2.14E-4</v>
      </c>
      <c r="AJ114" s="126"/>
      <c r="AK114" s="126"/>
      <c r="AL114" s="126"/>
      <c r="AM114" s="126"/>
      <c r="AN114" s="126"/>
      <c r="AO114" s="126"/>
      <c r="AP114" s="126"/>
      <c r="AQ114" s="126"/>
      <c r="AR114" s="126"/>
      <c r="AS114" s="126"/>
      <c r="AT114" s="126"/>
      <c r="AU114" s="126"/>
      <c r="AV114" s="126"/>
      <c r="AW114" s="126"/>
      <c r="AX114" s="126"/>
      <c r="AY114" s="126"/>
      <c r="AZ114" s="126"/>
      <c r="BA114" s="124">
        <v>0</v>
      </c>
      <c r="BB114" s="124">
        <v>0</v>
      </c>
      <c r="BC114" s="124">
        <v>0</v>
      </c>
      <c r="BD114" s="124">
        <v>0</v>
      </c>
      <c r="BE114" s="128">
        <v>2.5000000000000001E-5</v>
      </c>
      <c r="BF114" s="124">
        <v>0</v>
      </c>
      <c r="BG114" s="124">
        <v>0</v>
      </c>
      <c r="BH114" s="128">
        <v>2.14E-4</v>
      </c>
      <c r="BI114" s="126"/>
      <c r="BJ114" s="126"/>
      <c r="BK114" s="126"/>
      <c r="BL114" s="126"/>
      <c r="BM114" s="126"/>
      <c r="BN114" s="126"/>
      <c r="BO114" s="126"/>
      <c r="BP114" s="126"/>
      <c r="BQ114" s="126"/>
      <c r="BR114" s="126"/>
      <c r="BS114" s="126"/>
      <c r="BT114" s="126"/>
      <c r="BU114" s="126"/>
      <c r="BV114" s="126"/>
      <c r="BW114" s="126"/>
      <c r="BX114" s="126"/>
      <c r="BY114" s="126"/>
      <c r="BZ114" s="123">
        <v>8.62542E-3</v>
      </c>
      <c r="CA114" s="123">
        <v>8.62542E-3</v>
      </c>
      <c r="CB114" s="123">
        <v>6.6303300000000003E-3</v>
      </c>
      <c r="CC114" s="123">
        <v>6.9606399999999997E-3</v>
      </c>
      <c r="CD114" s="123">
        <v>7.3647599999999997E-3</v>
      </c>
      <c r="CE114" s="123">
        <v>7.8647999999999999E-3</v>
      </c>
      <c r="CF114" s="123">
        <v>7.6840700000000003E-3</v>
      </c>
      <c r="CG114" s="123">
        <v>7.5632399999999997E-3</v>
      </c>
      <c r="CH114" s="126"/>
      <c r="CI114" s="126"/>
      <c r="CJ114" s="126"/>
      <c r="CK114" s="126"/>
      <c r="CL114" s="126"/>
      <c r="CM114" s="126"/>
      <c r="CN114" s="126"/>
      <c r="CO114" s="126"/>
      <c r="CP114" s="126"/>
      <c r="CQ114" s="126"/>
      <c r="CR114" s="126"/>
      <c r="CS114" s="126"/>
      <c r="CT114" s="126"/>
      <c r="CU114" s="126"/>
      <c r="CV114" s="126"/>
      <c r="CW114" s="126"/>
      <c r="CX114" s="126"/>
      <c r="CY114" s="125">
        <v>46142</v>
      </c>
      <c r="CZ114" s="125">
        <v>46142</v>
      </c>
      <c r="DA114" s="125">
        <v>46112</v>
      </c>
      <c r="DB114" s="125">
        <v>46081</v>
      </c>
      <c r="DC114" s="125">
        <v>46053</v>
      </c>
      <c r="DD114" s="125">
        <v>46022</v>
      </c>
      <c r="DE114" s="125">
        <v>45991</v>
      </c>
      <c r="DF114" s="125">
        <v>45961</v>
      </c>
      <c r="DG114" s="126"/>
      <c r="DH114" s="126"/>
      <c r="DI114" s="126"/>
      <c r="DJ114" s="126"/>
      <c r="DK114" s="126"/>
      <c r="DL114" s="126"/>
      <c r="DM114" s="126"/>
      <c r="DN114" s="126"/>
      <c r="DO114" s="126"/>
      <c r="DP114" s="126"/>
      <c r="DQ114" s="126"/>
      <c r="DR114" s="126"/>
      <c r="DS114" s="126"/>
      <c r="DT114" s="126"/>
      <c r="DU114" s="126"/>
      <c r="DV114" s="126"/>
      <c r="DW114" s="126"/>
      <c r="DX114" s="126" t="s">
        <v>150</v>
      </c>
      <c r="DY114" s="126" t="s">
        <v>150</v>
      </c>
      <c r="DZ114" s="126" t="s">
        <v>150</v>
      </c>
      <c r="EA114" s="126" t="s">
        <v>150</v>
      </c>
      <c r="EB114" s="126" t="s">
        <v>150</v>
      </c>
      <c r="EC114" s="126" t="s">
        <v>150</v>
      </c>
      <c r="ED114" s="126" t="s">
        <v>150</v>
      </c>
      <c r="EE114" s="126" t="s">
        <v>150</v>
      </c>
      <c r="EF114" s="126"/>
      <c r="EG114" s="126"/>
      <c r="EH114" s="126"/>
      <c r="EI114" s="126"/>
      <c r="EJ114" s="126"/>
      <c r="EK114" s="126"/>
      <c r="EL114" s="126"/>
      <c r="EM114" s="126"/>
      <c r="EN114" s="126"/>
      <c r="EO114" s="126"/>
      <c r="EP114" s="126"/>
      <c r="EQ114" s="126"/>
      <c r="ER114" s="126"/>
      <c r="ES114" s="126"/>
      <c r="ET114" s="126"/>
      <c r="EU114" s="126"/>
      <c r="EV114" s="126"/>
      <c r="EW114" s="126" t="s">
        <v>151</v>
      </c>
      <c r="EX114" s="126" t="s">
        <v>152</v>
      </c>
      <c r="EY114" s="123">
        <v>33381.273706129999</v>
      </c>
      <c r="EZ114" s="126" t="s">
        <v>178</v>
      </c>
      <c r="FA114" s="126" t="s">
        <v>144</v>
      </c>
      <c r="FB114" s="126" t="s">
        <v>144</v>
      </c>
      <c r="FC114" s="126" t="s">
        <v>144</v>
      </c>
      <c r="FD114" s="126" t="s">
        <v>144</v>
      </c>
      <c r="FE114" s="126" t="s">
        <v>144</v>
      </c>
      <c r="FF114" s="126" t="s">
        <v>144</v>
      </c>
      <c r="FG114" s="126" t="s">
        <v>144</v>
      </c>
      <c r="FH114" s="126" t="s">
        <v>144</v>
      </c>
      <c r="FI114" s="126"/>
      <c r="FJ114" s="126"/>
      <c r="FK114" s="126"/>
      <c r="FL114" s="126"/>
      <c r="FM114" s="126"/>
      <c r="FN114" s="126"/>
      <c r="FO114" s="126"/>
      <c r="FP114" s="126"/>
      <c r="FQ114" s="126"/>
      <c r="FR114" s="126"/>
      <c r="FS114" s="126"/>
      <c r="FT114" s="126"/>
      <c r="FU114" s="126"/>
      <c r="FV114" s="126"/>
      <c r="FW114" s="126"/>
      <c r="FX114" s="126"/>
      <c r="FY114" s="126"/>
      <c r="FZ114" s="126" t="s">
        <v>328</v>
      </c>
      <c r="GA114" s="126" t="s">
        <v>329</v>
      </c>
    </row>
    <row r="115" spans="1:183" ht="14.25" customHeight="1">
      <c r="A115" s="121">
        <v>113</v>
      </c>
      <c r="B115" s="121" t="s">
        <v>330</v>
      </c>
      <c r="C115" s="122">
        <v>9.9999999999999995E-7</v>
      </c>
      <c r="D115" s="122">
        <v>9.9999999999999995E-7</v>
      </c>
      <c r="E115" s="122">
        <v>9.9999999999999995E-7</v>
      </c>
      <c r="F115" s="122">
        <v>9.9999999999999995E-7</v>
      </c>
      <c r="G115" s="122">
        <v>9.9999999999999995E-7</v>
      </c>
      <c r="H115" s="122">
        <v>9.9999999999999995E-7</v>
      </c>
      <c r="I115" s="122">
        <v>9.9999999999999995E-7</v>
      </c>
      <c r="J115" s="121"/>
      <c r="K115" s="121"/>
      <c r="L115" s="121"/>
      <c r="M115" s="121"/>
      <c r="N115" s="121"/>
      <c r="O115" s="121"/>
      <c r="P115" s="121"/>
      <c r="Q115" s="121"/>
      <c r="R115" s="121"/>
      <c r="S115" s="121"/>
      <c r="T115" s="121"/>
      <c r="U115" s="121"/>
      <c r="V115" s="121"/>
      <c r="W115" s="121"/>
      <c r="X115" s="121"/>
      <c r="Y115" s="121"/>
      <c r="Z115" s="121"/>
      <c r="AA115" s="121"/>
      <c r="AB115" s="123">
        <v>1.66E-4</v>
      </c>
      <c r="AC115" s="123">
        <v>1.66E-4</v>
      </c>
      <c r="AD115" s="123">
        <v>1.66E-4</v>
      </c>
      <c r="AE115" s="123">
        <v>1.8000000000000001E-4</v>
      </c>
      <c r="AF115" s="123">
        <v>1.8000000000000001E-4</v>
      </c>
      <c r="AG115" s="123">
        <v>1.8000000000000001E-4</v>
      </c>
      <c r="AH115" s="123">
        <v>1.8000000000000001E-4</v>
      </c>
      <c r="AI115" s="126"/>
      <c r="AJ115" s="126"/>
      <c r="AK115" s="126"/>
      <c r="AL115" s="126"/>
      <c r="AM115" s="126"/>
      <c r="AN115" s="126"/>
      <c r="AO115" s="126"/>
      <c r="AP115" s="126"/>
      <c r="AQ115" s="126"/>
      <c r="AR115" s="126"/>
      <c r="AS115" s="126"/>
      <c r="AT115" s="126"/>
      <c r="AU115" s="126"/>
      <c r="AV115" s="126"/>
      <c r="AW115" s="126"/>
      <c r="AX115" s="126"/>
      <c r="AY115" s="126"/>
      <c r="AZ115" s="126"/>
      <c r="BA115" s="124">
        <v>0</v>
      </c>
      <c r="BB115" s="124">
        <v>0</v>
      </c>
      <c r="BC115" s="127">
        <v>-1.4E-5</v>
      </c>
      <c r="BD115" s="124">
        <v>0</v>
      </c>
      <c r="BE115" s="124">
        <v>0</v>
      </c>
      <c r="BF115" s="124">
        <v>0</v>
      </c>
      <c r="BG115" s="128">
        <v>1.8000000000000001E-4</v>
      </c>
      <c r="BH115" s="126"/>
      <c r="BI115" s="126"/>
      <c r="BJ115" s="126"/>
      <c r="BK115" s="126"/>
      <c r="BL115" s="126"/>
      <c r="BM115" s="126"/>
      <c r="BN115" s="126"/>
      <c r="BO115" s="126"/>
      <c r="BP115" s="126"/>
      <c r="BQ115" s="126"/>
      <c r="BR115" s="126"/>
      <c r="BS115" s="126"/>
      <c r="BT115" s="126"/>
      <c r="BU115" s="126"/>
      <c r="BV115" s="126"/>
      <c r="BW115" s="126"/>
      <c r="BX115" s="126"/>
      <c r="BY115" s="126"/>
      <c r="BZ115" s="123">
        <v>4.6051699999999996E-3</v>
      </c>
      <c r="CA115" s="123">
        <v>4.6051699999999996E-3</v>
      </c>
      <c r="CB115" s="123">
        <v>4.6051699999999996E-3</v>
      </c>
      <c r="CC115" s="123">
        <v>5.24232E-3</v>
      </c>
      <c r="CD115" s="123">
        <v>5.54668E-3</v>
      </c>
      <c r="CE115" s="123">
        <v>6.6152499999999996E-3</v>
      </c>
      <c r="CF115" s="123">
        <v>6.4632400000000003E-3</v>
      </c>
      <c r="CG115" s="126"/>
      <c r="CH115" s="126"/>
      <c r="CI115" s="126"/>
      <c r="CJ115" s="126"/>
      <c r="CK115" s="126"/>
      <c r="CL115" s="126"/>
      <c r="CM115" s="126"/>
      <c r="CN115" s="126"/>
      <c r="CO115" s="126"/>
      <c r="CP115" s="126"/>
      <c r="CQ115" s="126"/>
      <c r="CR115" s="126"/>
      <c r="CS115" s="126"/>
      <c r="CT115" s="126"/>
      <c r="CU115" s="126"/>
      <c r="CV115" s="126"/>
      <c r="CW115" s="126"/>
      <c r="CX115" s="126"/>
      <c r="CY115" s="125">
        <v>46112</v>
      </c>
      <c r="CZ115" s="125">
        <v>46112</v>
      </c>
      <c r="DA115" s="125">
        <v>46112</v>
      </c>
      <c r="DB115" s="125">
        <v>46081</v>
      </c>
      <c r="DC115" s="125">
        <v>46053</v>
      </c>
      <c r="DD115" s="125">
        <v>46022</v>
      </c>
      <c r="DE115" s="125">
        <v>45991</v>
      </c>
      <c r="DF115" s="126"/>
      <c r="DG115" s="126"/>
      <c r="DH115" s="126"/>
      <c r="DI115" s="126"/>
      <c r="DJ115" s="126"/>
      <c r="DK115" s="126"/>
      <c r="DL115" s="126"/>
      <c r="DM115" s="126"/>
      <c r="DN115" s="126"/>
      <c r="DO115" s="126"/>
      <c r="DP115" s="126"/>
      <c r="DQ115" s="126"/>
      <c r="DR115" s="126"/>
      <c r="DS115" s="126"/>
      <c r="DT115" s="126"/>
      <c r="DU115" s="126"/>
      <c r="DV115" s="126"/>
      <c r="DW115" s="126"/>
      <c r="DX115" s="126" t="s">
        <v>150</v>
      </c>
      <c r="DY115" s="126" t="s">
        <v>150</v>
      </c>
      <c r="DZ115" s="126" t="s">
        <v>150</v>
      </c>
      <c r="EA115" s="126" t="s">
        <v>150</v>
      </c>
      <c r="EB115" s="126" t="s">
        <v>150</v>
      </c>
      <c r="EC115" s="126" t="s">
        <v>150</v>
      </c>
      <c r="ED115" s="126" t="s">
        <v>150</v>
      </c>
      <c r="EE115" s="126"/>
      <c r="EF115" s="126"/>
      <c r="EG115" s="126"/>
      <c r="EH115" s="126"/>
      <c r="EI115" s="126"/>
      <c r="EJ115" s="126"/>
      <c r="EK115" s="126"/>
      <c r="EL115" s="126"/>
      <c r="EM115" s="126"/>
      <c r="EN115" s="126"/>
      <c r="EO115" s="126"/>
      <c r="EP115" s="126"/>
      <c r="EQ115" s="126"/>
      <c r="ER115" s="126"/>
      <c r="ES115" s="126"/>
      <c r="ET115" s="126"/>
      <c r="EU115" s="126"/>
      <c r="EV115" s="126"/>
      <c r="EW115" s="126" t="s">
        <v>151</v>
      </c>
      <c r="EX115" s="126" t="s">
        <v>152</v>
      </c>
      <c r="EY115" s="123">
        <v>21587.067592399999</v>
      </c>
      <c r="EZ115" s="126" t="s">
        <v>161</v>
      </c>
      <c r="FA115" s="126" t="s">
        <v>144</v>
      </c>
      <c r="FB115" s="126" t="s">
        <v>144</v>
      </c>
      <c r="FC115" s="126" t="s">
        <v>144</v>
      </c>
      <c r="FD115" s="126" t="s">
        <v>144</v>
      </c>
      <c r="FE115" s="126" t="s">
        <v>144</v>
      </c>
      <c r="FF115" s="126" t="s">
        <v>144</v>
      </c>
      <c r="FG115" s="126" t="s">
        <v>144</v>
      </c>
      <c r="FH115" s="126"/>
      <c r="FI115" s="126"/>
      <c r="FJ115" s="126"/>
      <c r="FK115" s="126"/>
      <c r="FL115" s="126"/>
      <c r="FM115" s="126"/>
      <c r="FN115" s="126"/>
      <c r="FO115" s="126"/>
      <c r="FP115" s="126"/>
      <c r="FQ115" s="126"/>
      <c r="FR115" s="126"/>
      <c r="FS115" s="126"/>
      <c r="FT115" s="126"/>
      <c r="FU115" s="126"/>
      <c r="FV115" s="126"/>
      <c r="FW115" s="126"/>
      <c r="FX115" s="126"/>
      <c r="FY115" s="126"/>
      <c r="FZ115" s="126" t="s">
        <v>247</v>
      </c>
      <c r="GA115" s="126" t="s">
        <v>163</v>
      </c>
    </row>
    <row r="116" spans="1:183" ht="14.25" customHeight="1">
      <c r="A116" s="121">
        <v>114</v>
      </c>
      <c r="B116" s="121" t="s">
        <v>331</v>
      </c>
      <c r="C116" s="122">
        <v>9.9999999999999995E-7</v>
      </c>
      <c r="D116" s="122">
        <v>9.9999999999999995E-7</v>
      </c>
      <c r="E116" s="122">
        <v>9.9999999999999995E-7</v>
      </c>
      <c r="F116" s="122">
        <v>9.9999999999999995E-7</v>
      </c>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3">
        <v>9.7999999999999997E-5</v>
      </c>
      <c r="AC116" s="123">
        <v>9.7999999999999997E-5</v>
      </c>
      <c r="AD116" s="123">
        <v>9.7999999999999997E-5</v>
      </c>
      <c r="AE116" s="123">
        <v>9.7999999999999997E-5</v>
      </c>
      <c r="AF116" s="126"/>
      <c r="AG116" s="126"/>
      <c r="AH116" s="126"/>
      <c r="AI116" s="126"/>
      <c r="AJ116" s="126"/>
      <c r="AK116" s="126"/>
      <c r="AL116" s="126"/>
      <c r="AM116" s="126"/>
      <c r="AN116" s="126"/>
      <c r="AO116" s="126"/>
      <c r="AP116" s="126"/>
      <c r="AQ116" s="126"/>
      <c r="AR116" s="126"/>
      <c r="AS116" s="126"/>
      <c r="AT116" s="126"/>
      <c r="AU116" s="126"/>
      <c r="AV116" s="126"/>
      <c r="AW116" s="126"/>
      <c r="AX116" s="126"/>
      <c r="AY116" s="126"/>
      <c r="AZ116" s="126"/>
      <c r="BA116" s="124">
        <v>0</v>
      </c>
      <c r="BB116" s="124">
        <v>0</v>
      </c>
      <c r="BC116" s="124">
        <v>0</v>
      </c>
      <c r="BD116" s="128">
        <v>9.7999999999999997E-5</v>
      </c>
      <c r="BE116" s="126"/>
      <c r="BF116" s="126"/>
      <c r="BG116" s="126"/>
      <c r="BH116" s="126"/>
      <c r="BI116" s="126"/>
      <c r="BJ116" s="126"/>
      <c r="BK116" s="126"/>
      <c r="BL116" s="126"/>
      <c r="BM116" s="126"/>
      <c r="BN116" s="126"/>
      <c r="BO116" s="126"/>
      <c r="BP116" s="126"/>
      <c r="BQ116" s="126"/>
      <c r="BR116" s="126"/>
      <c r="BS116" s="126"/>
      <c r="BT116" s="126"/>
      <c r="BU116" s="126"/>
      <c r="BV116" s="126"/>
      <c r="BW116" s="126"/>
      <c r="BX116" s="126"/>
      <c r="BY116" s="126"/>
      <c r="BZ116" s="123">
        <v>3.5367799999999998E-3</v>
      </c>
      <c r="CA116" s="123">
        <v>3.5367799999999998E-3</v>
      </c>
      <c r="CB116" s="123">
        <v>2.7187100000000001E-3</v>
      </c>
      <c r="CC116" s="123">
        <v>2.8541500000000002E-3</v>
      </c>
      <c r="CD116" s="126"/>
      <c r="CE116" s="126"/>
      <c r="CF116" s="126"/>
      <c r="CG116" s="126"/>
      <c r="CH116" s="126"/>
      <c r="CI116" s="126"/>
      <c r="CJ116" s="126"/>
      <c r="CK116" s="126"/>
      <c r="CL116" s="126"/>
      <c r="CM116" s="126"/>
      <c r="CN116" s="126"/>
      <c r="CO116" s="126"/>
      <c r="CP116" s="126"/>
      <c r="CQ116" s="126"/>
      <c r="CR116" s="126"/>
      <c r="CS116" s="126"/>
      <c r="CT116" s="126"/>
      <c r="CU116" s="126"/>
      <c r="CV116" s="126"/>
      <c r="CW116" s="126"/>
      <c r="CX116" s="126"/>
      <c r="CY116" s="125">
        <v>46142</v>
      </c>
      <c r="CZ116" s="125">
        <v>46142</v>
      </c>
      <c r="DA116" s="125">
        <v>46112</v>
      </c>
      <c r="DB116" s="125">
        <v>46081</v>
      </c>
      <c r="DC116" s="126"/>
      <c r="DD116" s="126"/>
      <c r="DE116" s="126"/>
      <c r="DF116" s="126"/>
      <c r="DG116" s="126"/>
      <c r="DH116" s="126"/>
      <c r="DI116" s="126"/>
      <c r="DJ116" s="126"/>
      <c r="DK116" s="126"/>
      <c r="DL116" s="126"/>
      <c r="DM116" s="126"/>
      <c r="DN116" s="126"/>
      <c r="DO116" s="126"/>
      <c r="DP116" s="126"/>
      <c r="DQ116" s="126"/>
      <c r="DR116" s="126"/>
      <c r="DS116" s="126"/>
      <c r="DT116" s="126"/>
      <c r="DU116" s="126"/>
      <c r="DV116" s="126"/>
      <c r="DW116" s="126"/>
      <c r="DX116" s="126" t="s">
        <v>150</v>
      </c>
      <c r="DY116" s="126" t="s">
        <v>150</v>
      </c>
      <c r="DZ116" s="126" t="s">
        <v>150</v>
      </c>
      <c r="EA116" s="126" t="s">
        <v>150</v>
      </c>
      <c r="EB116" s="126"/>
      <c r="EC116" s="126"/>
      <c r="ED116" s="126"/>
      <c r="EE116" s="126"/>
      <c r="EF116" s="126"/>
      <c r="EG116" s="126"/>
      <c r="EH116" s="126"/>
      <c r="EI116" s="126"/>
      <c r="EJ116" s="126"/>
      <c r="EK116" s="126"/>
      <c r="EL116" s="126"/>
      <c r="EM116" s="126"/>
      <c r="EN116" s="126"/>
      <c r="EO116" s="126"/>
      <c r="EP116" s="126"/>
      <c r="EQ116" s="126"/>
      <c r="ER116" s="126"/>
      <c r="ES116" s="126"/>
      <c r="ET116" s="126"/>
      <c r="EU116" s="126"/>
      <c r="EV116" s="126"/>
      <c r="EW116" s="126" t="s">
        <v>151</v>
      </c>
      <c r="EX116" s="126" t="s">
        <v>173</v>
      </c>
      <c r="EY116" s="123">
        <v>505919.30459577998</v>
      </c>
      <c r="EZ116" s="126" t="s">
        <v>165</v>
      </c>
      <c r="FA116" s="126" t="s">
        <v>144</v>
      </c>
      <c r="FB116" s="126" t="s">
        <v>144</v>
      </c>
      <c r="FC116" s="126" t="s">
        <v>144</v>
      </c>
      <c r="FD116" s="126" t="s">
        <v>144</v>
      </c>
      <c r="FE116" s="126"/>
      <c r="FF116" s="126"/>
      <c r="FG116" s="126"/>
      <c r="FH116" s="126"/>
      <c r="FI116" s="126"/>
      <c r="FJ116" s="126"/>
      <c r="FK116" s="126"/>
      <c r="FL116" s="126"/>
      <c r="FM116" s="126"/>
      <c r="FN116" s="126"/>
      <c r="FO116" s="126"/>
      <c r="FP116" s="126"/>
      <c r="FQ116" s="126"/>
      <c r="FR116" s="126"/>
      <c r="FS116" s="126"/>
      <c r="FT116" s="126"/>
      <c r="FU116" s="126"/>
      <c r="FV116" s="126"/>
      <c r="FW116" s="126"/>
      <c r="FX116" s="126"/>
      <c r="FY116" s="126"/>
      <c r="FZ116" s="126" t="s">
        <v>332</v>
      </c>
      <c r="GA116" s="126" t="s">
        <v>333</v>
      </c>
    </row>
    <row r="117" spans="1:183" ht="14.25" customHeight="1">
      <c r="A117" s="121">
        <v>115</v>
      </c>
      <c r="B117" s="121" t="s">
        <v>334</v>
      </c>
      <c r="C117" s="122">
        <v>0</v>
      </c>
      <c r="D117" s="122">
        <v>0</v>
      </c>
      <c r="E117" s="122">
        <v>0</v>
      </c>
      <c r="F117" s="122">
        <v>1.3100000000000001E-4</v>
      </c>
      <c r="G117" s="122">
        <v>1.3100000000000001E-4</v>
      </c>
      <c r="H117" s="122">
        <v>1.3100000000000001E-4</v>
      </c>
      <c r="I117" s="121"/>
      <c r="J117" s="121"/>
      <c r="K117" s="121"/>
      <c r="L117" s="121"/>
      <c r="M117" s="121"/>
      <c r="N117" s="121"/>
      <c r="O117" s="121"/>
      <c r="P117" s="121"/>
      <c r="Q117" s="121"/>
      <c r="R117" s="121"/>
      <c r="S117" s="121"/>
      <c r="T117" s="121"/>
      <c r="U117" s="121"/>
      <c r="V117" s="121"/>
      <c r="W117" s="121"/>
      <c r="X117" s="121"/>
      <c r="Y117" s="121"/>
      <c r="Z117" s="121"/>
      <c r="AA117" s="121"/>
      <c r="AB117" s="123">
        <v>0</v>
      </c>
      <c r="AC117" s="123">
        <v>0</v>
      </c>
      <c r="AD117" s="123">
        <v>0</v>
      </c>
      <c r="AE117" s="123">
        <v>1.7602E-2</v>
      </c>
      <c r="AF117" s="123">
        <v>1.7602E-2</v>
      </c>
      <c r="AG117" s="123">
        <v>1.7602E-2</v>
      </c>
      <c r="AH117" s="126"/>
      <c r="AI117" s="126"/>
      <c r="AJ117" s="126"/>
      <c r="AK117" s="126"/>
      <c r="AL117" s="126"/>
      <c r="AM117" s="126"/>
      <c r="AN117" s="126"/>
      <c r="AO117" s="126"/>
      <c r="AP117" s="126"/>
      <c r="AQ117" s="126"/>
      <c r="AR117" s="126"/>
      <c r="AS117" s="126"/>
      <c r="AT117" s="126"/>
      <c r="AU117" s="126"/>
      <c r="AV117" s="126"/>
      <c r="AW117" s="126"/>
      <c r="AX117" s="126"/>
      <c r="AY117" s="126"/>
      <c r="AZ117" s="126"/>
      <c r="BA117" s="124">
        <v>0</v>
      </c>
      <c r="BB117" s="124">
        <v>0</v>
      </c>
      <c r="BC117" s="127">
        <v>-1.7602E-2</v>
      </c>
      <c r="BD117" s="124">
        <v>0</v>
      </c>
      <c r="BE117" s="124">
        <v>0</v>
      </c>
      <c r="BF117" s="128">
        <v>1.7602E-2</v>
      </c>
      <c r="BG117" s="126"/>
      <c r="BH117" s="126"/>
      <c r="BI117" s="126"/>
      <c r="BJ117" s="126"/>
      <c r="BK117" s="126"/>
      <c r="BL117" s="126"/>
      <c r="BM117" s="126"/>
      <c r="BN117" s="126"/>
      <c r="BO117" s="126"/>
      <c r="BP117" s="126"/>
      <c r="BQ117" s="126"/>
      <c r="BR117" s="126"/>
      <c r="BS117" s="126"/>
      <c r="BT117" s="126"/>
      <c r="BU117" s="126"/>
      <c r="BV117" s="126"/>
      <c r="BW117" s="126"/>
      <c r="BX117" s="126"/>
      <c r="BY117" s="126"/>
      <c r="BZ117" s="123">
        <v>0</v>
      </c>
      <c r="CA117" s="123">
        <v>0</v>
      </c>
      <c r="CB117" s="123">
        <v>0</v>
      </c>
      <c r="CC117" s="123">
        <v>0.64689786999999999</v>
      </c>
      <c r="CD117" s="123">
        <v>0.64689786999999999</v>
      </c>
      <c r="CE117" s="123">
        <v>0.64689786999999999</v>
      </c>
      <c r="CF117" s="126"/>
      <c r="CG117" s="126"/>
      <c r="CH117" s="126"/>
      <c r="CI117" s="126"/>
      <c r="CJ117" s="126"/>
      <c r="CK117" s="126"/>
      <c r="CL117" s="126"/>
      <c r="CM117" s="126"/>
      <c r="CN117" s="126"/>
      <c r="CO117" s="126"/>
      <c r="CP117" s="126"/>
      <c r="CQ117" s="126"/>
      <c r="CR117" s="126"/>
      <c r="CS117" s="126"/>
      <c r="CT117" s="126"/>
      <c r="CU117" s="126"/>
      <c r="CV117" s="126"/>
      <c r="CW117" s="126"/>
      <c r="CX117" s="126"/>
      <c r="CY117" s="125">
        <v>46112</v>
      </c>
      <c r="CZ117" s="125">
        <v>46112</v>
      </c>
      <c r="DA117" s="125">
        <v>46112</v>
      </c>
      <c r="DB117" s="125">
        <v>46022</v>
      </c>
      <c r="DC117" s="125">
        <v>46022</v>
      </c>
      <c r="DD117" s="125">
        <v>46022</v>
      </c>
      <c r="DE117" s="126"/>
      <c r="DF117" s="126"/>
      <c r="DG117" s="126"/>
      <c r="DH117" s="126"/>
      <c r="DI117" s="126"/>
      <c r="DJ117" s="126"/>
      <c r="DK117" s="126"/>
      <c r="DL117" s="126"/>
      <c r="DM117" s="126"/>
      <c r="DN117" s="126"/>
      <c r="DO117" s="126"/>
      <c r="DP117" s="126"/>
      <c r="DQ117" s="126"/>
      <c r="DR117" s="126"/>
      <c r="DS117" s="126"/>
      <c r="DT117" s="126"/>
      <c r="DU117" s="126"/>
      <c r="DV117" s="126"/>
      <c r="DW117" s="126"/>
      <c r="DX117" s="126" t="s">
        <v>150</v>
      </c>
      <c r="DY117" s="126" t="s">
        <v>150</v>
      </c>
      <c r="DZ117" s="126" t="s">
        <v>150</v>
      </c>
      <c r="EA117" s="126" t="s">
        <v>150</v>
      </c>
      <c r="EB117" s="126" t="s">
        <v>150</v>
      </c>
      <c r="EC117" s="126" t="s">
        <v>150</v>
      </c>
      <c r="ED117" s="126"/>
      <c r="EE117" s="126"/>
      <c r="EF117" s="126"/>
      <c r="EG117" s="126"/>
      <c r="EH117" s="126"/>
      <c r="EI117" s="126"/>
      <c r="EJ117" s="126"/>
      <c r="EK117" s="126"/>
      <c r="EL117" s="126"/>
      <c r="EM117" s="126"/>
      <c r="EN117" s="126"/>
      <c r="EO117" s="126"/>
      <c r="EP117" s="126"/>
      <c r="EQ117" s="126"/>
      <c r="ER117" s="126"/>
      <c r="ES117" s="126"/>
      <c r="ET117" s="126"/>
      <c r="EU117" s="126"/>
      <c r="EV117" s="126"/>
      <c r="EW117" s="126" t="s">
        <v>151</v>
      </c>
      <c r="EX117" s="126" t="s">
        <v>152</v>
      </c>
      <c r="EY117" s="123">
        <v>8157.3062105199997</v>
      </c>
      <c r="EZ117" s="126"/>
      <c r="FA117" s="126" t="s">
        <v>144</v>
      </c>
      <c r="FB117" s="126" t="s">
        <v>144</v>
      </c>
      <c r="FC117" s="126" t="s">
        <v>144</v>
      </c>
      <c r="FD117" s="126" t="s">
        <v>144</v>
      </c>
      <c r="FE117" s="126" t="s">
        <v>144</v>
      </c>
      <c r="FF117" s="126" t="s">
        <v>144</v>
      </c>
      <c r="FG117" s="126"/>
      <c r="FH117" s="126"/>
      <c r="FI117" s="126"/>
      <c r="FJ117" s="126"/>
      <c r="FK117" s="126"/>
      <c r="FL117" s="126"/>
      <c r="FM117" s="126"/>
      <c r="FN117" s="126"/>
      <c r="FO117" s="126"/>
      <c r="FP117" s="126"/>
      <c r="FQ117" s="126"/>
      <c r="FR117" s="126"/>
      <c r="FS117" s="126"/>
      <c r="FT117" s="126"/>
      <c r="FU117" s="126"/>
      <c r="FV117" s="126"/>
      <c r="FW117" s="126"/>
      <c r="FX117" s="126"/>
      <c r="FY117" s="126"/>
      <c r="FZ117" s="126" t="s">
        <v>298</v>
      </c>
      <c r="GA117" s="126" t="s">
        <v>212</v>
      </c>
    </row>
    <row r="118" spans="1:183" ht="14.25" customHeight="1">
      <c r="A118" s="121">
        <v>116</v>
      </c>
      <c r="B118" s="121" t="s">
        <v>335</v>
      </c>
      <c r="C118" s="122">
        <v>0</v>
      </c>
      <c r="D118" s="122">
        <v>0</v>
      </c>
      <c r="E118" s="122">
        <v>0</v>
      </c>
      <c r="F118" s="122">
        <v>1.0007E-2</v>
      </c>
      <c r="G118" s="122">
        <v>1.0007E-2</v>
      </c>
      <c r="H118" s="122">
        <v>1.0007E-2</v>
      </c>
      <c r="I118" s="122">
        <v>1.3069000000000001E-2</v>
      </c>
      <c r="J118" s="122">
        <v>1.3070999999999999E-2</v>
      </c>
      <c r="K118" s="122">
        <v>1.3070999999999999E-2</v>
      </c>
      <c r="L118" s="122">
        <v>1.3072E-2</v>
      </c>
      <c r="M118" s="122">
        <v>1.3072E-2</v>
      </c>
      <c r="N118" s="122">
        <v>1.3076000000000001E-2</v>
      </c>
      <c r="O118" s="122">
        <v>1.3076000000000001E-2</v>
      </c>
      <c r="P118" s="122">
        <v>1.3077E-2</v>
      </c>
      <c r="Q118" s="122">
        <v>1.3077E-2</v>
      </c>
      <c r="R118" s="122">
        <v>1.3077999999999999E-2</v>
      </c>
      <c r="S118" s="122">
        <v>1.3077999999999999E-2</v>
      </c>
      <c r="T118" s="122">
        <v>1.3079E-2</v>
      </c>
      <c r="U118" s="122">
        <v>1.3079E-2</v>
      </c>
      <c r="V118" s="122">
        <v>1.308E-2</v>
      </c>
      <c r="W118" s="122">
        <v>1.3082E-2</v>
      </c>
      <c r="X118" s="122">
        <v>1.1207E-2</v>
      </c>
      <c r="Y118" s="122">
        <v>1.1207E-2</v>
      </c>
      <c r="Z118" s="122">
        <v>1.1211E-2</v>
      </c>
      <c r="AA118" s="122">
        <v>1.1211E-2</v>
      </c>
      <c r="AB118" s="123">
        <v>0</v>
      </c>
      <c r="AC118" s="123">
        <v>0</v>
      </c>
      <c r="AD118" s="123">
        <v>0</v>
      </c>
      <c r="AE118" s="123">
        <v>1.339842</v>
      </c>
      <c r="AF118" s="123">
        <v>1.339842</v>
      </c>
      <c r="AG118" s="123">
        <v>1.339842</v>
      </c>
      <c r="AH118" s="123">
        <v>1.749854</v>
      </c>
      <c r="AI118" s="123">
        <v>1.749854</v>
      </c>
      <c r="AJ118" s="123">
        <v>1.749854</v>
      </c>
      <c r="AK118" s="123">
        <v>1.749854</v>
      </c>
      <c r="AL118" s="123">
        <v>1.749854</v>
      </c>
      <c r="AM118" s="123">
        <v>1.749854</v>
      </c>
      <c r="AN118" s="123">
        <v>1.749854</v>
      </c>
      <c r="AO118" s="123">
        <v>1.749854</v>
      </c>
      <c r="AP118" s="123">
        <v>1.749854</v>
      </c>
      <c r="AQ118" s="123">
        <v>1.749854</v>
      </c>
      <c r="AR118" s="123">
        <v>1.749854</v>
      </c>
      <c r="AS118" s="123">
        <v>1.749854</v>
      </c>
      <c r="AT118" s="123">
        <v>1.749854</v>
      </c>
      <c r="AU118" s="123">
        <v>1.749854</v>
      </c>
      <c r="AV118" s="123">
        <v>1.749854</v>
      </c>
      <c r="AW118" s="123">
        <v>1.499109</v>
      </c>
      <c r="AX118" s="123">
        <v>1.499109</v>
      </c>
      <c r="AY118" s="123">
        <v>1.499109</v>
      </c>
      <c r="AZ118" s="123">
        <v>1.499109</v>
      </c>
      <c r="BA118" s="124">
        <v>0</v>
      </c>
      <c r="BB118" s="124">
        <v>0</v>
      </c>
      <c r="BC118" s="127">
        <v>-1.339842</v>
      </c>
      <c r="BD118" s="124">
        <v>0</v>
      </c>
      <c r="BE118" s="124">
        <v>0</v>
      </c>
      <c r="BF118" s="127">
        <v>-0.41001199999999999</v>
      </c>
      <c r="BG118" s="124">
        <v>0</v>
      </c>
      <c r="BH118" s="124">
        <v>0</v>
      </c>
      <c r="BI118" s="124">
        <v>0</v>
      </c>
      <c r="BJ118" s="124">
        <v>0</v>
      </c>
      <c r="BK118" s="124">
        <v>0</v>
      </c>
      <c r="BL118" s="124">
        <v>0</v>
      </c>
      <c r="BM118" s="124">
        <v>0</v>
      </c>
      <c r="BN118" s="124">
        <v>0</v>
      </c>
      <c r="BO118" s="124">
        <v>0</v>
      </c>
      <c r="BP118" s="124">
        <v>0</v>
      </c>
      <c r="BQ118" s="124">
        <v>0</v>
      </c>
      <c r="BR118" s="124">
        <v>0</v>
      </c>
      <c r="BS118" s="124">
        <v>0</v>
      </c>
      <c r="BT118" s="124">
        <v>0</v>
      </c>
      <c r="BU118" s="128">
        <v>0.250745</v>
      </c>
      <c r="BV118" s="124">
        <v>0</v>
      </c>
      <c r="BW118" s="124">
        <v>0</v>
      </c>
      <c r="BX118" s="124">
        <v>0</v>
      </c>
      <c r="BY118" s="124">
        <v>0</v>
      </c>
      <c r="BZ118" s="123">
        <v>0</v>
      </c>
      <c r="CA118" s="123">
        <v>0</v>
      </c>
      <c r="CB118" s="123">
        <v>0</v>
      </c>
      <c r="CC118" s="123">
        <v>49.241048399999997</v>
      </c>
      <c r="CD118" s="123">
        <v>49.241048399999997</v>
      </c>
      <c r="CE118" s="123">
        <v>49.241048399999997</v>
      </c>
      <c r="CF118" s="123">
        <v>56.988557710000002</v>
      </c>
      <c r="CG118" s="123">
        <v>56.988557710000002</v>
      </c>
      <c r="CH118" s="123">
        <v>56.988557710000002</v>
      </c>
      <c r="CI118" s="123">
        <v>53.60156705</v>
      </c>
      <c r="CJ118" s="123">
        <v>53.60156705</v>
      </c>
      <c r="CK118" s="123">
        <v>53.60156705</v>
      </c>
      <c r="CL118" s="123">
        <v>49.6299378</v>
      </c>
      <c r="CM118" s="123">
        <v>49.6299378</v>
      </c>
      <c r="CN118" s="123">
        <v>49.6299378</v>
      </c>
      <c r="CO118" s="123">
        <v>53.34890772</v>
      </c>
      <c r="CP118" s="123">
        <v>53.34890772</v>
      </c>
      <c r="CQ118" s="123">
        <v>53.34890772</v>
      </c>
      <c r="CR118" s="123">
        <v>42.734629150000004</v>
      </c>
      <c r="CS118" s="123">
        <v>42.734629150000004</v>
      </c>
      <c r="CT118" s="123">
        <v>42.734629150000004</v>
      </c>
      <c r="CU118" s="123">
        <v>32.128645830000004</v>
      </c>
      <c r="CV118" s="123">
        <v>32.128645830000004</v>
      </c>
      <c r="CW118" s="123">
        <v>32.128645830000004</v>
      </c>
      <c r="CX118" s="123">
        <v>31.074066309999999</v>
      </c>
      <c r="CY118" s="125">
        <v>46112</v>
      </c>
      <c r="CZ118" s="125">
        <v>46112</v>
      </c>
      <c r="DA118" s="125">
        <v>46112</v>
      </c>
      <c r="DB118" s="125">
        <v>46022</v>
      </c>
      <c r="DC118" s="125">
        <v>46022</v>
      </c>
      <c r="DD118" s="125">
        <v>46022</v>
      </c>
      <c r="DE118" s="125">
        <v>45930</v>
      </c>
      <c r="DF118" s="125">
        <v>45930</v>
      </c>
      <c r="DG118" s="125">
        <v>45930</v>
      </c>
      <c r="DH118" s="125">
        <v>45838</v>
      </c>
      <c r="DI118" s="125">
        <v>45838</v>
      </c>
      <c r="DJ118" s="125">
        <v>45838</v>
      </c>
      <c r="DK118" s="125">
        <v>45747</v>
      </c>
      <c r="DL118" s="125">
        <v>45747</v>
      </c>
      <c r="DM118" s="125">
        <v>45747</v>
      </c>
      <c r="DN118" s="125">
        <v>45657</v>
      </c>
      <c r="DO118" s="125">
        <v>45657</v>
      </c>
      <c r="DP118" s="125">
        <v>45657</v>
      </c>
      <c r="DQ118" s="125">
        <v>45565</v>
      </c>
      <c r="DR118" s="125">
        <v>45565</v>
      </c>
      <c r="DS118" s="125">
        <v>45565</v>
      </c>
      <c r="DT118" s="125">
        <v>45473</v>
      </c>
      <c r="DU118" s="125">
        <v>45473</v>
      </c>
      <c r="DV118" s="125">
        <v>45473</v>
      </c>
      <c r="DW118" s="125">
        <v>45382</v>
      </c>
      <c r="DX118" s="126" t="s">
        <v>150</v>
      </c>
      <c r="DY118" s="126" t="s">
        <v>150</v>
      </c>
      <c r="DZ118" s="126" t="s">
        <v>150</v>
      </c>
      <c r="EA118" s="126" t="s">
        <v>150</v>
      </c>
      <c r="EB118" s="126" t="s">
        <v>150</v>
      </c>
      <c r="EC118" s="126" t="s">
        <v>150</v>
      </c>
      <c r="ED118" s="126" t="s">
        <v>150</v>
      </c>
      <c r="EE118" s="126" t="s">
        <v>150</v>
      </c>
      <c r="EF118" s="126" t="s">
        <v>150</v>
      </c>
      <c r="EG118" s="126" t="s">
        <v>150</v>
      </c>
      <c r="EH118" s="126" t="s">
        <v>150</v>
      </c>
      <c r="EI118" s="126" t="s">
        <v>150</v>
      </c>
      <c r="EJ118" s="126" t="s">
        <v>150</v>
      </c>
      <c r="EK118" s="126" t="s">
        <v>150</v>
      </c>
      <c r="EL118" s="126" t="s">
        <v>150</v>
      </c>
      <c r="EM118" s="126" t="s">
        <v>150</v>
      </c>
      <c r="EN118" s="126" t="s">
        <v>150</v>
      </c>
      <c r="EO118" s="126" t="s">
        <v>150</v>
      </c>
      <c r="EP118" s="126" t="s">
        <v>150</v>
      </c>
      <c r="EQ118" s="126" t="s">
        <v>150</v>
      </c>
      <c r="ER118" s="126" t="s">
        <v>150</v>
      </c>
      <c r="ES118" s="126" t="s">
        <v>150</v>
      </c>
      <c r="ET118" s="126" t="s">
        <v>150</v>
      </c>
      <c r="EU118" s="126" t="s">
        <v>150</v>
      </c>
      <c r="EV118" s="126" t="s">
        <v>150</v>
      </c>
      <c r="EW118" s="126" t="s">
        <v>151</v>
      </c>
      <c r="EX118" s="126" t="s">
        <v>152</v>
      </c>
      <c r="EY118" s="123">
        <v>1362593.13175619</v>
      </c>
      <c r="EZ118" s="126" t="s">
        <v>156</v>
      </c>
      <c r="FA118" s="126" t="s">
        <v>144</v>
      </c>
      <c r="FB118" s="126" t="s">
        <v>144</v>
      </c>
      <c r="FC118" s="126" t="s">
        <v>144</v>
      </c>
      <c r="FD118" s="126" t="s">
        <v>144</v>
      </c>
      <c r="FE118" s="126" t="s">
        <v>144</v>
      </c>
      <c r="FF118" s="126" t="s">
        <v>144</v>
      </c>
      <c r="FG118" s="126" t="s">
        <v>144</v>
      </c>
      <c r="FH118" s="126" t="s">
        <v>144</v>
      </c>
      <c r="FI118" s="126" t="s">
        <v>144</v>
      </c>
      <c r="FJ118" s="126" t="s">
        <v>144</v>
      </c>
      <c r="FK118" s="126" t="s">
        <v>144</v>
      </c>
      <c r="FL118" s="126" t="s">
        <v>144</v>
      </c>
      <c r="FM118" s="126" t="s">
        <v>144</v>
      </c>
      <c r="FN118" s="126" t="s">
        <v>144</v>
      </c>
      <c r="FO118" s="126" t="s">
        <v>144</v>
      </c>
      <c r="FP118" s="126" t="s">
        <v>144</v>
      </c>
      <c r="FQ118" s="126" t="s">
        <v>144</v>
      </c>
      <c r="FR118" s="126" t="s">
        <v>144</v>
      </c>
      <c r="FS118" s="126" t="s">
        <v>144</v>
      </c>
      <c r="FT118" s="126" t="s">
        <v>144</v>
      </c>
      <c r="FU118" s="126" t="s">
        <v>144</v>
      </c>
      <c r="FV118" s="126" t="s">
        <v>144</v>
      </c>
      <c r="FW118" s="126" t="s">
        <v>144</v>
      </c>
      <c r="FX118" s="126" t="s">
        <v>144</v>
      </c>
      <c r="FY118" s="126" t="s">
        <v>144</v>
      </c>
      <c r="FZ118" s="126" t="s">
        <v>182</v>
      </c>
      <c r="GA118" s="126" t="s">
        <v>163</v>
      </c>
    </row>
    <row r="119" spans="1:183" ht="14.25" customHeight="1">
      <c r="A119" s="121">
        <v>117</v>
      </c>
      <c r="B119" s="121" t="s">
        <v>336</v>
      </c>
      <c r="C119" s="122">
        <v>0</v>
      </c>
      <c r="D119" s="122">
        <v>0</v>
      </c>
      <c r="E119" s="122">
        <v>0</v>
      </c>
      <c r="F119" s="122">
        <v>0</v>
      </c>
      <c r="G119" s="122">
        <v>0</v>
      </c>
      <c r="H119" s="122">
        <v>0</v>
      </c>
      <c r="I119" s="122">
        <v>0</v>
      </c>
      <c r="J119" s="122">
        <v>0</v>
      </c>
      <c r="K119" s="122">
        <v>0</v>
      </c>
      <c r="L119" s="122">
        <v>0</v>
      </c>
      <c r="M119" s="122">
        <v>0</v>
      </c>
      <c r="N119" s="122">
        <v>0</v>
      </c>
      <c r="O119" s="122">
        <v>0</v>
      </c>
      <c r="P119" s="122">
        <v>0</v>
      </c>
      <c r="Q119" s="122">
        <v>0</v>
      </c>
      <c r="R119" s="122">
        <v>0</v>
      </c>
      <c r="S119" s="122">
        <v>0</v>
      </c>
      <c r="T119" s="122">
        <v>0</v>
      </c>
      <c r="U119" s="122">
        <v>0</v>
      </c>
      <c r="V119" s="122">
        <v>6.0000000000000002E-6</v>
      </c>
      <c r="W119" s="122">
        <v>6.0000000000000002E-6</v>
      </c>
      <c r="X119" s="122">
        <v>6.0000000000000002E-6</v>
      </c>
      <c r="Y119" s="122">
        <v>6.0000000000000002E-6</v>
      </c>
      <c r="Z119" s="122">
        <v>6.0000000000000002E-6</v>
      </c>
      <c r="AA119" s="122">
        <v>1.4E-5</v>
      </c>
      <c r="AB119" s="123">
        <v>0</v>
      </c>
      <c r="AC119" s="123">
        <v>0</v>
      </c>
      <c r="AD119" s="123">
        <v>0</v>
      </c>
      <c r="AE119" s="123">
        <v>0</v>
      </c>
      <c r="AF119" s="123">
        <v>0</v>
      </c>
      <c r="AG119" s="123">
        <v>0</v>
      </c>
      <c r="AH119" s="123">
        <v>0</v>
      </c>
      <c r="AI119" s="123">
        <v>0</v>
      </c>
      <c r="AJ119" s="123">
        <v>0</v>
      </c>
      <c r="AK119" s="123">
        <v>0</v>
      </c>
      <c r="AL119" s="123">
        <v>0</v>
      </c>
      <c r="AM119" s="123">
        <v>0</v>
      </c>
      <c r="AN119" s="123">
        <v>0</v>
      </c>
      <c r="AO119" s="123">
        <v>0</v>
      </c>
      <c r="AP119" s="123">
        <v>0</v>
      </c>
      <c r="AQ119" s="123">
        <v>0</v>
      </c>
      <c r="AR119" s="123">
        <v>0</v>
      </c>
      <c r="AS119" s="123">
        <v>0</v>
      </c>
      <c r="AT119" s="123">
        <v>0</v>
      </c>
      <c r="AU119" s="123">
        <v>7.8200000000000003E-4</v>
      </c>
      <c r="AV119" s="123">
        <v>7.8200000000000003E-4</v>
      </c>
      <c r="AW119" s="123">
        <v>7.8200000000000003E-4</v>
      </c>
      <c r="AX119" s="123">
        <v>7.8200000000000003E-4</v>
      </c>
      <c r="AY119" s="123">
        <v>7.8200000000000003E-4</v>
      </c>
      <c r="AZ119" s="123">
        <v>1.83E-3</v>
      </c>
      <c r="BA119" s="124">
        <v>0</v>
      </c>
      <c r="BB119" s="124">
        <v>0</v>
      </c>
      <c r="BC119" s="124">
        <v>0</v>
      </c>
      <c r="BD119" s="124">
        <v>0</v>
      </c>
      <c r="BE119" s="124">
        <v>0</v>
      </c>
      <c r="BF119" s="124">
        <v>0</v>
      </c>
      <c r="BG119" s="124">
        <v>0</v>
      </c>
      <c r="BH119" s="124">
        <v>0</v>
      </c>
      <c r="BI119" s="124">
        <v>0</v>
      </c>
      <c r="BJ119" s="124">
        <v>0</v>
      </c>
      <c r="BK119" s="124">
        <v>0</v>
      </c>
      <c r="BL119" s="124">
        <v>0</v>
      </c>
      <c r="BM119" s="124">
        <v>0</v>
      </c>
      <c r="BN119" s="124">
        <v>0</v>
      </c>
      <c r="BO119" s="124">
        <v>0</v>
      </c>
      <c r="BP119" s="124">
        <v>0</v>
      </c>
      <c r="BQ119" s="124">
        <v>0</v>
      </c>
      <c r="BR119" s="124">
        <v>0</v>
      </c>
      <c r="BS119" s="127">
        <v>-7.8200000000000003E-4</v>
      </c>
      <c r="BT119" s="124">
        <v>0</v>
      </c>
      <c r="BU119" s="124">
        <v>0</v>
      </c>
      <c r="BV119" s="124">
        <v>0</v>
      </c>
      <c r="BW119" s="124">
        <v>0</v>
      </c>
      <c r="BX119" s="127">
        <v>-1.0480000000000001E-3</v>
      </c>
      <c r="BY119" s="124">
        <v>0</v>
      </c>
      <c r="BZ119" s="123">
        <v>0</v>
      </c>
      <c r="CA119" s="123">
        <v>0</v>
      </c>
      <c r="CB119" s="123">
        <v>0</v>
      </c>
      <c r="CC119" s="123">
        <v>0</v>
      </c>
      <c r="CD119" s="123">
        <v>0</v>
      </c>
      <c r="CE119" s="123">
        <v>0</v>
      </c>
      <c r="CF119" s="123">
        <v>0</v>
      </c>
      <c r="CG119" s="123">
        <v>0</v>
      </c>
      <c r="CH119" s="123">
        <v>0</v>
      </c>
      <c r="CI119" s="123">
        <v>0</v>
      </c>
      <c r="CJ119" s="123">
        <v>0</v>
      </c>
      <c r="CK119" s="123">
        <v>0</v>
      </c>
      <c r="CL119" s="123">
        <v>0</v>
      </c>
      <c r="CM119" s="123">
        <v>0</v>
      </c>
      <c r="CN119" s="123">
        <v>0</v>
      </c>
      <c r="CO119" s="123">
        <v>0</v>
      </c>
      <c r="CP119" s="123">
        <v>0</v>
      </c>
      <c r="CQ119" s="123">
        <v>0</v>
      </c>
      <c r="CR119" s="123">
        <v>0</v>
      </c>
      <c r="CS119" s="123">
        <v>2.0856739999999999E-2</v>
      </c>
      <c r="CT119" s="123">
        <v>1.8108229999999999E-2</v>
      </c>
      <c r="CU119" s="123">
        <v>1.8108229999999999E-2</v>
      </c>
      <c r="CV119" s="123">
        <v>1.610263E-2</v>
      </c>
      <c r="CW119" s="123">
        <v>1.6759690000000001E-2</v>
      </c>
      <c r="CX119" s="123">
        <v>3.4582309999999998E-2</v>
      </c>
      <c r="CY119" s="125">
        <v>45626</v>
      </c>
      <c r="CZ119" s="125">
        <v>45626</v>
      </c>
      <c r="DA119" s="125">
        <v>45626</v>
      </c>
      <c r="DB119" s="125">
        <v>45626</v>
      </c>
      <c r="DC119" s="125">
        <v>45626</v>
      </c>
      <c r="DD119" s="125">
        <v>45626</v>
      </c>
      <c r="DE119" s="125">
        <v>45626</v>
      </c>
      <c r="DF119" s="125">
        <v>45626</v>
      </c>
      <c r="DG119" s="125">
        <v>45626</v>
      </c>
      <c r="DH119" s="125">
        <v>45626</v>
      </c>
      <c r="DI119" s="125">
        <v>45626</v>
      </c>
      <c r="DJ119" s="125">
        <v>45626</v>
      </c>
      <c r="DK119" s="125">
        <v>45626</v>
      </c>
      <c r="DL119" s="125">
        <v>45626</v>
      </c>
      <c r="DM119" s="125">
        <v>45626</v>
      </c>
      <c r="DN119" s="125">
        <v>45626</v>
      </c>
      <c r="DO119" s="125">
        <v>45626</v>
      </c>
      <c r="DP119" s="125">
        <v>45626</v>
      </c>
      <c r="DQ119" s="125">
        <v>45626</v>
      </c>
      <c r="DR119" s="125">
        <v>45596</v>
      </c>
      <c r="DS119" s="125">
        <v>45535</v>
      </c>
      <c r="DT119" s="125">
        <v>45535</v>
      </c>
      <c r="DU119" s="125">
        <v>45504</v>
      </c>
      <c r="DV119" s="125">
        <v>45473</v>
      </c>
      <c r="DW119" s="125">
        <v>45443</v>
      </c>
      <c r="DX119" s="126" t="s">
        <v>150</v>
      </c>
      <c r="DY119" s="126" t="s">
        <v>150</v>
      </c>
      <c r="DZ119" s="126" t="s">
        <v>150</v>
      </c>
      <c r="EA119" s="126" t="s">
        <v>150</v>
      </c>
      <c r="EB119" s="126" t="s">
        <v>150</v>
      </c>
      <c r="EC119" s="126" t="s">
        <v>150</v>
      </c>
      <c r="ED119" s="126" t="s">
        <v>150</v>
      </c>
      <c r="EE119" s="126" t="s">
        <v>150</v>
      </c>
      <c r="EF119" s="126" t="s">
        <v>150</v>
      </c>
      <c r="EG119" s="126" t="s">
        <v>150</v>
      </c>
      <c r="EH119" s="126" t="s">
        <v>150</v>
      </c>
      <c r="EI119" s="126" t="s">
        <v>150</v>
      </c>
      <c r="EJ119" s="126" t="s">
        <v>150</v>
      </c>
      <c r="EK119" s="126" t="s">
        <v>150</v>
      </c>
      <c r="EL119" s="126" t="s">
        <v>150</v>
      </c>
      <c r="EM119" s="126" t="s">
        <v>150</v>
      </c>
      <c r="EN119" s="126" t="s">
        <v>150</v>
      </c>
      <c r="EO119" s="126" t="s">
        <v>150</v>
      </c>
      <c r="EP119" s="126" t="s">
        <v>150</v>
      </c>
      <c r="EQ119" s="126" t="s">
        <v>150</v>
      </c>
      <c r="ER119" s="126" t="s">
        <v>150</v>
      </c>
      <c r="ES119" s="126" t="s">
        <v>150</v>
      </c>
      <c r="ET119" s="126" t="s">
        <v>150</v>
      </c>
      <c r="EU119" s="126" t="s">
        <v>150</v>
      </c>
      <c r="EV119" s="126" t="s">
        <v>150</v>
      </c>
      <c r="EW119" s="126" t="s">
        <v>151</v>
      </c>
      <c r="EX119" s="126" t="s">
        <v>152</v>
      </c>
      <c r="EY119" s="123">
        <v>373.7914389</v>
      </c>
      <c r="EZ119" s="126" t="s">
        <v>161</v>
      </c>
      <c r="FA119" s="126" t="s">
        <v>144</v>
      </c>
      <c r="FB119" s="126" t="s">
        <v>144</v>
      </c>
      <c r="FC119" s="126" t="s">
        <v>144</v>
      </c>
      <c r="FD119" s="126" t="s">
        <v>144</v>
      </c>
      <c r="FE119" s="126" t="s">
        <v>144</v>
      </c>
      <c r="FF119" s="126" t="s">
        <v>144</v>
      </c>
      <c r="FG119" s="126" t="s">
        <v>144</v>
      </c>
      <c r="FH119" s="126" t="s">
        <v>144</v>
      </c>
      <c r="FI119" s="126" t="s">
        <v>144</v>
      </c>
      <c r="FJ119" s="126" t="s">
        <v>144</v>
      </c>
      <c r="FK119" s="126" t="s">
        <v>144</v>
      </c>
      <c r="FL119" s="126" t="s">
        <v>144</v>
      </c>
      <c r="FM119" s="126" t="s">
        <v>144</v>
      </c>
      <c r="FN119" s="126" t="s">
        <v>144</v>
      </c>
      <c r="FO119" s="126" t="s">
        <v>144</v>
      </c>
      <c r="FP119" s="126" t="s">
        <v>144</v>
      </c>
      <c r="FQ119" s="126" t="s">
        <v>144</v>
      </c>
      <c r="FR119" s="126" t="s">
        <v>144</v>
      </c>
      <c r="FS119" s="126" t="s">
        <v>144</v>
      </c>
      <c r="FT119" s="126" t="s">
        <v>144</v>
      </c>
      <c r="FU119" s="126" t="s">
        <v>144</v>
      </c>
      <c r="FV119" s="126" t="s">
        <v>144</v>
      </c>
      <c r="FW119" s="126" t="s">
        <v>144</v>
      </c>
      <c r="FX119" s="126" t="s">
        <v>144</v>
      </c>
      <c r="FY119" s="126" t="s">
        <v>144</v>
      </c>
      <c r="FZ119" s="126" t="s">
        <v>337</v>
      </c>
      <c r="GA119" s="126" t="s">
        <v>201</v>
      </c>
    </row>
    <row r="120" spans="1:183" ht="14.25" customHeight="1">
      <c r="A120" s="121">
        <v>118</v>
      </c>
      <c r="B120" s="121" t="s">
        <v>338</v>
      </c>
      <c r="C120" s="122">
        <v>0</v>
      </c>
      <c r="D120" s="122">
        <v>0</v>
      </c>
      <c r="E120" s="122">
        <v>0</v>
      </c>
      <c r="F120" s="122">
        <v>0</v>
      </c>
      <c r="G120" s="122">
        <v>0</v>
      </c>
      <c r="H120" s="122">
        <v>4.1E-5</v>
      </c>
      <c r="I120" s="122">
        <v>4.1E-5</v>
      </c>
      <c r="J120" s="121"/>
      <c r="K120" s="121"/>
      <c r="L120" s="121"/>
      <c r="M120" s="121"/>
      <c r="N120" s="121"/>
      <c r="O120" s="121"/>
      <c r="P120" s="121"/>
      <c r="Q120" s="121"/>
      <c r="R120" s="121"/>
      <c r="S120" s="121"/>
      <c r="T120" s="121"/>
      <c r="U120" s="121"/>
      <c r="V120" s="121"/>
      <c r="W120" s="121"/>
      <c r="X120" s="121"/>
      <c r="Y120" s="121"/>
      <c r="Z120" s="121"/>
      <c r="AA120" s="121"/>
      <c r="AB120" s="123">
        <v>0</v>
      </c>
      <c r="AC120" s="123">
        <v>0</v>
      </c>
      <c r="AD120" s="123">
        <v>0</v>
      </c>
      <c r="AE120" s="123">
        <v>0</v>
      </c>
      <c r="AF120" s="123">
        <v>0</v>
      </c>
      <c r="AG120" s="123">
        <v>5.4260000000000003E-3</v>
      </c>
      <c r="AH120" s="123">
        <v>5.4260000000000003E-3</v>
      </c>
      <c r="AI120" s="126"/>
      <c r="AJ120" s="126"/>
      <c r="AK120" s="126"/>
      <c r="AL120" s="126"/>
      <c r="AM120" s="126"/>
      <c r="AN120" s="126"/>
      <c r="AO120" s="126"/>
      <c r="AP120" s="126"/>
      <c r="AQ120" s="126"/>
      <c r="AR120" s="126"/>
      <c r="AS120" s="126"/>
      <c r="AT120" s="126"/>
      <c r="AU120" s="126"/>
      <c r="AV120" s="126"/>
      <c r="AW120" s="126"/>
      <c r="AX120" s="126"/>
      <c r="AY120" s="126"/>
      <c r="AZ120" s="126"/>
      <c r="BA120" s="124">
        <v>0</v>
      </c>
      <c r="BB120" s="124">
        <v>0</v>
      </c>
      <c r="BC120" s="124">
        <v>0</v>
      </c>
      <c r="BD120" s="124">
        <v>0</v>
      </c>
      <c r="BE120" s="127">
        <v>-5.4260000000000003E-3</v>
      </c>
      <c r="BF120" s="124">
        <v>0</v>
      </c>
      <c r="BG120" s="128">
        <v>5.4260000000000003E-3</v>
      </c>
      <c r="BH120" s="126"/>
      <c r="BI120" s="126"/>
      <c r="BJ120" s="126"/>
      <c r="BK120" s="126"/>
      <c r="BL120" s="126"/>
      <c r="BM120" s="126"/>
      <c r="BN120" s="126"/>
      <c r="BO120" s="126"/>
      <c r="BP120" s="126"/>
      <c r="BQ120" s="126"/>
      <c r="BR120" s="126"/>
      <c r="BS120" s="126"/>
      <c r="BT120" s="126"/>
      <c r="BU120" s="126"/>
      <c r="BV120" s="126"/>
      <c r="BW120" s="126"/>
      <c r="BX120" s="126"/>
      <c r="BY120" s="126"/>
      <c r="BZ120" s="123">
        <v>0</v>
      </c>
      <c r="CA120" s="123">
        <v>0</v>
      </c>
      <c r="CB120" s="123">
        <v>0</v>
      </c>
      <c r="CC120" s="123">
        <v>0</v>
      </c>
      <c r="CD120" s="123">
        <v>0</v>
      </c>
      <c r="CE120" s="123">
        <v>0.19941301</v>
      </c>
      <c r="CF120" s="123">
        <v>0.19483072000000001</v>
      </c>
      <c r="CG120" s="126"/>
      <c r="CH120" s="126"/>
      <c r="CI120" s="126"/>
      <c r="CJ120" s="126"/>
      <c r="CK120" s="126"/>
      <c r="CL120" s="126"/>
      <c r="CM120" s="126"/>
      <c r="CN120" s="126"/>
      <c r="CO120" s="126"/>
      <c r="CP120" s="126"/>
      <c r="CQ120" s="126"/>
      <c r="CR120" s="126"/>
      <c r="CS120" s="126"/>
      <c r="CT120" s="126"/>
      <c r="CU120" s="126"/>
      <c r="CV120" s="126"/>
      <c r="CW120" s="126"/>
      <c r="CX120" s="126"/>
      <c r="CY120" s="125">
        <v>46053</v>
      </c>
      <c r="CZ120" s="125">
        <v>46053</v>
      </c>
      <c r="DA120" s="125">
        <v>46053</v>
      </c>
      <c r="DB120" s="125">
        <v>46053</v>
      </c>
      <c r="DC120" s="125">
        <v>46053</v>
      </c>
      <c r="DD120" s="125">
        <v>46022</v>
      </c>
      <c r="DE120" s="125">
        <v>45991</v>
      </c>
      <c r="DF120" s="126"/>
      <c r="DG120" s="126"/>
      <c r="DH120" s="126"/>
      <c r="DI120" s="126"/>
      <c r="DJ120" s="126"/>
      <c r="DK120" s="126"/>
      <c r="DL120" s="126"/>
      <c r="DM120" s="126"/>
      <c r="DN120" s="126"/>
      <c r="DO120" s="126"/>
      <c r="DP120" s="126"/>
      <c r="DQ120" s="126"/>
      <c r="DR120" s="126"/>
      <c r="DS120" s="126"/>
      <c r="DT120" s="126"/>
      <c r="DU120" s="126"/>
      <c r="DV120" s="126"/>
      <c r="DW120" s="126"/>
      <c r="DX120" s="126" t="s">
        <v>150</v>
      </c>
      <c r="DY120" s="126" t="s">
        <v>150</v>
      </c>
      <c r="DZ120" s="126" t="s">
        <v>150</v>
      </c>
      <c r="EA120" s="126" t="s">
        <v>150</v>
      </c>
      <c r="EB120" s="126" t="s">
        <v>150</v>
      </c>
      <c r="EC120" s="126" t="s">
        <v>150</v>
      </c>
      <c r="ED120" s="126" t="s">
        <v>150</v>
      </c>
      <c r="EE120" s="126"/>
      <c r="EF120" s="126"/>
      <c r="EG120" s="126"/>
      <c r="EH120" s="126"/>
      <c r="EI120" s="126"/>
      <c r="EJ120" s="126"/>
      <c r="EK120" s="126"/>
      <c r="EL120" s="126"/>
      <c r="EM120" s="126"/>
      <c r="EN120" s="126"/>
      <c r="EO120" s="126"/>
      <c r="EP120" s="126"/>
      <c r="EQ120" s="126"/>
      <c r="ER120" s="126"/>
      <c r="ES120" s="126"/>
      <c r="ET120" s="126"/>
      <c r="EU120" s="126"/>
      <c r="EV120" s="126"/>
      <c r="EW120" s="126" t="s">
        <v>151</v>
      </c>
      <c r="EX120" s="126" t="s">
        <v>173</v>
      </c>
      <c r="EY120" s="123">
        <v>181859.01365360001</v>
      </c>
      <c r="EZ120" s="126" t="s">
        <v>156</v>
      </c>
      <c r="FA120" s="126" t="s">
        <v>144</v>
      </c>
      <c r="FB120" s="126" t="s">
        <v>144</v>
      </c>
      <c r="FC120" s="126" t="s">
        <v>144</v>
      </c>
      <c r="FD120" s="126" t="s">
        <v>144</v>
      </c>
      <c r="FE120" s="126" t="s">
        <v>144</v>
      </c>
      <c r="FF120" s="126" t="s">
        <v>144</v>
      </c>
      <c r="FG120" s="126" t="s">
        <v>144</v>
      </c>
      <c r="FH120" s="126"/>
      <c r="FI120" s="126"/>
      <c r="FJ120" s="126"/>
      <c r="FK120" s="126"/>
      <c r="FL120" s="126"/>
      <c r="FM120" s="126"/>
      <c r="FN120" s="126"/>
      <c r="FO120" s="126"/>
      <c r="FP120" s="126"/>
      <c r="FQ120" s="126"/>
      <c r="FR120" s="126"/>
      <c r="FS120" s="126"/>
      <c r="FT120" s="126"/>
      <c r="FU120" s="126"/>
      <c r="FV120" s="126"/>
      <c r="FW120" s="126"/>
      <c r="FX120" s="126"/>
      <c r="FY120" s="126"/>
      <c r="FZ120" s="126" t="s">
        <v>247</v>
      </c>
      <c r="GA120" s="126" t="s">
        <v>163</v>
      </c>
    </row>
    <row r="121" spans="1:183" ht="14.25" customHeight="1">
      <c r="A121" s="121">
        <v>119</v>
      </c>
      <c r="B121" s="121" t="s">
        <v>339</v>
      </c>
      <c r="C121" s="122">
        <v>0</v>
      </c>
      <c r="D121" s="122">
        <v>0</v>
      </c>
      <c r="E121" s="122">
        <v>0</v>
      </c>
      <c r="F121" s="122">
        <v>6.9999999999999999E-6</v>
      </c>
      <c r="G121" s="122">
        <v>6.9999999999999999E-6</v>
      </c>
      <c r="H121" s="121"/>
      <c r="I121" s="121"/>
      <c r="J121" s="121"/>
      <c r="K121" s="121"/>
      <c r="L121" s="121"/>
      <c r="M121" s="121"/>
      <c r="N121" s="121"/>
      <c r="O121" s="121"/>
      <c r="P121" s="121"/>
      <c r="Q121" s="121"/>
      <c r="R121" s="121"/>
      <c r="S121" s="121"/>
      <c r="T121" s="121"/>
      <c r="U121" s="121"/>
      <c r="V121" s="121"/>
      <c r="W121" s="121"/>
      <c r="X121" s="121"/>
      <c r="Y121" s="121"/>
      <c r="Z121" s="121"/>
      <c r="AA121" s="121"/>
      <c r="AB121" s="123">
        <v>0</v>
      </c>
      <c r="AC121" s="123">
        <v>0</v>
      </c>
      <c r="AD121" s="123">
        <v>0</v>
      </c>
      <c r="AE121" s="123">
        <v>9.0899999999999998E-4</v>
      </c>
      <c r="AF121" s="123">
        <v>9.0899999999999998E-4</v>
      </c>
      <c r="AG121" s="126"/>
      <c r="AH121" s="126"/>
      <c r="AI121" s="126"/>
      <c r="AJ121" s="126"/>
      <c r="AK121" s="126"/>
      <c r="AL121" s="126"/>
      <c r="AM121" s="126"/>
      <c r="AN121" s="126"/>
      <c r="AO121" s="126"/>
      <c r="AP121" s="126"/>
      <c r="AQ121" s="126"/>
      <c r="AR121" s="126"/>
      <c r="AS121" s="126"/>
      <c r="AT121" s="126"/>
      <c r="AU121" s="126"/>
      <c r="AV121" s="126"/>
      <c r="AW121" s="126"/>
      <c r="AX121" s="126"/>
      <c r="AY121" s="126"/>
      <c r="AZ121" s="126"/>
      <c r="BA121" s="124">
        <v>0</v>
      </c>
      <c r="BB121" s="124">
        <v>0</v>
      </c>
      <c r="BC121" s="127">
        <v>-9.0899999999999998E-4</v>
      </c>
      <c r="BD121" s="124">
        <v>0</v>
      </c>
      <c r="BE121" s="128">
        <v>9.0899999999999998E-4</v>
      </c>
      <c r="BF121" s="126"/>
      <c r="BG121" s="126"/>
      <c r="BH121" s="126"/>
      <c r="BI121" s="126"/>
      <c r="BJ121" s="126"/>
      <c r="BK121" s="126"/>
      <c r="BL121" s="126"/>
      <c r="BM121" s="126"/>
      <c r="BN121" s="126"/>
      <c r="BO121" s="126"/>
      <c r="BP121" s="126"/>
      <c r="BQ121" s="126"/>
      <c r="BR121" s="126"/>
      <c r="BS121" s="126"/>
      <c r="BT121" s="126"/>
      <c r="BU121" s="126"/>
      <c r="BV121" s="126"/>
      <c r="BW121" s="126"/>
      <c r="BX121" s="126"/>
      <c r="BY121" s="126"/>
      <c r="BZ121" s="123">
        <v>0</v>
      </c>
      <c r="CA121" s="123">
        <v>0</v>
      </c>
      <c r="CB121" s="123">
        <v>0</v>
      </c>
      <c r="CC121" s="123">
        <v>2.6473739999999999E-2</v>
      </c>
      <c r="CD121" s="123">
        <v>2.8010750000000001E-2</v>
      </c>
      <c r="CE121" s="126"/>
      <c r="CF121" s="126"/>
      <c r="CG121" s="126"/>
      <c r="CH121" s="126"/>
      <c r="CI121" s="126"/>
      <c r="CJ121" s="126"/>
      <c r="CK121" s="126"/>
      <c r="CL121" s="126"/>
      <c r="CM121" s="126"/>
      <c r="CN121" s="126"/>
      <c r="CO121" s="126"/>
      <c r="CP121" s="126"/>
      <c r="CQ121" s="126"/>
      <c r="CR121" s="126"/>
      <c r="CS121" s="126"/>
      <c r="CT121" s="126"/>
      <c r="CU121" s="126"/>
      <c r="CV121" s="126"/>
      <c r="CW121" s="126"/>
      <c r="CX121" s="126"/>
      <c r="CY121" s="125">
        <v>46112</v>
      </c>
      <c r="CZ121" s="125">
        <v>46112</v>
      </c>
      <c r="DA121" s="125">
        <v>46112</v>
      </c>
      <c r="DB121" s="125">
        <v>46081</v>
      </c>
      <c r="DC121" s="125">
        <v>46053</v>
      </c>
      <c r="DD121" s="126"/>
      <c r="DE121" s="126"/>
      <c r="DF121" s="126"/>
      <c r="DG121" s="126"/>
      <c r="DH121" s="126"/>
      <c r="DI121" s="126"/>
      <c r="DJ121" s="126"/>
      <c r="DK121" s="126"/>
      <c r="DL121" s="126"/>
      <c r="DM121" s="126"/>
      <c r="DN121" s="126"/>
      <c r="DO121" s="126"/>
      <c r="DP121" s="126"/>
      <c r="DQ121" s="126"/>
      <c r="DR121" s="126"/>
      <c r="DS121" s="126"/>
      <c r="DT121" s="126"/>
      <c r="DU121" s="126"/>
      <c r="DV121" s="126"/>
      <c r="DW121" s="126"/>
      <c r="DX121" s="126" t="s">
        <v>150</v>
      </c>
      <c r="DY121" s="126" t="s">
        <v>150</v>
      </c>
      <c r="DZ121" s="126" t="s">
        <v>150</v>
      </c>
      <c r="EA121" s="126" t="s">
        <v>150</v>
      </c>
      <c r="EB121" s="126" t="s">
        <v>150</v>
      </c>
      <c r="EC121" s="126"/>
      <c r="ED121" s="126"/>
      <c r="EE121" s="126"/>
      <c r="EF121" s="126"/>
      <c r="EG121" s="126"/>
      <c r="EH121" s="126"/>
      <c r="EI121" s="126"/>
      <c r="EJ121" s="126"/>
      <c r="EK121" s="126"/>
      <c r="EL121" s="126"/>
      <c r="EM121" s="126"/>
      <c r="EN121" s="126"/>
      <c r="EO121" s="126"/>
      <c r="EP121" s="126"/>
      <c r="EQ121" s="126"/>
      <c r="ER121" s="126"/>
      <c r="ES121" s="126"/>
      <c r="ET121" s="126"/>
      <c r="EU121" s="126"/>
      <c r="EV121" s="126"/>
      <c r="EW121" s="126" t="s">
        <v>151</v>
      </c>
      <c r="EX121" s="126" t="s">
        <v>173</v>
      </c>
      <c r="EY121" s="123">
        <v>184116.64940883999</v>
      </c>
      <c r="EZ121" s="126" t="s">
        <v>153</v>
      </c>
      <c r="FA121" s="126" t="s">
        <v>144</v>
      </c>
      <c r="FB121" s="126" t="s">
        <v>144</v>
      </c>
      <c r="FC121" s="126" t="s">
        <v>144</v>
      </c>
      <c r="FD121" s="126" t="s">
        <v>144</v>
      </c>
      <c r="FE121" s="126" t="s">
        <v>144</v>
      </c>
      <c r="FF121" s="126"/>
      <c r="FG121" s="126"/>
      <c r="FH121" s="126"/>
      <c r="FI121" s="126"/>
      <c r="FJ121" s="126"/>
      <c r="FK121" s="126"/>
      <c r="FL121" s="126"/>
      <c r="FM121" s="126"/>
      <c r="FN121" s="126"/>
      <c r="FO121" s="126"/>
      <c r="FP121" s="126"/>
      <c r="FQ121" s="126"/>
      <c r="FR121" s="126"/>
      <c r="FS121" s="126"/>
      <c r="FT121" s="126"/>
      <c r="FU121" s="126"/>
      <c r="FV121" s="126"/>
      <c r="FW121" s="126"/>
      <c r="FX121" s="126"/>
      <c r="FY121" s="126"/>
      <c r="FZ121" s="126" t="s">
        <v>211</v>
      </c>
      <c r="GA121" s="126" t="s">
        <v>212</v>
      </c>
    </row>
    <row r="122" spans="1:183" ht="14.25" customHeight="1">
      <c r="A122" s="121">
        <v>120</v>
      </c>
      <c r="B122" s="121" t="s">
        <v>340</v>
      </c>
      <c r="C122" s="122">
        <v>0</v>
      </c>
      <c r="D122" s="122">
        <v>0</v>
      </c>
      <c r="E122" s="122">
        <v>0</v>
      </c>
      <c r="F122" s="122">
        <v>0</v>
      </c>
      <c r="G122" s="122">
        <v>0</v>
      </c>
      <c r="H122" s="122">
        <v>0</v>
      </c>
      <c r="I122" s="122">
        <v>0</v>
      </c>
      <c r="J122" s="122">
        <v>0</v>
      </c>
      <c r="K122" s="122">
        <v>0</v>
      </c>
      <c r="L122" s="122">
        <v>0</v>
      </c>
      <c r="M122" s="122">
        <v>0</v>
      </c>
      <c r="N122" s="122">
        <v>0</v>
      </c>
      <c r="O122" s="122">
        <v>0</v>
      </c>
      <c r="P122" s="122">
        <v>0</v>
      </c>
      <c r="Q122" s="122">
        <v>0</v>
      </c>
      <c r="R122" s="122">
        <v>0</v>
      </c>
      <c r="S122" s="122">
        <v>0</v>
      </c>
      <c r="T122" s="122">
        <v>0</v>
      </c>
      <c r="U122" s="122">
        <v>0</v>
      </c>
      <c r="V122" s="122">
        <v>0</v>
      </c>
      <c r="W122" s="122">
        <v>0</v>
      </c>
      <c r="X122" s="122">
        <v>4.3000000000000002E-5</v>
      </c>
      <c r="Y122" s="122">
        <v>4.3000000000000002E-5</v>
      </c>
      <c r="Z122" s="122">
        <v>4.3000000000000002E-5</v>
      </c>
      <c r="AA122" s="122">
        <v>4.3000000000000002E-5</v>
      </c>
      <c r="AB122" s="123">
        <v>0</v>
      </c>
      <c r="AC122" s="123">
        <v>0</v>
      </c>
      <c r="AD122" s="123">
        <v>0</v>
      </c>
      <c r="AE122" s="123">
        <v>0</v>
      </c>
      <c r="AF122" s="123">
        <v>0</v>
      </c>
      <c r="AG122" s="123">
        <v>0</v>
      </c>
      <c r="AH122" s="123">
        <v>0</v>
      </c>
      <c r="AI122" s="123">
        <v>0</v>
      </c>
      <c r="AJ122" s="123">
        <v>0</v>
      </c>
      <c r="AK122" s="123">
        <v>0</v>
      </c>
      <c r="AL122" s="123">
        <v>0</v>
      </c>
      <c r="AM122" s="123">
        <v>0</v>
      </c>
      <c r="AN122" s="123">
        <v>0</v>
      </c>
      <c r="AO122" s="123">
        <v>0</v>
      </c>
      <c r="AP122" s="123">
        <v>0</v>
      </c>
      <c r="AQ122" s="123">
        <v>0</v>
      </c>
      <c r="AR122" s="123">
        <v>0</v>
      </c>
      <c r="AS122" s="123">
        <v>0</v>
      </c>
      <c r="AT122" s="123">
        <v>0</v>
      </c>
      <c r="AU122" s="123">
        <v>0</v>
      </c>
      <c r="AV122" s="123">
        <v>0</v>
      </c>
      <c r="AW122" s="123">
        <v>5.7219999999999997E-3</v>
      </c>
      <c r="AX122" s="123">
        <v>5.7219999999999997E-3</v>
      </c>
      <c r="AY122" s="123">
        <v>5.7219999999999997E-3</v>
      </c>
      <c r="AZ122" s="123">
        <v>5.7219999999999997E-3</v>
      </c>
      <c r="BA122" s="124">
        <v>0</v>
      </c>
      <c r="BB122" s="124">
        <v>0</v>
      </c>
      <c r="BC122" s="124">
        <v>0</v>
      </c>
      <c r="BD122" s="124">
        <v>0</v>
      </c>
      <c r="BE122" s="124">
        <v>0</v>
      </c>
      <c r="BF122" s="124">
        <v>0</v>
      </c>
      <c r="BG122" s="124">
        <v>0</v>
      </c>
      <c r="BH122" s="124">
        <v>0</v>
      </c>
      <c r="BI122" s="124">
        <v>0</v>
      </c>
      <c r="BJ122" s="124">
        <v>0</v>
      </c>
      <c r="BK122" s="124">
        <v>0</v>
      </c>
      <c r="BL122" s="124">
        <v>0</v>
      </c>
      <c r="BM122" s="124">
        <v>0</v>
      </c>
      <c r="BN122" s="124">
        <v>0</v>
      </c>
      <c r="BO122" s="124">
        <v>0</v>
      </c>
      <c r="BP122" s="124">
        <v>0</v>
      </c>
      <c r="BQ122" s="124">
        <v>0</v>
      </c>
      <c r="BR122" s="124">
        <v>0</v>
      </c>
      <c r="BS122" s="124">
        <v>0</v>
      </c>
      <c r="BT122" s="124">
        <v>0</v>
      </c>
      <c r="BU122" s="127">
        <v>-5.7219999999999997E-3</v>
      </c>
      <c r="BV122" s="124">
        <v>0</v>
      </c>
      <c r="BW122" s="124">
        <v>0</v>
      </c>
      <c r="BX122" s="124">
        <v>0</v>
      </c>
      <c r="BY122" s="124">
        <v>0</v>
      </c>
      <c r="BZ122" s="123">
        <v>0</v>
      </c>
      <c r="CA122" s="123">
        <v>0</v>
      </c>
      <c r="CB122" s="123">
        <v>0</v>
      </c>
      <c r="CC122" s="123">
        <v>0</v>
      </c>
      <c r="CD122" s="123">
        <v>0</v>
      </c>
      <c r="CE122" s="123">
        <v>0</v>
      </c>
      <c r="CF122" s="123">
        <v>0</v>
      </c>
      <c r="CG122" s="123">
        <v>0</v>
      </c>
      <c r="CH122" s="123">
        <v>0</v>
      </c>
      <c r="CI122" s="123">
        <v>0</v>
      </c>
      <c r="CJ122" s="123">
        <v>0</v>
      </c>
      <c r="CK122" s="123">
        <v>0</v>
      </c>
      <c r="CL122" s="123">
        <v>0</v>
      </c>
      <c r="CM122" s="123">
        <v>0</v>
      </c>
      <c r="CN122" s="123">
        <v>0</v>
      </c>
      <c r="CO122" s="123">
        <v>0</v>
      </c>
      <c r="CP122" s="123">
        <v>0</v>
      </c>
      <c r="CQ122" s="123">
        <v>0</v>
      </c>
      <c r="CR122" s="123">
        <v>0</v>
      </c>
      <c r="CS122" s="123">
        <v>0</v>
      </c>
      <c r="CT122" s="123">
        <v>0</v>
      </c>
      <c r="CU122" s="123">
        <v>0.12263292000000001</v>
      </c>
      <c r="CV122" s="123">
        <v>0.12263292000000001</v>
      </c>
      <c r="CW122" s="123">
        <v>0.12263292000000001</v>
      </c>
      <c r="CX122" s="123">
        <v>0.11860766</v>
      </c>
      <c r="CY122" s="125">
        <v>45565</v>
      </c>
      <c r="CZ122" s="125">
        <v>45565</v>
      </c>
      <c r="DA122" s="125">
        <v>45565</v>
      </c>
      <c r="DB122" s="125">
        <v>45565</v>
      </c>
      <c r="DC122" s="125">
        <v>45565</v>
      </c>
      <c r="DD122" s="125">
        <v>45565</v>
      </c>
      <c r="DE122" s="125">
        <v>45565</v>
      </c>
      <c r="DF122" s="125">
        <v>45565</v>
      </c>
      <c r="DG122" s="125">
        <v>45565</v>
      </c>
      <c r="DH122" s="125">
        <v>45565</v>
      </c>
      <c r="DI122" s="125">
        <v>45565</v>
      </c>
      <c r="DJ122" s="125">
        <v>45565</v>
      </c>
      <c r="DK122" s="125">
        <v>45565</v>
      </c>
      <c r="DL122" s="125">
        <v>45565</v>
      </c>
      <c r="DM122" s="125">
        <v>45565</v>
      </c>
      <c r="DN122" s="125">
        <v>45565</v>
      </c>
      <c r="DO122" s="125">
        <v>45565</v>
      </c>
      <c r="DP122" s="125">
        <v>45565</v>
      </c>
      <c r="DQ122" s="125">
        <v>45565</v>
      </c>
      <c r="DR122" s="125">
        <v>45565</v>
      </c>
      <c r="DS122" s="125">
        <v>45565</v>
      </c>
      <c r="DT122" s="125">
        <v>45473</v>
      </c>
      <c r="DU122" s="125">
        <v>45473</v>
      </c>
      <c r="DV122" s="125">
        <v>45473</v>
      </c>
      <c r="DW122" s="125">
        <v>45382</v>
      </c>
      <c r="DX122" s="126" t="s">
        <v>150</v>
      </c>
      <c r="DY122" s="126" t="s">
        <v>150</v>
      </c>
      <c r="DZ122" s="126" t="s">
        <v>150</v>
      </c>
      <c r="EA122" s="126" t="s">
        <v>150</v>
      </c>
      <c r="EB122" s="126" t="s">
        <v>150</v>
      </c>
      <c r="EC122" s="126" t="s">
        <v>150</v>
      </c>
      <c r="ED122" s="126" t="s">
        <v>150</v>
      </c>
      <c r="EE122" s="126" t="s">
        <v>150</v>
      </c>
      <c r="EF122" s="126" t="s">
        <v>150</v>
      </c>
      <c r="EG122" s="126" t="s">
        <v>150</v>
      </c>
      <c r="EH122" s="126" t="s">
        <v>150</v>
      </c>
      <c r="EI122" s="126" t="s">
        <v>150</v>
      </c>
      <c r="EJ122" s="126" t="s">
        <v>150</v>
      </c>
      <c r="EK122" s="126" t="s">
        <v>150</v>
      </c>
      <c r="EL122" s="126" t="s">
        <v>150</v>
      </c>
      <c r="EM122" s="126" t="s">
        <v>150</v>
      </c>
      <c r="EN122" s="126" t="s">
        <v>150</v>
      </c>
      <c r="EO122" s="126" t="s">
        <v>150</v>
      </c>
      <c r="EP122" s="126" t="s">
        <v>150</v>
      </c>
      <c r="EQ122" s="126" t="s">
        <v>150</v>
      </c>
      <c r="ER122" s="126" t="s">
        <v>150</v>
      </c>
      <c r="ES122" s="126" t="s">
        <v>150</v>
      </c>
      <c r="ET122" s="126" t="s">
        <v>150</v>
      </c>
      <c r="EU122" s="126" t="s">
        <v>150</v>
      </c>
      <c r="EV122" s="126" t="s">
        <v>150</v>
      </c>
      <c r="EW122" s="126" t="s">
        <v>151</v>
      </c>
      <c r="EX122" s="126" t="s">
        <v>152</v>
      </c>
      <c r="EY122" s="123">
        <v>869.67084265999995</v>
      </c>
      <c r="EZ122" s="126"/>
      <c r="FA122" s="126" t="s">
        <v>196</v>
      </c>
      <c r="FB122" s="126" t="s">
        <v>196</v>
      </c>
      <c r="FC122" s="126" t="s">
        <v>196</v>
      </c>
      <c r="FD122" s="126" t="s">
        <v>196</v>
      </c>
      <c r="FE122" s="126" t="s">
        <v>196</v>
      </c>
      <c r="FF122" s="126" t="s">
        <v>196</v>
      </c>
      <c r="FG122" s="126" t="s">
        <v>196</v>
      </c>
      <c r="FH122" s="126" t="s">
        <v>196</v>
      </c>
      <c r="FI122" s="126" t="s">
        <v>196</v>
      </c>
      <c r="FJ122" s="126" t="s">
        <v>196</v>
      </c>
      <c r="FK122" s="126" t="s">
        <v>196</v>
      </c>
      <c r="FL122" s="126" t="s">
        <v>196</v>
      </c>
      <c r="FM122" s="126" t="s">
        <v>196</v>
      </c>
      <c r="FN122" s="126" t="s">
        <v>196</v>
      </c>
      <c r="FO122" s="126" t="s">
        <v>196</v>
      </c>
      <c r="FP122" s="126" t="s">
        <v>196</v>
      </c>
      <c r="FQ122" s="126" t="s">
        <v>196</v>
      </c>
      <c r="FR122" s="126" t="s">
        <v>196</v>
      </c>
      <c r="FS122" s="126" t="s">
        <v>196</v>
      </c>
      <c r="FT122" s="126" t="s">
        <v>196</v>
      </c>
      <c r="FU122" s="126" t="s">
        <v>196</v>
      </c>
      <c r="FV122" s="126" t="s">
        <v>196</v>
      </c>
      <c r="FW122" s="126" t="s">
        <v>196</v>
      </c>
      <c r="FX122" s="126" t="s">
        <v>196</v>
      </c>
      <c r="FY122" s="126" t="s">
        <v>196</v>
      </c>
      <c r="FZ122" s="126" t="s">
        <v>301</v>
      </c>
      <c r="GA122" s="126" t="s">
        <v>302</v>
      </c>
    </row>
    <row r="123" spans="1:183" ht="14.25" customHeight="1">
      <c r="A123" s="121">
        <v>121</v>
      </c>
      <c r="B123" s="121" t="s">
        <v>341</v>
      </c>
      <c r="C123" s="122">
        <v>0</v>
      </c>
      <c r="D123" s="122">
        <v>0</v>
      </c>
      <c r="E123" s="122">
        <v>0</v>
      </c>
      <c r="F123" s="122">
        <v>0</v>
      </c>
      <c r="G123" s="122">
        <v>0</v>
      </c>
      <c r="H123" s="122">
        <v>0</v>
      </c>
      <c r="I123" s="122">
        <v>1.75E-3</v>
      </c>
      <c r="J123" s="122">
        <v>1.75E-3</v>
      </c>
      <c r="K123" s="122">
        <v>1.75E-3</v>
      </c>
      <c r="L123" s="122">
        <v>1.75E-3</v>
      </c>
      <c r="M123" s="122">
        <v>1.75E-3</v>
      </c>
      <c r="N123" s="122">
        <v>1.751E-3</v>
      </c>
      <c r="O123" s="122">
        <v>1.751E-3</v>
      </c>
      <c r="P123" s="122">
        <v>1.751E-3</v>
      </c>
      <c r="Q123" s="122">
        <v>1.751E-3</v>
      </c>
      <c r="R123" s="122">
        <v>1.751E-3</v>
      </c>
      <c r="S123" s="122">
        <v>1.751E-3</v>
      </c>
      <c r="T123" s="122">
        <v>1.751E-3</v>
      </c>
      <c r="U123" s="122">
        <v>1.751E-3</v>
      </c>
      <c r="V123" s="122">
        <v>1.751E-3</v>
      </c>
      <c r="W123" s="122">
        <v>1.7520000000000001E-3</v>
      </c>
      <c r="X123" s="122">
        <v>1.7520000000000001E-3</v>
      </c>
      <c r="Y123" s="122">
        <v>1.7520000000000001E-3</v>
      </c>
      <c r="Z123" s="122">
        <v>1.7520000000000001E-3</v>
      </c>
      <c r="AA123" s="122">
        <v>1.7520000000000001E-3</v>
      </c>
      <c r="AB123" s="123">
        <v>0</v>
      </c>
      <c r="AC123" s="123">
        <v>0</v>
      </c>
      <c r="AD123" s="123">
        <v>0</v>
      </c>
      <c r="AE123" s="123">
        <v>0</v>
      </c>
      <c r="AF123" s="123">
        <v>0</v>
      </c>
      <c r="AG123" s="123">
        <v>0</v>
      </c>
      <c r="AH123" s="123">
        <v>0.234295</v>
      </c>
      <c r="AI123" s="123">
        <v>0.234295</v>
      </c>
      <c r="AJ123" s="123">
        <v>0.234295</v>
      </c>
      <c r="AK123" s="123">
        <v>0.234295</v>
      </c>
      <c r="AL123" s="123">
        <v>0.234295</v>
      </c>
      <c r="AM123" s="123">
        <v>0.234295</v>
      </c>
      <c r="AN123" s="123">
        <v>0.234295</v>
      </c>
      <c r="AO123" s="123">
        <v>0.234295</v>
      </c>
      <c r="AP123" s="123">
        <v>0.234295</v>
      </c>
      <c r="AQ123" s="123">
        <v>0.234295</v>
      </c>
      <c r="AR123" s="123">
        <v>0.234295</v>
      </c>
      <c r="AS123" s="123">
        <v>0.234295</v>
      </c>
      <c r="AT123" s="123">
        <v>0.234295</v>
      </c>
      <c r="AU123" s="123">
        <v>0.234295</v>
      </c>
      <c r="AV123" s="123">
        <v>0.234295</v>
      </c>
      <c r="AW123" s="123">
        <v>0.234295</v>
      </c>
      <c r="AX123" s="123">
        <v>0.234295</v>
      </c>
      <c r="AY123" s="123">
        <v>0.234295</v>
      </c>
      <c r="AZ123" s="123">
        <v>0.234295</v>
      </c>
      <c r="BA123" s="124">
        <v>0</v>
      </c>
      <c r="BB123" s="124">
        <v>0</v>
      </c>
      <c r="BC123" s="124">
        <v>0</v>
      </c>
      <c r="BD123" s="124">
        <v>0</v>
      </c>
      <c r="BE123" s="124">
        <v>0</v>
      </c>
      <c r="BF123" s="127">
        <v>-0.234295</v>
      </c>
      <c r="BG123" s="124">
        <v>0</v>
      </c>
      <c r="BH123" s="124">
        <v>0</v>
      </c>
      <c r="BI123" s="124">
        <v>0</v>
      </c>
      <c r="BJ123" s="124">
        <v>0</v>
      </c>
      <c r="BK123" s="124">
        <v>0</v>
      </c>
      <c r="BL123" s="124">
        <v>0</v>
      </c>
      <c r="BM123" s="124">
        <v>0</v>
      </c>
      <c r="BN123" s="124">
        <v>0</v>
      </c>
      <c r="BO123" s="124">
        <v>0</v>
      </c>
      <c r="BP123" s="124">
        <v>0</v>
      </c>
      <c r="BQ123" s="124">
        <v>0</v>
      </c>
      <c r="BR123" s="124">
        <v>0</v>
      </c>
      <c r="BS123" s="124">
        <v>0</v>
      </c>
      <c r="BT123" s="124">
        <v>0</v>
      </c>
      <c r="BU123" s="124">
        <v>0</v>
      </c>
      <c r="BV123" s="124">
        <v>0</v>
      </c>
      <c r="BW123" s="124">
        <v>0</v>
      </c>
      <c r="BX123" s="124">
        <v>0</v>
      </c>
      <c r="BY123" s="124">
        <v>0</v>
      </c>
      <c r="BZ123" s="123">
        <v>0</v>
      </c>
      <c r="CA123" s="123">
        <v>0</v>
      </c>
      <c r="CB123" s="123">
        <v>0</v>
      </c>
      <c r="CC123" s="123">
        <v>0</v>
      </c>
      <c r="CD123" s="123">
        <v>0</v>
      </c>
      <c r="CE123" s="123">
        <v>0</v>
      </c>
      <c r="CF123" s="123">
        <v>7.6304275300000004</v>
      </c>
      <c r="CG123" s="123">
        <v>7.6304275300000004</v>
      </c>
      <c r="CH123" s="123">
        <v>7.6304275300000004</v>
      </c>
      <c r="CI123" s="123">
        <v>7.1769297099999996</v>
      </c>
      <c r="CJ123" s="123">
        <v>7.1769297099999996</v>
      </c>
      <c r="CK123" s="123">
        <v>7.1769297099999996</v>
      </c>
      <c r="CL123" s="123">
        <v>6.6451522699999996</v>
      </c>
      <c r="CM123" s="123">
        <v>6.6451522699999996</v>
      </c>
      <c r="CN123" s="123">
        <v>6.6451522699999996</v>
      </c>
      <c r="CO123" s="123">
        <v>7.1431001299999997</v>
      </c>
      <c r="CP123" s="123">
        <v>7.1431001299999997</v>
      </c>
      <c r="CQ123" s="123">
        <v>7.1431001299999997</v>
      </c>
      <c r="CR123" s="123">
        <v>5.7219116200000002</v>
      </c>
      <c r="CS123" s="123">
        <v>5.7219116200000002</v>
      </c>
      <c r="CT123" s="123">
        <v>5.7219116200000002</v>
      </c>
      <c r="CU123" s="123">
        <v>5.0213700799999996</v>
      </c>
      <c r="CV123" s="123">
        <v>5.0213700799999996</v>
      </c>
      <c r="CW123" s="123">
        <v>5.0213700799999996</v>
      </c>
      <c r="CX123" s="123">
        <v>4.8565503699999999</v>
      </c>
      <c r="CY123" s="125">
        <v>46022</v>
      </c>
      <c r="CZ123" s="125">
        <v>46022</v>
      </c>
      <c r="DA123" s="125">
        <v>46022</v>
      </c>
      <c r="DB123" s="125">
        <v>46022</v>
      </c>
      <c r="DC123" s="125">
        <v>46022</v>
      </c>
      <c r="DD123" s="125">
        <v>46022</v>
      </c>
      <c r="DE123" s="125">
        <v>45930</v>
      </c>
      <c r="DF123" s="125">
        <v>45930</v>
      </c>
      <c r="DG123" s="125">
        <v>45930</v>
      </c>
      <c r="DH123" s="125">
        <v>45838</v>
      </c>
      <c r="DI123" s="125">
        <v>45838</v>
      </c>
      <c r="DJ123" s="125">
        <v>45838</v>
      </c>
      <c r="DK123" s="125">
        <v>45747</v>
      </c>
      <c r="DL123" s="125">
        <v>45747</v>
      </c>
      <c r="DM123" s="125">
        <v>45747</v>
      </c>
      <c r="DN123" s="125">
        <v>45657</v>
      </c>
      <c r="DO123" s="125">
        <v>45657</v>
      </c>
      <c r="DP123" s="125">
        <v>45657</v>
      </c>
      <c r="DQ123" s="125">
        <v>45565</v>
      </c>
      <c r="DR123" s="125">
        <v>45565</v>
      </c>
      <c r="DS123" s="125">
        <v>45565</v>
      </c>
      <c r="DT123" s="125">
        <v>45473</v>
      </c>
      <c r="DU123" s="125">
        <v>45473</v>
      </c>
      <c r="DV123" s="125">
        <v>45473</v>
      </c>
      <c r="DW123" s="125">
        <v>45382</v>
      </c>
      <c r="DX123" s="126" t="s">
        <v>141</v>
      </c>
      <c r="DY123" s="126" t="s">
        <v>141</v>
      </c>
      <c r="DZ123" s="126" t="s">
        <v>141</v>
      </c>
      <c r="EA123" s="126" t="s">
        <v>141</v>
      </c>
      <c r="EB123" s="126" t="s">
        <v>141</v>
      </c>
      <c r="EC123" s="126" t="s">
        <v>141</v>
      </c>
      <c r="ED123" s="126" t="s">
        <v>141</v>
      </c>
      <c r="EE123" s="126" t="s">
        <v>141</v>
      </c>
      <c r="EF123" s="126" t="s">
        <v>141</v>
      </c>
      <c r="EG123" s="126" t="s">
        <v>141</v>
      </c>
      <c r="EH123" s="126" t="s">
        <v>141</v>
      </c>
      <c r="EI123" s="126" t="s">
        <v>141</v>
      </c>
      <c r="EJ123" s="126" t="s">
        <v>141</v>
      </c>
      <c r="EK123" s="126" t="s">
        <v>141</v>
      </c>
      <c r="EL123" s="126" t="s">
        <v>141</v>
      </c>
      <c r="EM123" s="126" t="s">
        <v>141</v>
      </c>
      <c r="EN123" s="126" t="s">
        <v>141</v>
      </c>
      <c r="EO123" s="126" t="s">
        <v>141</v>
      </c>
      <c r="EP123" s="126" t="s">
        <v>141</v>
      </c>
      <c r="EQ123" s="126" t="s">
        <v>141</v>
      </c>
      <c r="ER123" s="126" t="s">
        <v>141</v>
      </c>
      <c r="ES123" s="126" t="s">
        <v>141</v>
      </c>
      <c r="ET123" s="126" t="s">
        <v>141</v>
      </c>
      <c r="EU123" s="126" t="s">
        <v>141</v>
      </c>
      <c r="EV123" s="126" t="s">
        <v>141</v>
      </c>
      <c r="EW123" s="126" t="s">
        <v>142</v>
      </c>
      <c r="EX123" s="126" t="s">
        <v>180</v>
      </c>
      <c r="EY123" s="123">
        <v>0</v>
      </c>
      <c r="EZ123" s="126"/>
      <c r="FA123" s="126" t="s">
        <v>196</v>
      </c>
      <c r="FB123" s="126" t="s">
        <v>196</v>
      </c>
      <c r="FC123" s="126" t="s">
        <v>196</v>
      </c>
      <c r="FD123" s="126" t="s">
        <v>196</v>
      </c>
      <c r="FE123" s="126" t="s">
        <v>196</v>
      </c>
      <c r="FF123" s="126" t="s">
        <v>196</v>
      </c>
      <c r="FG123" s="126" t="s">
        <v>144</v>
      </c>
      <c r="FH123" s="126" t="s">
        <v>144</v>
      </c>
      <c r="FI123" s="126" t="s">
        <v>144</v>
      </c>
      <c r="FJ123" s="126" t="s">
        <v>144</v>
      </c>
      <c r="FK123" s="126" t="s">
        <v>144</v>
      </c>
      <c r="FL123" s="126" t="s">
        <v>144</v>
      </c>
      <c r="FM123" s="126" t="s">
        <v>144</v>
      </c>
      <c r="FN123" s="126" t="s">
        <v>144</v>
      </c>
      <c r="FO123" s="126" t="s">
        <v>144</v>
      </c>
      <c r="FP123" s="126" t="s">
        <v>144</v>
      </c>
      <c r="FQ123" s="126" t="s">
        <v>144</v>
      </c>
      <c r="FR123" s="126" t="s">
        <v>144</v>
      </c>
      <c r="FS123" s="126" t="s">
        <v>144</v>
      </c>
      <c r="FT123" s="126" t="s">
        <v>144</v>
      </c>
      <c r="FU123" s="126" t="s">
        <v>144</v>
      </c>
      <c r="FV123" s="126" t="s">
        <v>144</v>
      </c>
      <c r="FW123" s="126" t="s">
        <v>144</v>
      </c>
      <c r="FX123" s="126" t="s">
        <v>144</v>
      </c>
      <c r="FY123" s="126" t="s">
        <v>144</v>
      </c>
      <c r="FZ123" s="126"/>
      <c r="GA123" s="126" t="s">
        <v>146</v>
      </c>
    </row>
    <row r="124" spans="1:183" ht="14.25" customHeight="1">
      <c r="A124" s="121">
        <v>122</v>
      </c>
      <c r="B124" s="121" t="s">
        <v>342</v>
      </c>
      <c r="C124" s="122">
        <v>0</v>
      </c>
      <c r="D124" s="122">
        <v>0</v>
      </c>
      <c r="E124" s="122">
        <v>0</v>
      </c>
      <c r="F124" s="122">
        <v>0</v>
      </c>
      <c r="G124" s="122">
        <v>0</v>
      </c>
      <c r="H124" s="122">
        <v>0</v>
      </c>
      <c r="I124" s="122">
        <v>3.1300000000000002E-4</v>
      </c>
      <c r="J124" s="122">
        <v>3.1300000000000002E-4</v>
      </c>
      <c r="K124" s="122">
        <v>3.1300000000000002E-4</v>
      </c>
      <c r="L124" s="122">
        <v>3.1300000000000002E-4</v>
      </c>
      <c r="M124" s="122">
        <v>3.1300000000000002E-4</v>
      </c>
      <c r="N124" s="122">
        <v>3.1300000000000002E-4</v>
      </c>
      <c r="O124" s="122">
        <v>3.1300000000000002E-4</v>
      </c>
      <c r="P124" s="122">
        <v>3.1300000000000002E-4</v>
      </c>
      <c r="Q124" s="122">
        <v>3.1300000000000002E-4</v>
      </c>
      <c r="R124" s="122">
        <v>3.1300000000000002E-4</v>
      </c>
      <c r="S124" s="122">
        <v>3.1300000000000002E-4</v>
      </c>
      <c r="T124" s="122">
        <v>3.1300000000000002E-4</v>
      </c>
      <c r="U124" s="122">
        <v>3.1300000000000002E-4</v>
      </c>
      <c r="V124" s="122">
        <v>3.1300000000000002E-4</v>
      </c>
      <c r="W124" s="122">
        <v>3.1300000000000002E-4</v>
      </c>
      <c r="X124" s="122">
        <v>3.1300000000000002E-4</v>
      </c>
      <c r="Y124" s="122">
        <v>3.1300000000000002E-4</v>
      </c>
      <c r="Z124" s="122">
        <v>3.1300000000000002E-4</v>
      </c>
      <c r="AA124" s="122">
        <v>3.1300000000000002E-4</v>
      </c>
      <c r="AB124" s="123">
        <v>0</v>
      </c>
      <c r="AC124" s="123">
        <v>0</v>
      </c>
      <c r="AD124" s="123">
        <v>0</v>
      </c>
      <c r="AE124" s="123">
        <v>0</v>
      </c>
      <c r="AF124" s="123">
        <v>0</v>
      </c>
      <c r="AG124" s="123">
        <v>0</v>
      </c>
      <c r="AH124" s="123">
        <v>4.1849999999999998E-2</v>
      </c>
      <c r="AI124" s="123">
        <v>4.1849999999999998E-2</v>
      </c>
      <c r="AJ124" s="123">
        <v>4.1849999999999998E-2</v>
      </c>
      <c r="AK124" s="123">
        <v>4.1849999999999998E-2</v>
      </c>
      <c r="AL124" s="123">
        <v>4.1849999999999998E-2</v>
      </c>
      <c r="AM124" s="123">
        <v>4.1849999999999998E-2</v>
      </c>
      <c r="AN124" s="123">
        <v>4.1849999999999998E-2</v>
      </c>
      <c r="AO124" s="123">
        <v>4.1849999999999998E-2</v>
      </c>
      <c r="AP124" s="123">
        <v>4.1849999999999998E-2</v>
      </c>
      <c r="AQ124" s="123">
        <v>4.1849999999999998E-2</v>
      </c>
      <c r="AR124" s="123">
        <v>4.1849999999999998E-2</v>
      </c>
      <c r="AS124" s="123">
        <v>4.1849999999999998E-2</v>
      </c>
      <c r="AT124" s="123">
        <v>4.1849999999999998E-2</v>
      </c>
      <c r="AU124" s="123">
        <v>4.1849999999999998E-2</v>
      </c>
      <c r="AV124" s="123">
        <v>4.1849999999999998E-2</v>
      </c>
      <c r="AW124" s="123">
        <v>4.1849999999999998E-2</v>
      </c>
      <c r="AX124" s="123">
        <v>4.1849999999999998E-2</v>
      </c>
      <c r="AY124" s="123">
        <v>4.1849999999999998E-2</v>
      </c>
      <c r="AZ124" s="123">
        <v>4.1849999999999998E-2</v>
      </c>
      <c r="BA124" s="124">
        <v>0</v>
      </c>
      <c r="BB124" s="124">
        <v>0</v>
      </c>
      <c r="BC124" s="124">
        <v>0</v>
      </c>
      <c r="BD124" s="124">
        <v>0</v>
      </c>
      <c r="BE124" s="124">
        <v>0</v>
      </c>
      <c r="BF124" s="127">
        <v>-4.1849999999999998E-2</v>
      </c>
      <c r="BG124" s="124">
        <v>0</v>
      </c>
      <c r="BH124" s="124">
        <v>0</v>
      </c>
      <c r="BI124" s="124">
        <v>0</v>
      </c>
      <c r="BJ124" s="124">
        <v>0</v>
      </c>
      <c r="BK124" s="124">
        <v>0</v>
      </c>
      <c r="BL124" s="124">
        <v>0</v>
      </c>
      <c r="BM124" s="124">
        <v>0</v>
      </c>
      <c r="BN124" s="124">
        <v>0</v>
      </c>
      <c r="BO124" s="124">
        <v>0</v>
      </c>
      <c r="BP124" s="124">
        <v>0</v>
      </c>
      <c r="BQ124" s="124">
        <v>0</v>
      </c>
      <c r="BR124" s="124">
        <v>0</v>
      </c>
      <c r="BS124" s="124">
        <v>0</v>
      </c>
      <c r="BT124" s="124">
        <v>0</v>
      </c>
      <c r="BU124" s="124">
        <v>0</v>
      </c>
      <c r="BV124" s="124">
        <v>0</v>
      </c>
      <c r="BW124" s="124">
        <v>0</v>
      </c>
      <c r="BX124" s="124">
        <v>0</v>
      </c>
      <c r="BY124" s="124">
        <v>0</v>
      </c>
      <c r="BZ124" s="123">
        <v>0</v>
      </c>
      <c r="CA124" s="123">
        <v>0</v>
      </c>
      <c r="CB124" s="123">
        <v>0</v>
      </c>
      <c r="CC124" s="123">
        <v>0</v>
      </c>
      <c r="CD124" s="123">
        <v>0</v>
      </c>
      <c r="CE124" s="123">
        <v>0</v>
      </c>
      <c r="CF124" s="123">
        <v>1.36295436</v>
      </c>
      <c r="CG124" s="123">
        <v>1.36295436</v>
      </c>
      <c r="CH124" s="123">
        <v>1.36295436</v>
      </c>
      <c r="CI124" s="123">
        <v>1.28195014</v>
      </c>
      <c r="CJ124" s="123">
        <v>1.28195014</v>
      </c>
      <c r="CK124" s="123">
        <v>1.28195014</v>
      </c>
      <c r="CL124" s="123">
        <v>1.18696354</v>
      </c>
      <c r="CM124" s="123">
        <v>1.18696354</v>
      </c>
      <c r="CN124" s="123">
        <v>1.18696354</v>
      </c>
      <c r="CO124" s="123">
        <v>1.2759074699999999</v>
      </c>
      <c r="CP124" s="123">
        <v>1.2759074699999999</v>
      </c>
      <c r="CQ124" s="123">
        <v>1.2759074699999999</v>
      </c>
      <c r="CR124" s="123">
        <v>1.0220533999999999</v>
      </c>
      <c r="CS124" s="123">
        <v>1.0220533999999999</v>
      </c>
      <c r="CT124" s="123">
        <v>1.0220533999999999</v>
      </c>
      <c r="CU124" s="123">
        <v>0.89692198999999995</v>
      </c>
      <c r="CV124" s="123">
        <v>0.89692198999999995</v>
      </c>
      <c r="CW124" s="123">
        <v>0.89692198999999995</v>
      </c>
      <c r="CX124" s="123">
        <v>0.86748172999999995</v>
      </c>
      <c r="CY124" s="125">
        <v>46022</v>
      </c>
      <c r="CZ124" s="125">
        <v>46022</v>
      </c>
      <c r="DA124" s="125">
        <v>46022</v>
      </c>
      <c r="DB124" s="125">
        <v>46022</v>
      </c>
      <c r="DC124" s="125">
        <v>46022</v>
      </c>
      <c r="DD124" s="125">
        <v>46022</v>
      </c>
      <c r="DE124" s="125">
        <v>45930</v>
      </c>
      <c r="DF124" s="125">
        <v>45930</v>
      </c>
      <c r="DG124" s="125">
        <v>45930</v>
      </c>
      <c r="DH124" s="125">
        <v>45838</v>
      </c>
      <c r="DI124" s="125">
        <v>45838</v>
      </c>
      <c r="DJ124" s="125">
        <v>45838</v>
      </c>
      <c r="DK124" s="125">
        <v>45747</v>
      </c>
      <c r="DL124" s="125">
        <v>45747</v>
      </c>
      <c r="DM124" s="125">
        <v>45747</v>
      </c>
      <c r="DN124" s="125">
        <v>45657</v>
      </c>
      <c r="DO124" s="125">
        <v>45657</v>
      </c>
      <c r="DP124" s="125">
        <v>45657</v>
      </c>
      <c r="DQ124" s="125">
        <v>45565</v>
      </c>
      <c r="DR124" s="125">
        <v>45565</v>
      </c>
      <c r="DS124" s="125">
        <v>45565</v>
      </c>
      <c r="DT124" s="125">
        <v>45473</v>
      </c>
      <c r="DU124" s="125">
        <v>45473</v>
      </c>
      <c r="DV124" s="125">
        <v>45473</v>
      </c>
      <c r="DW124" s="125">
        <v>45382</v>
      </c>
      <c r="DX124" s="126" t="s">
        <v>141</v>
      </c>
      <c r="DY124" s="126" t="s">
        <v>141</v>
      </c>
      <c r="DZ124" s="126" t="s">
        <v>141</v>
      </c>
      <c r="EA124" s="126" t="s">
        <v>141</v>
      </c>
      <c r="EB124" s="126" t="s">
        <v>141</v>
      </c>
      <c r="EC124" s="126" t="s">
        <v>141</v>
      </c>
      <c r="ED124" s="126" t="s">
        <v>141</v>
      </c>
      <c r="EE124" s="126" t="s">
        <v>141</v>
      </c>
      <c r="EF124" s="126" t="s">
        <v>141</v>
      </c>
      <c r="EG124" s="126" t="s">
        <v>141</v>
      </c>
      <c r="EH124" s="126" t="s">
        <v>141</v>
      </c>
      <c r="EI124" s="126" t="s">
        <v>141</v>
      </c>
      <c r="EJ124" s="126" t="s">
        <v>141</v>
      </c>
      <c r="EK124" s="126" t="s">
        <v>141</v>
      </c>
      <c r="EL124" s="126" t="s">
        <v>141</v>
      </c>
      <c r="EM124" s="126" t="s">
        <v>141</v>
      </c>
      <c r="EN124" s="126" t="s">
        <v>141</v>
      </c>
      <c r="EO124" s="126" t="s">
        <v>141</v>
      </c>
      <c r="EP124" s="126" t="s">
        <v>141</v>
      </c>
      <c r="EQ124" s="126" t="s">
        <v>141</v>
      </c>
      <c r="ER124" s="126" t="s">
        <v>141</v>
      </c>
      <c r="ES124" s="126" t="s">
        <v>141</v>
      </c>
      <c r="ET124" s="126" t="s">
        <v>141</v>
      </c>
      <c r="EU124" s="126" t="s">
        <v>141</v>
      </c>
      <c r="EV124" s="126" t="s">
        <v>141</v>
      </c>
      <c r="EW124" s="126" t="s">
        <v>142</v>
      </c>
      <c r="EX124" s="126" t="s">
        <v>343</v>
      </c>
      <c r="EY124" s="123">
        <v>0</v>
      </c>
      <c r="EZ124" s="126"/>
      <c r="FA124" s="126" t="s">
        <v>196</v>
      </c>
      <c r="FB124" s="126" t="s">
        <v>196</v>
      </c>
      <c r="FC124" s="126" t="s">
        <v>196</v>
      </c>
      <c r="FD124" s="126" t="s">
        <v>196</v>
      </c>
      <c r="FE124" s="126" t="s">
        <v>196</v>
      </c>
      <c r="FF124" s="126" t="s">
        <v>196</v>
      </c>
      <c r="FG124" s="126" t="s">
        <v>144</v>
      </c>
      <c r="FH124" s="126" t="s">
        <v>144</v>
      </c>
      <c r="FI124" s="126" t="s">
        <v>144</v>
      </c>
      <c r="FJ124" s="126" t="s">
        <v>144</v>
      </c>
      <c r="FK124" s="126" t="s">
        <v>144</v>
      </c>
      <c r="FL124" s="126" t="s">
        <v>144</v>
      </c>
      <c r="FM124" s="126" t="s">
        <v>144</v>
      </c>
      <c r="FN124" s="126" t="s">
        <v>144</v>
      </c>
      <c r="FO124" s="126" t="s">
        <v>144</v>
      </c>
      <c r="FP124" s="126" t="s">
        <v>144</v>
      </c>
      <c r="FQ124" s="126" t="s">
        <v>144</v>
      </c>
      <c r="FR124" s="126" t="s">
        <v>144</v>
      </c>
      <c r="FS124" s="126" t="s">
        <v>144</v>
      </c>
      <c r="FT124" s="126" t="s">
        <v>144</v>
      </c>
      <c r="FU124" s="126" t="s">
        <v>144</v>
      </c>
      <c r="FV124" s="126" t="s">
        <v>144</v>
      </c>
      <c r="FW124" s="126" t="s">
        <v>144</v>
      </c>
      <c r="FX124" s="126" t="s">
        <v>144</v>
      </c>
      <c r="FY124" s="126" t="s">
        <v>144</v>
      </c>
      <c r="FZ124" s="126"/>
      <c r="GA124" s="126" t="s">
        <v>146</v>
      </c>
    </row>
    <row r="125" spans="1:183" ht="14.25" customHeight="1">
      <c r="A125" s="121">
        <v>123</v>
      </c>
      <c r="B125" s="121" t="s">
        <v>344</v>
      </c>
      <c r="C125" s="122">
        <v>0</v>
      </c>
      <c r="D125" s="122">
        <v>0</v>
      </c>
      <c r="E125" s="122">
        <v>0</v>
      </c>
      <c r="F125" s="122">
        <v>2.24E-4</v>
      </c>
      <c r="G125" s="122">
        <v>2.24E-4</v>
      </c>
      <c r="H125" s="122">
        <v>2.24E-4</v>
      </c>
      <c r="I125" s="122">
        <v>2.0699999999999999E-4</v>
      </c>
      <c r="J125" s="122">
        <v>2.0699999999999999E-4</v>
      </c>
      <c r="K125" s="122">
        <v>2.0699999999999999E-4</v>
      </c>
      <c r="L125" s="122">
        <v>1.7899999999999999E-4</v>
      </c>
      <c r="M125" s="122">
        <v>1.7899999999999999E-4</v>
      </c>
      <c r="N125" s="122">
        <v>1.7899999999999999E-4</v>
      </c>
      <c r="O125" s="121"/>
      <c r="P125" s="121"/>
      <c r="Q125" s="121"/>
      <c r="R125" s="121"/>
      <c r="S125" s="121"/>
      <c r="T125" s="121"/>
      <c r="U125" s="121"/>
      <c r="V125" s="121"/>
      <c r="W125" s="121"/>
      <c r="X125" s="121"/>
      <c r="Y125" s="121"/>
      <c r="Z125" s="121"/>
      <c r="AA125" s="121"/>
      <c r="AB125" s="123">
        <v>0</v>
      </c>
      <c r="AC125" s="123">
        <v>0</v>
      </c>
      <c r="AD125" s="123">
        <v>0</v>
      </c>
      <c r="AE125" s="123">
        <v>2.9928E-2</v>
      </c>
      <c r="AF125" s="123">
        <v>2.9928E-2</v>
      </c>
      <c r="AG125" s="123">
        <v>2.9928E-2</v>
      </c>
      <c r="AH125" s="123">
        <v>2.7741999999999999E-2</v>
      </c>
      <c r="AI125" s="123">
        <v>2.7741999999999999E-2</v>
      </c>
      <c r="AJ125" s="123">
        <v>2.7741999999999999E-2</v>
      </c>
      <c r="AK125" s="123">
        <v>2.3970000000000002E-2</v>
      </c>
      <c r="AL125" s="123">
        <v>2.3970000000000002E-2</v>
      </c>
      <c r="AM125" s="123">
        <v>2.3970000000000002E-2</v>
      </c>
      <c r="AN125" s="126"/>
      <c r="AO125" s="126"/>
      <c r="AP125" s="126"/>
      <c r="AQ125" s="126"/>
      <c r="AR125" s="126"/>
      <c r="AS125" s="126"/>
      <c r="AT125" s="126"/>
      <c r="AU125" s="126"/>
      <c r="AV125" s="126"/>
      <c r="AW125" s="126"/>
      <c r="AX125" s="126"/>
      <c r="AY125" s="126"/>
      <c r="AZ125" s="126"/>
      <c r="BA125" s="124">
        <v>0</v>
      </c>
      <c r="BB125" s="124">
        <v>0</v>
      </c>
      <c r="BC125" s="127">
        <v>-2.9928E-2</v>
      </c>
      <c r="BD125" s="124">
        <v>0</v>
      </c>
      <c r="BE125" s="124">
        <v>0</v>
      </c>
      <c r="BF125" s="128">
        <v>2.186E-3</v>
      </c>
      <c r="BG125" s="124">
        <v>0</v>
      </c>
      <c r="BH125" s="124">
        <v>0</v>
      </c>
      <c r="BI125" s="128">
        <v>3.7720000000000002E-3</v>
      </c>
      <c r="BJ125" s="124">
        <v>0</v>
      </c>
      <c r="BK125" s="124">
        <v>0</v>
      </c>
      <c r="BL125" s="128">
        <v>2.3970000000000002E-2</v>
      </c>
      <c r="BM125" s="126"/>
      <c r="BN125" s="126"/>
      <c r="BO125" s="126"/>
      <c r="BP125" s="126"/>
      <c r="BQ125" s="126"/>
      <c r="BR125" s="126"/>
      <c r="BS125" s="126"/>
      <c r="BT125" s="126"/>
      <c r="BU125" s="126"/>
      <c r="BV125" s="126"/>
      <c r="BW125" s="126"/>
      <c r="BX125" s="126"/>
      <c r="BY125" s="126"/>
      <c r="BZ125" s="123">
        <v>0</v>
      </c>
      <c r="CA125" s="123">
        <v>0</v>
      </c>
      <c r="CB125" s="123">
        <v>0</v>
      </c>
      <c r="CC125" s="123">
        <v>1.0998954299999999</v>
      </c>
      <c r="CD125" s="123">
        <v>1.0998954299999999</v>
      </c>
      <c r="CE125" s="123">
        <v>1.0998954299999999</v>
      </c>
      <c r="CF125" s="123">
        <v>0.90349056000000005</v>
      </c>
      <c r="CG125" s="123">
        <v>0.90349056000000005</v>
      </c>
      <c r="CH125" s="123">
        <v>0.90349056000000005</v>
      </c>
      <c r="CI125" s="123">
        <v>0.73424957999999996</v>
      </c>
      <c r="CJ125" s="123">
        <v>0.73424957999999996</v>
      </c>
      <c r="CK125" s="123">
        <v>0.73424957999999996</v>
      </c>
      <c r="CL125" s="126"/>
      <c r="CM125" s="126"/>
      <c r="CN125" s="126"/>
      <c r="CO125" s="126"/>
      <c r="CP125" s="126"/>
      <c r="CQ125" s="126"/>
      <c r="CR125" s="126"/>
      <c r="CS125" s="126"/>
      <c r="CT125" s="126"/>
      <c r="CU125" s="126"/>
      <c r="CV125" s="126"/>
      <c r="CW125" s="126"/>
      <c r="CX125" s="126"/>
      <c r="CY125" s="125">
        <v>46112</v>
      </c>
      <c r="CZ125" s="125">
        <v>46112</v>
      </c>
      <c r="DA125" s="125">
        <v>46112</v>
      </c>
      <c r="DB125" s="125">
        <v>46022</v>
      </c>
      <c r="DC125" s="125">
        <v>46022</v>
      </c>
      <c r="DD125" s="125">
        <v>46022</v>
      </c>
      <c r="DE125" s="125">
        <v>45930</v>
      </c>
      <c r="DF125" s="125">
        <v>45930</v>
      </c>
      <c r="DG125" s="125">
        <v>45930</v>
      </c>
      <c r="DH125" s="125">
        <v>45838</v>
      </c>
      <c r="DI125" s="125">
        <v>45838</v>
      </c>
      <c r="DJ125" s="125">
        <v>45838</v>
      </c>
      <c r="DK125" s="126"/>
      <c r="DL125" s="126"/>
      <c r="DM125" s="126"/>
      <c r="DN125" s="126"/>
      <c r="DO125" s="126"/>
      <c r="DP125" s="126"/>
      <c r="DQ125" s="126"/>
      <c r="DR125" s="126"/>
      <c r="DS125" s="126"/>
      <c r="DT125" s="126"/>
      <c r="DU125" s="126"/>
      <c r="DV125" s="126"/>
      <c r="DW125" s="126"/>
      <c r="DX125" s="126" t="s">
        <v>150</v>
      </c>
      <c r="DY125" s="126" t="s">
        <v>150</v>
      </c>
      <c r="DZ125" s="126" t="s">
        <v>150</v>
      </c>
      <c r="EA125" s="126" t="s">
        <v>150</v>
      </c>
      <c r="EB125" s="126" t="s">
        <v>150</v>
      </c>
      <c r="EC125" s="126" t="s">
        <v>150</v>
      </c>
      <c r="ED125" s="126" t="s">
        <v>150</v>
      </c>
      <c r="EE125" s="126" t="s">
        <v>150</v>
      </c>
      <c r="EF125" s="126" t="s">
        <v>150</v>
      </c>
      <c r="EG125" s="126" t="s">
        <v>150</v>
      </c>
      <c r="EH125" s="126" t="s">
        <v>150</v>
      </c>
      <c r="EI125" s="126" t="s">
        <v>150</v>
      </c>
      <c r="EJ125" s="126"/>
      <c r="EK125" s="126"/>
      <c r="EL125" s="126"/>
      <c r="EM125" s="126"/>
      <c r="EN125" s="126"/>
      <c r="EO125" s="126"/>
      <c r="EP125" s="126"/>
      <c r="EQ125" s="126"/>
      <c r="ER125" s="126"/>
      <c r="ES125" s="126"/>
      <c r="ET125" s="126"/>
      <c r="EU125" s="126"/>
      <c r="EV125" s="126"/>
      <c r="EW125" s="126" t="s">
        <v>151</v>
      </c>
      <c r="EX125" s="126" t="s">
        <v>152</v>
      </c>
      <c r="EY125" s="123">
        <v>4998.47849563</v>
      </c>
      <c r="EZ125" s="126" t="s">
        <v>156</v>
      </c>
      <c r="FA125" s="126" t="s">
        <v>157</v>
      </c>
      <c r="FB125" s="126" t="s">
        <v>157</v>
      </c>
      <c r="FC125" s="126" t="s">
        <v>157</v>
      </c>
      <c r="FD125" s="126" t="s">
        <v>157</v>
      </c>
      <c r="FE125" s="126" t="s">
        <v>157</v>
      </c>
      <c r="FF125" s="126" t="s">
        <v>157</v>
      </c>
      <c r="FG125" s="126" t="s">
        <v>157</v>
      </c>
      <c r="FH125" s="126" t="s">
        <v>157</v>
      </c>
      <c r="FI125" s="126" t="s">
        <v>157</v>
      </c>
      <c r="FJ125" s="126" t="s">
        <v>157</v>
      </c>
      <c r="FK125" s="126" t="s">
        <v>157</v>
      </c>
      <c r="FL125" s="126" t="s">
        <v>157</v>
      </c>
      <c r="FM125" s="126"/>
      <c r="FN125" s="126"/>
      <c r="FO125" s="126"/>
      <c r="FP125" s="126"/>
      <c r="FQ125" s="126"/>
      <c r="FR125" s="126"/>
      <c r="FS125" s="126"/>
      <c r="FT125" s="126"/>
      <c r="FU125" s="126"/>
      <c r="FV125" s="126"/>
      <c r="FW125" s="126"/>
      <c r="FX125" s="126"/>
      <c r="FY125" s="126"/>
      <c r="FZ125" s="126" t="s">
        <v>301</v>
      </c>
      <c r="GA125" s="126" t="s">
        <v>302</v>
      </c>
    </row>
    <row r="126" spans="1:183" ht="14.25" customHeight="1">
      <c r="A126" s="121">
        <v>124</v>
      </c>
      <c r="B126" s="121" t="s">
        <v>345</v>
      </c>
      <c r="C126" s="122">
        <v>0</v>
      </c>
      <c r="D126" s="122">
        <v>0</v>
      </c>
      <c r="E126" s="122">
        <v>0</v>
      </c>
      <c r="F126" s="122">
        <v>0</v>
      </c>
      <c r="G126" s="122">
        <v>0</v>
      </c>
      <c r="H126" s="122">
        <v>3.6999999999999998E-5</v>
      </c>
      <c r="I126" s="121"/>
      <c r="J126" s="121"/>
      <c r="K126" s="121"/>
      <c r="L126" s="121"/>
      <c r="M126" s="121"/>
      <c r="N126" s="121"/>
      <c r="O126" s="121"/>
      <c r="P126" s="121"/>
      <c r="Q126" s="121"/>
      <c r="R126" s="121"/>
      <c r="S126" s="121"/>
      <c r="T126" s="121"/>
      <c r="U126" s="121"/>
      <c r="V126" s="121"/>
      <c r="W126" s="121"/>
      <c r="X126" s="121"/>
      <c r="Y126" s="121"/>
      <c r="Z126" s="121"/>
      <c r="AA126" s="121"/>
      <c r="AB126" s="123">
        <v>0</v>
      </c>
      <c r="AC126" s="123">
        <v>0</v>
      </c>
      <c r="AD126" s="123">
        <v>0</v>
      </c>
      <c r="AE126" s="123">
        <v>0</v>
      </c>
      <c r="AF126" s="123">
        <v>0</v>
      </c>
      <c r="AG126" s="123">
        <v>5.0179999999999999E-3</v>
      </c>
      <c r="AH126" s="126"/>
      <c r="AI126" s="126"/>
      <c r="AJ126" s="126"/>
      <c r="AK126" s="126"/>
      <c r="AL126" s="126"/>
      <c r="AM126" s="126"/>
      <c r="AN126" s="126"/>
      <c r="AO126" s="126"/>
      <c r="AP126" s="126"/>
      <c r="AQ126" s="126"/>
      <c r="AR126" s="126"/>
      <c r="AS126" s="126"/>
      <c r="AT126" s="126"/>
      <c r="AU126" s="126"/>
      <c r="AV126" s="126"/>
      <c r="AW126" s="126"/>
      <c r="AX126" s="126"/>
      <c r="AY126" s="126"/>
      <c r="AZ126" s="126"/>
      <c r="BA126" s="124">
        <v>0</v>
      </c>
      <c r="BB126" s="124">
        <v>0</v>
      </c>
      <c r="BC126" s="124">
        <v>0</v>
      </c>
      <c r="BD126" s="124">
        <v>0</v>
      </c>
      <c r="BE126" s="127">
        <v>-5.0179999999999999E-3</v>
      </c>
      <c r="BF126" s="128">
        <v>5.0179999999999999E-3</v>
      </c>
      <c r="BG126" s="126"/>
      <c r="BH126" s="126"/>
      <c r="BI126" s="126"/>
      <c r="BJ126" s="126"/>
      <c r="BK126" s="126"/>
      <c r="BL126" s="126"/>
      <c r="BM126" s="126"/>
      <c r="BN126" s="126"/>
      <c r="BO126" s="126"/>
      <c r="BP126" s="126"/>
      <c r="BQ126" s="126"/>
      <c r="BR126" s="126"/>
      <c r="BS126" s="126"/>
      <c r="BT126" s="126"/>
      <c r="BU126" s="126"/>
      <c r="BV126" s="126"/>
      <c r="BW126" s="126"/>
      <c r="BX126" s="126"/>
      <c r="BY126" s="126"/>
      <c r="BZ126" s="123">
        <v>0</v>
      </c>
      <c r="CA126" s="123">
        <v>0</v>
      </c>
      <c r="CB126" s="123">
        <v>0</v>
      </c>
      <c r="CC126" s="123">
        <v>0</v>
      </c>
      <c r="CD126" s="123">
        <v>0</v>
      </c>
      <c r="CE126" s="123">
        <v>0.18441845000000001</v>
      </c>
      <c r="CF126" s="126"/>
      <c r="CG126" s="126"/>
      <c r="CH126" s="126"/>
      <c r="CI126" s="126"/>
      <c r="CJ126" s="126"/>
      <c r="CK126" s="126"/>
      <c r="CL126" s="126"/>
      <c r="CM126" s="126"/>
      <c r="CN126" s="126"/>
      <c r="CO126" s="126"/>
      <c r="CP126" s="126"/>
      <c r="CQ126" s="126"/>
      <c r="CR126" s="126"/>
      <c r="CS126" s="126"/>
      <c r="CT126" s="126"/>
      <c r="CU126" s="126"/>
      <c r="CV126" s="126"/>
      <c r="CW126" s="126"/>
      <c r="CX126" s="126"/>
      <c r="CY126" s="125">
        <v>46053</v>
      </c>
      <c r="CZ126" s="125">
        <v>46053</v>
      </c>
      <c r="DA126" s="125">
        <v>46053</v>
      </c>
      <c r="DB126" s="125">
        <v>46053</v>
      </c>
      <c r="DC126" s="125">
        <v>46053</v>
      </c>
      <c r="DD126" s="125">
        <v>46022</v>
      </c>
      <c r="DE126" s="126"/>
      <c r="DF126" s="126"/>
      <c r="DG126" s="126"/>
      <c r="DH126" s="126"/>
      <c r="DI126" s="126"/>
      <c r="DJ126" s="126"/>
      <c r="DK126" s="126"/>
      <c r="DL126" s="126"/>
      <c r="DM126" s="126"/>
      <c r="DN126" s="126"/>
      <c r="DO126" s="126"/>
      <c r="DP126" s="126"/>
      <c r="DQ126" s="126"/>
      <c r="DR126" s="126"/>
      <c r="DS126" s="126"/>
      <c r="DT126" s="126"/>
      <c r="DU126" s="126"/>
      <c r="DV126" s="126"/>
      <c r="DW126" s="126"/>
      <c r="DX126" s="126" t="s">
        <v>150</v>
      </c>
      <c r="DY126" s="126" t="s">
        <v>150</v>
      </c>
      <c r="DZ126" s="126" t="s">
        <v>150</v>
      </c>
      <c r="EA126" s="126" t="s">
        <v>150</v>
      </c>
      <c r="EB126" s="126" t="s">
        <v>150</v>
      </c>
      <c r="EC126" s="126" t="s">
        <v>150</v>
      </c>
      <c r="ED126" s="126"/>
      <c r="EE126" s="126"/>
      <c r="EF126" s="126"/>
      <c r="EG126" s="126"/>
      <c r="EH126" s="126"/>
      <c r="EI126" s="126"/>
      <c r="EJ126" s="126"/>
      <c r="EK126" s="126"/>
      <c r="EL126" s="126"/>
      <c r="EM126" s="126"/>
      <c r="EN126" s="126"/>
      <c r="EO126" s="126"/>
      <c r="EP126" s="126"/>
      <c r="EQ126" s="126"/>
      <c r="ER126" s="126"/>
      <c r="ES126" s="126"/>
      <c r="ET126" s="126"/>
      <c r="EU126" s="126"/>
      <c r="EV126" s="126"/>
      <c r="EW126" s="126" t="s">
        <v>151</v>
      </c>
      <c r="EX126" s="126" t="s">
        <v>152</v>
      </c>
      <c r="EY126" s="123">
        <v>69804.288767849997</v>
      </c>
      <c r="EZ126" s="126" t="s">
        <v>153</v>
      </c>
      <c r="FA126" s="126" t="s">
        <v>144</v>
      </c>
      <c r="FB126" s="126" t="s">
        <v>144</v>
      </c>
      <c r="FC126" s="126" t="s">
        <v>144</v>
      </c>
      <c r="FD126" s="126" t="s">
        <v>144</v>
      </c>
      <c r="FE126" s="126" t="s">
        <v>144</v>
      </c>
      <c r="FF126" s="126" t="s">
        <v>144</v>
      </c>
      <c r="FG126" s="126"/>
      <c r="FH126" s="126"/>
      <c r="FI126" s="126"/>
      <c r="FJ126" s="126"/>
      <c r="FK126" s="126"/>
      <c r="FL126" s="126"/>
      <c r="FM126" s="126"/>
      <c r="FN126" s="126"/>
      <c r="FO126" s="126"/>
      <c r="FP126" s="126"/>
      <c r="FQ126" s="126"/>
      <c r="FR126" s="126"/>
      <c r="FS126" s="126"/>
      <c r="FT126" s="126"/>
      <c r="FU126" s="126"/>
      <c r="FV126" s="126"/>
      <c r="FW126" s="126"/>
      <c r="FX126" s="126"/>
      <c r="FY126" s="126"/>
      <c r="FZ126" s="126" t="s">
        <v>346</v>
      </c>
      <c r="GA126" s="126" t="s">
        <v>163</v>
      </c>
    </row>
    <row r="127" spans="1:183" ht="14.25" customHeight="1">
      <c r="A127" s="121">
        <v>125</v>
      </c>
      <c r="B127" s="121" t="s">
        <v>347</v>
      </c>
      <c r="C127" s="122">
        <v>0</v>
      </c>
      <c r="D127" s="122">
        <v>0</v>
      </c>
      <c r="E127" s="122">
        <v>0</v>
      </c>
      <c r="F127" s="122">
        <v>0</v>
      </c>
      <c r="G127" s="122">
        <v>0</v>
      </c>
      <c r="H127" s="122">
        <v>0</v>
      </c>
      <c r="I127" s="122">
        <v>0</v>
      </c>
      <c r="J127" s="122">
        <v>1.9599999999999999E-4</v>
      </c>
      <c r="K127" s="122">
        <v>1.95E-4</v>
      </c>
      <c r="L127" s="122">
        <v>1.9599999999999999E-4</v>
      </c>
      <c r="M127" s="121"/>
      <c r="N127" s="121"/>
      <c r="O127" s="121"/>
      <c r="P127" s="121"/>
      <c r="Q127" s="121"/>
      <c r="R127" s="121"/>
      <c r="S127" s="121"/>
      <c r="T127" s="121"/>
      <c r="U127" s="121"/>
      <c r="V127" s="121"/>
      <c r="W127" s="121"/>
      <c r="X127" s="121"/>
      <c r="Y127" s="121"/>
      <c r="Z127" s="121"/>
      <c r="AA127" s="121"/>
      <c r="AB127" s="123">
        <v>0</v>
      </c>
      <c r="AC127" s="123">
        <v>0</v>
      </c>
      <c r="AD127" s="123">
        <v>0</v>
      </c>
      <c r="AE127" s="123">
        <v>0</v>
      </c>
      <c r="AF127" s="123">
        <v>0</v>
      </c>
      <c r="AG127" s="123">
        <v>0</v>
      </c>
      <c r="AH127" s="123">
        <v>0</v>
      </c>
      <c r="AI127" s="123">
        <v>2.6304000000000001E-2</v>
      </c>
      <c r="AJ127" s="123">
        <v>2.6100000000000002E-2</v>
      </c>
      <c r="AK127" s="123">
        <v>2.6283000000000001E-2</v>
      </c>
      <c r="AL127" s="126"/>
      <c r="AM127" s="126"/>
      <c r="AN127" s="126"/>
      <c r="AO127" s="126"/>
      <c r="AP127" s="126"/>
      <c r="AQ127" s="126"/>
      <c r="AR127" s="126"/>
      <c r="AS127" s="126"/>
      <c r="AT127" s="126"/>
      <c r="AU127" s="126"/>
      <c r="AV127" s="126"/>
      <c r="AW127" s="126"/>
      <c r="AX127" s="126"/>
      <c r="AY127" s="126"/>
      <c r="AZ127" s="126"/>
      <c r="BA127" s="124">
        <v>0</v>
      </c>
      <c r="BB127" s="124">
        <v>0</v>
      </c>
      <c r="BC127" s="124">
        <v>0</v>
      </c>
      <c r="BD127" s="124">
        <v>0</v>
      </c>
      <c r="BE127" s="124">
        <v>0</v>
      </c>
      <c r="BF127" s="124">
        <v>0</v>
      </c>
      <c r="BG127" s="127">
        <v>-2.6304000000000001E-2</v>
      </c>
      <c r="BH127" s="128">
        <v>2.04E-4</v>
      </c>
      <c r="BI127" s="127">
        <v>-1.83E-4</v>
      </c>
      <c r="BJ127" s="128">
        <v>2.6283000000000001E-2</v>
      </c>
      <c r="BK127" s="126"/>
      <c r="BL127" s="126"/>
      <c r="BM127" s="126"/>
      <c r="BN127" s="126"/>
      <c r="BO127" s="126"/>
      <c r="BP127" s="126"/>
      <c r="BQ127" s="126"/>
      <c r="BR127" s="126"/>
      <c r="BS127" s="126"/>
      <c r="BT127" s="126"/>
      <c r="BU127" s="126"/>
      <c r="BV127" s="126"/>
      <c r="BW127" s="126"/>
      <c r="BX127" s="126"/>
      <c r="BY127" s="126"/>
      <c r="BZ127" s="123">
        <v>0</v>
      </c>
      <c r="CA127" s="123">
        <v>0</v>
      </c>
      <c r="CB127" s="123">
        <v>0</v>
      </c>
      <c r="CC127" s="123">
        <v>0</v>
      </c>
      <c r="CD127" s="123">
        <v>0</v>
      </c>
      <c r="CE127" s="123">
        <v>0</v>
      </c>
      <c r="CF127" s="123">
        <v>0</v>
      </c>
      <c r="CG127" s="123">
        <v>0.92964252999999997</v>
      </c>
      <c r="CH127" s="123">
        <v>0.85001455000000004</v>
      </c>
      <c r="CI127" s="123">
        <v>0.85622889000000002</v>
      </c>
      <c r="CJ127" s="126"/>
      <c r="CK127" s="126"/>
      <c r="CL127" s="126"/>
      <c r="CM127" s="126"/>
      <c r="CN127" s="126"/>
      <c r="CO127" s="126"/>
      <c r="CP127" s="126"/>
      <c r="CQ127" s="126"/>
      <c r="CR127" s="126"/>
      <c r="CS127" s="126"/>
      <c r="CT127" s="126"/>
      <c r="CU127" s="126"/>
      <c r="CV127" s="126"/>
      <c r="CW127" s="126"/>
      <c r="CX127" s="126"/>
      <c r="CY127" s="125">
        <v>45991</v>
      </c>
      <c r="CZ127" s="125">
        <v>45991</v>
      </c>
      <c r="DA127" s="125">
        <v>45991</v>
      </c>
      <c r="DB127" s="125">
        <v>45991</v>
      </c>
      <c r="DC127" s="125">
        <v>45991</v>
      </c>
      <c r="DD127" s="125">
        <v>45991</v>
      </c>
      <c r="DE127" s="125">
        <v>45991</v>
      </c>
      <c r="DF127" s="125">
        <v>45961</v>
      </c>
      <c r="DG127" s="125">
        <v>45930</v>
      </c>
      <c r="DH127" s="125">
        <v>45900</v>
      </c>
      <c r="DI127" s="126"/>
      <c r="DJ127" s="126"/>
      <c r="DK127" s="126"/>
      <c r="DL127" s="126"/>
      <c r="DM127" s="126"/>
      <c r="DN127" s="126"/>
      <c r="DO127" s="126"/>
      <c r="DP127" s="126"/>
      <c r="DQ127" s="126"/>
      <c r="DR127" s="126"/>
      <c r="DS127" s="126"/>
      <c r="DT127" s="126"/>
      <c r="DU127" s="126"/>
      <c r="DV127" s="126"/>
      <c r="DW127" s="126"/>
      <c r="DX127" s="126" t="s">
        <v>150</v>
      </c>
      <c r="DY127" s="126" t="s">
        <v>150</v>
      </c>
      <c r="DZ127" s="126" t="s">
        <v>150</v>
      </c>
      <c r="EA127" s="126" t="s">
        <v>150</v>
      </c>
      <c r="EB127" s="126" t="s">
        <v>150</v>
      </c>
      <c r="EC127" s="126" t="s">
        <v>150</v>
      </c>
      <c r="ED127" s="126" t="s">
        <v>150</v>
      </c>
      <c r="EE127" s="126" t="s">
        <v>150</v>
      </c>
      <c r="EF127" s="126" t="s">
        <v>150</v>
      </c>
      <c r="EG127" s="126" t="s">
        <v>150</v>
      </c>
      <c r="EH127" s="126"/>
      <c r="EI127" s="126"/>
      <c r="EJ127" s="126"/>
      <c r="EK127" s="126"/>
      <c r="EL127" s="126"/>
      <c r="EM127" s="126"/>
      <c r="EN127" s="126"/>
      <c r="EO127" s="126"/>
      <c r="EP127" s="126"/>
      <c r="EQ127" s="126"/>
      <c r="ER127" s="126"/>
      <c r="ES127" s="126"/>
      <c r="ET127" s="126"/>
      <c r="EU127" s="126"/>
      <c r="EV127" s="126"/>
      <c r="EW127" s="126" t="s">
        <v>151</v>
      </c>
      <c r="EX127" s="126" t="s">
        <v>152</v>
      </c>
      <c r="EY127" s="123">
        <v>213.77992911000001</v>
      </c>
      <c r="EZ127" s="126"/>
      <c r="FA127" s="126" t="s">
        <v>196</v>
      </c>
      <c r="FB127" s="126" t="s">
        <v>196</v>
      </c>
      <c r="FC127" s="126" t="s">
        <v>196</v>
      </c>
      <c r="FD127" s="126" t="s">
        <v>144</v>
      </c>
      <c r="FE127" s="126" t="s">
        <v>196</v>
      </c>
      <c r="FF127" s="126" t="s">
        <v>196</v>
      </c>
      <c r="FG127" s="126" t="s">
        <v>196</v>
      </c>
      <c r="FH127" s="126" t="s">
        <v>196</v>
      </c>
      <c r="FI127" s="126" t="s">
        <v>196</v>
      </c>
      <c r="FJ127" s="126" t="s">
        <v>196</v>
      </c>
      <c r="FK127" s="126"/>
      <c r="FL127" s="126"/>
      <c r="FM127" s="126"/>
      <c r="FN127" s="126"/>
      <c r="FO127" s="126"/>
      <c r="FP127" s="126"/>
      <c r="FQ127" s="126"/>
      <c r="FR127" s="126"/>
      <c r="FS127" s="126"/>
      <c r="FT127" s="126"/>
      <c r="FU127" s="126"/>
      <c r="FV127" s="126"/>
      <c r="FW127" s="126"/>
      <c r="FX127" s="126"/>
      <c r="FY127" s="126"/>
      <c r="FZ127" s="126" t="s">
        <v>232</v>
      </c>
      <c r="GA127" s="126" t="s">
        <v>233</v>
      </c>
    </row>
    <row r="128" spans="1:183" ht="14.25" customHeight="1">
      <c r="A128" s="121">
        <v>126</v>
      </c>
      <c r="B128" s="121" t="s">
        <v>348</v>
      </c>
      <c r="C128" s="122">
        <v>0</v>
      </c>
      <c r="D128" s="122">
        <v>0</v>
      </c>
      <c r="E128" s="122">
        <v>0</v>
      </c>
      <c r="F128" s="122">
        <v>9.0000000000000002E-6</v>
      </c>
      <c r="G128" s="122">
        <v>9.0000000000000002E-6</v>
      </c>
      <c r="H128" s="122">
        <v>9.0000000000000002E-6</v>
      </c>
      <c r="I128" s="122">
        <v>1.0000000000000001E-5</v>
      </c>
      <c r="J128" s="122">
        <v>7.9999999999999996E-6</v>
      </c>
      <c r="K128" s="122">
        <v>7.9999999999999996E-6</v>
      </c>
      <c r="L128" s="122">
        <v>6.9999999999999999E-6</v>
      </c>
      <c r="M128" s="122">
        <v>9.9999999999999995E-7</v>
      </c>
      <c r="N128" s="121"/>
      <c r="O128" s="121"/>
      <c r="P128" s="121"/>
      <c r="Q128" s="121"/>
      <c r="R128" s="121"/>
      <c r="S128" s="121"/>
      <c r="T128" s="121"/>
      <c r="U128" s="121"/>
      <c r="V128" s="121"/>
      <c r="W128" s="121"/>
      <c r="X128" s="121"/>
      <c r="Y128" s="121"/>
      <c r="Z128" s="121"/>
      <c r="AA128" s="121"/>
      <c r="AB128" s="123">
        <v>0</v>
      </c>
      <c r="AC128" s="123">
        <v>0</v>
      </c>
      <c r="AD128" s="123">
        <v>0</v>
      </c>
      <c r="AE128" s="123">
        <v>1.2509999999999999E-3</v>
      </c>
      <c r="AF128" s="123">
        <v>1.2509999999999999E-3</v>
      </c>
      <c r="AG128" s="123">
        <v>1.2509999999999999E-3</v>
      </c>
      <c r="AH128" s="123">
        <v>1.3990000000000001E-3</v>
      </c>
      <c r="AI128" s="123">
        <v>1.098E-3</v>
      </c>
      <c r="AJ128" s="123">
        <v>1.098E-3</v>
      </c>
      <c r="AK128" s="123">
        <v>8.7500000000000002E-4</v>
      </c>
      <c r="AL128" s="123">
        <v>1.4799999999999999E-4</v>
      </c>
      <c r="AM128" s="126"/>
      <c r="AN128" s="126"/>
      <c r="AO128" s="126"/>
      <c r="AP128" s="126"/>
      <c r="AQ128" s="126"/>
      <c r="AR128" s="126"/>
      <c r="AS128" s="126"/>
      <c r="AT128" s="126"/>
      <c r="AU128" s="126"/>
      <c r="AV128" s="126"/>
      <c r="AW128" s="126"/>
      <c r="AX128" s="126"/>
      <c r="AY128" s="126"/>
      <c r="AZ128" s="126"/>
      <c r="BA128" s="124">
        <v>0</v>
      </c>
      <c r="BB128" s="124">
        <v>0</v>
      </c>
      <c r="BC128" s="127">
        <v>-1.2509999999999999E-3</v>
      </c>
      <c r="BD128" s="124">
        <v>0</v>
      </c>
      <c r="BE128" s="124">
        <v>0</v>
      </c>
      <c r="BF128" s="127">
        <v>-1.4799999999999999E-4</v>
      </c>
      <c r="BG128" s="128">
        <v>3.01E-4</v>
      </c>
      <c r="BH128" s="124">
        <v>0</v>
      </c>
      <c r="BI128" s="128">
        <v>2.23E-4</v>
      </c>
      <c r="BJ128" s="128">
        <v>7.27E-4</v>
      </c>
      <c r="BK128" s="128">
        <v>1.4799999999999999E-4</v>
      </c>
      <c r="BL128" s="126"/>
      <c r="BM128" s="126"/>
      <c r="BN128" s="126"/>
      <c r="BO128" s="126"/>
      <c r="BP128" s="126"/>
      <c r="BQ128" s="126"/>
      <c r="BR128" s="126"/>
      <c r="BS128" s="126"/>
      <c r="BT128" s="126"/>
      <c r="BU128" s="126"/>
      <c r="BV128" s="126"/>
      <c r="BW128" s="126"/>
      <c r="BX128" s="126"/>
      <c r="BY128" s="126"/>
      <c r="BZ128" s="123">
        <v>0</v>
      </c>
      <c r="CA128" s="123">
        <v>0</v>
      </c>
      <c r="CB128" s="123">
        <v>0</v>
      </c>
      <c r="CC128" s="123">
        <v>3.643416E-2</v>
      </c>
      <c r="CD128" s="123">
        <v>3.8549449999999999E-2</v>
      </c>
      <c r="CE128" s="123">
        <v>4.597598E-2</v>
      </c>
      <c r="CF128" s="123">
        <v>5.0233720000000003E-2</v>
      </c>
      <c r="CG128" s="123">
        <v>3.880579E-2</v>
      </c>
      <c r="CH128" s="123">
        <v>3.5759230000000003E-2</v>
      </c>
      <c r="CI128" s="123">
        <v>2.850513E-2</v>
      </c>
      <c r="CJ128" s="123">
        <v>4.6166599999999999E-3</v>
      </c>
      <c r="CK128" s="126"/>
      <c r="CL128" s="126"/>
      <c r="CM128" s="126"/>
      <c r="CN128" s="126"/>
      <c r="CO128" s="126"/>
      <c r="CP128" s="126"/>
      <c r="CQ128" s="126"/>
      <c r="CR128" s="126"/>
      <c r="CS128" s="126"/>
      <c r="CT128" s="126"/>
      <c r="CU128" s="126"/>
      <c r="CV128" s="126"/>
      <c r="CW128" s="126"/>
      <c r="CX128" s="126"/>
      <c r="CY128" s="125">
        <v>46112</v>
      </c>
      <c r="CZ128" s="125">
        <v>46112</v>
      </c>
      <c r="DA128" s="125">
        <v>46112</v>
      </c>
      <c r="DB128" s="125">
        <v>46081</v>
      </c>
      <c r="DC128" s="125">
        <v>46053</v>
      </c>
      <c r="DD128" s="125">
        <v>46022</v>
      </c>
      <c r="DE128" s="125">
        <v>45991</v>
      </c>
      <c r="DF128" s="125">
        <v>45961</v>
      </c>
      <c r="DG128" s="125">
        <v>45930</v>
      </c>
      <c r="DH128" s="125">
        <v>45900</v>
      </c>
      <c r="DI128" s="125">
        <v>45869</v>
      </c>
      <c r="DJ128" s="126"/>
      <c r="DK128" s="126"/>
      <c r="DL128" s="126"/>
      <c r="DM128" s="126"/>
      <c r="DN128" s="126"/>
      <c r="DO128" s="126"/>
      <c r="DP128" s="126"/>
      <c r="DQ128" s="126"/>
      <c r="DR128" s="126"/>
      <c r="DS128" s="126"/>
      <c r="DT128" s="126"/>
      <c r="DU128" s="126"/>
      <c r="DV128" s="126"/>
      <c r="DW128" s="126"/>
      <c r="DX128" s="126" t="s">
        <v>150</v>
      </c>
      <c r="DY128" s="126" t="s">
        <v>150</v>
      </c>
      <c r="DZ128" s="126" t="s">
        <v>150</v>
      </c>
      <c r="EA128" s="126" t="s">
        <v>150</v>
      </c>
      <c r="EB128" s="126" t="s">
        <v>150</v>
      </c>
      <c r="EC128" s="126" t="s">
        <v>150</v>
      </c>
      <c r="ED128" s="126" t="s">
        <v>150</v>
      </c>
      <c r="EE128" s="126" t="s">
        <v>150</v>
      </c>
      <c r="EF128" s="126" t="s">
        <v>150</v>
      </c>
      <c r="EG128" s="126" t="s">
        <v>150</v>
      </c>
      <c r="EH128" s="126" t="s">
        <v>150</v>
      </c>
      <c r="EI128" s="126"/>
      <c r="EJ128" s="126"/>
      <c r="EK128" s="126"/>
      <c r="EL128" s="126"/>
      <c r="EM128" s="126"/>
      <c r="EN128" s="126"/>
      <c r="EO128" s="126"/>
      <c r="EP128" s="126"/>
      <c r="EQ128" s="126"/>
      <c r="ER128" s="126"/>
      <c r="ES128" s="126"/>
      <c r="ET128" s="126"/>
      <c r="EU128" s="126"/>
      <c r="EV128" s="126"/>
      <c r="EW128" s="126" t="s">
        <v>151</v>
      </c>
      <c r="EX128" s="126" t="s">
        <v>173</v>
      </c>
      <c r="EY128" s="123">
        <v>209605.55214839999</v>
      </c>
      <c r="EZ128" s="126" t="s">
        <v>153</v>
      </c>
      <c r="FA128" s="126" t="s">
        <v>144</v>
      </c>
      <c r="FB128" s="126" t="s">
        <v>144</v>
      </c>
      <c r="FC128" s="126" t="s">
        <v>144</v>
      </c>
      <c r="FD128" s="126" t="s">
        <v>144</v>
      </c>
      <c r="FE128" s="126" t="s">
        <v>144</v>
      </c>
      <c r="FF128" s="126" t="s">
        <v>144</v>
      </c>
      <c r="FG128" s="126" t="s">
        <v>144</v>
      </c>
      <c r="FH128" s="126" t="s">
        <v>144</v>
      </c>
      <c r="FI128" s="126" t="s">
        <v>144</v>
      </c>
      <c r="FJ128" s="126" t="s">
        <v>144</v>
      </c>
      <c r="FK128" s="126" t="s">
        <v>144</v>
      </c>
      <c r="FL128" s="126"/>
      <c r="FM128" s="126"/>
      <c r="FN128" s="126"/>
      <c r="FO128" s="126"/>
      <c r="FP128" s="126"/>
      <c r="FQ128" s="126"/>
      <c r="FR128" s="126"/>
      <c r="FS128" s="126"/>
      <c r="FT128" s="126"/>
      <c r="FU128" s="126"/>
      <c r="FV128" s="126"/>
      <c r="FW128" s="126"/>
      <c r="FX128" s="126"/>
      <c r="FY128" s="126"/>
      <c r="FZ128" s="126" t="s">
        <v>211</v>
      </c>
      <c r="GA128" s="126" t="s">
        <v>212</v>
      </c>
    </row>
    <row r="129" spans="1:183" ht="14.25" customHeight="1">
      <c r="A129" s="121">
        <v>127</v>
      </c>
      <c r="B129" s="121" t="s">
        <v>349</v>
      </c>
      <c r="C129" s="122">
        <v>0</v>
      </c>
      <c r="D129" s="122">
        <v>0</v>
      </c>
      <c r="E129" s="122">
        <v>4.6E-5</v>
      </c>
      <c r="F129" s="122">
        <v>4.6E-5</v>
      </c>
      <c r="G129" s="122">
        <v>5.0000000000000002E-5</v>
      </c>
      <c r="H129" s="122">
        <v>5.5000000000000002E-5</v>
      </c>
      <c r="I129" s="122">
        <v>4.5000000000000003E-5</v>
      </c>
      <c r="J129" s="121"/>
      <c r="K129" s="121"/>
      <c r="L129" s="121"/>
      <c r="M129" s="121"/>
      <c r="N129" s="121"/>
      <c r="O129" s="121"/>
      <c r="P129" s="121"/>
      <c r="Q129" s="121"/>
      <c r="R129" s="121"/>
      <c r="S129" s="121"/>
      <c r="T129" s="121"/>
      <c r="U129" s="121"/>
      <c r="V129" s="121"/>
      <c r="W129" s="121"/>
      <c r="X129" s="121"/>
      <c r="Y129" s="121"/>
      <c r="Z129" s="121"/>
      <c r="AA129" s="121"/>
      <c r="AB129" s="123">
        <v>0</v>
      </c>
      <c r="AC129" s="123">
        <v>0</v>
      </c>
      <c r="AD129" s="123">
        <v>6.2240000000000004E-3</v>
      </c>
      <c r="AE129" s="123">
        <v>6.2240000000000004E-3</v>
      </c>
      <c r="AF129" s="123">
        <v>6.7429999999999999E-3</v>
      </c>
      <c r="AG129" s="123">
        <v>7.3130000000000001E-3</v>
      </c>
      <c r="AH129" s="123">
        <v>6.0159999999999996E-3</v>
      </c>
      <c r="AI129" s="126"/>
      <c r="AJ129" s="126"/>
      <c r="AK129" s="126"/>
      <c r="AL129" s="126"/>
      <c r="AM129" s="126"/>
      <c r="AN129" s="126"/>
      <c r="AO129" s="126"/>
      <c r="AP129" s="126"/>
      <c r="AQ129" s="126"/>
      <c r="AR129" s="126"/>
      <c r="AS129" s="126"/>
      <c r="AT129" s="126"/>
      <c r="AU129" s="126"/>
      <c r="AV129" s="126"/>
      <c r="AW129" s="126"/>
      <c r="AX129" s="126"/>
      <c r="AY129" s="126"/>
      <c r="AZ129" s="126"/>
      <c r="BA129" s="124">
        <v>0</v>
      </c>
      <c r="BB129" s="127">
        <v>-6.2240000000000004E-3</v>
      </c>
      <c r="BC129" s="124">
        <v>0</v>
      </c>
      <c r="BD129" s="127">
        <v>-5.1900000000000004E-4</v>
      </c>
      <c r="BE129" s="127">
        <v>-5.6999999999999998E-4</v>
      </c>
      <c r="BF129" s="128">
        <v>1.297E-3</v>
      </c>
      <c r="BG129" s="128">
        <v>6.0159999999999996E-3</v>
      </c>
      <c r="BH129" s="126"/>
      <c r="BI129" s="126"/>
      <c r="BJ129" s="126"/>
      <c r="BK129" s="126"/>
      <c r="BL129" s="126"/>
      <c r="BM129" s="126"/>
      <c r="BN129" s="126"/>
      <c r="BO129" s="126"/>
      <c r="BP129" s="126"/>
      <c r="BQ129" s="126"/>
      <c r="BR129" s="126"/>
      <c r="BS129" s="126"/>
      <c r="BT129" s="126"/>
      <c r="BU129" s="126"/>
      <c r="BV129" s="126"/>
      <c r="BW129" s="126"/>
      <c r="BX129" s="126"/>
      <c r="BY129" s="126"/>
      <c r="BZ129" s="123">
        <v>0</v>
      </c>
      <c r="CA129" s="123">
        <v>0</v>
      </c>
      <c r="CB129" s="123">
        <v>0.17266598</v>
      </c>
      <c r="CC129" s="123">
        <v>0.18126793999999999</v>
      </c>
      <c r="CD129" s="123">
        <v>0.20778494</v>
      </c>
      <c r="CE129" s="123">
        <v>0.26876286999999999</v>
      </c>
      <c r="CF129" s="123">
        <v>0.21601577999999999</v>
      </c>
      <c r="CG129" s="126"/>
      <c r="CH129" s="126"/>
      <c r="CI129" s="126"/>
      <c r="CJ129" s="126"/>
      <c r="CK129" s="126"/>
      <c r="CL129" s="126"/>
      <c r="CM129" s="126"/>
      <c r="CN129" s="126"/>
      <c r="CO129" s="126"/>
      <c r="CP129" s="126"/>
      <c r="CQ129" s="126"/>
      <c r="CR129" s="126"/>
      <c r="CS129" s="126"/>
      <c r="CT129" s="126"/>
      <c r="CU129" s="126"/>
      <c r="CV129" s="126"/>
      <c r="CW129" s="126"/>
      <c r="CX129" s="126"/>
      <c r="CY129" s="125">
        <v>46142</v>
      </c>
      <c r="CZ129" s="125">
        <v>46142</v>
      </c>
      <c r="DA129" s="125">
        <v>46112</v>
      </c>
      <c r="DB129" s="125">
        <v>46081</v>
      </c>
      <c r="DC129" s="125">
        <v>46053</v>
      </c>
      <c r="DD129" s="125">
        <v>46022</v>
      </c>
      <c r="DE129" s="125">
        <v>45991</v>
      </c>
      <c r="DF129" s="126"/>
      <c r="DG129" s="126"/>
      <c r="DH129" s="126"/>
      <c r="DI129" s="126"/>
      <c r="DJ129" s="126"/>
      <c r="DK129" s="126"/>
      <c r="DL129" s="126"/>
      <c r="DM129" s="126"/>
      <c r="DN129" s="126"/>
      <c r="DO129" s="126"/>
      <c r="DP129" s="126"/>
      <c r="DQ129" s="126"/>
      <c r="DR129" s="126"/>
      <c r="DS129" s="126"/>
      <c r="DT129" s="126"/>
      <c r="DU129" s="126"/>
      <c r="DV129" s="126"/>
      <c r="DW129" s="126"/>
      <c r="DX129" s="126" t="s">
        <v>150</v>
      </c>
      <c r="DY129" s="126" t="s">
        <v>150</v>
      </c>
      <c r="DZ129" s="126" t="s">
        <v>150</v>
      </c>
      <c r="EA129" s="126" t="s">
        <v>150</v>
      </c>
      <c r="EB129" s="126" t="s">
        <v>150</v>
      </c>
      <c r="EC129" s="126" t="s">
        <v>150</v>
      </c>
      <c r="ED129" s="126" t="s">
        <v>150</v>
      </c>
      <c r="EE129" s="126"/>
      <c r="EF129" s="126"/>
      <c r="EG129" s="126"/>
      <c r="EH129" s="126"/>
      <c r="EI129" s="126"/>
      <c r="EJ129" s="126"/>
      <c r="EK129" s="126"/>
      <c r="EL129" s="126"/>
      <c r="EM129" s="126"/>
      <c r="EN129" s="126"/>
      <c r="EO129" s="126"/>
      <c r="EP129" s="126"/>
      <c r="EQ129" s="126"/>
      <c r="ER129" s="126"/>
      <c r="ES129" s="126"/>
      <c r="ET129" s="126"/>
      <c r="EU129" s="126"/>
      <c r="EV129" s="126"/>
      <c r="EW129" s="126" t="s">
        <v>151</v>
      </c>
      <c r="EX129" s="126" t="s">
        <v>173</v>
      </c>
      <c r="EY129" s="123">
        <v>118866.9170933</v>
      </c>
      <c r="EZ129" s="126"/>
      <c r="FA129" s="126" t="s">
        <v>144</v>
      </c>
      <c r="FB129" s="126" t="s">
        <v>144</v>
      </c>
      <c r="FC129" s="126" t="s">
        <v>144</v>
      </c>
      <c r="FD129" s="126" t="s">
        <v>144</v>
      </c>
      <c r="FE129" s="126" t="s">
        <v>144</v>
      </c>
      <c r="FF129" s="126" t="s">
        <v>144</v>
      </c>
      <c r="FG129" s="126" t="s">
        <v>144</v>
      </c>
      <c r="FH129" s="126"/>
      <c r="FI129" s="126"/>
      <c r="FJ129" s="126"/>
      <c r="FK129" s="126"/>
      <c r="FL129" s="126"/>
      <c r="FM129" s="126"/>
      <c r="FN129" s="126"/>
      <c r="FO129" s="126"/>
      <c r="FP129" s="126"/>
      <c r="FQ129" s="126"/>
      <c r="FR129" s="126"/>
      <c r="FS129" s="126"/>
      <c r="FT129" s="126"/>
      <c r="FU129" s="126"/>
      <c r="FV129" s="126"/>
      <c r="FW129" s="126"/>
      <c r="FX129" s="126"/>
      <c r="FY129" s="126"/>
      <c r="FZ129" s="126" t="s">
        <v>350</v>
      </c>
      <c r="GA129" s="126" t="s">
        <v>163</v>
      </c>
    </row>
    <row r="130" spans="1:183" ht="14.25" customHeight="1">
      <c r="A130" s="121">
        <v>128</v>
      </c>
      <c r="B130" s="121" t="s">
        <v>351</v>
      </c>
      <c r="C130" s="122">
        <v>0</v>
      </c>
      <c r="D130" s="122">
        <v>0</v>
      </c>
      <c r="E130" s="122">
        <v>0</v>
      </c>
      <c r="F130" s="122">
        <v>0</v>
      </c>
      <c r="G130" s="122">
        <v>0</v>
      </c>
      <c r="H130" s="122">
        <v>0</v>
      </c>
      <c r="I130" s="122">
        <v>0</v>
      </c>
      <c r="J130" s="122">
        <v>0</v>
      </c>
      <c r="K130" s="122">
        <v>0</v>
      </c>
      <c r="L130" s="122">
        <v>0</v>
      </c>
      <c r="M130" s="122">
        <v>0</v>
      </c>
      <c r="N130" s="122">
        <v>0</v>
      </c>
      <c r="O130" s="122">
        <v>0</v>
      </c>
      <c r="P130" s="122">
        <v>0</v>
      </c>
      <c r="Q130" s="122">
        <v>0</v>
      </c>
      <c r="R130" s="122">
        <v>2.0000000000000002E-5</v>
      </c>
      <c r="S130" s="122">
        <v>7.8999999999999996E-5</v>
      </c>
      <c r="T130" s="122">
        <v>7.3999999999999996E-5</v>
      </c>
      <c r="U130" s="121"/>
      <c r="V130" s="122">
        <v>0</v>
      </c>
      <c r="W130" s="122">
        <v>0</v>
      </c>
      <c r="X130" s="122">
        <v>0</v>
      </c>
      <c r="Y130" s="122">
        <v>0</v>
      </c>
      <c r="Z130" s="122">
        <v>0</v>
      </c>
      <c r="AA130" s="122">
        <v>0</v>
      </c>
      <c r="AB130" s="123">
        <v>0</v>
      </c>
      <c r="AC130" s="123">
        <v>0</v>
      </c>
      <c r="AD130" s="123">
        <v>0</v>
      </c>
      <c r="AE130" s="123">
        <v>0</v>
      </c>
      <c r="AF130" s="123">
        <v>0</v>
      </c>
      <c r="AG130" s="123">
        <v>0</v>
      </c>
      <c r="AH130" s="123">
        <v>0</v>
      </c>
      <c r="AI130" s="123">
        <v>0</v>
      </c>
      <c r="AJ130" s="123">
        <v>0</v>
      </c>
      <c r="AK130" s="123">
        <v>0</v>
      </c>
      <c r="AL130" s="123">
        <v>0</v>
      </c>
      <c r="AM130" s="123">
        <v>0</v>
      </c>
      <c r="AN130" s="123">
        <v>0</v>
      </c>
      <c r="AO130" s="123">
        <v>0</v>
      </c>
      <c r="AP130" s="123">
        <v>0</v>
      </c>
      <c r="AQ130" s="123">
        <v>2.702E-3</v>
      </c>
      <c r="AR130" s="123">
        <v>1.0602E-2</v>
      </c>
      <c r="AS130" s="123">
        <v>9.9019999999999993E-3</v>
      </c>
      <c r="AT130" s="126"/>
      <c r="AU130" s="123">
        <v>0</v>
      </c>
      <c r="AV130" s="123">
        <v>0</v>
      </c>
      <c r="AW130" s="123">
        <v>0</v>
      </c>
      <c r="AX130" s="123">
        <v>0</v>
      </c>
      <c r="AY130" s="123">
        <v>0</v>
      </c>
      <c r="AZ130" s="123">
        <v>0</v>
      </c>
      <c r="BA130" s="124">
        <v>0</v>
      </c>
      <c r="BB130" s="124">
        <v>0</v>
      </c>
      <c r="BC130" s="124">
        <v>0</v>
      </c>
      <c r="BD130" s="124">
        <v>0</v>
      </c>
      <c r="BE130" s="124">
        <v>0</v>
      </c>
      <c r="BF130" s="124">
        <v>0</v>
      </c>
      <c r="BG130" s="124">
        <v>0</v>
      </c>
      <c r="BH130" s="124">
        <v>0</v>
      </c>
      <c r="BI130" s="124">
        <v>0</v>
      </c>
      <c r="BJ130" s="124">
        <v>0</v>
      </c>
      <c r="BK130" s="124">
        <v>0</v>
      </c>
      <c r="BL130" s="124">
        <v>0</v>
      </c>
      <c r="BM130" s="124">
        <v>0</v>
      </c>
      <c r="BN130" s="124">
        <v>0</v>
      </c>
      <c r="BO130" s="127">
        <v>-2.702E-3</v>
      </c>
      <c r="BP130" s="127">
        <v>-7.9000000000000008E-3</v>
      </c>
      <c r="BQ130" s="128">
        <v>6.9999999999999999E-4</v>
      </c>
      <c r="BR130" s="128">
        <v>9.9019999999999993E-3</v>
      </c>
      <c r="BS130" s="126"/>
      <c r="BT130" s="124">
        <v>0</v>
      </c>
      <c r="BU130" s="124">
        <v>0</v>
      </c>
      <c r="BV130" s="124">
        <v>0</v>
      </c>
      <c r="BW130" s="124">
        <v>0</v>
      </c>
      <c r="BX130" s="124">
        <v>0</v>
      </c>
      <c r="BY130" s="124">
        <v>0</v>
      </c>
      <c r="BZ130" s="123">
        <v>0</v>
      </c>
      <c r="CA130" s="123">
        <v>0</v>
      </c>
      <c r="CB130" s="123">
        <v>0</v>
      </c>
      <c r="CC130" s="123">
        <v>0</v>
      </c>
      <c r="CD130" s="123">
        <v>0</v>
      </c>
      <c r="CE130" s="123">
        <v>0</v>
      </c>
      <c r="CF130" s="123">
        <v>0</v>
      </c>
      <c r="CG130" s="123">
        <v>0</v>
      </c>
      <c r="CH130" s="123">
        <v>0</v>
      </c>
      <c r="CI130" s="123">
        <v>0</v>
      </c>
      <c r="CJ130" s="123">
        <v>0</v>
      </c>
      <c r="CK130" s="123">
        <v>0</v>
      </c>
      <c r="CL130" s="123">
        <v>0</v>
      </c>
      <c r="CM130" s="123">
        <v>0</v>
      </c>
      <c r="CN130" s="123">
        <v>0</v>
      </c>
      <c r="CO130" s="123">
        <v>6.41404E-2</v>
      </c>
      <c r="CP130" s="123">
        <v>0.26685998</v>
      </c>
      <c r="CQ130" s="123">
        <v>0.30188854999999998</v>
      </c>
      <c r="CR130" s="126"/>
      <c r="CS130" s="123">
        <v>0</v>
      </c>
      <c r="CT130" s="123">
        <v>0</v>
      </c>
      <c r="CU130" s="123">
        <v>0</v>
      </c>
      <c r="CV130" s="123">
        <v>0</v>
      </c>
      <c r="CW130" s="123">
        <v>0</v>
      </c>
      <c r="CX130" s="123">
        <v>0</v>
      </c>
      <c r="CY130" s="125">
        <v>45747</v>
      </c>
      <c r="CZ130" s="125">
        <v>45747</v>
      </c>
      <c r="DA130" s="125">
        <v>45747</v>
      </c>
      <c r="DB130" s="125">
        <v>45747</v>
      </c>
      <c r="DC130" s="125">
        <v>45747</v>
      </c>
      <c r="DD130" s="125">
        <v>45747</v>
      </c>
      <c r="DE130" s="125">
        <v>45747</v>
      </c>
      <c r="DF130" s="125">
        <v>45747</v>
      </c>
      <c r="DG130" s="125">
        <v>45747</v>
      </c>
      <c r="DH130" s="125">
        <v>45747</v>
      </c>
      <c r="DI130" s="125">
        <v>45747</v>
      </c>
      <c r="DJ130" s="125">
        <v>45747</v>
      </c>
      <c r="DK130" s="125">
        <v>45747</v>
      </c>
      <c r="DL130" s="125">
        <v>45747</v>
      </c>
      <c r="DM130" s="125">
        <v>45747</v>
      </c>
      <c r="DN130" s="125">
        <v>45716</v>
      </c>
      <c r="DO130" s="125">
        <v>45688</v>
      </c>
      <c r="DP130" s="125">
        <v>45657</v>
      </c>
      <c r="DQ130" s="126"/>
      <c r="DR130" s="125">
        <v>44957</v>
      </c>
      <c r="DS130" s="125">
        <v>44957</v>
      </c>
      <c r="DT130" s="125">
        <v>44957</v>
      </c>
      <c r="DU130" s="125">
        <v>44957</v>
      </c>
      <c r="DV130" s="125">
        <v>44957</v>
      </c>
      <c r="DW130" s="125">
        <v>44957</v>
      </c>
      <c r="DX130" s="126" t="s">
        <v>150</v>
      </c>
      <c r="DY130" s="126" t="s">
        <v>150</v>
      </c>
      <c r="DZ130" s="126" t="s">
        <v>150</v>
      </c>
      <c r="EA130" s="126" t="s">
        <v>150</v>
      </c>
      <c r="EB130" s="126" t="s">
        <v>150</v>
      </c>
      <c r="EC130" s="126" t="s">
        <v>150</v>
      </c>
      <c r="ED130" s="126" t="s">
        <v>150</v>
      </c>
      <c r="EE130" s="126" t="s">
        <v>150</v>
      </c>
      <c r="EF130" s="126" t="s">
        <v>150</v>
      </c>
      <c r="EG130" s="126" t="s">
        <v>150</v>
      </c>
      <c r="EH130" s="126" t="s">
        <v>150</v>
      </c>
      <c r="EI130" s="126" t="s">
        <v>150</v>
      </c>
      <c r="EJ130" s="126" t="s">
        <v>150</v>
      </c>
      <c r="EK130" s="126" t="s">
        <v>150</v>
      </c>
      <c r="EL130" s="126" t="s">
        <v>150</v>
      </c>
      <c r="EM130" s="126" t="s">
        <v>150</v>
      </c>
      <c r="EN130" s="126" t="s">
        <v>150</v>
      </c>
      <c r="EO130" s="126" t="s">
        <v>150</v>
      </c>
      <c r="EP130" s="126"/>
      <c r="EQ130" s="126" t="s">
        <v>150</v>
      </c>
      <c r="ER130" s="126" t="s">
        <v>150</v>
      </c>
      <c r="ES130" s="126" t="s">
        <v>150</v>
      </c>
      <c r="ET130" s="126" t="s">
        <v>150</v>
      </c>
      <c r="EU130" s="126" t="s">
        <v>150</v>
      </c>
      <c r="EV130" s="126" t="s">
        <v>150</v>
      </c>
      <c r="EW130" s="126" t="s">
        <v>151</v>
      </c>
      <c r="EX130" s="126" t="s">
        <v>152</v>
      </c>
      <c r="EY130" s="123">
        <v>40.590186520000003</v>
      </c>
      <c r="EZ130" s="126"/>
      <c r="FA130" s="126" t="s">
        <v>157</v>
      </c>
      <c r="FB130" s="126" t="s">
        <v>196</v>
      </c>
      <c r="FC130" s="126" t="s">
        <v>196</v>
      </c>
      <c r="FD130" s="126" t="s">
        <v>196</v>
      </c>
      <c r="FE130" s="126" t="s">
        <v>196</v>
      </c>
      <c r="FF130" s="126" t="s">
        <v>196</v>
      </c>
      <c r="FG130" s="126" t="s">
        <v>196</v>
      </c>
      <c r="FH130" s="126" t="s">
        <v>196</v>
      </c>
      <c r="FI130" s="126" t="s">
        <v>196</v>
      </c>
      <c r="FJ130" s="126" t="s">
        <v>196</v>
      </c>
      <c r="FK130" s="126" t="s">
        <v>196</v>
      </c>
      <c r="FL130" s="126" t="s">
        <v>196</v>
      </c>
      <c r="FM130" s="126" t="s">
        <v>196</v>
      </c>
      <c r="FN130" s="126" t="s">
        <v>196</v>
      </c>
      <c r="FO130" s="126" t="s">
        <v>196</v>
      </c>
      <c r="FP130" s="126" t="s">
        <v>196</v>
      </c>
      <c r="FQ130" s="126" t="s">
        <v>196</v>
      </c>
      <c r="FR130" s="126" t="s">
        <v>196</v>
      </c>
      <c r="FS130" s="126"/>
      <c r="FT130" s="126" t="s">
        <v>196</v>
      </c>
      <c r="FU130" s="126" t="s">
        <v>196</v>
      </c>
      <c r="FV130" s="126" t="s">
        <v>196</v>
      </c>
      <c r="FW130" s="126" t="s">
        <v>196</v>
      </c>
      <c r="FX130" s="126" t="s">
        <v>196</v>
      </c>
      <c r="FY130" s="126" t="s">
        <v>196</v>
      </c>
      <c r="FZ130" s="126" t="s">
        <v>154</v>
      </c>
      <c r="GA130" s="126" t="s">
        <v>146</v>
      </c>
    </row>
    <row r="131" spans="1:183" ht="14.25" customHeight="1">
      <c r="A131" s="121">
        <v>129</v>
      </c>
      <c r="B131" s="121" t="s">
        <v>352</v>
      </c>
      <c r="C131" s="122">
        <v>0</v>
      </c>
      <c r="D131" s="122">
        <v>0</v>
      </c>
      <c r="E131" s="122">
        <v>0</v>
      </c>
      <c r="F131" s="122">
        <v>7.4999999999999993E-5</v>
      </c>
      <c r="G131" s="122">
        <v>7.4999999999999993E-5</v>
      </c>
      <c r="H131" s="122">
        <v>7.4999999999999993E-5</v>
      </c>
      <c r="I131" s="121"/>
      <c r="J131" s="121"/>
      <c r="K131" s="121"/>
      <c r="L131" s="121"/>
      <c r="M131" s="121"/>
      <c r="N131" s="121"/>
      <c r="O131" s="121"/>
      <c r="P131" s="121"/>
      <c r="Q131" s="121"/>
      <c r="R131" s="121"/>
      <c r="S131" s="121"/>
      <c r="T131" s="121"/>
      <c r="U131" s="121"/>
      <c r="V131" s="121"/>
      <c r="W131" s="121"/>
      <c r="X131" s="121"/>
      <c r="Y131" s="121"/>
      <c r="Z131" s="121"/>
      <c r="AA131" s="121"/>
      <c r="AB131" s="123">
        <v>0</v>
      </c>
      <c r="AC131" s="123">
        <v>0</v>
      </c>
      <c r="AD131" s="123">
        <v>0</v>
      </c>
      <c r="AE131" s="123">
        <v>1.0005E-2</v>
      </c>
      <c r="AF131" s="123">
        <v>1.0005E-2</v>
      </c>
      <c r="AG131" s="123">
        <v>1.0005E-2</v>
      </c>
      <c r="AH131" s="126"/>
      <c r="AI131" s="126"/>
      <c r="AJ131" s="126"/>
      <c r="AK131" s="126"/>
      <c r="AL131" s="126"/>
      <c r="AM131" s="126"/>
      <c r="AN131" s="126"/>
      <c r="AO131" s="126"/>
      <c r="AP131" s="126"/>
      <c r="AQ131" s="126"/>
      <c r="AR131" s="126"/>
      <c r="AS131" s="126"/>
      <c r="AT131" s="126"/>
      <c r="AU131" s="126"/>
      <c r="AV131" s="126"/>
      <c r="AW131" s="126"/>
      <c r="AX131" s="126"/>
      <c r="AY131" s="126"/>
      <c r="AZ131" s="126"/>
      <c r="BA131" s="124">
        <v>0</v>
      </c>
      <c r="BB131" s="124">
        <v>0</v>
      </c>
      <c r="BC131" s="127">
        <v>-1.0005E-2</v>
      </c>
      <c r="BD131" s="124">
        <v>0</v>
      </c>
      <c r="BE131" s="124">
        <v>0</v>
      </c>
      <c r="BF131" s="128">
        <v>1.0005E-2</v>
      </c>
      <c r="BG131" s="126"/>
      <c r="BH131" s="126"/>
      <c r="BI131" s="126"/>
      <c r="BJ131" s="126"/>
      <c r="BK131" s="126"/>
      <c r="BL131" s="126"/>
      <c r="BM131" s="126"/>
      <c r="BN131" s="126"/>
      <c r="BO131" s="126"/>
      <c r="BP131" s="126"/>
      <c r="BQ131" s="126"/>
      <c r="BR131" s="126"/>
      <c r="BS131" s="126"/>
      <c r="BT131" s="126"/>
      <c r="BU131" s="126"/>
      <c r="BV131" s="126"/>
      <c r="BW131" s="126"/>
      <c r="BX131" s="126"/>
      <c r="BY131" s="126"/>
      <c r="BZ131" s="123">
        <v>0</v>
      </c>
      <c r="CA131" s="123">
        <v>0</v>
      </c>
      <c r="CB131" s="123">
        <v>0</v>
      </c>
      <c r="CC131" s="123">
        <v>0.36769760000000001</v>
      </c>
      <c r="CD131" s="123">
        <v>0.36769760000000001</v>
      </c>
      <c r="CE131" s="123">
        <v>0.36769760000000001</v>
      </c>
      <c r="CF131" s="126"/>
      <c r="CG131" s="126"/>
      <c r="CH131" s="126"/>
      <c r="CI131" s="126"/>
      <c r="CJ131" s="126"/>
      <c r="CK131" s="126"/>
      <c r="CL131" s="126"/>
      <c r="CM131" s="126"/>
      <c r="CN131" s="126"/>
      <c r="CO131" s="126"/>
      <c r="CP131" s="126"/>
      <c r="CQ131" s="126"/>
      <c r="CR131" s="126"/>
      <c r="CS131" s="126"/>
      <c r="CT131" s="126"/>
      <c r="CU131" s="126"/>
      <c r="CV131" s="126"/>
      <c r="CW131" s="126"/>
      <c r="CX131" s="126"/>
      <c r="CY131" s="125">
        <v>46112</v>
      </c>
      <c r="CZ131" s="125">
        <v>46112</v>
      </c>
      <c r="DA131" s="125">
        <v>46112</v>
      </c>
      <c r="DB131" s="125">
        <v>46022</v>
      </c>
      <c r="DC131" s="125">
        <v>46022</v>
      </c>
      <c r="DD131" s="125">
        <v>46022</v>
      </c>
      <c r="DE131" s="126"/>
      <c r="DF131" s="126"/>
      <c r="DG131" s="126"/>
      <c r="DH131" s="126"/>
      <c r="DI131" s="126"/>
      <c r="DJ131" s="126"/>
      <c r="DK131" s="126"/>
      <c r="DL131" s="126"/>
      <c r="DM131" s="126"/>
      <c r="DN131" s="126"/>
      <c r="DO131" s="126"/>
      <c r="DP131" s="126"/>
      <c r="DQ131" s="126"/>
      <c r="DR131" s="126"/>
      <c r="DS131" s="126"/>
      <c r="DT131" s="126"/>
      <c r="DU131" s="126"/>
      <c r="DV131" s="126"/>
      <c r="DW131" s="126"/>
      <c r="DX131" s="126" t="s">
        <v>150</v>
      </c>
      <c r="DY131" s="126" t="s">
        <v>150</v>
      </c>
      <c r="DZ131" s="126" t="s">
        <v>150</v>
      </c>
      <c r="EA131" s="126" t="s">
        <v>150</v>
      </c>
      <c r="EB131" s="126" t="s">
        <v>150</v>
      </c>
      <c r="EC131" s="126" t="s">
        <v>150</v>
      </c>
      <c r="ED131" s="126"/>
      <c r="EE131" s="126"/>
      <c r="EF131" s="126"/>
      <c r="EG131" s="126"/>
      <c r="EH131" s="126"/>
      <c r="EI131" s="126"/>
      <c r="EJ131" s="126"/>
      <c r="EK131" s="126"/>
      <c r="EL131" s="126"/>
      <c r="EM131" s="126"/>
      <c r="EN131" s="126"/>
      <c r="EO131" s="126"/>
      <c r="EP131" s="126"/>
      <c r="EQ131" s="126"/>
      <c r="ER131" s="126"/>
      <c r="ES131" s="126"/>
      <c r="ET131" s="126"/>
      <c r="EU131" s="126"/>
      <c r="EV131" s="126"/>
      <c r="EW131" s="126" t="s">
        <v>151</v>
      </c>
      <c r="EX131" s="126" t="s">
        <v>152</v>
      </c>
      <c r="EY131" s="123">
        <v>1296.5108071100001</v>
      </c>
      <c r="EZ131" s="126"/>
      <c r="FA131" s="126" t="s">
        <v>196</v>
      </c>
      <c r="FB131" s="126" t="s">
        <v>196</v>
      </c>
      <c r="FC131" s="126" t="s">
        <v>196</v>
      </c>
      <c r="FD131" s="126" t="s">
        <v>196</v>
      </c>
      <c r="FE131" s="126" t="s">
        <v>196</v>
      </c>
      <c r="FF131" s="126" t="s">
        <v>196</v>
      </c>
      <c r="FG131" s="126"/>
      <c r="FH131" s="126"/>
      <c r="FI131" s="126"/>
      <c r="FJ131" s="126"/>
      <c r="FK131" s="126"/>
      <c r="FL131" s="126"/>
      <c r="FM131" s="126"/>
      <c r="FN131" s="126"/>
      <c r="FO131" s="126"/>
      <c r="FP131" s="126"/>
      <c r="FQ131" s="126"/>
      <c r="FR131" s="126"/>
      <c r="FS131" s="126"/>
      <c r="FT131" s="126"/>
      <c r="FU131" s="126"/>
      <c r="FV131" s="126"/>
      <c r="FW131" s="126"/>
      <c r="FX131" s="126"/>
      <c r="FY131" s="126"/>
      <c r="FZ131" s="126" t="s">
        <v>301</v>
      </c>
      <c r="GA131" s="126" t="s">
        <v>302</v>
      </c>
    </row>
    <row r="132" spans="1:183" ht="14.25" customHeight="1">
      <c r="A132" s="121">
        <v>130</v>
      </c>
      <c r="B132" s="121" t="s">
        <v>353</v>
      </c>
      <c r="C132" s="122">
        <v>0</v>
      </c>
      <c r="D132" s="122">
        <v>0</v>
      </c>
      <c r="E132" s="122">
        <v>0</v>
      </c>
      <c r="F132" s="122">
        <v>0</v>
      </c>
      <c r="G132" s="122">
        <v>0</v>
      </c>
      <c r="H132" s="122">
        <v>0</v>
      </c>
      <c r="I132" s="122">
        <v>0</v>
      </c>
      <c r="J132" s="122">
        <v>0</v>
      </c>
      <c r="K132" s="122">
        <v>0</v>
      </c>
      <c r="L132" s="122">
        <v>0</v>
      </c>
      <c r="M132" s="122">
        <v>0</v>
      </c>
      <c r="N132" s="122">
        <v>0</v>
      </c>
      <c r="O132" s="122">
        <v>0</v>
      </c>
      <c r="P132" s="122">
        <v>0</v>
      </c>
      <c r="Q132" s="122">
        <v>0</v>
      </c>
      <c r="R132" s="122">
        <v>2.5900000000000001E-4</v>
      </c>
      <c r="S132" s="122">
        <v>2.5900000000000001E-4</v>
      </c>
      <c r="T132" s="122">
        <v>2.5900000000000001E-4</v>
      </c>
      <c r="U132" s="122">
        <v>2.8800000000000001E-4</v>
      </c>
      <c r="V132" s="122">
        <v>2.8800000000000001E-4</v>
      </c>
      <c r="W132" s="122">
        <v>2.8800000000000001E-4</v>
      </c>
      <c r="X132" s="121"/>
      <c r="Y132" s="121"/>
      <c r="Z132" s="121"/>
      <c r="AA132" s="121"/>
      <c r="AB132" s="123">
        <v>0</v>
      </c>
      <c r="AC132" s="123">
        <v>0</v>
      </c>
      <c r="AD132" s="123">
        <v>0</v>
      </c>
      <c r="AE132" s="123">
        <v>0</v>
      </c>
      <c r="AF132" s="123">
        <v>0</v>
      </c>
      <c r="AG132" s="123">
        <v>0</v>
      </c>
      <c r="AH132" s="123">
        <v>0</v>
      </c>
      <c r="AI132" s="123">
        <v>0</v>
      </c>
      <c r="AJ132" s="123">
        <v>0</v>
      </c>
      <c r="AK132" s="123">
        <v>0</v>
      </c>
      <c r="AL132" s="123">
        <v>0</v>
      </c>
      <c r="AM132" s="123">
        <v>0</v>
      </c>
      <c r="AN132" s="123">
        <v>0</v>
      </c>
      <c r="AO132" s="123">
        <v>0</v>
      </c>
      <c r="AP132" s="123">
        <v>0</v>
      </c>
      <c r="AQ132" s="123">
        <v>3.465E-2</v>
      </c>
      <c r="AR132" s="123">
        <v>3.465E-2</v>
      </c>
      <c r="AS132" s="123">
        <v>3.465E-2</v>
      </c>
      <c r="AT132" s="123">
        <v>3.8566999999999997E-2</v>
      </c>
      <c r="AU132" s="123">
        <v>3.8566999999999997E-2</v>
      </c>
      <c r="AV132" s="123">
        <v>3.8566999999999997E-2</v>
      </c>
      <c r="AW132" s="126"/>
      <c r="AX132" s="126"/>
      <c r="AY132" s="126"/>
      <c r="AZ132" s="126"/>
      <c r="BA132" s="124">
        <v>0</v>
      </c>
      <c r="BB132" s="124">
        <v>0</v>
      </c>
      <c r="BC132" s="124">
        <v>0</v>
      </c>
      <c r="BD132" s="124">
        <v>0</v>
      </c>
      <c r="BE132" s="124">
        <v>0</v>
      </c>
      <c r="BF132" s="124">
        <v>0</v>
      </c>
      <c r="BG132" s="124">
        <v>0</v>
      </c>
      <c r="BH132" s="124">
        <v>0</v>
      </c>
      <c r="BI132" s="124">
        <v>0</v>
      </c>
      <c r="BJ132" s="124">
        <v>0</v>
      </c>
      <c r="BK132" s="124">
        <v>0</v>
      </c>
      <c r="BL132" s="124">
        <v>0</v>
      </c>
      <c r="BM132" s="124">
        <v>0</v>
      </c>
      <c r="BN132" s="124">
        <v>0</v>
      </c>
      <c r="BO132" s="127">
        <v>-3.465E-2</v>
      </c>
      <c r="BP132" s="124">
        <v>0</v>
      </c>
      <c r="BQ132" s="124">
        <v>0</v>
      </c>
      <c r="BR132" s="127">
        <v>-3.9170000000000003E-3</v>
      </c>
      <c r="BS132" s="124">
        <v>0</v>
      </c>
      <c r="BT132" s="124">
        <v>0</v>
      </c>
      <c r="BU132" s="128">
        <v>3.8566999999999997E-2</v>
      </c>
      <c r="BV132" s="126"/>
      <c r="BW132" s="126"/>
      <c r="BX132" s="126"/>
      <c r="BY132" s="126"/>
      <c r="BZ132" s="123">
        <v>0</v>
      </c>
      <c r="CA132" s="123">
        <v>0</v>
      </c>
      <c r="CB132" s="123">
        <v>0</v>
      </c>
      <c r="CC132" s="123">
        <v>0</v>
      </c>
      <c r="CD132" s="123">
        <v>0</v>
      </c>
      <c r="CE132" s="123">
        <v>0</v>
      </c>
      <c r="CF132" s="123">
        <v>0</v>
      </c>
      <c r="CG132" s="123">
        <v>0</v>
      </c>
      <c r="CH132" s="123">
        <v>0</v>
      </c>
      <c r="CI132" s="123">
        <v>0</v>
      </c>
      <c r="CJ132" s="123">
        <v>0</v>
      </c>
      <c r="CK132" s="123">
        <v>0</v>
      </c>
      <c r="CL132" s="123">
        <v>0</v>
      </c>
      <c r="CM132" s="123">
        <v>0</v>
      </c>
      <c r="CN132" s="123">
        <v>0</v>
      </c>
      <c r="CO132" s="123">
        <v>1.0563965099999999</v>
      </c>
      <c r="CP132" s="123">
        <v>1.0563965099999999</v>
      </c>
      <c r="CQ132" s="123">
        <v>1.0563965099999999</v>
      </c>
      <c r="CR132" s="123">
        <v>0.94187655000000003</v>
      </c>
      <c r="CS132" s="123">
        <v>0.94187655000000003</v>
      </c>
      <c r="CT132" s="123">
        <v>0.94187655000000003</v>
      </c>
      <c r="CU132" s="126"/>
      <c r="CV132" s="126"/>
      <c r="CW132" s="126"/>
      <c r="CX132" s="126"/>
      <c r="CY132" s="125">
        <v>45747</v>
      </c>
      <c r="CZ132" s="125">
        <v>45747</v>
      </c>
      <c r="DA132" s="125">
        <v>45747</v>
      </c>
      <c r="DB132" s="125">
        <v>45747</v>
      </c>
      <c r="DC132" s="125">
        <v>45747</v>
      </c>
      <c r="DD132" s="125">
        <v>45747</v>
      </c>
      <c r="DE132" s="125">
        <v>45747</v>
      </c>
      <c r="DF132" s="125">
        <v>45747</v>
      </c>
      <c r="DG132" s="125">
        <v>45747</v>
      </c>
      <c r="DH132" s="125">
        <v>45747</v>
      </c>
      <c r="DI132" s="125">
        <v>45747</v>
      </c>
      <c r="DJ132" s="125">
        <v>45747</v>
      </c>
      <c r="DK132" s="125">
        <v>45747</v>
      </c>
      <c r="DL132" s="125">
        <v>45747</v>
      </c>
      <c r="DM132" s="125">
        <v>45747</v>
      </c>
      <c r="DN132" s="125">
        <v>45657</v>
      </c>
      <c r="DO132" s="125">
        <v>45657</v>
      </c>
      <c r="DP132" s="125">
        <v>45657</v>
      </c>
      <c r="DQ132" s="125">
        <v>45565</v>
      </c>
      <c r="DR132" s="125">
        <v>45565</v>
      </c>
      <c r="DS132" s="125">
        <v>45565</v>
      </c>
      <c r="DT132" s="126"/>
      <c r="DU132" s="126"/>
      <c r="DV132" s="126"/>
      <c r="DW132" s="126"/>
      <c r="DX132" s="126" t="s">
        <v>150</v>
      </c>
      <c r="DY132" s="126" t="s">
        <v>150</v>
      </c>
      <c r="DZ132" s="126" t="s">
        <v>150</v>
      </c>
      <c r="EA132" s="126" t="s">
        <v>150</v>
      </c>
      <c r="EB132" s="126" t="s">
        <v>150</v>
      </c>
      <c r="EC132" s="126" t="s">
        <v>150</v>
      </c>
      <c r="ED132" s="126" t="s">
        <v>150</v>
      </c>
      <c r="EE132" s="126" t="s">
        <v>150</v>
      </c>
      <c r="EF132" s="126" t="s">
        <v>150</v>
      </c>
      <c r="EG132" s="126" t="s">
        <v>150</v>
      </c>
      <c r="EH132" s="126" t="s">
        <v>150</v>
      </c>
      <c r="EI132" s="126" t="s">
        <v>150</v>
      </c>
      <c r="EJ132" s="126" t="s">
        <v>150</v>
      </c>
      <c r="EK132" s="126" t="s">
        <v>150</v>
      </c>
      <c r="EL132" s="126" t="s">
        <v>150</v>
      </c>
      <c r="EM132" s="126" t="s">
        <v>150</v>
      </c>
      <c r="EN132" s="126" t="s">
        <v>150</v>
      </c>
      <c r="EO132" s="126" t="s">
        <v>150</v>
      </c>
      <c r="EP132" s="126" t="s">
        <v>150</v>
      </c>
      <c r="EQ132" s="126" t="s">
        <v>150</v>
      </c>
      <c r="ER132" s="126" t="s">
        <v>150</v>
      </c>
      <c r="ES132" s="126"/>
      <c r="ET132" s="126"/>
      <c r="EU132" s="126"/>
      <c r="EV132" s="126"/>
      <c r="EW132" s="126" t="s">
        <v>151</v>
      </c>
      <c r="EX132" s="126" t="s">
        <v>173</v>
      </c>
      <c r="EY132" s="123">
        <v>1040.4179142400001</v>
      </c>
      <c r="EZ132" s="126" t="s">
        <v>153</v>
      </c>
      <c r="FA132" s="126" t="s">
        <v>196</v>
      </c>
      <c r="FB132" s="126" t="s">
        <v>196</v>
      </c>
      <c r="FC132" s="126" t="s">
        <v>196</v>
      </c>
      <c r="FD132" s="126" t="s">
        <v>196</v>
      </c>
      <c r="FE132" s="126" t="s">
        <v>196</v>
      </c>
      <c r="FF132" s="126" t="s">
        <v>196</v>
      </c>
      <c r="FG132" s="126" t="s">
        <v>196</v>
      </c>
      <c r="FH132" s="126" t="s">
        <v>196</v>
      </c>
      <c r="FI132" s="126" t="s">
        <v>196</v>
      </c>
      <c r="FJ132" s="126" t="s">
        <v>196</v>
      </c>
      <c r="FK132" s="126" t="s">
        <v>196</v>
      </c>
      <c r="FL132" s="126" t="s">
        <v>196</v>
      </c>
      <c r="FM132" s="126" t="s">
        <v>144</v>
      </c>
      <c r="FN132" s="126" t="s">
        <v>144</v>
      </c>
      <c r="FO132" s="126" t="s">
        <v>196</v>
      </c>
      <c r="FP132" s="126" t="s">
        <v>196</v>
      </c>
      <c r="FQ132" s="126" t="s">
        <v>196</v>
      </c>
      <c r="FR132" s="126" t="s">
        <v>196</v>
      </c>
      <c r="FS132" s="126" t="s">
        <v>196</v>
      </c>
      <c r="FT132" s="126" t="s">
        <v>144</v>
      </c>
      <c r="FU132" s="126" t="s">
        <v>196</v>
      </c>
      <c r="FV132" s="126"/>
      <c r="FW132" s="126"/>
      <c r="FX132" s="126"/>
      <c r="FY132" s="126"/>
      <c r="FZ132" s="126" t="s">
        <v>354</v>
      </c>
      <c r="GA132" s="126" t="s">
        <v>163</v>
      </c>
    </row>
    <row r="133" spans="1:183" ht="14.25" customHeight="1">
      <c r="A133" s="121">
        <v>131</v>
      </c>
      <c r="B133" s="121" t="s">
        <v>355</v>
      </c>
      <c r="C133" s="122">
        <v>0</v>
      </c>
      <c r="D133" s="122">
        <v>0</v>
      </c>
      <c r="E133" s="122">
        <v>0</v>
      </c>
      <c r="F133" s="122">
        <v>0</v>
      </c>
      <c r="G133" s="122">
        <v>0</v>
      </c>
      <c r="H133" s="122">
        <v>0</v>
      </c>
      <c r="I133" s="122">
        <v>0</v>
      </c>
      <c r="J133" s="122">
        <v>0</v>
      </c>
      <c r="K133" s="122">
        <v>0</v>
      </c>
      <c r="L133" s="122">
        <v>0</v>
      </c>
      <c r="M133" s="122">
        <v>0</v>
      </c>
      <c r="N133" s="122">
        <v>9.0000000000000002E-6</v>
      </c>
      <c r="O133" s="122">
        <v>6.0000000000000002E-6</v>
      </c>
      <c r="P133" s="122">
        <v>6.0000000000000002E-6</v>
      </c>
      <c r="Q133" s="122">
        <v>6.0000000000000002E-6</v>
      </c>
      <c r="R133" s="121"/>
      <c r="S133" s="121"/>
      <c r="T133" s="121"/>
      <c r="U133" s="121"/>
      <c r="V133" s="121"/>
      <c r="W133" s="121"/>
      <c r="X133" s="121"/>
      <c r="Y133" s="121"/>
      <c r="Z133" s="121"/>
      <c r="AA133" s="121"/>
      <c r="AB133" s="123">
        <v>0</v>
      </c>
      <c r="AC133" s="123">
        <v>0</v>
      </c>
      <c r="AD133" s="123">
        <v>0</v>
      </c>
      <c r="AE133" s="123">
        <v>0</v>
      </c>
      <c r="AF133" s="123">
        <v>0</v>
      </c>
      <c r="AG133" s="123">
        <v>0</v>
      </c>
      <c r="AH133" s="123">
        <v>0</v>
      </c>
      <c r="AI133" s="123">
        <v>0</v>
      </c>
      <c r="AJ133" s="123">
        <v>0</v>
      </c>
      <c r="AK133" s="123">
        <v>0</v>
      </c>
      <c r="AL133" s="123">
        <v>0</v>
      </c>
      <c r="AM133" s="123">
        <v>1.2620000000000001E-3</v>
      </c>
      <c r="AN133" s="123">
        <v>8.1999999999999998E-4</v>
      </c>
      <c r="AO133" s="123">
        <v>8.1999999999999998E-4</v>
      </c>
      <c r="AP133" s="123">
        <v>8.1999999999999998E-4</v>
      </c>
      <c r="AQ133" s="126"/>
      <c r="AR133" s="126"/>
      <c r="AS133" s="126"/>
      <c r="AT133" s="126"/>
      <c r="AU133" s="126"/>
      <c r="AV133" s="126"/>
      <c r="AW133" s="126"/>
      <c r="AX133" s="126"/>
      <c r="AY133" s="126"/>
      <c r="AZ133" s="126"/>
      <c r="BA133" s="124">
        <v>0</v>
      </c>
      <c r="BB133" s="124">
        <v>0</v>
      </c>
      <c r="BC133" s="124">
        <v>0</v>
      </c>
      <c r="BD133" s="124">
        <v>0</v>
      </c>
      <c r="BE133" s="124">
        <v>0</v>
      </c>
      <c r="BF133" s="124">
        <v>0</v>
      </c>
      <c r="BG133" s="124">
        <v>0</v>
      </c>
      <c r="BH133" s="124">
        <v>0</v>
      </c>
      <c r="BI133" s="124">
        <v>0</v>
      </c>
      <c r="BJ133" s="124">
        <v>0</v>
      </c>
      <c r="BK133" s="127">
        <v>-1.2620000000000001E-3</v>
      </c>
      <c r="BL133" s="128">
        <v>4.4200000000000001E-4</v>
      </c>
      <c r="BM133" s="124">
        <v>0</v>
      </c>
      <c r="BN133" s="124">
        <v>0</v>
      </c>
      <c r="BO133" s="128">
        <v>8.1999999999999998E-4</v>
      </c>
      <c r="BP133" s="126"/>
      <c r="BQ133" s="126"/>
      <c r="BR133" s="126"/>
      <c r="BS133" s="126"/>
      <c r="BT133" s="126"/>
      <c r="BU133" s="126"/>
      <c r="BV133" s="126"/>
      <c r="BW133" s="126"/>
      <c r="BX133" s="126"/>
      <c r="BY133" s="126"/>
      <c r="BZ133" s="123">
        <v>0</v>
      </c>
      <c r="CA133" s="123">
        <v>0</v>
      </c>
      <c r="CB133" s="123">
        <v>0</v>
      </c>
      <c r="CC133" s="123">
        <v>0</v>
      </c>
      <c r="CD133" s="123">
        <v>0</v>
      </c>
      <c r="CE133" s="123">
        <v>0</v>
      </c>
      <c r="CF133" s="123">
        <v>0</v>
      </c>
      <c r="CG133" s="123">
        <v>0</v>
      </c>
      <c r="CH133" s="123">
        <v>0</v>
      </c>
      <c r="CI133" s="123">
        <v>0</v>
      </c>
      <c r="CJ133" s="123">
        <v>0</v>
      </c>
      <c r="CK133" s="123">
        <v>3.8657610000000002E-2</v>
      </c>
      <c r="CL133" s="123">
        <v>2.432219E-2</v>
      </c>
      <c r="CM133" s="123">
        <v>2.3654939999999999E-2</v>
      </c>
      <c r="CN133" s="123">
        <v>2.3257110000000001E-2</v>
      </c>
      <c r="CO133" s="126"/>
      <c r="CP133" s="126"/>
      <c r="CQ133" s="126"/>
      <c r="CR133" s="126"/>
      <c r="CS133" s="126"/>
      <c r="CT133" s="126"/>
      <c r="CU133" s="126"/>
      <c r="CV133" s="126"/>
      <c r="CW133" s="126"/>
      <c r="CX133" s="126"/>
      <c r="CY133" s="125">
        <v>45869</v>
      </c>
      <c r="CZ133" s="125">
        <v>45869</v>
      </c>
      <c r="DA133" s="125">
        <v>45869</v>
      </c>
      <c r="DB133" s="125">
        <v>45869</v>
      </c>
      <c r="DC133" s="125">
        <v>45869</v>
      </c>
      <c r="DD133" s="125">
        <v>45869</v>
      </c>
      <c r="DE133" s="125">
        <v>45869</v>
      </c>
      <c r="DF133" s="125">
        <v>45869</v>
      </c>
      <c r="DG133" s="125">
        <v>45869</v>
      </c>
      <c r="DH133" s="125">
        <v>45869</v>
      </c>
      <c r="DI133" s="125">
        <v>45869</v>
      </c>
      <c r="DJ133" s="125">
        <v>45838</v>
      </c>
      <c r="DK133" s="125">
        <v>45808</v>
      </c>
      <c r="DL133" s="125">
        <v>45777</v>
      </c>
      <c r="DM133" s="125">
        <v>45747</v>
      </c>
      <c r="DN133" s="126"/>
      <c r="DO133" s="126"/>
      <c r="DP133" s="126"/>
      <c r="DQ133" s="126"/>
      <c r="DR133" s="126"/>
      <c r="DS133" s="126"/>
      <c r="DT133" s="126"/>
      <c r="DU133" s="126"/>
      <c r="DV133" s="126"/>
      <c r="DW133" s="126"/>
      <c r="DX133" s="126" t="s">
        <v>150</v>
      </c>
      <c r="DY133" s="126" t="s">
        <v>150</v>
      </c>
      <c r="DZ133" s="126" t="s">
        <v>150</v>
      </c>
      <c r="EA133" s="126" t="s">
        <v>150</v>
      </c>
      <c r="EB133" s="126" t="s">
        <v>150</v>
      </c>
      <c r="EC133" s="126" t="s">
        <v>150</v>
      </c>
      <c r="ED133" s="126" t="s">
        <v>150</v>
      </c>
      <c r="EE133" s="126" t="s">
        <v>150</v>
      </c>
      <c r="EF133" s="126" t="s">
        <v>150</v>
      </c>
      <c r="EG133" s="126" t="s">
        <v>150</v>
      </c>
      <c r="EH133" s="126" t="s">
        <v>150</v>
      </c>
      <c r="EI133" s="126" t="s">
        <v>150</v>
      </c>
      <c r="EJ133" s="126" t="s">
        <v>150</v>
      </c>
      <c r="EK133" s="126" t="s">
        <v>150</v>
      </c>
      <c r="EL133" s="126" t="s">
        <v>150</v>
      </c>
      <c r="EM133" s="126"/>
      <c r="EN133" s="126"/>
      <c r="EO133" s="126"/>
      <c r="EP133" s="126"/>
      <c r="EQ133" s="126"/>
      <c r="ER133" s="126"/>
      <c r="ES133" s="126"/>
      <c r="ET133" s="126"/>
      <c r="EU133" s="126"/>
      <c r="EV133" s="126"/>
      <c r="EW133" s="126" t="s">
        <v>151</v>
      </c>
      <c r="EX133" s="126" t="s">
        <v>152</v>
      </c>
      <c r="EY133" s="123">
        <v>567.33994539000003</v>
      </c>
      <c r="EZ133" s="126" t="s">
        <v>161</v>
      </c>
      <c r="FA133" s="126" t="s">
        <v>157</v>
      </c>
      <c r="FB133" s="126" t="s">
        <v>157</v>
      </c>
      <c r="FC133" s="126" t="s">
        <v>157</v>
      </c>
      <c r="FD133" s="126" t="s">
        <v>157</v>
      </c>
      <c r="FE133" s="126" t="s">
        <v>157</v>
      </c>
      <c r="FF133" s="126" t="s">
        <v>157</v>
      </c>
      <c r="FG133" s="126" t="s">
        <v>157</v>
      </c>
      <c r="FH133" s="126" t="s">
        <v>157</v>
      </c>
      <c r="FI133" s="126" t="s">
        <v>157</v>
      </c>
      <c r="FJ133" s="126" t="s">
        <v>157</v>
      </c>
      <c r="FK133" s="126" t="s">
        <v>157</v>
      </c>
      <c r="FL133" s="126" t="s">
        <v>157</v>
      </c>
      <c r="FM133" s="126" t="s">
        <v>196</v>
      </c>
      <c r="FN133" s="126" t="s">
        <v>144</v>
      </c>
      <c r="FO133" s="126" t="s">
        <v>196</v>
      </c>
      <c r="FP133" s="126"/>
      <c r="FQ133" s="126"/>
      <c r="FR133" s="126"/>
      <c r="FS133" s="126"/>
      <c r="FT133" s="126"/>
      <c r="FU133" s="126"/>
      <c r="FV133" s="126"/>
      <c r="FW133" s="126"/>
      <c r="FX133" s="126"/>
      <c r="FY133" s="126"/>
      <c r="FZ133" s="126" t="s">
        <v>332</v>
      </c>
      <c r="GA133" s="126" t="s">
        <v>333</v>
      </c>
    </row>
    <row r="134" spans="1:183" ht="14.25" customHeight="1">
      <c r="A134" s="121">
        <v>132</v>
      </c>
      <c r="B134" s="121" t="s">
        <v>356</v>
      </c>
      <c r="C134" s="122">
        <v>0</v>
      </c>
      <c r="D134" s="122">
        <v>0</v>
      </c>
      <c r="E134" s="122">
        <v>0</v>
      </c>
      <c r="F134" s="122">
        <v>0</v>
      </c>
      <c r="G134" s="122">
        <v>0</v>
      </c>
      <c r="H134" s="122">
        <v>0</v>
      </c>
      <c r="I134" s="122">
        <v>0</v>
      </c>
      <c r="J134" s="122">
        <v>0</v>
      </c>
      <c r="K134" s="122">
        <v>0</v>
      </c>
      <c r="L134" s="122">
        <v>0</v>
      </c>
      <c r="M134" s="122">
        <v>0</v>
      </c>
      <c r="N134" s="122">
        <v>0</v>
      </c>
      <c r="O134" s="122">
        <v>1.6200000000000001E-4</v>
      </c>
      <c r="P134" s="122">
        <v>1.6200000000000001E-4</v>
      </c>
      <c r="Q134" s="122">
        <v>1.6200000000000001E-4</v>
      </c>
      <c r="R134" s="121"/>
      <c r="S134" s="121"/>
      <c r="T134" s="121"/>
      <c r="U134" s="121"/>
      <c r="V134" s="121"/>
      <c r="W134" s="121"/>
      <c r="X134" s="121"/>
      <c r="Y134" s="121"/>
      <c r="Z134" s="121"/>
      <c r="AA134" s="121"/>
      <c r="AB134" s="123">
        <v>0</v>
      </c>
      <c r="AC134" s="123">
        <v>0</v>
      </c>
      <c r="AD134" s="123">
        <v>0</v>
      </c>
      <c r="AE134" s="123">
        <v>0</v>
      </c>
      <c r="AF134" s="123">
        <v>0</v>
      </c>
      <c r="AG134" s="123">
        <v>0</v>
      </c>
      <c r="AH134" s="123">
        <v>0</v>
      </c>
      <c r="AI134" s="123">
        <v>0</v>
      </c>
      <c r="AJ134" s="123">
        <v>0</v>
      </c>
      <c r="AK134" s="123">
        <v>0</v>
      </c>
      <c r="AL134" s="123">
        <v>0</v>
      </c>
      <c r="AM134" s="123">
        <v>0</v>
      </c>
      <c r="AN134" s="123">
        <v>2.1637E-2</v>
      </c>
      <c r="AO134" s="123">
        <v>2.1637E-2</v>
      </c>
      <c r="AP134" s="123">
        <v>2.1637E-2</v>
      </c>
      <c r="AQ134" s="126"/>
      <c r="AR134" s="126"/>
      <c r="AS134" s="126"/>
      <c r="AT134" s="126"/>
      <c r="AU134" s="126"/>
      <c r="AV134" s="126"/>
      <c r="AW134" s="126"/>
      <c r="AX134" s="126"/>
      <c r="AY134" s="126"/>
      <c r="AZ134" s="126"/>
      <c r="BA134" s="124">
        <v>0</v>
      </c>
      <c r="BB134" s="124">
        <v>0</v>
      </c>
      <c r="BC134" s="124">
        <v>0</v>
      </c>
      <c r="BD134" s="124">
        <v>0</v>
      </c>
      <c r="BE134" s="124">
        <v>0</v>
      </c>
      <c r="BF134" s="124">
        <v>0</v>
      </c>
      <c r="BG134" s="124">
        <v>0</v>
      </c>
      <c r="BH134" s="124">
        <v>0</v>
      </c>
      <c r="BI134" s="124">
        <v>0</v>
      </c>
      <c r="BJ134" s="124">
        <v>0</v>
      </c>
      <c r="BK134" s="124">
        <v>0</v>
      </c>
      <c r="BL134" s="127">
        <v>-2.1637E-2</v>
      </c>
      <c r="BM134" s="124">
        <v>0</v>
      </c>
      <c r="BN134" s="124">
        <v>0</v>
      </c>
      <c r="BO134" s="128">
        <v>2.1637E-2</v>
      </c>
      <c r="BP134" s="126"/>
      <c r="BQ134" s="126"/>
      <c r="BR134" s="126"/>
      <c r="BS134" s="126"/>
      <c r="BT134" s="126"/>
      <c r="BU134" s="126"/>
      <c r="BV134" s="126"/>
      <c r="BW134" s="126"/>
      <c r="BX134" s="126"/>
      <c r="BY134" s="126"/>
      <c r="BZ134" s="123">
        <v>0</v>
      </c>
      <c r="CA134" s="123">
        <v>0</v>
      </c>
      <c r="CB134" s="123">
        <v>0</v>
      </c>
      <c r="CC134" s="123">
        <v>0</v>
      </c>
      <c r="CD134" s="123">
        <v>0</v>
      </c>
      <c r="CE134" s="123">
        <v>0</v>
      </c>
      <c r="CF134" s="123">
        <v>0</v>
      </c>
      <c r="CG134" s="123">
        <v>0</v>
      </c>
      <c r="CH134" s="123">
        <v>0</v>
      </c>
      <c r="CI134" s="123">
        <v>0</v>
      </c>
      <c r="CJ134" s="123">
        <v>0</v>
      </c>
      <c r="CK134" s="123">
        <v>0</v>
      </c>
      <c r="CL134" s="123">
        <v>0.61367574999999996</v>
      </c>
      <c r="CM134" s="123">
        <v>0.61367574999999996</v>
      </c>
      <c r="CN134" s="123">
        <v>0.61367574999999996</v>
      </c>
      <c r="CO134" s="126"/>
      <c r="CP134" s="126"/>
      <c r="CQ134" s="126"/>
      <c r="CR134" s="126"/>
      <c r="CS134" s="126"/>
      <c r="CT134" s="126"/>
      <c r="CU134" s="126"/>
      <c r="CV134" s="126"/>
      <c r="CW134" s="126"/>
      <c r="CX134" s="126"/>
      <c r="CY134" s="125">
        <v>45838</v>
      </c>
      <c r="CZ134" s="125">
        <v>45838</v>
      </c>
      <c r="DA134" s="125">
        <v>45838</v>
      </c>
      <c r="DB134" s="125">
        <v>45838</v>
      </c>
      <c r="DC134" s="125">
        <v>45838</v>
      </c>
      <c r="DD134" s="125">
        <v>45838</v>
      </c>
      <c r="DE134" s="125">
        <v>45838</v>
      </c>
      <c r="DF134" s="125">
        <v>45838</v>
      </c>
      <c r="DG134" s="125">
        <v>45838</v>
      </c>
      <c r="DH134" s="125">
        <v>45838</v>
      </c>
      <c r="DI134" s="125">
        <v>45838</v>
      </c>
      <c r="DJ134" s="125">
        <v>45838</v>
      </c>
      <c r="DK134" s="125">
        <v>45747</v>
      </c>
      <c r="DL134" s="125">
        <v>45747</v>
      </c>
      <c r="DM134" s="125">
        <v>45747</v>
      </c>
      <c r="DN134" s="126"/>
      <c r="DO134" s="126"/>
      <c r="DP134" s="126"/>
      <c r="DQ134" s="126"/>
      <c r="DR134" s="126"/>
      <c r="DS134" s="126"/>
      <c r="DT134" s="126"/>
      <c r="DU134" s="126"/>
      <c r="DV134" s="126"/>
      <c r="DW134" s="126"/>
      <c r="DX134" s="126" t="s">
        <v>150</v>
      </c>
      <c r="DY134" s="126" t="s">
        <v>150</v>
      </c>
      <c r="DZ134" s="126" t="s">
        <v>150</v>
      </c>
      <c r="EA134" s="126" t="s">
        <v>150</v>
      </c>
      <c r="EB134" s="126" t="s">
        <v>150</v>
      </c>
      <c r="EC134" s="126" t="s">
        <v>150</v>
      </c>
      <c r="ED134" s="126" t="s">
        <v>150</v>
      </c>
      <c r="EE134" s="126" t="s">
        <v>150</v>
      </c>
      <c r="EF134" s="126" t="s">
        <v>150</v>
      </c>
      <c r="EG134" s="126" t="s">
        <v>150</v>
      </c>
      <c r="EH134" s="126" t="s">
        <v>150</v>
      </c>
      <c r="EI134" s="126" t="s">
        <v>150</v>
      </c>
      <c r="EJ134" s="126" t="s">
        <v>150</v>
      </c>
      <c r="EK134" s="126" t="s">
        <v>150</v>
      </c>
      <c r="EL134" s="126" t="s">
        <v>150</v>
      </c>
      <c r="EM134" s="126"/>
      <c r="EN134" s="126"/>
      <c r="EO134" s="126"/>
      <c r="EP134" s="126"/>
      <c r="EQ134" s="126"/>
      <c r="ER134" s="126"/>
      <c r="ES134" s="126"/>
      <c r="ET134" s="126"/>
      <c r="EU134" s="126"/>
      <c r="EV134" s="126"/>
      <c r="EW134" s="126" t="s">
        <v>151</v>
      </c>
      <c r="EX134" s="126" t="s">
        <v>152</v>
      </c>
      <c r="EY134" s="123">
        <v>6894.9544552899997</v>
      </c>
      <c r="EZ134" s="126" t="s">
        <v>207</v>
      </c>
      <c r="FA134" s="126" t="s">
        <v>157</v>
      </c>
      <c r="FB134" s="126" t="s">
        <v>157</v>
      </c>
      <c r="FC134" s="126" t="s">
        <v>157</v>
      </c>
      <c r="FD134" s="126" t="s">
        <v>157</v>
      </c>
      <c r="FE134" s="126" t="s">
        <v>157</v>
      </c>
      <c r="FF134" s="126" t="s">
        <v>157</v>
      </c>
      <c r="FG134" s="126" t="s">
        <v>157</v>
      </c>
      <c r="FH134" s="126" t="s">
        <v>157</v>
      </c>
      <c r="FI134" s="126" t="s">
        <v>157</v>
      </c>
      <c r="FJ134" s="126" t="s">
        <v>157</v>
      </c>
      <c r="FK134" s="126" t="s">
        <v>157</v>
      </c>
      <c r="FL134" s="126" t="s">
        <v>157</v>
      </c>
      <c r="FM134" s="126" t="s">
        <v>196</v>
      </c>
      <c r="FN134" s="126" t="s">
        <v>196</v>
      </c>
      <c r="FO134" s="126" t="s">
        <v>196</v>
      </c>
      <c r="FP134" s="126"/>
      <c r="FQ134" s="126"/>
      <c r="FR134" s="126"/>
      <c r="FS134" s="126"/>
      <c r="FT134" s="126"/>
      <c r="FU134" s="126"/>
      <c r="FV134" s="126"/>
      <c r="FW134" s="126"/>
      <c r="FX134" s="126"/>
      <c r="FY134" s="126"/>
      <c r="FZ134" s="126" t="s">
        <v>301</v>
      </c>
      <c r="GA134" s="126" t="s">
        <v>302</v>
      </c>
    </row>
    <row r="135" spans="1:183" ht="14.25" customHeight="1">
      <c r="A135" s="121">
        <v>133</v>
      </c>
      <c r="B135" s="121" t="s">
        <v>357</v>
      </c>
      <c r="C135" s="121"/>
      <c r="D135" s="122">
        <v>0</v>
      </c>
      <c r="E135" s="122">
        <v>0</v>
      </c>
      <c r="F135" s="122">
        <v>0</v>
      </c>
      <c r="G135" s="122">
        <v>0</v>
      </c>
      <c r="H135" s="122">
        <v>0</v>
      </c>
      <c r="I135" s="122">
        <v>0</v>
      </c>
      <c r="J135" s="122">
        <v>0</v>
      </c>
      <c r="K135" s="122">
        <v>0</v>
      </c>
      <c r="L135" s="122">
        <v>0</v>
      </c>
      <c r="M135" s="122">
        <v>0</v>
      </c>
      <c r="N135" s="122">
        <v>0</v>
      </c>
      <c r="O135" s="122">
        <v>0</v>
      </c>
      <c r="P135" s="122">
        <v>0</v>
      </c>
      <c r="Q135" s="122">
        <v>0</v>
      </c>
      <c r="R135" s="122">
        <v>0</v>
      </c>
      <c r="S135" s="122">
        <v>0</v>
      </c>
      <c r="T135" s="122">
        <v>0</v>
      </c>
      <c r="U135" s="122">
        <v>0</v>
      </c>
      <c r="V135" s="122">
        <v>0</v>
      </c>
      <c r="W135" s="122">
        <v>0</v>
      </c>
      <c r="X135" s="122">
        <v>0</v>
      </c>
      <c r="Y135" s="122">
        <v>0</v>
      </c>
      <c r="Z135" s="122">
        <v>2.0999999999999999E-5</v>
      </c>
      <c r="AA135" s="122">
        <v>2.0999999999999999E-5</v>
      </c>
      <c r="AB135" s="126"/>
      <c r="AC135" s="123">
        <v>0</v>
      </c>
      <c r="AD135" s="123">
        <v>0</v>
      </c>
      <c r="AE135" s="123">
        <v>0</v>
      </c>
      <c r="AF135" s="123">
        <v>0</v>
      </c>
      <c r="AG135" s="123">
        <v>0</v>
      </c>
      <c r="AH135" s="123">
        <v>0</v>
      </c>
      <c r="AI135" s="123">
        <v>0</v>
      </c>
      <c r="AJ135" s="123">
        <v>0</v>
      </c>
      <c r="AK135" s="123">
        <v>0</v>
      </c>
      <c r="AL135" s="123">
        <v>0</v>
      </c>
      <c r="AM135" s="123">
        <v>0</v>
      </c>
      <c r="AN135" s="123">
        <v>0</v>
      </c>
      <c r="AO135" s="123">
        <v>0</v>
      </c>
      <c r="AP135" s="123">
        <v>0</v>
      </c>
      <c r="AQ135" s="123">
        <v>0</v>
      </c>
      <c r="AR135" s="123">
        <v>0</v>
      </c>
      <c r="AS135" s="123">
        <v>0</v>
      </c>
      <c r="AT135" s="123">
        <v>0</v>
      </c>
      <c r="AU135" s="123">
        <v>0</v>
      </c>
      <c r="AV135" s="123">
        <v>0</v>
      </c>
      <c r="AW135" s="123">
        <v>0</v>
      </c>
      <c r="AX135" s="123">
        <v>0</v>
      </c>
      <c r="AY135" s="123">
        <v>2.7650000000000001E-3</v>
      </c>
      <c r="AZ135" s="123">
        <v>2.7650000000000001E-3</v>
      </c>
      <c r="BA135" s="126"/>
      <c r="BB135" s="124">
        <v>0</v>
      </c>
      <c r="BC135" s="124">
        <v>0</v>
      </c>
      <c r="BD135" s="124">
        <v>0</v>
      </c>
      <c r="BE135" s="124">
        <v>0</v>
      </c>
      <c r="BF135" s="124">
        <v>0</v>
      </c>
      <c r="BG135" s="124">
        <v>0</v>
      </c>
      <c r="BH135" s="124">
        <v>0</v>
      </c>
      <c r="BI135" s="124">
        <v>0</v>
      </c>
      <c r="BJ135" s="124">
        <v>0</v>
      </c>
      <c r="BK135" s="124">
        <v>0</v>
      </c>
      <c r="BL135" s="124">
        <v>0</v>
      </c>
      <c r="BM135" s="124">
        <v>0</v>
      </c>
      <c r="BN135" s="124">
        <v>0</v>
      </c>
      <c r="BO135" s="124">
        <v>0</v>
      </c>
      <c r="BP135" s="124">
        <v>0</v>
      </c>
      <c r="BQ135" s="124">
        <v>0</v>
      </c>
      <c r="BR135" s="124">
        <v>0</v>
      </c>
      <c r="BS135" s="124">
        <v>0</v>
      </c>
      <c r="BT135" s="124">
        <v>0</v>
      </c>
      <c r="BU135" s="124">
        <v>0</v>
      </c>
      <c r="BV135" s="124">
        <v>0</v>
      </c>
      <c r="BW135" s="127">
        <v>-2.7650000000000001E-3</v>
      </c>
      <c r="BX135" s="124">
        <v>0</v>
      </c>
      <c r="BY135" s="128">
        <v>2.7650000000000001E-3</v>
      </c>
      <c r="BZ135" s="126"/>
      <c r="CA135" s="123">
        <v>0</v>
      </c>
      <c r="CB135" s="123">
        <v>0</v>
      </c>
      <c r="CC135" s="123">
        <v>0</v>
      </c>
      <c r="CD135" s="123">
        <v>0</v>
      </c>
      <c r="CE135" s="123">
        <v>0</v>
      </c>
      <c r="CF135" s="123">
        <v>0</v>
      </c>
      <c r="CG135" s="123">
        <v>0</v>
      </c>
      <c r="CH135" s="123">
        <v>0</v>
      </c>
      <c r="CI135" s="123">
        <v>0</v>
      </c>
      <c r="CJ135" s="123">
        <v>0</v>
      </c>
      <c r="CK135" s="123">
        <v>0</v>
      </c>
      <c r="CL135" s="123">
        <v>0</v>
      </c>
      <c r="CM135" s="123">
        <v>0</v>
      </c>
      <c r="CN135" s="123">
        <v>0</v>
      </c>
      <c r="CO135" s="123">
        <v>0</v>
      </c>
      <c r="CP135" s="123">
        <v>0</v>
      </c>
      <c r="CQ135" s="123">
        <v>0</v>
      </c>
      <c r="CR135" s="123">
        <v>0</v>
      </c>
      <c r="CS135" s="123">
        <v>0</v>
      </c>
      <c r="CT135" s="123">
        <v>0</v>
      </c>
      <c r="CU135" s="123">
        <v>0</v>
      </c>
      <c r="CV135" s="123">
        <v>0</v>
      </c>
      <c r="CW135" s="123">
        <v>5.9258999999999999E-2</v>
      </c>
      <c r="CX135" s="123">
        <v>5.225142E-2</v>
      </c>
      <c r="CY135" s="126"/>
      <c r="CZ135" s="125">
        <v>45504</v>
      </c>
      <c r="DA135" s="125">
        <v>45504</v>
      </c>
      <c r="DB135" s="125">
        <v>45504</v>
      </c>
      <c r="DC135" s="125">
        <v>45504</v>
      </c>
      <c r="DD135" s="125">
        <v>45504</v>
      </c>
      <c r="DE135" s="125">
        <v>45504</v>
      </c>
      <c r="DF135" s="125">
        <v>45504</v>
      </c>
      <c r="DG135" s="125">
        <v>45504</v>
      </c>
      <c r="DH135" s="125">
        <v>45504</v>
      </c>
      <c r="DI135" s="125">
        <v>45504</v>
      </c>
      <c r="DJ135" s="125">
        <v>45504</v>
      </c>
      <c r="DK135" s="125">
        <v>45504</v>
      </c>
      <c r="DL135" s="125">
        <v>45504</v>
      </c>
      <c r="DM135" s="125">
        <v>45504</v>
      </c>
      <c r="DN135" s="125">
        <v>45504</v>
      </c>
      <c r="DO135" s="125">
        <v>45504</v>
      </c>
      <c r="DP135" s="125">
        <v>45504</v>
      </c>
      <c r="DQ135" s="125">
        <v>45504</v>
      </c>
      <c r="DR135" s="125">
        <v>45504</v>
      </c>
      <c r="DS135" s="125">
        <v>45504</v>
      </c>
      <c r="DT135" s="125">
        <v>45504</v>
      </c>
      <c r="DU135" s="125">
        <v>45504</v>
      </c>
      <c r="DV135" s="125">
        <v>45473</v>
      </c>
      <c r="DW135" s="125">
        <v>45443</v>
      </c>
      <c r="DX135" s="126"/>
      <c r="DY135" s="126" t="s">
        <v>150</v>
      </c>
      <c r="DZ135" s="126" t="s">
        <v>150</v>
      </c>
      <c r="EA135" s="126" t="s">
        <v>150</v>
      </c>
      <c r="EB135" s="126" t="s">
        <v>150</v>
      </c>
      <c r="EC135" s="126" t="s">
        <v>150</v>
      </c>
      <c r="ED135" s="126" t="s">
        <v>150</v>
      </c>
      <c r="EE135" s="126" t="s">
        <v>150</v>
      </c>
      <c r="EF135" s="126" t="s">
        <v>150</v>
      </c>
      <c r="EG135" s="126" t="s">
        <v>150</v>
      </c>
      <c r="EH135" s="126" t="s">
        <v>150</v>
      </c>
      <c r="EI135" s="126" t="s">
        <v>150</v>
      </c>
      <c r="EJ135" s="126" t="s">
        <v>150</v>
      </c>
      <c r="EK135" s="126" t="s">
        <v>150</v>
      </c>
      <c r="EL135" s="126" t="s">
        <v>150</v>
      </c>
      <c r="EM135" s="126" t="s">
        <v>150</v>
      </c>
      <c r="EN135" s="126" t="s">
        <v>150</v>
      </c>
      <c r="EO135" s="126" t="s">
        <v>150</v>
      </c>
      <c r="EP135" s="126" t="s">
        <v>150</v>
      </c>
      <c r="EQ135" s="126" t="s">
        <v>150</v>
      </c>
      <c r="ER135" s="126" t="s">
        <v>150</v>
      </c>
      <c r="ES135" s="126" t="s">
        <v>150</v>
      </c>
      <c r="ET135" s="126" t="s">
        <v>150</v>
      </c>
      <c r="EU135" s="126" t="s">
        <v>150</v>
      </c>
      <c r="EV135" s="126" t="s">
        <v>150</v>
      </c>
      <c r="EW135" s="126" t="s">
        <v>151</v>
      </c>
      <c r="EX135" s="126" t="s">
        <v>173</v>
      </c>
      <c r="EY135" s="123">
        <v>71280.897439420005</v>
      </c>
      <c r="EZ135" s="126" t="s">
        <v>207</v>
      </c>
      <c r="FA135" s="126"/>
      <c r="FB135" s="126" t="s">
        <v>157</v>
      </c>
      <c r="FC135" s="126" t="s">
        <v>157</v>
      </c>
      <c r="FD135" s="126" t="s">
        <v>157</v>
      </c>
      <c r="FE135" s="126" t="s">
        <v>157</v>
      </c>
      <c r="FF135" s="126" t="s">
        <v>157</v>
      </c>
      <c r="FG135" s="126" t="s">
        <v>157</v>
      </c>
      <c r="FH135" s="126" t="s">
        <v>157</v>
      </c>
      <c r="FI135" s="126" t="s">
        <v>157</v>
      </c>
      <c r="FJ135" s="126" t="s">
        <v>157</v>
      </c>
      <c r="FK135" s="126" t="s">
        <v>157</v>
      </c>
      <c r="FL135" s="126" t="s">
        <v>157</v>
      </c>
      <c r="FM135" s="126" t="s">
        <v>157</v>
      </c>
      <c r="FN135" s="126" t="s">
        <v>157</v>
      </c>
      <c r="FO135" s="126" t="s">
        <v>157</v>
      </c>
      <c r="FP135" s="126" t="s">
        <v>157</v>
      </c>
      <c r="FQ135" s="126" t="s">
        <v>157</v>
      </c>
      <c r="FR135" s="126" t="s">
        <v>157</v>
      </c>
      <c r="FS135" s="126" t="s">
        <v>157</v>
      </c>
      <c r="FT135" s="126" t="s">
        <v>157</v>
      </c>
      <c r="FU135" s="126" t="s">
        <v>157</v>
      </c>
      <c r="FV135" s="126" t="s">
        <v>157</v>
      </c>
      <c r="FW135" s="126" t="s">
        <v>157</v>
      </c>
      <c r="FX135" s="126" t="s">
        <v>157</v>
      </c>
      <c r="FY135" s="126" t="s">
        <v>157</v>
      </c>
      <c r="FZ135" s="126" t="s">
        <v>214</v>
      </c>
      <c r="GA135" s="126" t="s">
        <v>163</v>
      </c>
    </row>
    <row r="136" spans="1:183" ht="14.25" customHeight="1">
      <c r="A136" s="121">
        <v>134</v>
      </c>
      <c r="B136" s="121" t="s">
        <v>358</v>
      </c>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2">
        <v>7.4999999999999993E-5</v>
      </c>
      <c r="AB136" s="126"/>
      <c r="AC136" s="126"/>
      <c r="AD136" s="126"/>
      <c r="AE136" s="126"/>
      <c r="AF136" s="126"/>
      <c r="AG136" s="126"/>
      <c r="AH136" s="126"/>
      <c r="AI136" s="126"/>
      <c r="AJ136" s="126"/>
      <c r="AK136" s="126"/>
      <c r="AL136" s="126"/>
      <c r="AM136" s="126"/>
      <c r="AN136" s="126"/>
      <c r="AO136" s="126"/>
      <c r="AP136" s="126"/>
      <c r="AQ136" s="126"/>
      <c r="AR136" s="126"/>
      <c r="AS136" s="126"/>
      <c r="AT136" s="126"/>
      <c r="AU136" s="126"/>
      <c r="AV136" s="126"/>
      <c r="AW136" s="126"/>
      <c r="AX136" s="126"/>
      <c r="AY136" s="126"/>
      <c r="AZ136" s="123">
        <v>0.01</v>
      </c>
      <c r="BA136" s="126"/>
      <c r="BB136" s="126"/>
      <c r="BC136" s="126"/>
      <c r="BD136" s="126"/>
      <c r="BE136" s="126"/>
      <c r="BF136" s="126"/>
      <c r="BG136" s="126"/>
      <c r="BH136" s="126"/>
      <c r="BI136" s="126"/>
      <c r="BJ136" s="126"/>
      <c r="BK136" s="126"/>
      <c r="BL136" s="126"/>
      <c r="BM136" s="126"/>
      <c r="BN136" s="126"/>
      <c r="BO136" s="126"/>
      <c r="BP136" s="126"/>
      <c r="BQ136" s="126"/>
      <c r="BR136" s="126"/>
      <c r="BS136" s="126"/>
      <c r="BT136" s="126"/>
      <c r="BU136" s="126"/>
      <c r="BV136" s="126"/>
      <c r="BW136" s="126"/>
      <c r="BX136" s="126"/>
      <c r="BY136" s="124">
        <v>0</v>
      </c>
      <c r="BZ136" s="126"/>
      <c r="CA136" s="126"/>
      <c r="CB136" s="126"/>
      <c r="CC136" s="126"/>
      <c r="CD136" s="126"/>
      <c r="CE136" s="126"/>
      <c r="CF136" s="126"/>
      <c r="CG136" s="126"/>
      <c r="CH136" s="126"/>
      <c r="CI136" s="126"/>
      <c r="CJ136" s="126"/>
      <c r="CK136" s="126"/>
      <c r="CL136" s="126"/>
      <c r="CM136" s="126"/>
      <c r="CN136" s="126"/>
      <c r="CO136" s="126"/>
      <c r="CP136" s="126"/>
      <c r="CQ136" s="126"/>
      <c r="CR136" s="126"/>
      <c r="CS136" s="126"/>
      <c r="CT136" s="126"/>
      <c r="CU136" s="126"/>
      <c r="CV136" s="126"/>
      <c r="CW136" s="126"/>
      <c r="CX136" s="123">
        <v>0.13141279</v>
      </c>
      <c r="CY136" s="126"/>
      <c r="CZ136" s="126"/>
      <c r="DA136" s="126"/>
      <c r="DB136" s="126"/>
      <c r="DC136" s="126"/>
      <c r="DD136" s="126"/>
      <c r="DE136" s="126"/>
      <c r="DF136" s="126"/>
      <c r="DG136" s="126"/>
      <c r="DH136" s="126"/>
      <c r="DI136" s="126"/>
      <c r="DJ136" s="126"/>
      <c r="DK136" s="126"/>
      <c r="DL136" s="126"/>
      <c r="DM136" s="126"/>
      <c r="DN136" s="126"/>
      <c r="DO136" s="126"/>
      <c r="DP136" s="126"/>
      <c r="DQ136" s="126"/>
      <c r="DR136" s="126"/>
      <c r="DS136" s="126"/>
      <c r="DT136" s="126"/>
      <c r="DU136" s="126"/>
      <c r="DV136" s="126"/>
      <c r="DW136" s="125">
        <v>44797</v>
      </c>
      <c r="DX136" s="126"/>
      <c r="DY136" s="126"/>
      <c r="DZ136" s="126"/>
      <c r="EA136" s="126"/>
      <c r="EB136" s="126"/>
      <c r="EC136" s="126"/>
      <c r="ED136" s="126"/>
      <c r="EE136" s="126"/>
      <c r="EF136" s="126"/>
      <c r="EG136" s="126"/>
      <c r="EH136" s="126"/>
      <c r="EI136" s="126"/>
      <c r="EJ136" s="126"/>
      <c r="EK136" s="126"/>
      <c r="EL136" s="126"/>
      <c r="EM136" s="126"/>
      <c r="EN136" s="126"/>
      <c r="EO136" s="126"/>
      <c r="EP136" s="126"/>
      <c r="EQ136" s="126"/>
      <c r="ER136" s="126"/>
      <c r="ES136" s="126"/>
      <c r="ET136" s="126"/>
      <c r="EU136" s="126"/>
      <c r="EV136" s="126" t="s">
        <v>359</v>
      </c>
      <c r="EW136" s="126" t="s">
        <v>142</v>
      </c>
      <c r="EX136" s="126" t="s">
        <v>180</v>
      </c>
      <c r="EY136" s="123">
        <v>7.8115210000000004E-2</v>
      </c>
      <c r="EZ136" s="126"/>
      <c r="FA136" s="126"/>
      <c r="FB136" s="126"/>
      <c r="FC136" s="126"/>
      <c r="FD136" s="126"/>
      <c r="FE136" s="126"/>
      <c r="FF136" s="126"/>
      <c r="FG136" s="126"/>
      <c r="FH136" s="126"/>
      <c r="FI136" s="126"/>
      <c r="FJ136" s="126"/>
      <c r="FK136" s="126"/>
      <c r="FL136" s="126"/>
      <c r="FM136" s="126"/>
      <c r="FN136" s="126"/>
      <c r="FO136" s="126"/>
      <c r="FP136" s="126"/>
      <c r="FQ136" s="126"/>
      <c r="FR136" s="126"/>
      <c r="FS136" s="126"/>
      <c r="FT136" s="126"/>
      <c r="FU136" s="126"/>
      <c r="FV136" s="126"/>
      <c r="FW136" s="126"/>
      <c r="FX136" s="126"/>
      <c r="FY136" s="126"/>
      <c r="FZ136" s="126"/>
      <c r="GA136" s="126" t="s">
        <v>146</v>
      </c>
    </row>
    <row r="137" spans="1:183" ht="14.25" customHeight="1">
      <c r="A137" s="121">
        <v>135</v>
      </c>
      <c r="B137" s="121" t="s">
        <v>360</v>
      </c>
      <c r="C137" s="121"/>
      <c r="D137" s="121"/>
      <c r="E137" s="122">
        <v>0</v>
      </c>
      <c r="F137" s="122">
        <v>0</v>
      </c>
      <c r="G137" s="122">
        <v>0</v>
      </c>
      <c r="H137" s="122">
        <v>0</v>
      </c>
      <c r="I137" s="122">
        <v>0</v>
      </c>
      <c r="J137" s="122">
        <v>0</v>
      </c>
      <c r="K137" s="122">
        <v>0</v>
      </c>
      <c r="L137" s="122">
        <v>0</v>
      </c>
      <c r="M137" s="122">
        <v>0</v>
      </c>
      <c r="N137" s="122">
        <v>0</v>
      </c>
      <c r="O137" s="122">
        <v>0</v>
      </c>
      <c r="P137" s="122">
        <v>0</v>
      </c>
      <c r="Q137" s="122">
        <v>0</v>
      </c>
      <c r="R137" s="122">
        <v>0</v>
      </c>
      <c r="S137" s="122">
        <v>0</v>
      </c>
      <c r="T137" s="122">
        <v>0</v>
      </c>
      <c r="U137" s="122">
        <v>0</v>
      </c>
      <c r="V137" s="122">
        <v>0</v>
      </c>
      <c r="W137" s="122">
        <v>0</v>
      </c>
      <c r="X137" s="122">
        <v>0</v>
      </c>
      <c r="Y137" s="122">
        <v>0</v>
      </c>
      <c r="Z137" s="122">
        <v>0</v>
      </c>
      <c r="AA137" s="122">
        <v>3.4699999999999998E-4</v>
      </c>
      <c r="AB137" s="126"/>
      <c r="AC137" s="126"/>
      <c r="AD137" s="123">
        <v>0</v>
      </c>
      <c r="AE137" s="123">
        <v>0</v>
      </c>
      <c r="AF137" s="123">
        <v>0</v>
      </c>
      <c r="AG137" s="123">
        <v>0</v>
      </c>
      <c r="AH137" s="123">
        <v>0</v>
      </c>
      <c r="AI137" s="123">
        <v>0</v>
      </c>
      <c r="AJ137" s="123">
        <v>0</v>
      </c>
      <c r="AK137" s="123">
        <v>0</v>
      </c>
      <c r="AL137" s="123">
        <v>0</v>
      </c>
      <c r="AM137" s="123">
        <v>0</v>
      </c>
      <c r="AN137" s="123">
        <v>0</v>
      </c>
      <c r="AO137" s="123">
        <v>0</v>
      </c>
      <c r="AP137" s="123">
        <v>0</v>
      </c>
      <c r="AQ137" s="123">
        <v>0</v>
      </c>
      <c r="AR137" s="123">
        <v>0</v>
      </c>
      <c r="AS137" s="123">
        <v>0</v>
      </c>
      <c r="AT137" s="123">
        <v>0</v>
      </c>
      <c r="AU137" s="123">
        <v>0</v>
      </c>
      <c r="AV137" s="123">
        <v>0</v>
      </c>
      <c r="AW137" s="123">
        <v>0</v>
      </c>
      <c r="AX137" s="123">
        <v>0</v>
      </c>
      <c r="AY137" s="123">
        <v>0</v>
      </c>
      <c r="AZ137" s="123">
        <v>4.6363000000000001E-2</v>
      </c>
      <c r="BA137" s="126"/>
      <c r="BB137" s="126"/>
      <c r="BC137" s="124">
        <v>0</v>
      </c>
      <c r="BD137" s="124">
        <v>0</v>
      </c>
      <c r="BE137" s="124">
        <v>0</v>
      </c>
      <c r="BF137" s="124">
        <v>0</v>
      </c>
      <c r="BG137" s="124">
        <v>0</v>
      </c>
      <c r="BH137" s="124">
        <v>0</v>
      </c>
      <c r="BI137" s="124">
        <v>0</v>
      </c>
      <c r="BJ137" s="124">
        <v>0</v>
      </c>
      <c r="BK137" s="124">
        <v>0</v>
      </c>
      <c r="BL137" s="124">
        <v>0</v>
      </c>
      <c r="BM137" s="124">
        <v>0</v>
      </c>
      <c r="BN137" s="124">
        <v>0</v>
      </c>
      <c r="BO137" s="124">
        <v>0</v>
      </c>
      <c r="BP137" s="124">
        <v>0</v>
      </c>
      <c r="BQ137" s="124">
        <v>0</v>
      </c>
      <c r="BR137" s="124">
        <v>0</v>
      </c>
      <c r="BS137" s="124">
        <v>0</v>
      </c>
      <c r="BT137" s="124">
        <v>0</v>
      </c>
      <c r="BU137" s="124">
        <v>0</v>
      </c>
      <c r="BV137" s="124">
        <v>0</v>
      </c>
      <c r="BW137" s="124">
        <v>0</v>
      </c>
      <c r="BX137" s="127">
        <v>-4.6363000000000001E-2</v>
      </c>
      <c r="BY137" s="124">
        <v>0</v>
      </c>
      <c r="BZ137" s="126"/>
      <c r="CA137" s="126"/>
      <c r="CB137" s="123">
        <v>0</v>
      </c>
      <c r="CC137" s="123">
        <v>0</v>
      </c>
      <c r="CD137" s="123">
        <v>0</v>
      </c>
      <c r="CE137" s="123">
        <v>0</v>
      </c>
      <c r="CF137" s="123">
        <v>0</v>
      </c>
      <c r="CG137" s="123">
        <v>0</v>
      </c>
      <c r="CH137" s="123">
        <v>0</v>
      </c>
      <c r="CI137" s="123">
        <v>0</v>
      </c>
      <c r="CJ137" s="123">
        <v>0</v>
      </c>
      <c r="CK137" s="123">
        <v>0</v>
      </c>
      <c r="CL137" s="123">
        <v>0</v>
      </c>
      <c r="CM137" s="123">
        <v>0</v>
      </c>
      <c r="CN137" s="123">
        <v>0</v>
      </c>
      <c r="CO137" s="123">
        <v>0</v>
      </c>
      <c r="CP137" s="123">
        <v>0</v>
      </c>
      <c r="CQ137" s="123">
        <v>0</v>
      </c>
      <c r="CR137" s="123">
        <v>0</v>
      </c>
      <c r="CS137" s="123">
        <v>0</v>
      </c>
      <c r="CT137" s="123">
        <v>0</v>
      </c>
      <c r="CU137" s="123">
        <v>0</v>
      </c>
      <c r="CV137" s="123">
        <v>0</v>
      </c>
      <c r="CW137" s="123">
        <v>0</v>
      </c>
      <c r="CX137" s="123">
        <v>0.92416690000000001</v>
      </c>
      <c r="CY137" s="126"/>
      <c r="CZ137" s="126"/>
      <c r="DA137" s="125">
        <v>45473</v>
      </c>
      <c r="DB137" s="125">
        <v>45473</v>
      </c>
      <c r="DC137" s="125">
        <v>45473</v>
      </c>
      <c r="DD137" s="125">
        <v>45473</v>
      </c>
      <c r="DE137" s="125">
        <v>45473</v>
      </c>
      <c r="DF137" s="125">
        <v>45473</v>
      </c>
      <c r="DG137" s="125">
        <v>45473</v>
      </c>
      <c r="DH137" s="125">
        <v>45473</v>
      </c>
      <c r="DI137" s="125">
        <v>45473</v>
      </c>
      <c r="DJ137" s="125">
        <v>45473</v>
      </c>
      <c r="DK137" s="125">
        <v>45473</v>
      </c>
      <c r="DL137" s="125">
        <v>45473</v>
      </c>
      <c r="DM137" s="125">
        <v>45473</v>
      </c>
      <c r="DN137" s="125">
        <v>45473</v>
      </c>
      <c r="DO137" s="125">
        <v>45473</v>
      </c>
      <c r="DP137" s="125">
        <v>45473</v>
      </c>
      <c r="DQ137" s="125">
        <v>45473</v>
      </c>
      <c r="DR137" s="125">
        <v>45473</v>
      </c>
      <c r="DS137" s="125">
        <v>45473</v>
      </c>
      <c r="DT137" s="125">
        <v>45473</v>
      </c>
      <c r="DU137" s="125">
        <v>45473</v>
      </c>
      <c r="DV137" s="125">
        <v>45473</v>
      </c>
      <c r="DW137" s="125">
        <v>45291</v>
      </c>
      <c r="DX137" s="126"/>
      <c r="DY137" s="126"/>
      <c r="DZ137" s="126" t="s">
        <v>150</v>
      </c>
      <c r="EA137" s="126" t="s">
        <v>150</v>
      </c>
      <c r="EB137" s="126" t="s">
        <v>150</v>
      </c>
      <c r="EC137" s="126" t="s">
        <v>150</v>
      </c>
      <c r="ED137" s="126" t="s">
        <v>150</v>
      </c>
      <c r="EE137" s="126" t="s">
        <v>150</v>
      </c>
      <c r="EF137" s="126" t="s">
        <v>150</v>
      </c>
      <c r="EG137" s="126" t="s">
        <v>150</v>
      </c>
      <c r="EH137" s="126" t="s">
        <v>150</v>
      </c>
      <c r="EI137" s="126" t="s">
        <v>150</v>
      </c>
      <c r="EJ137" s="126" t="s">
        <v>150</v>
      </c>
      <c r="EK137" s="126" t="s">
        <v>150</v>
      </c>
      <c r="EL137" s="126" t="s">
        <v>150</v>
      </c>
      <c r="EM137" s="126" t="s">
        <v>150</v>
      </c>
      <c r="EN137" s="126" t="s">
        <v>150</v>
      </c>
      <c r="EO137" s="126" t="s">
        <v>150</v>
      </c>
      <c r="EP137" s="126" t="s">
        <v>150</v>
      </c>
      <c r="EQ137" s="126" t="s">
        <v>150</v>
      </c>
      <c r="ER137" s="126" t="s">
        <v>150</v>
      </c>
      <c r="ES137" s="126" t="s">
        <v>150</v>
      </c>
      <c r="ET137" s="126" t="s">
        <v>150</v>
      </c>
      <c r="EU137" s="126" t="s">
        <v>150</v>
      </c>
      <c r="EV137" s="126" t="s">
        <v>150</v>
      </c>
      <c r="EW137" s="126" t="s">
        <v>151</v>
      </c>
      <c r="EX137" s="126" t="s">
        <v>152</v>
      </c>
      <c r="EY137" s="123">
        <v>2076.91545339</v>
      </c>
      <c r="EZ137" s="126"/>
      <c r="FA137" s="126"/>
      <c r="FB137" s="126"/>
      <c r="FC137" s="126" t="s">
        <v>144</v>
      </c>
      <c r="FD137" s="126" t="s">
        <v>144</v>
      </c>
      <c r="FE137" s="126" t="s">
        <v>144</v>
      </c>
      <c r="FF137" s="126" t="s">
        <v>144</v>
      </c>
      <c r="FG137" s="126" t="s">
        <v>144</v>
      </c>
      <c r="FH137" s="126" t="s">
        <v>144</v>
      </c>
      <c r="FI137" s="126" t="s">
        <v>144</v>
      </c>
      <c r="FJ137" s="126" t="s">
        <v>144</v>
      </c>
      <c r="FK137" s="126" t="s">
        <v>144</v>
      </c>
      <c r="FL137" s="126" t="s">
        <v>144</v>
      </c>
      <c r="FM137" s="126" t="s">
        <v>144</v>
      </c>
      <c r="FN137" s="126" t="s">
        <v>144</v>
      </c>
      <c r="FO137" s="126" t="s">
        <v>144</v>
      </c>
      <c r="FP137" s="126" t="s">
        <v>144</v>
      </c>
      <c r="FQ137" s="126"/>
      <c r="FR137" s="126" t="s">
        <v>144</v>
      </c>
      <c r="FS137" s="126" t="s">
        <v>144</v>
      </c>
      <c r="FT137" s="126" t="s">
        <v>144</v>
      </c>
      <c r="FU137" s="126" t="s">
        <v>144</v>
      </c>
      <c r="FV137" s="126" t="s">
        <v>144</v>
      </c>
      <c r="FW137" s="126" t="s">
        <v>144</v>
      </c>
      <c r="FX137" s="126" t="s">
        <v>144</v>
      </c>
      <c r="FY137" s="126"/>
      <c r="FZ137" s="126" t="s">
        <v>222</v>
      </c>
      <c r="GA137" s="126" t="s">
        <v>222</v>
      </c>
    </row>
    <row r="138" spans="1:183" ht="14.25" customHeight="1">
      <c r="A138" s="121">
        <v>136</v>
      </c>
      <c r="B138" s="121" t="s">
        <v>361</v>
      </c>
      <c r="C138" s="121"/>
      <c r="D138" s="121"/>
      <c r="E138" s="121"/>
      <c r="F138" s="121"/>
      <c r="G138" s="121"/>
      <c r="H138" s="121"/>
      <c r="I138" s="121"/>
      <c r="J138" s="121"/>
      <c r="K138" s="121"/>
      <c r="L138" s="121"/>
      <c r="M138" s="121"/>
      <c r="N138" s="121"/>
      <c r="O138" s="121"/>
      <c r="P138" s="121"/>
      <c r="Q138" s="122">
        <v>1.5209E-2</v>
      </c>
      <c r="R138" s="122">
        <v>1.521E-2</v>
      </c>
      <c r="S138" s="122">
        <v>1.521E-2</v>
      </c>
      <c r="T138" s="122">
        <v>1.5211000000000001E-2</v>
      </c>
      <c r="U138" s="122">
        <v>1.5211000000000001E-2</v>
      </c>
      <c r="V138" s="122">
        <v>1.5213000000000001E-2</v>
      </c>
      <c r="W138" s="122">
        <v>1.5214E-2</v>
      </c>
      <c r="X138" s="122">
        <v>1.1592E-2</v>
      </c>
      <c r="Y138" s="122">
        <v>1.1592E-2</v>
      </c>
      <c r="Z138" s="122">
        <v>1.1597E-2</v>
      </c>
      <c r="AA138" s="122">
        <v>1.2781000000000001E-2</v>
      </c>
      <c r="AB138" s="126"/>
      <c r="AC138" s="126"/>
      <c r="AD138" s="126"/>
      <c r="AE138" s="126"/>
      <c r="AF138" s="126"/>
      <c r="AG138" s="126"/>
      <c r="AH138" s="126"/>
      <c r="AI138" s="126"/>
      <c r="AJ138" s="126"/>
      <c r="AK138" s="126"/>
      <c r="AL138" s="126"/>
      <c r="AM138" s="126"/>
      <c r="AN138" s="126"/>
      <c r="AO138" s="126"/>
      <c r="AP138" s="123">
        <v>2.0351089999999998</v>
      </c>
      <c r="AQ138" s="123">
        <v>2.0351089999999998</v>
      </c>
      <c r="AR138" s="123">
        <v>2.0351089999999998</v>
      </c>
      <c r="AS138" s="123">
        <v>2.0351089999999998</v>
      </c>
      <c r="AT138" s="123">
        <v>2.0351089999999998</v>
      </c>
      <c r="AU138" s="123">
        <v>2.0351089999999998</v>
      </c>
      <c r="AV138" s="123">
        <v>2.0351089999999998</v>
      </c>
      <c r="AW138" s="123">
        <v>1.550638</v>
      </c>
      <c r="AX138" s="123">
        <v>1.550638</v>
      </c>
      <c r="AY138" s="123">
        <v>1.550638</v>
      </c>
      <c r="AZ138" s="123">
        <v>1.7089890000000001</v>
      </c>
      <c r="BA138" s="126"/>
      <c r="BB138" s="126"/>
      <c r="BC138" s="126"/>
      <c r="BD138" s="126"/>
      <c r="BE138" s="126"/>
      <c r="BF138" s="126"/>
      <c r="BG138" s="126"/>
      <c r="BH138" s="126"/>
      <c r="BI138" s="126"/>
      <c r="BJ138" s="126"/>
      <c r="BK138" s="126"/>
      <c r="BL138" s="126"/>
      <c r="BM138" s="126"/>
      <c r="BN138" s="126"/>
      <c r="BO138" s="124">
        <v>0</v>
      </c>
      <c r="BP138" s="124">
        <v>0</v>
      </c>
      <c r="BQ138" s="124">
        <v>0</v>
      </c>
      <c r="BR138" s="124">
        <v>0</v>
      </c>
      <c r="BS138" s="124">
        <v>0</v>
      </c>
      <c r="BT138" s="124">
        <v>0</v>
      </c>
      <c r="BU138" s="128">
        <v>0.48447099999999998</v>
      </c>
      <c r="BV138" s="124">
        <v>0</v>
      </c>
      <c r="BW138" s="124">
        <v>0</v>
      </c>
      <c r="BX138" s="127">
        <v>-0.15835099999999999</v>
      </c>
      <c r="BY138" s="124">
        <v>0</v>
      </c>
      <c r="BZ138" s="126"/>
      <c r="CA138" s="126"/>
      <c r="CB138" s="126"/>
      <c r="CC138" s="126"/>
      <c r="CD138" s="126"/>
      <c r="CE138" s="126"/>
      <c r="CF138" s="126"/>
      <c r="CG138" s="126"/>
      <c r="CH138" s="126"/>
      <c r="CI138" s="126"/>
      <c r="CJ138" s="126"/>
      <c r="CK138" s="126"/>
      <c r="CL138" s="126"/>
      <c r="CM138" s="126"/>
      <c r="CN138" s="123">
        <v>49.701076999999998</v>
      </c>
      <c r="CO138" s="123">
        <v>49.701076999999998</v>
      </c>
      <c r="CP138" s="123">
        <v>49.701076999999998</v>
      </c>
      <c r="CQ138" s="123">
        <v>49.701076999999998</v>
      </c>
      <c r="CR138" s="123">
        <v>49.701076999999998</v>
      </c>
      <c r="CS138" s="123">
        <v>49.701076999999998</v>
      </c>
      <c r="CT138" s="123">
        <v>49.701076999999998</v>
      </c>
      <c r="CU138" s="123">
        <v>33.23300648</v>
      </c>
      <c r="CV138" s="123">
        <v>33.23300648</v>
      </c>
      <c r="CW138" s="123">
        <v>33.23300648</v>
      </c>
      <c r="CX138" s="123">
        <v>35.424533840000002</v>
      </c>
      <c r="CY138" s="126"/>
      <c r="CZ138" s="126"/>
      <c r="DA138" s="126"/>
      <c r="DB138" s="126"/>
      <c r="DC138" s="126"/>
      <c r="DD138" s="126"/>
      <c r="DE138" s="126"/>
      <c r="DF138" s="126"/>
      <c r="DG138" s="126"/>
      <c r="DH138" s="126"/>
      <c r="DI138" s="126"/>
      <c r="DJ138" s="126"/>
      <c r="DK138" s="126"/>
      <c r="DL138" s="126"/>
      <c r="DM138" s="125">
        <v>45565</v>
      </c>
      <c r="DN138" s="125">
        <v>45565</v>
      </c>
      <c r="DO138" s="125">
        <v>45565</v>
      </c>
      <c r="DP138" s="125">
        <v>45565</v>
      </c>
      <c r="DQ138" s="125">
        <v>45565</v>
      </c>
      <c r="DR138" s="125">
        <v>45565</v>
      </c>
      <c r="DS138" s="125">
        <v>45565</v>
      </c>
      <c r="DT138" s="125">
        <v>45473</v>
      </c>
      <c r="DU138" s="125">
        <v>45473</v>
      </c>
      <c r="DV138" s="125">
        <v>45473</v>
      </c>
      <c r="DW138" s="125">
        <v>45382</v>
      </c>
      <c r="DX138" s="126"/>
      <c r="DY138" s="126"/>
      <c r="DZ138" s="126"/>
      <c r="EA138" s="126"/>
      <c r="EB138" s="126"/>
      <c r="EC138" s="126"/>
      <c r="ED138" s="126"/>
      <c r="EE138" s="126"/>
      <c r="EF138" s="126"/>
      <c r="EG138" s="126"/>
      <c r="EH138" s="126"/>
      <c r="EI138" s="126"/>
      <c r="EJ138" s="126"/>
      <c r="EK138" s="126"/>
      <c r="EL138" s="126" t="s">
        <v>141</v>
      </c>
      <c r="EM138" s="126" t="s">
        <v>141</v>
      </c>
      <c r="EN138" s="126" t="s">
        <v>141</v>
      </c>
      <c r="EO138" s="126" t="s">
        <v>141</v>
      </c>
      <c r="EP138" s="126" t="s">
        <v>141</v>
      </c>
      <c r="EQ138" s="126" t="s">
        <v>141</v>
      </c>
      <c r="ER138" s="126" t="s">
        <v>141</v>
      </c>
      <c r="ES138" s="126" t="s">
        <v>141</v>
      </c>
      <c r="ET138" s="126" t="s">
        <v>141</v>
      </c>
      <c r="EU138" s="126" t="s">
        <v>141</v>
      </c>
      <c r="EV138" s="126" t="s">
        <v>141</v>
      </c>
      <c r="EW138" s="126" t="s">
        <v>151</v>
      </c>
      <c r="EX138" s="126" t="s">
        <v>152</v>
      </c>
      <c r="EY138" s="123">
        <v>62726.892852270001</v>
      </c>
      <c r="EZ138" s="126" t="s">
        <v>165</v>
      </c>
      <c r="FA138" s="126"/>
      <c r="FB138" s="126"/>
      <c r="FC138" s="126"/>
      <c r="FD138" s="126"/>
      <c r="FE138" s="126"/>
      <c r="FF138" s="126"/>
      <c r="FG138" s="126"/>
      <c r="FH138" s="126"/>
      <c r="FI138" s="126"/>
      <c r="FJ138" s="126"/>
      <c r="FK138" s="126"/>
      <c r="FL138" s="126"/>
      <c r="FM138" s="126"/>
      <c r="FN138" s="126"/>
      <c r="FO138" s="126" t="s">
        <v>157</v>
      </c>
      <c r="FP138" s="126" t="s">
        <v>157</v>
      </c>
      <c r="FQ138" s="126" t="s">
        <v>157</v>
      </c>
      <c r="FR138" s="126" t="s">
        <v>157</v>
      </c>
      <c r="FS138" s="126" t="s">
        <v>157</v>
      </c>
      <c r="FT138" s="126" t="s">
        <v>157</v>
      </c>
      <c r="FU138" s="126" t="s">
        <v>157</v>
      </c>
      <c r="FV138" s="126" t="s">
        <v>157</v>
      </c>
      <c r="FW138" s="126" t="s">
        <v>157</v>
      </c>
      <c r="FX138" s="126" t="s">
        <v>157</v>
      </c>
      <c r="FY138" s="126" t="s">
        <v>157</v>
      </c>
      <c r="FZ138" s="126" t="s">
        <v>211</v>
      </c>
      <c r="GA138" s="126" t="s">
        <v>212</v>
      </c>
    </row>
    <row r="139" spans="1:183" ht="14.25" customHeight="1">
      <c r="A139" s="121">
        <v>137</v>
      </c>
      <c r="B139" s="121" t="s">
        <v>362</v>
      </c>
      <c r="C139" s="121"/>
      <c r="D139" s="121"/>
      <c r="E139" s="121"/>
      <c r="F139" s="122">
        <v>0</v>
      </c>
      <c r="G139" s="122">
        <v>0</v>
      </c>
      <c r="H139" s="122">
        <v>0</v>
      </c>
      <c r="I139" s="122">
        <v>0</v>
      </c>
      <c r="J139" s="122">
        <v>0</v>
      </c>
      <c r="K139" s="122">
        <v>0</v>
      </c>
      <c r="L139" s="122">
        <v>0</v>
      </c>
      <c r="M139" s="122">
        <v>0</v>
      </c>
      <c r="N139" s="122">
        <v>0</v>
      </c>
      <c r="O139" s="122">
        <v>0</v>
      </c>
      <c r="P139" s="122">
        <v>0</v>
      </c>
      <c r="Q139" s="122">
        <v>0</v>
      </c>
      <c r="R139" s="122">
        <v>0</v>
      </c>
      <c r="S139" s="122">
        <v>0</v>
      </c>
      <c r="T139" s="122">
        <v>0</v>
      </c>
      <c r="U139" s="122">
        <v>0</v>
      </c>
      <c r="V139" s="122">
        <v>0</v>
      </c>
      <c r="W139" s="122">
        <v>0</v>
      </c>
      <c r="X139" s="122">
        <v>0</v>
      </c>
      <c r="Y139" s="122">
        <v>0</v>
      </c>
      <c r="Z139" s="122">
        <v>0</v>
      </c>
      <c r="AA139" s="122">
        <v>0</v>
      </c>
      <c r="AB139" s="126"/>
      <c r="AC139" s="126"/>
      <c r="AD139" s="126"/>
      <c r="AE139" s="123">
        <v>0</v>
      </c>
      <c r="AF139" s="123">
        <v>0</v>
      </c>
      <c r="AG139" s="123">
        <v>0</v>
      </c>
      <c r="AH139" s="123">
        <v>0</v>
      </c>
      <c r="AI139" s="123">
        <v>0</v>
      </c>
      <c r="AJ139" s="123">
        <v>0</v>
      </c>
      <c r="AK139" s="123">
        <v>0</v>
      </c>
      <c r="AL139" s="123">
        <v>0</v>
      </c>
      <c r="AM139" s="123">
        <v>0</v>
      </c>
      <c r="AN139" s="123">
        <v>0</v>
      </c>
      <c r="AO139" s="123">
        <v>0</v>
      </c>
      <c r="AP139" s="123">
        <v>0</v>
      </c>
      <c r="AQ139" s="123">
        <v>0</v>
      </c>
      <c r="AR139" s="123">
        <v>0</v>
      </c>
      <c r="AS139" s="123">
        <v>0</v>
      </c>
      <c r="AT139" s="123">
        <v>0</v>
      </c>
      <c r="AU139" s="123">
        <v>0</v>
      </c>
      <c r="AV139" s="123">
        <v>0</v>
      </c>
      <c r="AW139" s="123">
        <v>0</v>
      </c>
      <c r="AX139" s="123">
        <v>0</v>
      </c>
      <c r="AY139" s="123">
        <v>0</v>
      </c>
      <c r="AZ139" s="123">
        <v>0</v>
      </c>
      <c r="BA139" s="126"/>
      <c r="BB139" s="126"/>
      <c r="BC139" s="126"/>
      <c r="BD139" s="124">
        <v>0</v>
      </c>
      <c r="BE139" s="124">
        <v>0</v>
      </c>
      <c r="BF139" s="124">
        <v>0</v>
      </c>
      <c r="BG139" s="124">
        <v>0</v>
      </c>
      <c r="BH139" s="124">
        <v>0</v>
      </c>
      <c r="BI139" s="124">
        <v>0</v>
      </c>
      <c r="BJ139" s="124">
        <v>0</v>
      </c>
      <c r="BK139" s="124">
        <v>0</v>
      </c>
      <c r="BL139" s="124">
        <v>0</v>
      </c>
      <c r="BM139" s="124">
        <v>0</v>
      </c>
      <c r="BN139" s="124">
        <v>0</v>
      </c>
      <c r="BO139" s="124">
        <v>0</v>
      </c>
      <c r="BP139" s="124">
        <v>0</v>
      </c>
      <c r="BQ139" s="124">
        <v>0</v>
      </c>
      <c r="BR139" s="124">
        <v>0</v>
      </c>
      <c r="BS139" s="124">
        <v>0</v>
      </c>
      <c r="BT139" s="124">
        <v>0</v>
      </c>
      <c r="BU139" s="124">
        <v>0</v>
      </c>
      <c r="BV139" s="124">
        <v>0</v>
      </c>
      <c r="BW139" s="124">
        <v>0</v>
      </c>
      <c r="BX139" s="124">
        <v>0</v>
      </c>
      <c r="BY139" s="127">
        <v>-1.66E-3</v>
      </c>
      <c r="BZ139" s="126"/>
      <c r="CA139" s="126"/>
      <c r="CB139" s="126"/>
      <c r="CC139" s="123">
        <v>0</v>
      </c>
      <c r="CD139" s="123">
        <v>0</v>
      </c>
      <c r="CE139" s="123">
        <v>0</v>
      </c>
      <c r="CF139" s="123">
        <v>0</v>
      </c>
      <c r="CG139" s="123">
        <v>0</v>
      </c>
      <c r="CH139" s="123">
        <v>0</v>
      </c>
      <c r="CI139" s="123">
        <v>0</v>
      </c>
      <c r="CJ139" s="123">
        <v>0</v>
      </c>
      <c r="CK139" s="123">
        <v>0</v>
      </c>
      <c r="CL139" s="123">
        <v>0</v>
      </c>
      <c r="CM139" s="123">
        <v>0</v>
      </c>
      <c r="CN139" s="123">
        <v>0</v>
      </c>
      <c r="CO139" s="123">
        <v>0</v>
      </c>
      <c r="CP139" s="123">
        <v>0</v>
      </c>
      <c r="CQ139" s="123">
        <v>0</v>
      </c>
      <c r="CR139" s="123">
        <v>0</v>
      </c>
      <c r="CS139" s="123">
        <v>0</v>
      </c>
      <c r="CT139" s="123">
        <v>0</v>
      </c>
      <c r="CU139" s="123">
        <v>0</v>
      </c>
      <c r="CV139" s="123">
        <v>0</v>
      </c>
      <c r="CW139" s="123">
        <v>0</v>
      </c>
      <c r="CX139" s="123">
        <v>0</v>
      </c>
      <c r="CY139" s="126"/>
      <c r="CZ139" s="126"/>
      <c r="DA139" s="126"/>
      <c r="DB139" s="125">
        <v>45443</v>
      </c>
      <c r="DC139" s="125">
        <v>45443</v>
      </c>
      <c r="DD139" s="125">
        <v>45443</v>
      </c>
      <c r="DE139" s="125">
        <v>45443</v>
      </c>
      <c r="DF139" s="125">
        <v>45443</v>
      </c>
      <c r="DG139" s="125">
        <v>45443</v>
      </c>
      <c r="DH139" s="125">
        <v>45443</v>
      </c>
      <c r="DI139" s="125">
        <v>45443</v>
      </c>
      <c r="DJ139" s="125">
        <v>45443</v>
      </c>
      <c r="DK139" s="125">
        <v>45443</v>
      </c>
      <c r="DL139" s="125">
        <v>45443</v>
      </c>
      <c r="DM139" s="125">
        <v>45443</v>
      </c>
      <c r="DN139" s="125">
        <v>45443</v>
      </c>
      <c r="DO139" s="125">
        <v>45443</v>
      </c>
      <c r="DP139" s="125">
        <v>45443</v>
      </c>
      <c r="DQ139" s="125">
        <v>45443</v>
      </c>
      <c r="DR139" s="125">
        <v>45443</v>
      </c>
      <c r="DS139" s="125">
        <v>45443</v>
      </c>
      <c r="DT139" s="125">
        <v>45443</v>
      </c>
      <c r="DU139" s="125">
        <v>45443</v>
      </c>
      <c r="DV139" s="125">
        <v>45443</v>
      </c>
      <c r="DW139" s="125">
        <v>45443</v>
      </c>
      <c r="DX139" s="126"/>
      <c r="DY139" s="126"/>
      <c r="DZ139" s="126"/>
      <c r="EA139" s="126" t="s">
        <v>150</v>
      </c>
      <c r="EB139" s="126" t="s">
        <v>150</v>
      </c>
      <c r="EC139" s="126" t="s">
        <v>150</v>
      </c>
      <c r="ED139" s="126" t="s">
        <v>150</v>
      </c>
      <c r="EE139" s="126" t="s">
        <v>150</v>
      </c>
      <c r="EF139" s="126" t="s">
        <v>150</v>
      </c>
      <c r="EG139" s="126" t="s">
        <v>150</v>
      </c>
      <c r="EH139" s="126" t="s">
        <v>150</v>
      </c>
      <c r="EI139" s="126" t="s">
        <v>150</v>
      </c>
      <c r="EJ139" s="126" t="s">
        <v>150</v>
      </c>
      <c r="EK139" s="126" t="s">
        <v>150</v>
      </c>
      <c r="EL139" s="126" t="s">
        <v>150</v>
      </c>
      <c r="EM139" s="126" t="s">
        <v>150</v>
      </c>
      <c r="EN139" s="126" t="s">
        <v>150</v>
      </c>
      <c r="EO139" s="126" t="s">
        <v>150</v>
      </c>
      <c r="EP139" s="126" t="s">
        <v>150</v>
      </c>
      <c r="EQ139" s="126" t="s">
        <v>150</v>
      </c>
      <c r="ER139" s="126" t="s">
        <v>150</v>
      </c>
      <c r="ES139" s="126" t="s">
        <v>150</v>
      </c>
      <c r="ET139" s="126" t="s">
        <v>150</v>
      </c>
      <c r="EU139" s="126" t="s">
        <v>150</v>
      </c>
      <c r="EV139" s="126" t="s">
        <v>150</v>
      </c>
      <c r="EW139" s="126" t="s">
        <v>151</v>
      </c>
      <c r="EX139" s="126" t="s">
        <v>173</v>
      </c>
      <c r="EY139" s="123">
        <v>112221.33611695</v>
      </c>
      <c r="EZ139" s="126" t="s">
        <v>207</v>
      </c>
      <c r="FA139" s="126"/>
      <c r="FB139" s="126"/>
      <c r="FC139" s="126"/>
      <c r="FD139" s="126" t="s">
        <v>157</v>
      </c>
      <c r="FE139" s="126" t="s">
        <v>157</v>
      </c>
      <c r="FF139" s="126" t="s">
        <v>157</v>
      </c>
      <c r="FG139" s="126" t="s">
        <v>157</v>
      </c>
      <c r="FH139" s="126" t="s">
        <v>157</v>
      </c>
      <c r="FI139" s="126" t="s">
        <v>157</v>
      </c>
      <c r="FJ139" s="126" t="s">
        <v>157</v>
      </c>
      <c r="FK139" s="126" t="s">
        <v>157</v>
      </c>
      <c r="FL139" s="126" t="s">
        <v>157</v>
      </c>
      <c r="FM139" s="126" t="s">
        <v>157</v>
      </c>
      <c r="FN139" s="126" t="s">
        <v>157</v>
      </c>
      <c r="FO139" s="126" t="s">
        <v>157</v>
      </c>
      <c r="FP139" s="126" t="s">
        <v>157</v>
      </c>
      <c r="FQ139" s="126" t="s">
        <v>157</v>
      </c>
      <c r="FR139" s="126" t="s">
        <v>157</v>
      </c>
      <c r="FS139" s="126" t="s">
        <v>157</v>
      </c>
      <c r="FT139" s="126" t="s">
        <v>157</v>
      </c>
      <c r="FU139" s="126" t="s">
        <v>157</v>
      </c>
      <c r="FV139" s="126" t="s">
        <v>144</v>
      </c>
      <c r="FW139" s="126" t="s">
        <v>144</v>
      </c>
      <c r="FX139" s="126" t="s">
        <v>144</v>
      </c>
      <c r="FY139" s="126" t="s">
        <v>144</v>
      </c>
      <c r="FZ139" s="126" t="s">
        <v>214</v>
      </c>
      <c r="GA139" s="126" t="s">
        <v>163</v>
      </c>
    </row>
    <row r="140" spans="1:183" ht="14.25" customHeight="1">
      <c r="A140" s="121">
        <v>138</v>
      </c>
      <c r="B140" s="121" t="s">
        <v>363</v>
      </c>
      <c r="C140" s="121"/>
      <c r="D140" s="121"/>
      <c r="E140" s="121"/>
      <c r="F140" s="121"/>
      <c r="G140" s="121"/>
      <c r="H140" s="121"/>
      <c r="I140" s="121"/>
      <c r="J140" s="121"/>
      <c r="K140" s="121"/>
      <c r="L140" s="121"/>
      <c r="M140" s="121"/>
      <c r="N140" s="121"/>
      <c r="O140" s="121"/>
      <c r="P140" s="121"/>
      <c r="Q140" s="121"/>
      <c r="R140" s="121"/>
      <c r="S140" s="121"/>
      <c r="T140" s="121"/>
      <c r="U140" s="122">
        <v>3.0000000000000001E-5</v>
      </c>
      <c r="V140" s="122">
        <v>3.0000000000000001E-5</v>
      </c>
      <c r="W140" s="122">
        <v>3.0000000000000001E-5</v>
      </c>
      <c r="X140" s="122">
        <v>3.0000000000000001E-5</v>
      </c>
      <c r="Y140" s="122">
        <v>3.0000000000000001E-5</v>
      </c>
      <c r="Z140" s="122">
        <v>3.0000000000000001E-5</v>
      </c>
      <c r="AA140" s="122">
        <v>3.0000000000000001E-5</v>
      </c>
      <c r="AB140" s="126"/>
      <c r="AC140" s="126"/>
      <c r="AD140" s="126"/>
      <c r="AE140" s="126"/>
      <c r="AF140" s="126"/>
      <c r="AG140" s="126"/>
      <c r="AH140" s="126"/>
      <c r="AI140" s="126"/>
      <c r="AJ140" s="126"/>
      <c r="AK140" s="126"/>
      <c r="AL140" s="126"/>
      <c r="AM140" s="126"/>
      <c r="AN140" s="126"/>
      <c r="AO140" s="126"/>
      <c r="AP140" s="126"/>
      <c r="AQ140" s="126"/>
      <c r="AR140" s="126"/>
      <c r="AS140" s="126"/>
      <c r="AT140" s="123">
        <v>4.0000000000000001E-3</v>
      </c>
      <c r="AU140" s="123">
        <v>4.0000000000000001E-3</v>
      </c>
      <c r="AV140" s="123">
        <v>4.0000000000000001E-3</v>
      </c>
      <c r="AW140" s="123">
        <v>4.0000000000000001E-3</v>
      </c>
      <c r="AX140" s="123">
        <v>4.0000000000000001E-3</v>
      </c>
      <c r="AY140" s="123">
        <v>4.0000000000000001E-3</v>
      </c>
      <c r="AZ140" s="123">
        <v>4.0000000000000001E-3</v>
      </c>
      <c r="BA140" s="126"/>
      <c r="BB140" s="126"/>
      <c r="BC140" s="126"/>
      <c r="BD140" s="126"/>
      <c r="BE140" s="126"/>
      <c r="BF140" s="126"/>
      <c r="BG140" s="126"/>
      <c r="BH140" s="126"/>
      <c r="BI140" s="126"/>
      <c r="BJ140" s="126"/>
      <c r="BK140" s="126"/>
      <c r="BL140" s="126"/>
      <c r="BM140" s="126"/>
      <c r="BN140" s="126"/>
      <c r="BO140" s="126"/>
      <c r="BP140" s="126"/>
      <c r="BQ140" s="126"/>
      <c r="BR140" s="126"/>
      <c r="BS140" s="124">
        <v>0</v>
      </c>
      <c r="BT140" s="124">
        <v>0</v>
      </c>
      <c r="BU140" s="124">
        <v>0</v>
      </c>
      <c r="BV140" s="124">
        <v>0</v>
      </c>
      <c r="BW140" s="124">
        <v>0</v>
      </c>
      <c r="BX140" s="124">
        <v>0</v>
      </c>
      <c r="BY140" s="124">
        <v>0</v>
      </c>
      <c r="BZ140" s="126"/>
      <c r="CA140" s="126"/>
      <c r="CB140" s="126"/>
      <c r="CC140" s="126"/>
      <c r="CD140" s="126"/>
      <c r="CE140" s="126"/>
      <c r="CF140" s="126"/>
      <c r="CG140" s="126"/>
      <c r="CH140" s="126"/>
      <c r="CI140" s="126"/>
      <c r="CJ140" s="126"/>
      <c r="CK140" s="126"/>
      <c r="CL140" s="126"/>
      <c r="CM140" s="126"/>
      <c r="CN140" s="126"/>
      <c r="CO140" s="126"/>
      <c r="CP140" s="126"/>
      <c r="CQ140" s="126"/>
      <c r="CR140" s="123">
        <v>5.6200390000000003E-2</v>
      </c>
      <c r="CS140" s="123">
        <v>5.6200390000000003E-2</v>
      </c>
      <c r="CT140" s="123">
        <v>5.6200390000000003E-2</v>
      </c>
      <c r="CU140" s="123">
        <v>5.6200390000000003E-2</v>
      </c>
      <c r="CV140" s="123">
        <v>5.6200390000000003E-2</v>
      </c>
      <c r="CW140" s="123">
        <v>5.6200390000000003E-2</v>
      </c>
      <c r="CX140" s="123">
        <v>5.6200390000000003E-2</v>
      </c>
      <c r="CY140" s="126"/>
      <c r="CZ140" s="126"/>
      <c r="DA140" s="126"/>
      <c r="DB140" s="126"/>
      <c r="DC140" s="126"/>
      <c r="DD140" s="126"/>
      <c r="DE140" s="126"/>
      <c r="DF140" s="126"/>
      <c r="DG140" s="126"/>
      <c r="DH140" s="126"/>
      <c r="DI140" s="126"/>
      <c r="DJ140" s="126"/>
      <c r="DK140" s="126"/>
      <c r="DL140" s="126"/>
      <c r="DM140" s="126"/>
      <c r="DN140" s="126"/>
      <c r="DO140" s="126"/>
      <c r="DP140" s="126"/>
      <c r="DQ140" s="125">
        <v>44985</v>
      </c>
      <c r="DR140" s="125">
        <v>44985</v>
      </c>
      <c r="DS140" s="125">
        <v>44985</v>
      </c>
      <c r="DT140" s="125">
        <v>44985</v>
      </c>
      <c r="DU140" s="125">
        <v>44985</v>
      </c>
      <c r="DV140" s="125">
        <v>44985</v>
      </c>
      <c r="DW140" s="125">
        <v>44985</v>
      </c>
      <c r="DX140" s="126"/>
      <c r="DY140" s="126"/>
      <c r="DZ140" s="126"/>
      <c r="EA140" s="126"/>
      <c r="EB140" s="126"/>
      <c r="EC140" s="126"/>
      <c r="ED140" s="126"/>
      <c r="EE140" s="126"/>
      <c r="EF140" s="126"/>
      <c r="EG140" s="126"/>
      <c r="EH140" s="126"/>
      <c r="EI140" s="126"/>
      <c r="EJ140" s="126"/>
      <c r="EK140" s="126"/>
      <c r="EL140" s="126"/>
      <c r="EM140" s="126"/>
      <c r="EN140" s="126"/>
      <c r="EO140" s="126"/>
      <c r="EP140" s="126" t="s">
        <v>150</v>
      </c>
      <c r="EQ140" s="126" t="s">
        <v>150</v>
      </c>
      <c r="ER140" s="126" t="s">
        <v>150</v>
      </c>
      <c r="ES140" s="126" t="s">
        <v>150</v>
      </c>
      <c r="ET140" s="126" t="s">
        <v>150</v>
      </c>
      <c r="EU140" s="126" t="s">
        <v>150</v>
      </c>
      <c r="EV140" s="126" t="s">
        <v>150</v>
      </c>
      <c r="EW140" s="126" t="s">
        <v>151</v>
      </c>
      <c r="EX140" s="126" t="s">
        <v>152</v>
      </c>
      <c r="EY140" s="123">
        <v>1862.12163083</v>
      </c>
      <c r="EZ140" s="126"/>
      <c r="FA140" s="126"/>
      <c r="FB140" s="126"/>
      <c r="FC140" s="126"/>
      <c r="FD140" s="126"/>
      <c r="FE140" s="126"/>
      <c r="FF140" s="126"/>
      <c r="FG140" s="126"/>
      <c r="FH140" s="126"/>
      <c r="FI140" s="126"/>
      <c r="FJ140" s="126"/>
      <c r="FK140" s="126"/>
      <c r="FL140" s="126"/>
      <c r="FM140" s="126"/>
      <c r="FN140" s="126"/>
      <c r="FO140" s="126"/>
      <c r="FP140" s="126"/>
      <c r="FQ140" s="126"/>
      <c r="FR140" s="126"/>
      <c r="FS140" s="126" t="s">
        <v>144</v>
      </c>
      <c r="FT140" s="126" t="s">
        <v>144</v>
      </c>
      <c r="FU140" s="126" t="s">
        <v>144</v>
      </c>
      <c r="FV140" s="126" t="s">
        <v>157</v>
      </c>
      <c r="FW140" s="126" t="s">
        <v>157</v>
      </c>
      <c r="FX140" s="126" t="s">
        <v>157</v>
      </c>
      <c r="FY140" s="126" t="s">
        <v>144</v>
      </c>
      <c r="FZ140" s="126" t="s">
        <v>364</v>
      </c>
      <c r="GA140" s="126" t="s">
        <v>315</v>
      </c>
    </row>
    <row r="141" spans="1:183" ht="14.25" customHeight="1">
      <c r="A141" s="121">
        <v>139</v>
      </c>
      <c r="B141" s="121" t="s">
        <v>365</v>
      </c>
      <c r="C141" s="121"/>
      <c r="D141" s="121"/>
      <c r="E141" s="121"/>
      <c r="F141" s="121"/>
      <c r="G141" s="121"/>
      <c r="H141" s="121"/>
      <c r="I141" s="122">
        <v>0</v>
      </c>
      <c r="J141" s="122">
        <v>0</v>
      </c>
      <c r="K141" s="122">
        <v>0</v>
      </c>
      <c r="L141" s="122">
        <v>0</v>
      </c>
      <c r="M141" s="122">
        <v>0</v>
      </c>
      <c r="N141" s="122">
        <v>0</v>
      </c>
      <c r="O141" s="122">
        <v>0</v>
      </c>
      <c r="P141" s="122">
        <v>0</v>
      </c>
      <c r="Q141" s="122">
        <v>0</v>
      </c>
      <c r="R141" s="122">
        <v>0</v>
      </c>
      <c r="S141" s="122">
        <v>0</v>
      </c>
      <c r="T141" s="122">
        <v>0</v>
      </c>
      <c r="U141" s="122">
        <v>0</v>
      </c>
      <c r="V141" s="122">
        <v>0</v>
      </c>
      <c r="W141" s="122">
        <v>0</v>
      </c>
      <c r="X141" s="122">
        <v>0</v>
      </c>
      <c r="Y141" s="122">
        <v>0</v>
      </c>
      <c r="Z141" s="122">
        <v>0</v>
      </c>
      <c r="AA141" s="122">
        <v>0</v>
      </c>
      <c r="AB141" s="126"/>
      <c r="AC141" s="126"/>
      <c r="AD141" s="126"/>
      <c r="AE141" s="126"/>
      <c r="AF141" s="126"/>
      <c r="AG141" s="126"/>
      <c r="AH141" s="123">
        <v>0</v>
      </c>
      <c r="AI141" s="123">
        <v>0</v>
      </c>
      <c r="AJ141" s="123">
        <v>0</v>
      </c>
      <c r="AK141" s="123">
        <v>0</v>
      </c>
      <c r="AL141" s="123">
        <v>0</v>
      </c>
      <c r="AM141" s="123">
        <v>0</v>
      </c>
      <c r="AN141" s="123">
        <v>0</v>
      </c>
      <c r="AO141" s="123">
        <v>0</v>
      </c>
      <c r="AP141" s="123">
        <v>0</v>
      </c>
      <c r="AQ141" s="123">
        <v>0</v>
      </c>
      <c r="AR141" s="123">
        <v>0</v>
      </c>
      <c r="AS141" s="123">
        <v>0</v>
      </c>
      <c r="AT141" s="123">
        <v>0</v>
      </c>
      <c r="AU141" s="123">
        <v>0</v>
      </c>
      <c r="AV141" s="123">
        <v>0</v>
      </c>
      <c r="AW141" s="123">
        <v>0</v>
      </c>
      <c r="AX141" s="123">
        <v>0</v>
      </c>
      <c r="AY141" s="123">
        <v>0</v>
      </c>
      <c r="AZ141" s="123">
        <v>0</v>
      </c>
      <c r="BA141" s="126"/>
      <c r="BB141" s="126"/>
      <c r="BC141" s="126"/>
      <c r="BD141" s="126"/>
      <c r="BE141" s="126"/>
      <c r="BF141" s="126"/>
      <c r="BG141" s="124">
        <v>0</v>
      </c>
      <c r="BH141" s="124">
        <v>0</v>
      </c>
      <c r="BI141" s="124">
        <v>0</v>
      </c>
      <c r="BJ141" s="124">
        <v>0</v>
      </c>
      <c r="BK141" s="124">
        <v>0</v>
      </c>
      <c r="BL141" s="124">
        <v>0</v>
      </c>
      <c r="BM141" s="124">
        <v>0</v>
      </c>
      <c r="BN141" s="124">
        <v>0</v>
      </c>
      <c r="BO141" s="124">
        <v>0</v>
      </c>
      <c r="BP141" s="124">
        <v>0</v>
      </c>
      <c r="BQ141" s="124">
        <v>0</v>
      </c>
      <c r="BR141" s="124">
        <v>0</v>
      </c>
      <c r="BS141" s="124">
        <v>0</v>
      </c>
      <c r="BT141" s="124">
        <v>0</v>
      </c>
      <c r="BU141" s="124">
        <v>0</v>
      </c>
      <c r="BV141" s="124">
        <v>0</v>
      </c>
      <c r="BW141" s="124">
        <v>0</v>
      </c>
      <c r="BX141" s="124">
        <v>0</v>
      </c>
      <c r="BY141" s="124">
        <v>0</v>
      </c>
      <c r="BZ141" s="126"/>
      <c r="CA141" s="126"/>
      <c r="CB141" s="126"/>
      <c r="CC141" s="126"/>
      <c r="CD141" s="126"/>
      <c r="CE141" s="126"/>
      <c r="CF141" s="123">
        <v>0</v>
      </c>
      <c r="CG141" s="123">
        <v>0</v>
      </c>
      <c r="CH141" s="123">
        <v>0</v>
      </c>
      <c r="CI141" s="123">
        <v>0</v>
      </c>
      <c r="CJ141" s="123">
        <v>0</v>
      </c>
      <c r="CK141" s="123">
        <v>0</v>
      </c>
      <c r="CL141" s="123">
        <v>0</v>
      </c>
      <c r="CM141" s="123">
        <v>0</v>
      </c>
      <c r="CN141" s="123">
        <v>0</v>
      </c>
      <c r="CO141" s="123">
        <v>0</v>
      </c>
      <c r="CP141" s="123">
        <v>0</v>
      </c>
      <c r="CQ141" s="123">
        <v>0</v>
      </c>
      <c r="CR141" s="123">
        <v>0</v>
      </c>
      <c r="CS141" s="123">
        <v>0</v>
      </c>
      <c r="CT141" s="123">
        <v>0</v>
      </c>
      <c r="CU141" s="123">
        <v>0</v>
      </c>
      <c r="CV141" s="123">
        <v>0</v>
      </c>
      <c r="CW141" s="123">
        <v>0</v>
      </c>
      <c r="CX141" s="123">
        <v>0</v>
      </c>
      <c r="CY141" s="126"/>
      <c r="CZ141" s="126"/>
      <c r="DA141" s="126"/>
      <c r="DB141" s="126"/>
      <c r="DC141" s="126"/>
      <c r="DD141" s="126"/>
      <c r="DE141" s="125">
        <v>45351</v>
      </c>
      <c r="DF141" s="125">
        <v>45351</v>
      </c>
      <c r="DG141" s="125">
        <v>45351</v>
      </c>
      <c r="DH141" s="125">
        <v>45351</v>
      </c>
      <c r="DI141" s="125">
        <v>45351</v>
      </c>
      <c r="DJ141" s="125">
        <v>45351</v>
      </c>
      <c r="DK141" s="125">
        <v>45351</v>
      </c>
      <c r="DL141" s="125">
        <v>45351</v>
      </c>
      <c r="DM141" s="125">
        <v>45351</v>
      </c>
      <c r="DN141" s="125">
        <v>45351</v>
      </c>
      <c r="DO141" s="125">
        <v>45351</v>
      </c>
      <c r="DP141" s="125">
        <v>45351</v>
      </c>
      <c r="DQ141" s="125">
        <v>45351</v>
      </c>
      <c r="DR141" s="125">
        <v>45351</v>
      </c>
      <c r="DS141" s="125">
        <v>45351</v>
      </c>
      <c r="DT141" s="125">
        <v>45351</v>
      </c>
      <c r="DU141" s="125">
        <v>45351</v>
      </c>
      <c r="DV141" s="125">
        <v>45351</v>
      </c>
      <c r="DW141" s="125">
        <v>45351</v>
      </c>
      <c r="DX141" s="126"/>
      <c r="DY141" s="126"/>
      <c r="DZ141" s="126"/>
      <c r="EA141" s="126"/>
      <c r="EB141" s="126"/>
      <c r="EC141" s="126"/>
      <c r="ED141" s="126" t="s">
        <v>150</v>
      </c>
      <c r="EE141" s="126" t="s">
        <v>150</v>
      </c>
      <c r="EF141" s="126" t="s">
        <v>150</v>
      </c>
      <c r="EG141" s="126" t="s">
        <v>150</v>
      </c>
      <c r="EH141" s="126" t="s">
        <v>150</v>
      </c>
      <c r="EI141" s="126" t="s">
        <v>150</v>
      </c>
      <c r="EJ141" s="126" t="s">
        <v>150</v>
      </c>
      <c r="EK141" s="126" t="s">
        <v>150</v>
      </c>
      <c r="EL141" s="126" t="s">
        <v>150</v>
      </c>
      <c r="EM141" s="126" t="s">
        <v>150</v>
      </c>
      <c r="EN141" s="126" t="s">
        <v>150</v>
      </c>
      <c r="EO141" s="126" t="s">
        <v>150</v>
      </c>
      <c r="EP141" s="126" t="s">
        <v>150</v>
      </c>
      <c r="EQ141" s="126" t="s">
        <v>150</v>
      </c>
      <c r="ER141" s="126" t="s">
        <v>150</v>
      </c>
      <c r="ES141" s="126" t="s">
        <v>150</v>
      </c>
      <c r="ET141" s="126" t="s">
        <v>150</v>
      </c>
      <c r="EU141" s="126" t="s">
        <v>150</v>
      </c>
      <c r="EV141" s="126" t="s">
        <v>150</v>
      </c>
      <c r="EW141" s="126" t="s">
        <v>151</v>
      </c>
      <c r="EX141" s="126" t="s">
        <v>173</v>
      </c>
      <c r="EY141" s="123">
        <v>109012.94288967</v>
      </c>
      <c r="EZ141" s="126" t="s">
        <v>153</v>
      </c>
      <c r="FA141" s="126"/>
      <c r="FB141" s="126"/>
      <c r="FC141" s="126"/>
      <c r="FD141" s="126"/>
      <c r="FE141" s="126"/>
      <c r="FF141" s="126"/>
      <c r="FG141" s="126" t="s">
        <v>144</v>
      </c>
      <c r="FH141" s="126" t="s">
        <v>144</v>
      </c>
      <c r="FI141" s="126" t="s">
        <v>144</v>
      </c>
      <c r="FJ141" s="126" t="s">
        <v>144</v>
      </c>
      <c r="FK141" s="126" t="s">
        <v>144</v>
      </c>
      <c r="FL141" s="126" t="s">
        <v>144</v>
      </c>
      <c r="FM141" s="126" t="s">
        <v>144</v>
      </c>
      <c r="FN141" s="126" t="s">
        <v>144</v>
      </c>
      <c r="FO141" s="126" t="s">
        <v>144</v>
      </c>
      <c r="FP141" s="126" t="s">
        <v>144</v>
      </c>
      <c r="FQ141" s="126" t="s">
        <v>144</v>
      </c>
      <c r="FR141" s="126" t="s">
        <v>144</v>
      </c>
      <c r="FS141" s="126" t="s">
        <v>144</v>
      </c>
      <c r="FT141" s="126" t="s">
        <v>144</v>
      </c>
      <c r="FU141" s="126" t="s">
        <v>144</v>
      </c>
      <c r="FV141" s="126" t="s">
        <v>144</v>
      </c>
      <c r="FW141" s="126" t="s">
        <v>144</v>
      </c>
      <c r="FX141" s="126" t="s">
        <v>144</v>
      </c>
      <c r="FY141" s="126" t="s">
        <v>144</v>
      </c>
      <c r="FZ141" s="126" t="s">
        <v>366</v>
      </c>
      <c r="GA141" s="126" t="s">
        <v>367</v>
      </c>
    </row>
    <row r="142" spans="1:183" ht="14.25" customHeight="1">
      <c r="A142" s="121">
        <v>140</v>
      </c>
      <c r="B142" s="121" t="s">
        <v>368</v>
      </c>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c r="AA142" s="122">
        <v>8.1099999999999998E-4</v>
      </c>
      <c r="AB142" s="126"/>
      <c r="AC142" s="126"/>
      <c r="AD142" s="126"/>
      <c r="AE142" s="126"/>
      <c r="AF142" s="126"/>
      <c r="AG142" s="126"/>
      <c r="AH142" s="126"/>
      <c r="AI142" s="126"/>
      <c r="AJ142" s="126"/>
      <c r="AK142" s="126"/>
      <c r="AL142" s="126"/>
      <c r="AM142" s="126"/>
      <c r="AN142" s="126"/>
      <c r="AO142" s="126"/>
      <c r="AP142" s="126"/>
      <c r="AQ142" s="126"/>
      <c r="AR142" s="126"/>
      <c r="AS142" s="126"/>
      <c r="AT142" s="126"/>
      <c r="AU142" s="126"/>
      <c r="AV142" s="126"/>
      <c r="AW142" s="126"/>
      <c r="AX142" s="126"/>
      <c r="AY142" s="126"/>
      <c r="AZ142" s="123">
        <v>0.1085</v>
      </c>
      <c r="BA142" s="126"/>
      <c r="BB142" s="126"/>
      <c r="BC142" s="126"/>
      <c r="BD142" s="126"/>
      <c r="BE142" s="126"/>
      <c r="BF142" s="126"/>
      <c r="BG142" s="126"/>
      <c r="BH142" s="126"/>
      <c r="BI142" s="126"/>
      <c r="BJ142" s="126"/>
      <c r="BK142" s="126"/>
      <c r="BL142" s="126"/>
      <c r="BM142" s="126"/>
      <c r="BN142" s="126"/>
      <c r="BO142" s="126"/>
      <c r="BP142" s="126"/>
      <c r="BQ142" s="126"/>
      <c r="BR142" s="126"/>
      <c r="BS142" s="126"/>
      <c r="BT142" s="126"/>
      <c r="BU142" s="126"/>
      <c r="BV142" s="126"/>
      <c r="BW142" s="126"/>
      <c r="BX142" s="126"/>
      <c r="BY142" s="124">
        <v>0</v>
      </c>
      <c r="BZ142" s="126"/>
      <c r="CA142" s="126"/>
      <c r="CB142" s="126"/>
      <c r="CC142" s="126"/>
      <c r="CD142" s="126"/>
      <c r="CE142" s="126"/>
      <c r="CF142" s="126"/>
      <c r="CG142" s="126"/>
      <c r="CH142" s="126"/>
      <c r="CI142" s="126"/>
      <c r="CJ142" s="126"/>
      <c r="CK142" s="126"/>
      <c r="CL142" s="126"/>
      <c r="CM142" s="126"/>
      <c r="CN142" s="126"/>
      <c r="CO142" s="126"/>
      <c r="CP142" s="126"/>
      <c r="CQ142" s="126"/>
      <c r="CR142" s="126"/>
      <c r="CS142" s="126"/>
      <c r="CT142" s="126"/>
      <c r="CU142" s="126"/>
      <c r="CV142" s="126"/>
      <c r="CW142" s="126"/>
      <c r="CX142" s="123">
        <v>1.42582878</v>
      </c>
      <c r="CY142" s="126"/>
      <c r="CZ142" s="126"/>
      <c r="DA142" s="126"/>
      <c r="DB142" s="126"/>
      <c r="DC142" s="126"/>
      <c r="DD142" s="126"/>
      <c r="DE142" s="126"/>
      <c r="DF142" s="126"/>
      <c r="DG142" s="126"/>
      <c r="DH142" s="126"/>
      <c r="DI142" s="126"/>
      <c r="DJ142" s="126"/>
      <c r="DK142" s="126"/>
      <c r="DL142" s="126"/>
      <c r="DM142" s="126"/>
      <c r="DN142" s="126"/>
      <c r="DO142" s="126"/>
      <c r="DP142" s="126"/>
      <c r="DQ142" s="126"/>
      <c r="DR142" s="126"/>
      <c r="DS142" s="126"/>
      <c r="DT142" s="126"/>
      <c r="DU142" s="126"/>
      <c r="DV142" s="126"/>
      <c r="DW142" s="125">
        <v>44802</v>
      </c>
      <c r="DX142" s="126"/>
      <c r="DY142" s="126"/>
      <c r="DZ142" s="126"/>
      <c r="EA142" s="126"/>
      <c r="EB142" s="126"/>
      <c r="EC142" s="126"/>
      <c r="ED142" s="126"/>
      <c r="EE142" s="126"/>
      <c r="EF142" s="126"/>
      <c r="EG142" s="126"/>
      <c r="EH142" s="126"/>
      <c r="EI142" s="126"/>
      <c r="EJ142" s="126"/>
      <c r="EK142" s="126"/>
      <c r="EL142" s="126"/>
      <c r="EM142" s="126"/>
      <c r="EN142" s="126"/>
      <c r="EO142" s="126"/>
      <c r="EP142" s="126"/>
      <c r="EQ142" s="126"/>
      <c r="ER142" s="126"/>
      <c r="ES142" s="126"/>
      <c r="ET142" s="126"/>
      <c r="EU142" s="126"/>
      <c r="EV142" s="126" t="s">
        <v>359</v>
      </c>
      <c r="EW142" s="126" t="s">
        <v>142</v>
      </c>
      <c r="EX142" s="126" t="s">
        <v>180</v>
      </c>
      <c r="EY142" s="123">
        <v>1.42582878</v>
      </c>
      <c r="EZ142" s="126"/>
      <c r="FA142" s="126"/>
      <c r="FB142" s="126"/>
      <c r="FC142" s="126"/>
      <c r="FD142" s="126"/>
      <c r="FE142" s="126"/>
      <c r="FF142" s="126"/>
      <c r="FG142" s="126"/>
      <c r="FH142" s="126"/>
      <c r="FI142" s="126"/>
      <c r="FJ142" s="126"/>
      <c r="FK142" s="126"/>
      <c r="FL142" s="126"/>
      <c r="FM142" s="126"/>
      <c r="FN142" s="126"/>
      <c r="FO142" s="126"/>
      <c r="FP142" s="126"/>
      <c r="FQ142" s="126"/>
      <c r="FR142" s="126"/>
      <c r="FS142" s="126"/>
      <c r="FT142" s="126"/>
      <c r="FU142" s="126"/>
      <c r="FV142" s="126"/>
      <c r="FW142" s="126"/>
      <c r="FX142" s="126"/>
      <c r="FY142" s="126"/>
      <c r="FZ142" s="126"/>
      <c r="GA142" s="126" t="s">
        <v>146</v>
      </c>
    </row>
    <row r="143" spans="1:183" ht="14.25" customHeight="1">
      <c r="A143" s="121">
        <v>141</v>
      </c>
      <c r="B143" s="121" t="s">
        <v>369</v>
      </c>
      <c r="C143" s="121"/>
      <c r="D143" s="121"/>
      <c r="E143" s="121"/>
      <c r="F143" s="121"/>
      <c r="G143" s="121"/>
      <c r="H143" s="121"/>
      <c r="I143" s="121"/>
      <c r="J143" s="121"/>
      <c r="K143" s="121"/>
      <c r="L143" s="121"/>
      <c r="M143" s="122">
        <v>0</v>
      </c>
      <c r="N143" s="122">
        <v>0</v>
      </c>
      <c r="O143" s="122">
        <v>0</v>
      </c>
      <c r="P143" s="122">
        <v>0</v>
      </c>
      <c r="Q143" s="122">
        <v>0</v>
      </c>
      <c r="R143" s="122">
        <v>0</v>
      </c>
      <c r="S143" s="122">
        <v>0</v>
      </c>
      <c r="T143" s="122">
        <v>0</v>
      </c>
      <c r="U143" s="122">
        <v>0</v>
      </c>
      <c r="V143" s="122">
        <v>0</v>
      </c>
      <c r="W143" s="122">
        <v>0</v>
      </c>
      <c r="X143" s="122">
        <v>0</v>
      </c>
      <c r="Y143" s="122">
        <v>0</v>
      </c>
      <c r="Z143" s="122">
        <v>0</v>
      </c>
      <c r="AA143" s="122">
        <v>0</v>
      </c>
      <c r="AB143" s="126"/>
      <c r="AC143" s="126"/>
      <c r="AD143" s="126"/>
      <c r="AE143" s="126"/>
      <c r="AF143" s="126"/>
      <c r="AG143" s="126"/>
      <c r="AH143" s="126"/>
      <c r="AI143" s="126"/>
      <c r="AJ143" s="126"/>
      <c r="AK143" s="126"/>
      <c r="AL143" s="123">
        <v>0</v>
      </c>
      <c r="AM143" s="123">
        <v>0</v>
      </c>
      <c r="AN143" s="123">
        <v>0</v>
      </c>
      <c r="AO143" s="123">
        <v>0</v>
      </c>
      <c r="AP143" s="123">
        <v>0</v>
      </c>
      <c r="AQ143" s="123">
        <v>0</v>
      </c>
      <c r="AR143" s="123">
        <v>0</v>
      </c>
      <c r="AS143" s="123">
        <v>0</v>
      </c>
      <c r="AT143" s="123">
        <v>0</v>
      </c>
      <c r="AU143" s="123">
        <v>0</v>
      </c>
      <c r="AV143" s="123">
        <v>0</v>
      </c>
      <c r="AW143" s="123">
        <v>0</v>
      </c>
      <c r="AX143" s="123">
        <v>0</v>
      </c>
      <c r="AY143" s="123">
        <v>0</v>
      </c>
      <c r="AZ143" s="123">
        <v>0</v>
      </c>
      <c r="BA143" s="126"/>
      <c r="BB143" s="126"/>
      <c r="BC143" s="126"/>
      <c r="BD143" s="126"/>
      <c r="BE143" s="126"/>
      <c r="BF143" s="126"/>
      <c r="BG143" s="126"/>
      <c r="BH143" s="126"/>
      <c r="BI143" s="126"/>
      <c r="BJ143" s="126"/>
      <c r="BK143" s="124">
        <v>0</v>
      </c>
      <c r="BL143" s="124">
        <v>0</v>
      </c>
      <c r="BM143" s="124">
        <v>0</v>
      </c>
      <c r="BN143" s="124">
        <v>0</v>
      </c>
      <c r="BO143" s="124">
        <v>0</v>
      </c>
      <c r="BP143" s="124">
        <v>0</v>
      </c>
      <c r="BQ143" s="124">
        <v>0</v>
      </c>
      <c r="BR143" s="124">
        <v>0</v>
      </c>
      <c r="BS143" s="124">
        <v>0</v>
      </c>
      <c r="BT143" s="124">
        <v>0</v>
      </c>
      <c r="BU143" s="124">
        <v>0</v>
      </c>
      <c r="BV143" s="124">
        <v>0</v>
      </c>
      <c r="BW143" s="124">
        <v>0</v>
      </c>
      <c r="BX143" s="124">
        <v>0</v>
      </c>
      <c r="BY143" s="124">
        <v>0</v>
      </c>
      <c r="BZ143" s="126"/>
      <c r="CA143" s="126"/>
      <c r="CB143" s="126"/>
      <c r="CC143" s="126"/>
      <c r="CD143" s="126"/>
      <c r="CE143" s="126"/>
      <c r="CF143" s="126"/>
      <c r="CG143" s="126"/>
      <c r="CH143" s="126"/>
      <c r="CI143" s="126"/>
      <c r="CJ143" s="123">
        <v>0</v>
      </c>
      <c r="CK143" s="123">
        <v>0</v>
      </c>
      <c r="CL143" s="123">
        <v>0</v>
      </c>
      <c r="CM143" s="123">
        <v>0</v>
      </c>
      <c r="CN143" s="123">
        <v>0</v>
      </c>
      <c r="CO143" s="123">
        <v>0</v>
      </c>
      <c r="CP143" s="123">
        <v>0</v>
      </c>
      <c r="CQ143" s="123">
        <v>0</v>
      </c>
      <c r="CR143" s="123">
        <v>0</v>
      </c>
      <c r="CS143" s="123">
        <v>0</v>
      </c>
      <c r="CT143" s="123">
        <v>0</v>
      </c>
      <c r="CU143" s="123">
        <v>0</v>
      </c>
      <c r="CV143" s="123">
        <v>0</v>
      </c>
      <c r="CW143" s="123">
        <v>0</v>
      </c>
      <c r="CX143" s="123">
        <v>0</v>
      </c>
      <c r="CY143" s="126"/>
      <c r="CZ143" s="126"/>
      <c r="DA143" s="126"/>
      <c r="DB143" s="126"/>
      <c r="DC143" s="126"/>
      <c r="DD143" s="126"/>
      <c r="DE143" s="126"/>
      <c r="DF143" s="126"/>
      <c r="DG143" s="126"/>
      <c r="DH143" s="126"/>
      <c r="DI143" s="125">
        <v>45230</v>
      </c>
      <c r="DJ143" s="125">
        <v>45230</v>
      </c>
      <c r="DK143" s="125">
        <v>45230</v>
      </c>
      <c r="DL143" s="125">
        <v>45230</v>
      </c>
      <c r="DM143" s="125">
        <v>45230</v>
      </c>
      <c r="DN143" s="125">
        <v>45230</v>
      </c>
      <c r="DO143" s="125">
        <v>45230</v>
      </c>
      <c r="DP143" s="125">
        <v>45230</v>
      </c>
      <c r="DQ143" s="125">
        <v>45230</v>
      </c>
      <c r="DR143" s="125">
        <v>45230</v>
      </c>
      <c r="DS143" s="125">
        <v>45230</v>
      </c>
      <c r="DT143" s="125">
        <v>45230</v>
      </c>
      <c r="DU143" s="125">
        <v>45230</v>
      </c>
      <c r="DV143" s="125">
        <v>45230</v>
      </c>
      <c r="DW143" s="125">
        <v>45230</v>
      </c>
      <c r="DX143" s="126"/>
      <c r="DY143" s="126"/>
      <c r="DZ143" s="126"/>
      <c r="EA143" s="126"/>
      <c r="EB143" s="126"/>
      <c r="EC143" s="126"/>
      <c r="ED143" s="126"/>
      <c r="EE143" s="126"/>
      <c r="EF143" s="126"/>
      <c r="EG143" s="126"/>
      <c r="EH143" s="126" t="s">
        <v>150</v>
      </c>
      <c r="EI143" s="126" t="s">
        <v>150</v>
      </c>
      <c r="EJ143" s="126" t="s">
        <v>150</v>
      </c>
      <c r="EK143" s="126" t="s">
        <v>150</v>
      </c>
      <c r="EL143" s="126" t="s">
        <v>150</v>
      </c>
      <c r="EM143" s="126" t="s">
        <v>150</v>
      </c>
      <c r="EN143" s="126" t="s">
        <v>150</v>
      </c>
      <c r="EO143" s="126" t="s">
        <v>150</v>
      </c>
      <c r="EP143" s="126" t="s">
        <v>150</v>
      </c>
      <c r="EQ143" s="126" t="s">
        <v>150</v>
      </c>
      <c r="ER143" s="126" t="s">
        <v>150</v>
      </c>
      <c r="ES143" s="126" t="s">
        <v>150</v>
      </c>
      <c r="ET143" s="126" t="s">
        <v>150</v>
      </c>
      <c r="EU143" s="126" t="s">
        <v>150</v>
      </c>
      <c r="EV143" s="126" t="s">
        <v>150</v>
      </c>
      <c r="EW143" s="126" t="s">
        <v>151</v>
      </c>
      <c r="EX143" s="126" t="s">
        <v>173</v>
      </c>
      <c r="EY143" s="123">
        <v>315427.58864311001</v>
      </c>
      <c r="EZ143" s="126" t="s">
        <v>165</v>
      </c>
      <c r="FA143" s="126"/>
      <c r="FB143" s="126"/>
      <c r="FC143" s="126"/>
      <c r="FD143" s="126"/>
      <c r="FE143" s="126"/>
      <c r="FF143" s="126"/>
      <c r="FG143" s="126"/>
      <c r="FH143" s="126"/>
      <c r="FI143" s="126"/>
      <c r="FJ143" s="126"/>
      <c r="FK143" s="126" t="s">
        <v>144</v>
      </c>
      <c r="FL143" s="126" t="s">
        <v>144</v>
      </c>
      <c r="FM143" s="126" t="s">
        <v>144</v>
      </c>
      <c r="FN143" s="126" t="s">
        <v>144</v>
      </c>
      <c r="FO143" s="126" t="s">
        <v>144</v>
      </c>
      <c r="FP143" s="126" t="s">
        <v>144</v>
      </c>
      <c r="FQ143" s="126" t="s">
        <v>144</v>
      </c>
      <c r="FR143" s="126" t="s">
        <v>144</v>
      </c>
      <c r="FS143" s="126" t="s">
        <v>144</v>
      </c>
      <c r="FT143" s="126" t="s">
        <v>144</v>
      </c>
      <c r="FU143" s="126" t="s">
        <v>144</v>
      </c>
      <c r="FV143" s="126" t="s">
        <v>144</v>
      </c>
      <c r="FW143" s="126" t="s">
        <v>144</v>
      </c>
      <c r="FX143" s="126" t="s">
        <v>144</v>
      </c>
      <c r="FY143" s="126" t="s">
        <v>144</v>
      </c>
      <c r="FZ143" s="126" t="s">
        <v>370</v>
      </c>
      <c r="GA143" s="126" t="s">
        <v>163</v>
      </c>
    </row>
    <row r="144" spans="1:183" ht="14.25" customHeight="1">
      <c r="A144" s="121">
        <v>142</v>
      </c>
      <c r="B144" s="121" t="s">
        <v>371</v>
      </c>
      <c r="C144" s="121"/>
      <c r="D144" s="121"/>
      <c r="E144" s="121"/>
      <c r="F144" s="122">
        <v>5.71E-4</v>
      </c>
      <c r="G144" s="122">
        <v>5.71E-4</v>
      </c>
      <c r="H144" s="122">
        <v>5.71E-4</v>
      </c>
      <c r="I144" s="122">
        <v>5.71E-4</v>
      </c>
      <c r="J144" s="122">
        <v>5.71E-4</v>
      </c>
      <c r="K144" s="122">
        <v>5.71E-4</v>
      </c>
      <c r="L144" s="122">
        <v>5.71E-4</v>
      </c>
      <c r="M144" s="122">
        <v>5.71E-4</v>
      </c>
      <c r="N144" s="122">
        <v>5.7200000000000003E-4</v>
      </c>
      <c r="O144" s="122">
        <v>5.7200000000000003E-4</v>
      </c>
      <c r="P144" s="122">
        <v>5.7200000000000003E-4</v>
      </c>
      <c r="Q144" s="122">
        <v>5.7200000000000003E-4</v>
      </c>
      <c r="R144" s="122">
        <v>5.7200000000000003E-4</v>
      </c>
      <c r="S144" s="122">
        <v>5.7200000000000003E-4</v>
      </c>
      <c r="T144" s="122">
        <v>5.7200000000000003E-4</v>
      </c>
      <c r="U144" s="122">
        <v>5.7200000000000003E-4</v>
      </c>
      <c r="V144" s="122">
        <v>5.7200000000000003E-4</v>
      </c>
      <c r="W144" s="122">
        <v>5.7200000000000003E-4</v>
      </c>
      <c r="X144" s="122">
        <v>5.7200000000000003E-4</v>
      </c>
      <c r="Y144" s="122">
        <v>5.7200000000000003E-4</v>
      </c>
      <c r="Z144" s="122">
        <v>5.7200000000000003E-4</v>
      </c>
      <c r="AA144" s="122">
        <v>5.7200000000000003E-4</v>
      </c>
      <c r="AB144" s="126"/>
      <c r="AC144" s="126"/>
      <c r="AD144" s="126"/>
      <c r="AE144" s="123">
        <v>7.6499999999999999E-2</v>
      </c>
      <c r="AF144" s="123">
        <v>7.6499999999999999E-2</v>
      </c>
      <c r="AG144" s="123">
        <v>7.6499999999999999E-2</v>
      </c>
      <c r="AH144" s="123">
        <v>7.6499999999999999E-2</v>
      </c>
      <c r="AI144" s="123">
        <v>7.6499999999999999E-2</v>
      </c>
      <c r="AJ144" s="123">
        <v>7.6499999999999999E-2</v>
      </c>
      <c r="AK144" s="123">
        <v>7.6499999999999999E-2</v>
      </c>
      <c r="AL144" s="123">
        <v>7.6499999999999999E-2</v>
      </c>
      <c r="AM144" s="123">
        <v>7.6499999999999999E-2</v>
      </c>
      <c r="AN144" s="123">
        <v>7.6499999999999999E-2</v>
      </c>
      <c r="AO144" s="123">
        <v>7.6499999999999999E-2</v>
      </c>
      <c r="AP144" s="123">
        <v>7.6499999999999999E-2</v>
      </c>
      <c r="AQ144" s="123">
        <v>7.6499999999999999E-2</v>
      </c>
      <c r="AR144" s="123">
        <v>7.6499999999999999E-2</v>
      </c>
      <c r="AS144" s="123">
        <v>7.6499999999999999E-2</v>
      </c>
      <c r="AT144" s="123">
        <v>7.6499999999999999E-2</v>
      </c>
      <c r="AU144" s="123">
        <v>7.6499999999999999E-2</v>
      </c>
      <c r="AV144" s="123">
        <v>7.6499999999999999E-2</v>
      </c>
      <c r="AW144" s="123">
        <v>7.6499999999999999E-2</v>
      </c>
      <c r="AX144" s="123">
        <v>7.6499999999999999E-2</v>
      </c>
      <c r="AY144" s="123">
        <v>7.6499999999999999E-2</v>
      </c>
      <c r="AZ144" s="123">
        <v>7.6499999999999999E-2</v>
      </c>
      <c r="BA144" s="126"/>
      <c r="BB144" s="126"/>
      <c r="BC144" s="126"/>
      <c r="BD144" s="124">
        <v>0</v>
      </c>
      <c r="BE144" s="124">
        <v>0</v>
      </c>
      <c r="BF144" s="124">
        <v>0</v>
      </c>
      <c r="BG144" s="124">
        <v>0</v>
      </c>
      <c r="BH144" s="124">
        <v>0</v>
      </c>
      <c r="BI144" s="124">
        <v>0</v>
      </c>
      <c r="BJ144" s="124">
        <v>0</v>
      </c>
      <c r="BK144" s="124">
        <v>0</v>
      </c>
      <c r="BL144" s="124">
        <v>0</v>
      </c>
      <c r="BM144" s="124">
        <v>0</v>
      </c>
      <c r="BN144" s="124">
        <v>0</v>
      </c>
      <c r="BO144" s="124">
        <v>0</v>
      </c>
      <c r="BP144" s="124">
        <v>0</v>
      </c>
      <c r="BQ144" s="124">
        <v>0</v>
      </c>
      <c r="BR144" s="124">
        <v>0</v>
      </c>
      <c r="BS144" s="124">
        <v>0</v>
      </c>
      <c r="BT144" s="124">
        <v>0</v>
      </c>
      <c r="BU144" s="124">
        <v>0</v>
      </c>
      <c r="BV144" s="124">
        <v>0</v>
      </c>
      <c r="BW144" s="124">
        <v>0</v>
      </c>
      <c r="BX144" s="124">
        <v>0</v>
      </c>
      <c r="BY144" s="124">
        <v>0</v>
      </c>
      <c r="BZ144" s="126"/>
      <c r="CA144" s="126"/>
      <c r="CB144" s="126"/>
      <c r="CC144" s="123">
        <v>1.4456541300000001</v>
      </c>
      <c r="CD144" s="123">
        <v>1.4456541300000001</v>
      </c>
      <c r="CE144" s="123">
        <v>1.4456541300000001</v>
      </c>
      <c r="CF144" s="123">
        <v>1.4456541300000001</v>
      </c>
      <c r="CG144" s="123">
        <v>1.4456541300000001</v>
      </c>
      <c r="CH144" s="123">
        <v>1.4456541300000001</v>
      </c>
      <c r="CI144" s="123">
        <v>1.4456541300000001</v>
      </c>
      <c r="CJ144" s="123">
        <v>1.4456541300000001</v>
      </c>
      <c r="CK144" s="123">
        <v>1.4456541300000001</v>
      </c>
      <c r="CL144" s="123">
        <v>1.4456541300000001</v>
      </c>
      <c r="CM144" s="123">
        <v>1.4456541300000001</v>
      </c>
      <c r="CN144" s="123">
        <v>1.4456541300000001</v>
      </c>
      <c r="CO144" s="123">
        <v>1.4456541300000001</v>
      </c>
      <c r="CP144" s="123">
        <v>1.4456541300000001</v>
      </c>
      <c r="CQ144" s="123">
        <v>1.4456541300000001</v>
      </c>
      <c r="CR144" s="123">
        <v>1.4456541300000001</v>
      </c>
      <c r="CS144" s="123">
        <v>1.4456541300000001</v>
      </c>
      <c r="CT144" s="123">
        <v>1.4456541300000001</v>
      </c>
      <c r="CU144" s="123">
        <v>1.4456541300000001</v>
      </c>
      <c r="CV144" s="123">
        <v>1.4456541300000001</v>
      </c>
      <c r="CW144" s="123">
        <v>1.4456541300000001</v>
      </c>
      <c r="CX144" s="123">
        <v>1.4456541300000001</v>
      </c>
      <c r="CY144" s="126"/>
      <c r="CZ144" s="126"/>
      <c r="DA144" s="126"/>
      <c r="DB144" s="125">
        <v>45443</v>
      </c>
      <c r="DC144" s="125">
        <v>45443</v>
      </c>
      <c r="DD144" s="125">
        <v>45443</v>
      </c>
      <c r="DE144" s="125">
        <v>45443</v>
      </c>
      <c r="DF144" s="125">
        <v>45443</v>
      </c>
      <c r="DG144" s="125">
        <v>45443</v>
      </c>
      <c r="DH144" s="125">
        <v>45443</v>
      </c>
      <c r="DI144" s="125">
        <v>45443</v>
      </c>
      <c r="DJ144" s="125">
        <v>45443</v>
      </c>
      <c r="DK144" s="125">
        <v>45443</v>
      </c>
      <c r="DL144" s="125">
        <v>45443</v>
      </c>
      <c r="DM144" s="125">
        <v>45443</v>
      </c>
      <c r="DN144" s="125">
        <v>45443</v>
      </c>
      <c r="DO144" s="125">
        <v>45443</v>
      </c>
      <c r="DP144" s="125">
        <v>45443</v>
      </c>
      <c r="DQ144" s="125">
        <v>45443</v>
      </c>
      <c r="DR144" s="125">
        <v>45443</v>
      </c>
      <c r="DS144" s="125">
        <v>45443</v>
      </c>
      <c r="DT144" s="125">
        <v>45443</v>
      </c>
      <c r="DU144" s="125">
        <v>45443</v>
      </c>
      <c r="DV144" s="125">
        <v>45443</v>
      </c>
      <c r="DW144" s="125">
        <v>45443</v>
      </c>
      <c r="DX144" s="126"/>
      <c r="DY144" s="126"/>
      <c r="DZ144" s="126"/>
      <c r="EA144" s="126" t="s">
        <v>150</v>
      </c>
      <c r="EB144" s="126" t="s">
        <v>150</v>
      </c>
      <c r="EC144" s="126" t="s">
        <v>150</v>
      </c>
      <c r="ED144" s="126" t="s">
        <v>150</v>
      </c>
      <c r="EE144" s="126" t="s">
        <v>150</v>
      </c>
      <c r="EF144" s="126" t="s">
        <v>150</v>
      </c>
      <c r="EG144" s="126" t="s">
        <v>150</v>
      </c>
      <c r="EH144" s="126" t="s">
        <v>150</v>
      </c>
      <c r="EI144" s="126" t="s">
        <v>150</v>
      </c>
      <c r="EJ144" s="126" t="s">
        <v>150</v>
      </c>
      <c r="EK144" s="126" t="s">
        <v>150</v>
      </c>
      <c r="EL144" s="126" t="s">
        <v>150</v>
      </c>
      <c r="EM144" s="126" t="s">
        <v>150</v>
      </c>
      <c r="EN144" s="126" t="s">
        <v>150</v>
      </c>
      <c r="EO144" s="126" t="s">
        <v>150</v>
      </c>
      <c r="EP144" s="126" t="s">
        <v>150</v>
      </c>
      <c r="EQ144" s="126" t="s">
        <v>150</v>
      </c>
      <c r="ER144" s="126" t="s">
        <v>150</v>
      </c>
      <c r="ES144" s="126" t="s">
        <v>150</v>
      </c>
      <c r="ET144" s="126" t="s">
        <v>150</v>
      </c>
      <c r="EU144" s="126" t="s">
        <v>150</v>
      </c>
      <c r="EV144" s="126" t="s">
        <v>150</v>
      </c>
      <c r="EW144" s="126" t="s">
        <v>151</v>
      </c>
      <c r="EX144" s="126" t="s">
        <v>173</v>
      </c>
      <c r="EY144" s="123">
        <v>27.745868179999999</v>
      </c>
      <c r="EZ144" s="126" t="s">
        <v>153</v>
      </c>
      <c r="FA144" s="126"/>
      <c r="FB144" s="126"/>
      <c r="FC144" s="126"/>
      <c r="FD144" s="126" t="s">
        <v>144</v>
      </c>
      <c r="FE144" s="126" t="s">
        <v>144</v>
      </c>
      <c r="FF144" s="126" t="s">
        <v>144</v>
      </c>
      <c r="FG144" s="126" t="s">
        <v>144</v>
      </c>
      <c r="FH144" s="126" t="s">
        <v>144</v>
      </c>
      <c r="FI144" s="126" t="s">
        <v>144</v>
      </c>
      <c r="FJ144" s="126" t="s">
        <v>144</v>
      </c>
      <c r="FK144" s="126" t="s">
        <v>144</v>
      </c>
      <c r="FL144" s="126" t="s">
        <v>144</v>
      </c>
      <c r="FM144" s="126" t="s">
        <v>144</v>
      </c>
      <c r="FN144" s="126" t="s">
        <v>144</v>
      </c>
      <c r="FO144" s="126" t="s">
        <v>144</v>
      </c>
      <c r="FP144" s="126" t="s">
        <v>144</v>
      </c>
      <c r="FQ144" s="126" t="s">
        <v>144</v>
      </c>
      <c r="FR144" s="126" t="s">
        <v>144</v>
      </c>
      <c r="FS144" s="126" t="s">
        <v>144</v>
      </c>
      <c r="FT144" s="126" t="s">
        <v>144</v>
      </c>
      <c r="FU144" s="126" t="s">
        <v>144</v>
      </c>
      <c r="FV144" s="126" t="s">
        <v>144</v>
      </c>
      <c r="FW144" s="126" t="s">
        <v>144</v>
      </c>
      <c r="FX144" s="126" t="s">
        <v>144</v>
      </c>
      <c r="FY144" s="126" t="s">
        <v>144</v>
      </c>
      <c r="FZ144" s="126" t="s">
        <v>154</v>
      </c>
      <c r="GA144" s="126" t="s">
        <v>146</v>
      </c>
    </row>
    <row r="145" spans="1:183" ht="14.25" customHeight="1">
      <c r="A145" s="121">
        <v>143</v>
      </c>
      <c r="B145" s="121" t="s">
        <v>372</v>
      </c>
      <c r="C145" s="121"/>
      <c r="D145" s="122">
        <v>3.0000000000000001E-6</v>
      </c>
      <c r="E145" s="122">
        <v>3.0000000000000001E-6</v>
      </c>
      <c r="F145" s="122">
        <v>3.0000000000000001E-6</v>
      </c>
      <c r="G145" s="122">
        <v>3.0000000000000001E-6</v>
      </c>
      <c r="H145" s="122">
        <v>3.0000000000000001E-6</v>
      </c>
      <c r="I145" s="122">
        <v>3.0000000000000001E-6</v>
      </c>
      <c r="J145" s="122">
        <v>3.0000000000000001E-6</v>
      </c>
      <c r="K145" s="122">
        <v>3.0000000000000001E-6</v>
      </c>
      <c r="L145" s="122">
        <v>3.0000000000000001E-6</v>
      </c>
      <c r="M145" s="122">
        <v>3.0000000000000001E-6</v>
      </c>
      <c r="N145" s="122">
        <v>3.0000000000000001E-6</v>
      </c>
      <c r="O145" s="122">
        <v>3.0000000000000001E-6</v>
      </c>
      <c r="P145" s="122">
        <v>3.0000000000000001E-6</v>
      </c>
      <c r="Q145" s="122">
        <v>3.0000000000000001E-6</v>
      </c>
      <c r="R145" s="122">
        <v>3.0000000000000001E-6</v>
      </c>
      <c r="S145" s="122">
        <v>3.0000000000000001E-6</v>
      </c>
      <c r="T145" s="122">
        <v>3.0000000000000001E-6</v>
      </c>
      <c r="U145" s="122">
        <v>3.0000000000000001E-6</v>
      </c>
      <c r="V145" s="122">
        <v>3.0000000000000001E-6</v>
      </c>
      <c r="W145" s="122">
        <v>3.0000000000000001E-6</v>
      </c>
      <c r="X145" s="122">
        <v>3.0000000000000001E-6</v>
      </c>
      <c r="Y145" s="122">
        <v>3.0000000000000001E-6</v>
      </c>
      <c r="Z145" s="122">
        <v>3.9999999999999998E-6</v>
      </c>
      <c r="AA145" s="122">
        <v>3.9999999999999998E-6</v>
      </c>
      <c r="AB145" s="126"/>
      <c r="AC145" s="123">
        <v>4.6200000000000001E-4</v>
      </c>
      <c r="AD145" s="123">
        <v>4.6200000000000001E-4</v>
      </c>
      <c r="AE145" s="123">
        <v>4.6200000000000001E-4</v>
      </c>
      <c r="AF145" s="123">
        <v>4.6200000000000001E-4</v>
      </c>
      <c r="AG145" s="123">
        <v>4.6200000000000001E-4</v>
      </c>
      <c r="AH145" s="123">
        <v>4.6200000000000001E-4</v>
      </c>
      <c r="AI145" s="123">
        <v>4.6200000000000001E-4</v>
      </c>
      <c r="AJ145" s="123">
        <v>4.6200000000000001E-4</v>
      </c>
      <c r="AK145" s="123">
        <v>4.6200000000000001E-4</v>
      </c>
      <c r="AL145" s="123">
        <v>4.6200000000000001E-4</v>
      </c>
      <c r="AM145" s="123">
        <v>4.6200000000000001E-4</v>
      </c>
      <c r="AN145" s="123">
        <v>4.6200000000000001E-4</v>
      </c>
      <c r="AO145" s="123">
        <v>4.6200000000000001E-4</v>
      </c>
      <c r="AP145" s="123">
        <v>4.6200000000000001E-4</v>
      </c>
      <c r="AQ145" s="123">
        <v>4.6200000000000001E-4</v>
      </c>
      <c r="AR145" s="123">
        <v>4.6200000000000001E-4</v>
      </c>
      <c r="AS145" s="123">
        <v>4.6200000000000001E-4</v>
      </c>
      <c r="AT145" s="123">
        <v>4.6200000000000001E-4</v>
      </c>
      <c r="AU145" s="123">
        <v>4.6200000000000001E-4</v>
      </c>
      <c r="AV145" s="123">
        <v>4.6200000000000001E-4</v>
      </c>
      <c r="AW145" s="123">
        <v>4.6200000000000001E-4</v>
      </c>
      <c r="AX145" s="123">
        <v>4.6200000000000001E-4</v>
      </c>
      <c r="AY145" s="123">
        <v>5.0500000000000002E-4</v>
      </c>
      <c r="AZ145" s="123">
        <v>5.0500000000000002E-4</v>
      </c>
      <c r="BA145" s="126"/>
      <c r="BB145" s="124">
        <v>0</v>
      </c>
      <c r="BC145" s="124">
        <v>0</v>
      </c>
      <c r="BD145" s="124">
        <v>0</v>
      </c>
      <c r="BE145" s="124">
        <v>0</v>
      </c>
      <c r="BF145" s="124">
        <v>0</v>
      </c>
      <c r="BG145" s="124">
        <v>0</v>
      </c>
      <c r="BH145" s="124">
        <v>0</v>
      </c>
      <c r="BI145" s="124">
        <v>0</v>
      </c>
      <c r="BJ145" s="124">
        <v>0</v>
      </c>
      <c r="BK145" s="124">
        <v>0</v>
      </c>
      <c r="BL145" s="124">
        <v>0</v>
      </c>
      <c r="BM145" s="124">
        <v>0</v>
      </c>
      <c r="BN145" s="124">
        <v>0</v>
      </c>
      <c r="BO145" s="124">
        <v>0</v>
      </c>
      <c r="BP145" s="124">
        <v>0</v>
      </c>
      <c r="BQ145" s="124">
        <v>0</v>
      </c>
      <c r="BR145" s="124">
        <v>0</v>
      </c>
      <c r="BS145" s="124">
        <v>0</v>
      </c>
      <c r="BT145" s="124">
        <v>0</v>
      </c>
      <c r="BU145" s="124">
        <v>0</v>
      </c>
      <c r="BV145" s="124">
        <v>0</v>
      </c>
      <c r="BW145" s="127">
        <v>-4.3000000000000002E-5</v>
      </c>
      <c r="BX145" s="124">
        <v>0</v>
      </c>
      <c r="BY145" s="124">
        <v>0</v>
      </c>
      <c r="BZ145" s="126"/>
      <c r="CA145" s="123">
        <v>9.5133200000000005E-3</v>
      </c>
      <c r="CB145" s="123">
        <v>9.5133200000000005E-3</v>
      </c>
      <c r="CC145" s="123">
        <v>9.5133200000000005E-3</v>
      </c>
      <c r="CD145" s="123">
        <v>9.5133200000000005E-3</v>
      </c>
      <c r="CE145" s="123">
        <v>9.5133200000000005E-3</v>
      </c>
      <c r="CF145" s="123">
        <v>9.5133200000000005E-3</v>
      </c>
      <c r="CG145" s="123">
        <v>9.5133200000000005E-3</v>
      </c>
      <c r="CH145" s="123">
        <v>9.5133200000000005E-3</v>
      </c>
      <c r="CI145" s="123">
        <v>9.5133200000000005E-3</v>
      </c>
      <c r="CJ145" s="123">
        <v>9.5133200000000005E-3</v>
      </c>
      <c r="CK145" s="123">
        <v>9.5133200000000005E-3</v>
      </c>
      <c r="CL145" s="123">
        <v>9.5133200000000005E-3</v>
      </c>
      <c r="CM145" s="123">
        <v>9.5133200000000005E-3</v>
      </c>
      <c r="CN145" s="123">
        <v>9.5133200000000005E-3</v>
      </c>
      <c r="CO145" s="123">
        <v>9.5133200000000005E-3</v>
      </c>
      <c r="CP145" s="123">
        <v>9.5133200000000005E-3</v>
      </c>
      <c r="CQ145" s="123">
        <v>9.5133200000000005E-3</v>
      </c>
      <c r="CR145" s="123">
        <v>9.5133200000000005E-3</v>
      </c>
      <c r="CS145" s="123">
        <v>9.5133200000000005E-3</v>
      </c>
      <c r="CT145" s="123">
        <v>9.5133200000000005E-3</v>
      </c>
      <c r="CU145" s="123">
        <v>9.5133200000000005E-3</v>
      </c>
      <c r="CV145" s="123">
        <v>9.5133200000000005E-3</v>
      </c>
      <c r="CW145" s="123">
        <v>9.5432099999999999E-3</v>
      </c>
      <c r="CX145" s="123">
        <v>9.5432099999999999E-3</v>
      </c>
      <c r="CY145" s="126"/>
      <c r="CZ145" s="125">
        <v>45504</v>
      </c>
      <c r="DA145" s="125">
        <v>45504</v>
      </c>
      <c r="DB145" s="125">
        <v>45504</v>
      </c>
      <c r="DC145" s="125">
        <v>45504</v>
      </c>
      <c r="DD145" s="125">
        <v>45504</v>
      </c>
      <c r="DE145" s="125">
        <v>45504</v>
      </c>
      <c r="DF145" s="125">
        <v>45504</v>
      </c>
      <c r="DG145" s="125">
        <v>45504</v>
      </c>
      <c r="DH145" s="125">
        <v>45504</v>
      </c>
      <c r="DI145" s="125">
        <v>45504</v>
      </c>
      <c r="DJ145" s="125">
        <v>45504</v>
      </c>
      <c r="DK145" s="125">
        <v>45504</v>
      </c>
      <c r="DL145" s="125">
        <v>45504</v>
      </c>
      <c r="DM145" s="125">
        <v>45504</v>
      </c>
      <c r="DN145" s="125">
        <v>45504</v>
      </c>
      <c r="DO145" s="125">
        <v>45504</v>
      </c>
      <c r="DP145" s="125">
        <v>45504</v>
      </c>
      <c r="DQ145" s="125">
        <v>45504</v>
      </c>
      <c r="DR145" s="125">
        <v>45504</v>
      </c>
      <c r="DS145" s="125">
        <v>45504</v>
      </c>
      <c r="DT145" s="125">
        <v>45504</v>
      </c>
      <c r="DU145" s="125">
        <v>45504</v>
      </c>
      <c r="DV145" s="125">
        <v>45443</v>
      </c>
      <c r="DW145" s="125">
        <v>45443</v>
      </c>
      <c r="DX145" s="126"/>
      <c r="DY145" s="126" t="s">
        <v>150</v>
      </c>
      <c r="DZ145" s="126" t="s">
        <v>150</v>
      </c>
      <c r="EA145" s="126" t="s">
        <v>150</v>
      </c>
      <c r="EB145" s="126" t="s">
        <v>150</v>
      </c>
      <c r="EC145" s="126" t="s">
        <v>150</v>
      </c>
      <c r="ED145" s="126" t="s">
        <v>150</v>
      </c>
      <c r="EE145" s="126" t="s">
        <v>150</v>
      </c>
      <c r="EF145" s="126" t="s">
        <v>150</v>
      </c>
      <c r="EG145" s="126" t="s">
        <v>150</v>
      </c>
      <c r="EH145" s="126" t="s">
        <v>150</v>
      </c>
      <c r="EI145" s="126" t="s">
        <v>150</v>
      </c>
      <c r="EJ145" s="126" t="s">
        <v>150</v>
      </c>
      <c r="EK145" s="126" t="s">
        <v>150</v>
      </c>
      <c r="EL145" s="126" t="s">
        <v>150</v>
      </c>
      <c r="EM145" s="126" t="s">
        <v>150</v>
      </c>
      <c r="EN145" s="126" t="s">
        <v>150</v>
      </c>
      <c r="EO145" s="126" t="s">
        <v>150</v>
      </c>
      <c r="EP145" s="126" t="s">
        <v>150</v>
      </c>
      <c r="EQ145" s="126" t="s">
        <v>150</v>
      </c>
      <c r="ER145" s="126" t="s">
        <v>150</v>
      </c>
      <c r="ES145" s="126" t="s">
        <v>150</v>
      </c>
      <c r="ET145" s="126" t="s">
        <v>150</v>
      </c>
      <c r="EU145" s="126" t="s">
        <v>150</v>
      </c>
      <c r="EV145" s="126" t="s">
        <v>150</v>
      </c>
      <c r="EW145" s="126" t="s">
        <v>151</v>
      </c>
      <c r="EX145" s="126" t="s">
        <v>173</v>
      </c>
      <c r="EY145" s="123">
        <v>117769.66375166</v>
      </c>
      <c r="EZ145" s="126" t="s">
        <v>153</v>
      </c>
      <c r="FA145" s="126"/>
      <c r="FB145" s="126" t="s">
        <v>144</v>
      </c>
      <c r="FC145" s="126" t="s">
        <v>144</v>
      </c>
      <c r="FD145" s="126" t="s">
        <v>144</v>
      </c>
      <c r="FE145" s="126" t="s">
        <v>144</v>
      </c>
      <c r="FF145" s="126" t="s">
        <v>144</v>
      </c>
      <c r="FG145" s="126" t="s">
        <v>144</v>
      </c>
      <c r="FH145" s="126" t="s">
        <v>144</v>
      </c>
      <c r="FI145" s="126" t="s">
        <v>144</v>
      </c>
      <c r="FJ145" s="126" t="s">
        <v>144</v>
      </c>
      <c r="FK145" s="126" t="s">
        <v>144</v>
      </c>
      <c r="FL145" s="126" t="s">
        <v>144</v>
      </c>
      <c r="FM145" s="126" t="s">
        <v>144</v>
      </c>
      <c r="FN145" s="126" t="s">
        <v>144</v>
      </c>
      <c r="FO145" s="126" t="s">
        <v>144</v>
      </c>
      <c r="FP145" s="126" t="s">
        <v>144</v>
      </c>
      <c r="FQ145" s="126" t="s">
        <v>144</v>
      </c>
      <c r="FR145" s="126" t="s">
        <v>144</v>
      </c>
      <c r="FS145" s="126" t="s">
        <v>144</v>
      </c>
      <c r="FT145" s="126" t="s">
        <v>144</v>
      </c>
      <c r="FU145" s="126" t="s">
        <v>144</v>
      </c>
      <c r="FV145" s="126" t="s">
        <v>144</v>
      </c>
      <c r="FW145" s="126" t="s">
        <v>144</v>
      </c>
      <c r="FX145" s="126" t="s">
        <v>144</v>
      </c>
      <c r="FY145" s="126" t="s">
        <v>144</v>
      </c>
      <c r="FZ145" s="126" t="s">
        <v>203</v>
      </c>
      <c r="GA145" s="126" t="s">
        <v>201</v>
      </c>
    </row>
    <row r="146" spans="1:183" ht="14.25" customHeight="1">
      <c r="A146" s="121">
        <v>144</v>
      </c>
      <c r="B146" s="121" t="s">
        <v>373</v>
      </c>
      <c r="C146" s="121"/>
      <c r="D146" s="121"/>
      <c r="E146" s="121"/>
      <c r="F146" s="121"/>
      <c r="G146" s="121"/>
      <c r="H146" s="121"/>
      <c r="I146" s="121"/>
      <c r="J146" s="121"/>
      <c r="K146" s="121"/>
      <c r="L146" s="121"/>
      <c r="M146" s="121"/>
      <c r="N146" s="121"/>
      <c r="O146" s="121"/>
      <c r="P146" s="121"/>
      <c r="Q146" s="121"/>
      <c r="R146" s="122">
        <v>3.6000000000000001E-5</v>
      </c>
      <c r="S146" s="122">
        <v>3.6000000000000001E-5</v>
      </c>
      <c r="T146" s="122">
        <v>3.6000000000000001E-5</v>
      </c>
      <c r="U146" s="122">
        <v>3.6000000000000001E-5</v>
      </c>
      <c r="V146" s="122">
        <v>3.6000000000000001E-5</v>
      </c>
      <c r="W146" s="122">
        <v>3.6000000000000001E-5</v>
      </c>
      <c r="X146" s="122">
        <v>3.6000000000000001E-5</v>
      </c>
      <c r="Y146" s="122">
        <v>3.6000000000000001E-5</v>
      </c>
      <c r="Z146" s="122">
        <v>3.6000000000000001E-5</v>
      </c>
      <c r="AA146" s="122">
        <v>3.6000000000000001E-5</v>
      </c>
      <c r="AB146" s="126"/>
      <c r="AC146" s="126"/>
      <c r="AD146" s="126"/>
      <c r="AE146" s="126"/>
      <c r="AF146" s="126"/>
      <c r="AG146" s="126"/>
      <c r="AH146" s="126"/>
      <c r="AI146" s="126"/>
      <c r="AJ146" s="126"/>
      <c r="AK146" s="126"/>
      <c r="AL146" s="126"/>
      <c r="AM146" s="126"/>
      <c r="AN146" s="126"/>
      <c r="AO146" s="126"/>
      <c r="AP146" s="126"/>
      <c r="AQ146" s="123">
        <v>4.8799999999999998E-3</v>
      </c>
      <c r="AR146" s="123">
        <v>4.8799999999999998E-3</v>
      </c>
      <c r="AS146" s="123">
        <v>4.8799999999999998E-3</v>
      </c>
      <c r="AT146" s="123">
        <v>4.8799999999999998E-3</v>
      </c>
      <c r="AU146" s="123">
        <v>4.8799999999999998E-3</v>
      </c>
      <c r="AV146" s="123">
        <v>4.8799999999999998E-3</v>
      </c>
      <c r="AW146" s="123">
        <v>4.8799999999999998E-3</v>
      </c>
      <c r="AX146" s="123">
        <v>4.8799999999999998E-3</v>
      </c>
      <c r="AY146" s="123">
        <v>4.8799999999999998E-3</v>
      </c>
      <c r="AZ146" s="123">
        <v>4.8799999999999998E-3</v>
      </c>
      <c r="BA146" s="126"/>
      <c r="BB146" s="126"/>
      <c r="BC146" s="126"/>
      <c r="BD146" s="126"/>
      <c r="BE146" s="126"/>
      <c r="BF146" s="126"/>
      <c r="BG146" s="126"/>
      <c r="BH146" s="126"/>
      <c r="BI146" s="126"/>
      <c r="BJ146" s="126"/>
      <c r="BK146" s="126"/>
      <c r="BL146" s="126"/>
      <c r="BM146" s="126"/>
      <c r="BN146" s="126"/>
      <c r="BO146" s="126"/>
      <c r="BP146" s="124">
        <v>0</v>
      </c>
      <c r="BQ146" s="124">
        <v>0</v>
      </c>
      <c r="BR146" s="124">
        <v>0</v>
      </c>
      <c r="BS146" s="124">
        <v>0</v>
      </c>
      <c r="BT146" s="124">
        <v>0</v>
      </c>
      <c r="BU146" s="124">
        <v>0</v>
      </c>
      <c r="BV146" s="124">
        <v>0</v>
      </c>
      <c r="BW146" s="124">
        <v>0</v>
      </c>
      <c r="BX146" s="124">
        <v>0</v>
      </c>
      <c r="BY146" s="124">
        <v>0</v>
      </c>
      <c r="BZ146" s="126"/>
      <c r="CA146" s="126"/>
      <c r="CB146" s="126"/>
      <c r="CC146" s="126"/>
      <c r="CD146" s="126"/>
      <c r="CE146" s="126"/>
      <c r="CF146" s="126"/>
      <c r="CG146" s="126"/>
      <c r="CH146" s="126"/>
      <c r="CI146" s="126"/>
      <c r="CJ146" s="126"/>
      <c r="CK146" s="126"/>
      <c r="CL146" s="126"/>
      <c r="CM146" s="126"/>
      <c r="CN146" s="126"/>
      <c r="CO146" s="123">
        <v>6.8973969999999996E-2</v>
      </c>
      <c r="CP146" s="123">
        <v>6.8973969999999996E-2</v>
      </c>
      <c r="CQ146" s="123">
        <v>6.8973969999999996E-2</v>
      </c>
      <c r="CR146" s="123">
        <v>6.8973969999999996E-2</v>
      </c>
      <c r="CS146" s="123">
        <v>6.8973969999999996E-2</v>
      </c>
      <c r="CT146" s="123">
        <v>6.8973969999999996E-2</v>
      </c>
      <c r="CU146" s="123">
        <v>6.8973969999999996E-2</v>
      </c>
      <c r="CV146" s="123">
        <v>6.8973969999999996E-2</v>
      </c>
      <c r="CW146" s="123">
        <v>6.8973969999999996E-2</v>
      </c>
      <c r="CX146" s="123">
        <v>6.8973969999999996E-2</v>
      </c>
      <c r="CY146" s="126"/>
      <c r="CZ146" s="126"/>
      <c r="DA146" s="126"/>
      <c r="DB146" s="126"/>
      <c r="DC146" s="126"/>
      <c r="DD146" s="126"/>
      <c r="DE146" s="126"/>
      <c r="DF146" s="126"/>
      <c r="DG146" s="126"/>
      <c r="DH146" s="126"/>
      <c r="DI146" s="126"/>
      <c r="DJ146" s="126"/>
      <c r="DK146" s="126"/>
      <c r="DL146" s="126"/>
      <c r="DM146" s="126"/>
      <c r="DN146" s="125">
        <v>45077</v>
      </c>
      <c r="DO146" s="125">
        <v>45077</v>
      </c>
      <c r="DP146" s="125">
        <v>45077</v>
      </c>
      <c r="DQ146" s="125">
        <v>45077</v>
      </c>
      <c r="DR146" s="125">
        <v>45077</v>
      </c>
      <c r="DS146" s="125">
        <v>45077</v>
      </c>
      <c r="DT146" s="125">
        <v>45077</v>
      </c>
      <c r="DU146" s="125">
        <v>45077</v>
      </c>
      <c r="DV146" s="125">
        <v>45077</v>
      </c>
      <c r="DW146" s="125">
        <v>45077</v>
      </c>
      <c r="DX146" s="126"/>
      <c r="DY146" s="126"/>
      <c r="DZ146" s="126"/>
      <c r="EA146" s="126"/>
      <c r="EB146" s="126"/>
      <c r="EC146" s="126"/>
      <c r="ED146" s="126"/>
      <c r="EE146" s="126"/>
      <c r="EF146" s="126"/>
      <c r="EG146" s="126"/>
      <c r="EH146" s="126"/>
      <c r="EI146" s="126"/>
      <c r="EJ146" s="126"/>
      <c r="EK146" s="126"/>
      <c r="EL146" s="126"/>
      <c r="EM146" s="126" t="s">
        <v>150</v>
      </c>
      <c r="EN146" s="126" t="s">
        <v>150</v>
      </c>
      <c r="EO146" s="126" t="s">
        <v>150</v>
      </c>
      <c r="EP146" s="126" t="s">
        <v>150</v>
      </c>
      <c r="EQ146" s="126" t="s">
        <v>150</v>
      </c>
      <c r="ER146" s="126" t="s">
        <v>150</v>
      </c>
      <c r="ES146" s="126" t="s">
        <v>150</v>
      </c>
      <c r="ET146" s="126" t="s">
        <v>150</v>
      </c>
      <c r="EU146" s="126" t="s">
        <v>150</v>
      </c>
      <c r="EV146" s="126" t="s">
        <v>150</v>
      </c>
      <c r="EW146" s="126" t="s">
        <v>151</v>
      </c>
      <c r="EX146" s="126" t="s">
        <v>152</v>
      </c>
      <c r="EY146" s="123">
        <v>23136.296786030001</v>
      </c>
      <c r="EZ146" s="126" t="s">
        <v>374</v>
      </c>
      <c r="FA146" s="126"/>
      <c r="FB146" s="126"/>
      <c r="FC146" s="126"/>
      <c r="FD146" s="126"/>
      <c r="FE146" s="126"/>
      <c r="FF146" s="126"/>
      <c r="FG146" s="126"/>
      <c r="FH146" s="126"/>
      <c r="FI146" s="126"/>
      <c r="FJ146" s="126"/>
      <c r="FK146" s="126"/>
      <c r="FL146" s="126"/>
      <c r="FM146" s="126"/>
      <c r="FN146" s="126"/>
      <c r="FO146" s="126"/>
      <c r="FP146" s="126" t="s">
        <v>196</v>
      </c>
      <c r="FQ146" s="126" t="s">
        <v>196</v>
      </c>
      <c r="FR146" s="126" t="s">
        <v>196</v>
      </c>
      <c r="FS146" s="126" t="s">
        <v>196</v>
      </c>
      <c r="FT146" s="126" t="s">
        <v>196</v>
      </c>
      <c r="FU146" s="126" t="s">
        <v>196</v>
      </c>
      <c r="FV146" s="126" t="s">
        <v>196</v>
      </c>
      <c r="FW146" s="126" t="s">
        <v>196</v>
      </c>
      <c r="FX146" s="126" t="s">
        <v>196</v>
      </c>
      <c r="FY146" s="126" t="s">
        <v>196</v>
      </c>
      <c r="FZ146" s="126" t="s">
        <v>218</v>
      </c>
      <c r="GA146" s="126" t="s">
        <v>219</v>
      </c>
    </row>
    <row r="147" spans="1:183" ht="14.25" customHeight="1">
      <c r="A147" s="121">
        <v>145</v>
      </c>
      <c r="B147" s="121" t="s">
        <v>375</v>
      </c>
      <c r="C147" s="121"/>
      <c r="D147" s="121"/>
      <c r="E147" s="121"/>
      <c r="F147" s="121"/>
      <c r="G147" s="121"/>
      <c r="H147" s="121"/>
      <c r="I147" s="121"/>
      <c r="J147" s="121"/>
      <c r="K147" s="122">
        <v>1.039E-2</v>
      </c>
      <c r="L147" s="122">
        <v>1.0390999999999999E-2</v>
      </c>
      <c r="M147" s="122">
        <v>1.0390999999999999E-2</v>
      </c>
      <c r="N147" s="122">
        <v>1.0394E-2</v>
      </c>
      <c r="O147" s="122">
        <v>1.0394E-2</v>
      </c>
      <c r="P147" s="122">
        <v>1.0396000000000001E-2</v>
      </c>
      <c r="Q147" s="122">
        <v>1.0396000000000001E-2</v>
      </c>
      <c r="R147" s="122">
        <v>1.0843999999999999E-2</v>
      </c>
      <c r="S147" s="122">
        <v>1.0843999999999999E-2</v>
      </c>
      <c r="T147" s="122">
        <v>1.0846E-2</v>
      </c>
      <c r="U147" s="122">
        <v>1.2460000000000001E-2</v>
      </c>
      <c r="V147" s="122">
        <v>1.2461E-2</v>
      </c>
      <c r="W147" s="122">
        <v>1.2462000000000001E-2</v>
      </c>
      <c r="X147" s="122">
        <v>1.2462000000000001E-2</v>
      </c>
      <c r="Y147" s="122">
        <v>1.2462000000000001E-2</v>
      </c>
      <c r="Z147" s="122">
        <v>1.2467000000000001E-2</v>
      </c>
      <c r="AA147" s="122">
        <v>1.2467000000000001E-2</v>
      </c>
      <c r="AB147" s="126"/>
      <c r="AC147" s="126"/>
      <c r="AD147" s="126"/>
      <c r="AE147" s="126"/>
      <c r="AF147" s="126"/>
      <c r="AG147" s="126"/>
      <c r="AH147" s="126"/>
      <c r="AI147" s="126"/>
      <c r="AJ147" s="123">
        <v>1.391</v>
      </c>
      <c r="AK147" s="123">
        <v>1.391</v>
      </c>
      <c r="AL147" s="123">
        <v>1.391</v>
      </c>
      <c r="AM147" s="123">
        <v>1.391</v>
      </c>
      <c r="AN147" s="123">
        <v>1.391</v>
      </c>
      <c r="AO147" s="123">
        <v>1.391</v>
      </c>
      <c r="AP147" s="123">
        <v>1.391</v>
      </c>
      <c r="AQ147" s="123">
        <v>1.4510000000000001</v>
      </c>
      <c r="AR147" s="123">
        <v>1.4510000000000001</v>
      </c>
      <c r="AS147" s="123">
        <v>1.4510000000000001</v>
      </c>
      <c r="AT147" s="123">
        <v>1.667</v>
      </c>
      <c r="AU147" s="123">
        <v>1.667</v>
      </c>
      <c r="AV147" s="123">
        <v>1.667</v>
      </c>
      <c r="AW147" s="123">
        <v>1.667</v>
      </c>
      <c r="AX147" s="123">
        <v>1.667</v>
      </c>
      <c r="AY147" s="123">
        <v>1.667</v>
      </c>
      <c r="AZ147" s="123">
        <v>1.667</v>
      </c>
      <c r="BA147" s="126"/>
      <c r="BB147" s="126"/>
      <c r="BC147" s="126"/>
      <c r="BD147" s="126"/>
      <c r="BE147" s="126"/>
      <c r="BF147" s="126"/>
      <c r="BG147" s="126"/>
      <c r="BH147" s="126"/>
      <c r="BI147" s="124">
        <v>0</v>
      </c>
      <c r="BJ147" s="124">
        <v>0</v>
      </c>
      <c r="BK147" s="124">
        <v>0</v>
      </c>
      <c r="BL147" s="124">
        <v>0</v>
      </c>
      <c r="BM147" s="124">
        <v>0</v>
      </c>
      <c r="BN147" s="124">
        <v>0</v>
      </c>
      <c r="BO147" s="127">
        <v>-0.06</v>
      </c>
      <c r="BP147" s="124">
        <v>0</v>
      </c>
      <c r="BQ147" s="124">
        <v>0</v>
      </c>
      <c r="BR147" s="127">
        <v>-0.216</v>
      </c>
      <c r="BS147" s="124">
        <v>0</v>
      </c>
      <c r="BT147" s="124">
        <v>0</v>
      </c>
      <c r="BU147" s="124">
        <v>0</v>
      </c>
      <c r="BV147" s="124">
        <v>0</v>
      </c>
      <c r="BW147" s="124">
        <v>0</v>
      </c>
      <c r="BX147" s="124">
        <v>0</v>
      </c>
      <c r="BY147" s="124">
        <v>0</v>
      </c>
      <c r="BZ147" s="126"/>
      <c r="CA147" s="126"/>
      <c r="CB147" s="126"/>
      <c r="CC147" s="126"/>
      <c r="CD147" s="126"/>
      <c r="CE147" s="126"/>
      <c r="CF147" s="126"/>
      <c r="CG147" s="126"/>
      <c r="CH147" s="123">
        <v>39.452001989999999</v>
      </c>
      <c r="CI147" s="123">
        <v>39.452001989999999</v>
      </c>
      <c r="CJ147" s="123">
        <v>39.452001989999999</v>
      </c>
      <c r="CK147" s="123">
        <v>39.452001989999999</v>
      </c>
      <c r="CL147" s="123">
        <v>39.452001989999999</v>
      </c>
      <c r="CM147" s="123">
        <v>39.452001989999999</v>
      </c>
      <c r="CN147" s="123">
        <v>39.452001989999999</v>
      </c>
      <c r="CO147" s="123">
        <v>44.23755645</v>
      </c>
      <c r="CP147" s="123">
        <v>44.23755645</v>
      </c>
      <c r="CQ147" s="123">
        <v>44.23755645</v>
      </c>
      <c r="CR147" s="123">
        <v>40.711183210000002</v>
      </c>
      <c r="CS147" s="123">
        <v>40.711183210000002</v>
      </c>
      <c r="CT147" s="123">
        <v>40.711183210000002</v>
      </c>
      <c r="CU147" s="123">
        <v>35.726856820000002</v>
      </c>
      <c r="CV147" s="123">
        <v>35.726856820000002</v>
      </c>
      <c r="CW147" s="123">
        <v>35.726856820000002</v>
      </c>
      <c r="CX147" s="123">
        <v>34.55417087</v>
      </c>
      <c r="CY147" s="126"/>
      <c r="CZ147" s="126"/>
      <c r="DA147" s="126"/>
      <c r="DB147" s="126"/>
      <c r="DC147" s="126"/>
      <c r="DD147" s="126"/>
      <c r="DE147" s="126"/>
      <c r="DF147" s="126"/>
      <c r="DG147" s="125">
        <v>45747</v>
      </c>
      <c r="DH147" s="125">
        <v>45747</v>
      </c>
      <c r="DI147" s="125">
        <v>45747</v>
      </c>
      <c r="DJ147" s="125">
        <v>45747</v>
      </c>
      <c r="DK147" s="125">
        <v>45747</v>
      </c>
      <c r="DL147" s="125">
        <v>45747</v>
      </c>
      <c r="DM147" s="125">
        <v>45747</v>
      </c>
      <c r="DN147" s="125">
        <v>45657</v>
      </c>
      <c r="DO147" s="125">
        <v>45657</v>
      </c>
      <c r="DP147" s="125">
        <v>45657</v>
      </c>
      <c r="DQ147" s="125">
        <v>45565</v>
      </c>
      <c r="DR147" s="125">
        <v>45565</v>
      </c>
      <c r="DS147" s="125">
        <v>45565</v>
      </c>
      <c r="DT147" s="125">
        <v>45473</v>
      </c>
      <c r="DU147" s="125">
        <v>45473</v>
      </c>
      <c r="DV147" s="125">
        <v>45473</v>
      </c>
      <c r="DW147" s="125">
        <v>45382</v>
      </c>
      <c r="DX147" s="126"/>
      <c r="DY147" s="126"/>
      <c r="DZ147" s="126"/>
      <c r="EA147" s="126"/>
      <c r="EB147" s="126"/>
      <c r="EC147" s="126"/>
      <c r="ED147" s="126"/>
      <c r="EE147" s="126"/>
      <c r="EF147" s="126" t="s">
        <v>141</v>
      </c>
      <c r="EG147" s="126" t="s">
        <v>141</v>
      </c>
      <c r="EH147" s="126" t="s">
        <v>141</v>
      </c>
      <c r="EI147" s="126" t="s">
        <v>141</v>
      </c>
      <c r="EJ147" s="126" t="s">
        <v>141</v>
      </c>
      <c r="EK147" s="126" t="s">
        <v>141</v>
      </c>
      <c r="EL147" s="126" t="s">
        <v>141</v>
      </c>
      <c r="EM147" s="126" t="s">
        <v>141</v>
      </c>
      <c r="EN147" s="126" t="s">
        <v>141</v>
      </c>
      <c r="EO147" s="126" t="s">
        <v>141</v>
      </c>
      <c r="EP147" s="126" t="s">
        <v>141</v>
      </c>
      <c r="EQ147" s="126" t="s">
        <v>141</v>
      </c>
      <c r="ER147" s="126" t="s">
        <v>141</v>
      </c>
      <c r="ES147" s="126" t="s">
        <v>141</v>
      </c>
      <c r="ET147" s="126" t="s">
        <v>141</v>
      </c>
      <c r="EU147" s="126" t="s">
        <v>141</v>
      </c>
      <c r="EV147" s="126" t="s">
        <v>141</v>
      </c>
      <c r="EW147" s="126" t="s">
        <v>151</v>
      </c>
      <c r="EX147" s="126" t="s">
        <v>376</v>
      </c>
      <c r="EY147" s="123">
        <v>780.68878748999998</v>
      </c>
      <c r="EZ147" s="126" t="s">
        <v>314</v>
      </c>
      <c r="FA147" s="126"/>
      <c r="FB147" s="126"/>
      <c r="FC147" s="126"/>
      <c r="FD147" s="126"/>
      <c r="FE147" s="126"/>
      <c r="FF147" s="126"/>
      <c r="FG147" s="126"/>
      <c r="FH147" s="126"/>
      <c r="FI147" s="126" t="s">
        <v>144</v>
      </c>
      <c r="FJ147" s="126" t="s">
        <v>144</v>
      </c>
      <c r="FK147" s="126" t="s">
        <v>144</v>
      </c>
      <c r="FL147" s="126" t="s">
        <v>144</v>
      </c>
      <c r="FM147" s="126" t="s">
        <v>144</v>
      </c>
      <c r="FN147" s="126" t="s">
        <v>144</v>
      </c>
      <c r="FO147" s="126" t="s">
        <v>144</v>
      </c>
      <c r="FP147" s="126" t="s">
        <v>144</v>
      </c>
      <c r="FQ147" s="126" t="s">
        <v>144</v>
      </c>
      <c r="FR147" s="126" t="s">
        <v>144</v>
      </c>
      <c r="FS147" s="126" t="s">
        <v>144</v>
      </c>
      <c r="FT147" s="126" t="s">
        <v>144</v>
      </c>
      <c r="FU147" s="126" t="s">
        <v>144</v>
      </c>
      <c r="FV147" s="126" t="s">
        <v>144</v>
      </c>
      <c r="FW147" s="126" t="s">
        <v>144</v>
      </c>
      <c r="FX147" s="126" t="s">
        <v>144</v>
      </c>
      <c r="FY147" s="126" t="s">
        <v>144</v>
      </c>
      <c r="FZ147" s="126" t="s">
        <v>377</v>
      </c>
      <c r="GA147" s="126" t="s">
        <v>163</v>
      </c>
    </row>
    <row r="148" spans="1:183" ht="14.25" customHeight="1">
      <c r="A148" s="121">
        <v>146</v>
      </c>
      <c r="B148" s="121" t="s">
        <v>378</v>
      </c>
      <c r="C148" s="121"/>
      <c r="D148" s="121"/>
      <c r="E148" s="121"/>
      <c r="F148" s="121"/>
      <c r="G148" s="121"/>
      <c r="H148" s="121"/>
      <c r="I148" s="121"/>
      <c r="J148" s="121"/>
      <c r="K148" s="121"/>
      <c r="L148" s="121"/>
      <c r="M148" s="121"/>
      <c r="N148" s="121"/>
      <c r="O148" s="121"/>
      <c r="P148" s="121"/>
      <c r="Q148" s="122">
        <v>3.6299999999999999E-4</v>
      </c>
      <c r="R148" s="122">
        <v>3.6299999999999999E-4</v>
      </c>
      <c r="S148" s="122">
        <v>3.6299999999999999E-4</v>
      </c>
      <c r="T148" s="122">
        <v>3.6299999999999999E-4</v>
      </c>
      <c r="U148" s="122">
        <v>3.6299999999999999E-4</v>
      </c>
      <c r="V148" s="122">
        <v>3.6299999999999999E-4</v>
      </c>
      <c r="W148" s="122">
        <v>3.6299999999999999E-4</v>
      </c>
      <c r="X148" s="122">
        <v>3.6299999999999999E-4</v>
      </c>
      <c r="Y148" s="122">
        <v>3.6299999999999999E-4</v>
      </c>
      <c r="Z148" s="122">
        <v>3.6299999999999999E-4</v>
      </c>
      <c r="AA148" s="122">
        <v>3.6299999999999999E-4</v>
      </c>
      <c r="AB148" s="126"/>
      <c r="AC148" s="126"/>
      <c r="AD148" s="126"/>
      <c r="AE148" s="126"/>
      <c r="AF148" s="126"/>
      <c r="AG148" s="126"/>
      <c r="AH148" s="126"/>
      <c r="AI148" s="126"/>
      <c r="AJ148" s="126"/>
      <c r="AK148" s="126"/>
      <c r="AL148" s="126"/>
      <c r="AM148" s="126"/>
      <c r="AN148" s="126"/>
      <c r="AO148" s="126"/>
      <c r="AP148" s="123">
        <v>4.8583000000000001E-2</v>
      </c>
      <c r="AQ148" s="123">
        <v>4.8583000000000001E-2</v>
      </c>
      <c r="AR148" s="123">
        <v>4.8583000000000001E-2</v>
      </c>
      <c r="AS148" s="123">
        <v>4.8583000000000001E-2</v>
      </c>
      <c r="AT148" s="123">
        <v>4.8583000000000001E-2</v>
      </c>
      <c r="AU148" s="123">
        <v>4.8583000000000001E-2</v>
      </c>
      <c r="AV148" s="123">
        <v>4.8583000000000001E-2</v>
      </c>
      <c r="AW148" s="123">
        <v>4.8583000000000001E-2</v>
      </c>
      <c r="AX148" s="123">
        <v>4.8583000000000001E-2</v>
      </c>
      <c r="AY148" s="123">
        <v>4.8583000000000001E-2</v>
      </c>
      <c r="AZ148" s="123">
        <v>4.8583000000000001E-2</v>
      </c>
      <c r="BA148" s="126"/>
      <c r="BB148" s="126"/>
      <c r="BC148" s="126"/>
      <c r="BD148" s="126"/>
      <c r="BE148" s="126"/>
      <c r="BF148" s="126"/>
      <c r="BG148" s="126"/>
      <c r="BH148" s="126"/>
      <c r="BI148" s="126"/>
      <c r="BJ148" s="126"/>
      <c r="BK148" s="126"/>
      <c r="BL148" s="126"/>
      <c r="BM148" s="126"/>
      <c r="BN148" s="126"/>
      <c r="BO148" s="124">
        <v>0</v>
      </c>
      <c r="BP148" s="124">
        <v>0</v>
      </c>
      <c r="BQ148" s="124">
        <v>0</v>
      </c>
      <c r="BR148" s="124">
        <v>0</v>
      </c>
      <c r="BS148" s="124">
        <v>0</v>
      </c>
      <c r="BT148" s="124">
        <v>0</v>
      </c>
      <c r="BU148" s="124">
        <v>0</v>
      </c>
      <c r="BV148" s="124">
        <v>0</v>
      </c>
      <c r="BW148" s="124">
        <v>0</v>
      </c>
      <c r="BX148" s="124">
        <v>0</v>
      </c>
      <c r="BY148" s="124">
        <v>0</v>
      </c>
      <c r="BZ148" s="126"/>
      <c r="CA148" s="126"/>
      <c r="CB148" s="126"/>
      <c r="CC148" s="126"/>
      <c r="CD148" s="126"/>
      <c r="CE148" s="126"/>
      <c r="CF148" s="126"/>
      <c r="CG148" s="126"/>
      <c r="CH148" s="126"/>
      <c r="CI148" s="126"/>
      <c r="CJ148" s="126"/>
      <c r="CK148" s="126"/>
      <c r="CL148" s="126"/>
      <c r="CM148" s="126"/>
      <c r="CN148" s="123">
        <v>0.71527224</v>
      </c>
      <c r="CO148" s="123">
        <v>0.71527224</v>
      </c>
      <c r="CP148" s="123">
        <v>0.71527224</v>
      </c>
      <c r="CQ148" s="123">
        <v>0.71527224</v>
      </c>
      <c r="CR148" s="123">
        <v>0.71527224</v>
      </c>
      <c r="CS148" s="123">
        <v>0.71527224</v>
      </c>
      <c r="CT148" s="123">
        <v>0.71527224</v>
      </c>
      <c r="CU148" s="123">
        <v>0.71527224</v>
      </c>
      <c r="CV148" s="123">
        <v>0.71527224</v>
      </c>
      <c r="CW148" s="123">
        <v>0.71527224</v>
      </c>
      <c r="CX148" s="123">
        <v>0.71527224</v>
      </c>
      <c r="CY148" s="126"/>
      <c r="CZ148" s="126"/>
      <c r="DA148" s="126"/>
      <c r="DB148" s="126"/>
      <c r="DC148" s="126"/>
      <c r="DD148" s="126"/>
      <c r="DE148" s="126"/>
      <c r="DF148" s="126"/>
      <c r="DG148" s="126"/>
      <c r="DH148" s="126"/>
      <c r="DI148" s="126"/>
      <c r="DJ148" s="126"/>
      <c r="DK148" s="126"/>
      <c r="DL148" s="126"/>
      <c r="DM148" s="125">
        <v>45107</v>
      </c>
      <c r="DN148" s="125">
        <v>45107</v>
      </c>
      <c r="DO148" s="125">
        <v>45107</v>
      </c>
      <c r="DP148" s="125">
        <v>45107</v>
      </c>
      <c r="DQ148" s="125">
        <v>45107</v>
      </c>
      <c r="DR148" s="125">
        <v>45107</v>
      </c>
      <c r="DS148" s="125">
        <v>45107</v>
      </c>
      <c r="DT148" s="125">
        <v>45107</v>
      </c>
      <c r="DU148" s="125">
        <v>45107</v>
      </c>
      <c r="DV148" s="125">
        <v>45107</v>
      </c>
      <c r="DW148" s="125">
        <v>45107</v>
      </c>
      <c r="DX148" s="126"/>
      <c r="DY148" s="126"/>
      <c r="DZ148" s="126"/>
      <c r="EA148" s="126"/>
      <c r="EB148" s="126"/>
      <c r="EC148" s="126"/>
      <c r="ED148" s="126"/>
      <c r="EE148" s="126"/>
      <c r="EF148" s="126"/>
      <c r="EG148" s="126"/>
      <c r="EH148" s="126"/>
      <c r="EI148" s="126"/>
      <c r="EJ148" s="126"/>
      <c r="EK148" s="126"/>
      <c r="EL148" s="126" t="s">
        <v>150</v>
      </c>
      <c r="EM148" s="126" t="s">
        <v>150</v>
      </c>
      <c r="EN148" s="126" t="s">
        <v>150</v>
      </c>
      <c r="EO148" s="126" t="s">
        <v>150</v>
      </c>
      <c r="EP148" s="126" t="s">
        <v>150</v>
      </c>
      <c r="EQ148" s="126" t="s">
        <v>150</v>
      </c>
      <c r="ER148" s="126" t="s">
        <v>150</v>
      </c>
      <c r="ES148" s="126" t="s">
        <v>150</v>
      </c>
      <c r="ET148" s="126" t="s">
        <v>150</v>
      </c>
      <c r="EU148" s="126" t="s">
        <v>150</v>
      </c>
      <c r="EV148" s="126" t="s">
        <v>150</v>
      </c>
      <c r="EW148" s="126" t="s">
        <v>151</v>
      </c>
      <c r="EX148" s="126" t="s">
        <v>152</v>
      </c>
      <c r="EY148" s="123">
        <v>93646.734005480001</v>
      </c>
      <c r="EZ148" s="126" t="s">
        <v>156</v>
      </c>
      <c r="FA148" s="126"/>
      <c r="FB148" s="126"/>
      <c r="FC148" s="126"/>
      <c r="FD148" s="126"/>
      <c r="FE148" s="126"/>
      <c r="FF148" s="126"/>
      <c r="FG148" s="126"/>
      <c r="FH148" s="126"/>
      <c r="FI148" s="126"/>
      <c r="FJ148" s="126"/>
      <c r="FK148" s="126"/>
      <c r="FL148" s="126"/>
      <c r="FM148" s="126"/>
      <c r="FN148" s="126"/>
      <c r="FO148" s="126" t="s">
        <v>144</v>
      </c>
      <c r="FP148" s="126" t="s">
        <v>144</v>
      </c>
      <c r="FQ148" s="126" t="s">
        <v>144</v>
      </c>
      <c r="FR148" s="126" t="s">
        <v>144</v>
      </c>
      <c r="FS148" s="126" t="s">
        <v>144</v>
      </c>
      <c r="FT148" s="126" t="s">
        <v>144</v>
      </c>
      <c r="FU148" s="126" t="s">
        <v>144</v>
      </c>
      <c r="FV148" s="126" t="s">
        <v>144</v>
      </c>
      <c r="FW148" s="126" t="s">
        <v>144</v>
      </c>
      <c r="FX148" s="126" t="s">
        <v>144</v>
      </c>
      <c r="FY148" s="126" t="s">
        <v>144</v>
      </c>
      <c r="FZ148" s="126" t="s">
        <v>379</v>
      </c>
      <c r="GA148" s="126" t="s">
        <v>163</v>
      </c>
    </row>
    <row r="149" spans="1:183" ht="14.25" customHeight="1">
      <c r="A149" s="121">
        <v>147</v>
      </c>
      <c r="B149" s="121" t="s">
        <v>380</v>
      </c>
      <c r="C149" s="121"/>
      <c r="D149" s="121"/>
      <c r="E149" s="122">
        <v>0</v>
      </c>
      <c r="F149" s="122">
        <v>0</v>
      </c>
      <c r="G149" s="122">
        <v>0</v>
      </c>
      <c r="H149" s="122">
        <v>0</v>
      </c>
      <c r="I149" s="122">
        <v>0</v>
      </c>
      <c r="J149" s="122">
        <v>0</v>
      </c>
      <c r="K149" s="122">
        <v>0</v>
      </c>
      <c r="L149" s="122">
        <v>0</v>
      </c>
      <c r="M149" s="122">
        <v>0</v>
      </c>
      <c r="N149" s="122">
        <v>0</v>
      </c>
      <c r="O149" s="122">
        <v>0</v>
      </c>
      <c r="P149" s="122">
        <v>0</v>
      </c>
      <c r="Q149" s="122">
        <v>0</v>
      </c>
      <c r="R149" s="122">
        <v>0</v>
      </c>
      <c r="S149" s="122">
        <v>0</v>
      </c>
      <c r="T149" s="122">
        <v>0</v>
      </c>
      <c r="U149" s="122">
        <v>0</v>
      </c>
      <c r="V149" s="122">
        <v>0</v>
      </c>
      <c r="W149" s="122">
        <v>0</v>
      </c>
      <c r="X149" s="122">
        <v>0</v>
      </c>
      <c r="Y149" s="122">
        <v>0</v>
      </c>
      <c r="Z149" s="122">
        <v>0</v>
      </c>
      <c r="AA149" s="122">
        <v>9.0000000000000006E-5</v>
      </c>
      <c r="AB149" s="126"/>
      <c r="AC149" s="126"/>
      <c r="AD149" s="123">
        <v>0</v>
      </c>
      <c r="AE149" s="123">
        <v>0</v>
      </c>
      <c r="AF149" s="123">
        <v>0</v>
      </c>
      <c r="AG149" s="123">
        <v>0</v>
      </c>
      <c r="AH149" s="123">
        <v>0</v>
      </c>
      <c r="AI149" s="123">
        <v>0</v>
      </c>
      <c r="AJ149" s="123">
        <v>0</v>
      </c>
      <c r="AK149" s="123">
        <v>0</v>
      </c>
      <c r="AL149" s="123">
        <v>0</v>
      </c>
      <c r="AM149" s="123">
        <v>0</v>
      </c>
      <c r="AN149" s="123">
        <v>0</v>
      </c>
      <c r="AO149" s="123">
        <v>0</v>
      </c>
      <c r="AP149" s="123">
        <v>0</v>
      </c>
      <c r="AQ149" s="123">
        <v>0</v>
      </c>
      <c r="AR149" s="123">
        <v>0</v>
      </c>
      <c r="AS149" s="123">
        <v>0</v>
      </c>
      <c r="AT149" s="123">
        <v>0</v>
      </c>
      <c r="AU149" s="123">
        <v>0</v>
      </c>
      <c r="AV149" s="123">
        <v>0</v>
      </c>
      <c r="AW149" s="123">
        <v>0</v>
      </c>
      <c r="AX149" s="123">
        <v>0</v>
      </c>
      <c r="AY149" s="123">
        <v>0</v>
      </c>
      <c r="AZ149" s="123">
        <v>1.2E-2</v>
      </c>
      <c r="BA149" s="126"/>
      <c r="BB149" s="126"/>
      <c r="BC149" s="124">
        <v>0</v>
      </c>
      <c r="BD149" s="124">
        <v>0</v>
      </c>
      <c r="BE149" s="124">
        <v>0</v>
      </c>
      <c r="BF149" s="124">
        <v>0</v>
      </c>
      <c r="BG149" s="124">
        <v>0</v>
      </c>
      <c r="BH149" s="124">
        <v>0</v>
      </c>
      <c r="BI149" s="124">
        <v>0</v>
      </c>
      <c r="BJ149" s="124">
        <v>0</v>
      </c>
      <c r="BK149" s="124">
        <v>0</v>
      </c>
      <c r="BL149" s="124">
        <v>0</v>
      </c>
      <c r="BM149" s="124">
        <v>0</v>
      </c>
      <c r="BN149" s="124">
        <v>0</v>
      </c>
      <c r="BO149" s="124">
        <v>0</v>
      </c>
      <c r="BP149" s="124">
        <v>0</v>
      </c>
      <c r="BQ149" s="124">
        <v>0</v>
      </c>
      <c r="BR149" s="124">
        <v>0</v>
      </c>
      <c r="BS149" s="124">
        <v>0</v>
      </c>
      <c r="BT149" s="124">
        <v>0</v>
      </c>
      <c r="BU149" s="124">
        <v>0</v>
      </c>
      <c r="BV149" s="124">
        <v>0</v>
      </c>
      <c r="BW149" s="124">
        <v>0</v>
      </c>
      <c r="BX149" s="127">
        <v>-1.2E-2</v>
      </c>
      <c r="BY149" s="124">
        <v>0</v>
      </c>
      <c r="BZ149" s="126"/>
      <c r="CA149" s="126"/>
      <c r="CB149" s="123">
        <v>0</v>
      </c>
      <c r="CC149" s="123">
        <v>0</v>
      </c>
      <c r="CD149" s="123">
        <v>0</v>
      </c>
      <c r="CE149" s="123">
        <v>0</v>
      </c>
      <c r="CF149" s="123">
        <v>0</v>
      </c>
      <c r="CG149" s="123">
        <v>0</v>
      </c>
      <c r="CH149" s="123">
        <v>0</v>
      </c>
      <c r="CI149" s="123">
        <v>0</v>
      </c>
      <c r="CJ149" s="123">
        <v>0</v>
      </c>
      <c r="CK149" s="123">
        <v>0</v>
      </c>
      <c r="CL149" s="123">
        <v>0</v>
      </c>
      <c r="CM149" s="123">
        <v>0</v>
      </c>
      <c r="CN149" s="123">
        <v>0</v>
      </c>
      <c r="CO149" s="123">
        <v>0</v>
      </c>
      <c r="CP149" s="123">
        <v>0</v>
      </c>
      <c r="CQ149" s="123">
        <v>0</v>
      </c>
      <c r="CR149" s="123">
        <v>0</v>
      </c>
      <c r="CS149" s="123">
        <v>0</v>
      </c>
      <c r="CT149" s="123">
        <v>0</v>
      </c>
      <c r="CU149" s="123">
        <v>0</v>
      </c>
      <c r="CV149" s="123">
        <v>0</v>
      </c>
      <c r="CW149" s="123">
        <v>0</v>
      </c>
      <c r="CX149" s="123">
        <v>0.23919942</v>
      </c>
      <c r="CY149" s="126"/>
      <c r="CZ149" s="126"/>
      <c r="DA149" s="125">
        <v>45473</v>
      </c>
      <c r="DB149" s="125">
        <v>45473</v>
      </c>
      <c r="DC149" s="125">
        <v>45473</v>
      </c>
      <c r="DD149" s="125">
        <v>45473</v>
      </c>
      <c r="DE149" s="125">
        <v>45473</v>
      </c>
      <c r="DF149" s="125">
        <v>45473</v>
      </c>
      <c r="DG149" s="125">
        <v>45473</v>
      </c>
      <c r="DH149" s="125">
        <v>45473</v>
      </c>
      <c r="DI149" s="125">
        <v>45473</v>
      </c>
      <c r="DJ149" s="125">
        <v>45473</v>
      </c>
      <c r="DK149" s="125">
        <v>45473</v>
      </c>
      <c r="DL149" s="125">
        <v>45473</v>
      </c>
      <c r="DM149" s="125">
        <v>45473</v>
      </c>
      <c r="DN149" s="125">
        <v>45473</v>
      </c>
      <c r="DO149" s="125">
        <v>45473</v>
      </c>
      <c r="DP149" s="125">
        <v>45473</v>
      </c>
      <c r="DQ149" s="125">
        <v>45473</v>
      </c>
      <c r="DR149" s="125">
        <v>45473</v>
      </c>
      <c r="DS149" s="125">
        <v>45473</v>
      </c>
      <c r="DT149" s="125">
        <v>45473</v>
      </c>
      <c r="DU149" s="125">
        <v>45473</v>
      </c>
      <c r="DV149" s="125">
        <v>45473</v>
      </c>
      <c r="DW149" s="125">
        <v>45291</v>
      </c>
      <c r="DX149" s="126"/>
      <c r="DY149" s="126"/>
      <c r="DZ149" s="126" t="s">
        <v>150</v>
      </c>
      <c r="EA149" s="126" t="s">
        <v>150</v>
      </c>
      <c r="EB149" s="126" t="s">
        <v>150</v>
      </c>
      <c r="EC149" s="126" t="s">
        <v>150</v>
      </c>
      <c r="ED149" s="126" t="s">
        <v>150</v>
      </c>
      <c r="EE149" s="126" t="s">
        <v>150</v>
      </c>
      <c r="EF149" s="126" t="s">
        <v>150</v>
      </c>
      <c r="EG149" s="126" t="s">
        <v>150</v>
      </c>
      <c r="EH149" s="126" t="s">
        <v>150</v>
      </c>
      <c r="EI149" s="126" t="s">
        <v>150</v>
      </c>
      <c r="EJ149" s="126" t="s">
        <v>150</v>
      </c>
      <c r="EK149" s="126" t="s">
        <v>150</v>
      </c>
      <c r="EL149" s="126" t="s">
        <v>150</v>
      </c>
      <c r="EM149" s="126" t="s">
        <v>150</v>
      </c>
      <c r="EN149" s="126" t="s">
        <v>150</v>
      </c>
      <c r="EO149" s="126" t="s">
        <v>150</v>
      </c>
      <c r="EP149" s="126" t="s">
        <v>150</v>
      </c>
      <c r="EQ149" s="126" t="s">
        <v>150</v>
      </c>
      <c r="ER149" s="126" t="s">
        <v>150</v>
      </c>
      <c r="ES149" s="126" t="s">
        <v>150</v>
      </c>
      <c r="ET149" s="126" t="s">
        <v>150</v>
      </c>
      <c r="EU149" s="126" t="s">
        <v>150</v>
      </c>
      <c r="EV149" s="126" t="s">
        <v>150</v>
      </c>
      <c r="EW149" s="126" t="s">
        <v>151</v>
      </c>
      <c r="EX149" s="126" t="s">
        <v>152</v>
      </c>
      <c r="EY149" s="123">
        <v>71.26895159</v>
      </c>
      <c r="EZ149" s="126"/>
      <c r="FA149" s="126"/>
      <c r="FB149" s="126"/>
      <c r="FC149" s="126" t="s">
        <v>144</v>
      </c>
      <c r="FD149" s="126" t="s">
        <v>144</v>
      </c>
      <c r="FE149" s="126" t="s">
        <v>144</v>
      </c>
      <c r="FF149" s="126" t="s">
        <v>144</v>
      </c>
      <c r="FG149" s="126" t="s">
        <v>157</v>
      </c>
      <c r="FH149" s="126" t="s">
        <v>157</v>
      </c>
      <c r="FI149" s="126" t="s">
        <v>157</v>
      </c>
      <c r="FJ149" s="126" t="s">
        <v>157</v>
      </c>
      <c r="FK149" s="126" t="s">
        <v>157</v>
      </c>
      <c r="FL149" s="126" t="s">
        <v>157</v>
      </c>
      <c r="FM149" s="126" t="s">
        <v>144</v>
      </c>
      <c r="FN149" s="126" t="s">
        <v>144</v>
      </c>
      <c r="FO149" s="126" t="s">
        <v>144</v>
      </c>
      <c r="FP149" s="126" t="s">
        <v>144</v>
      </c>
      <c r="FQ149" s="126" t="s">
        <v>144</v>
      </c>
      <c r="FR149" s="126" t="s">
        <v>144</v>
      </c>
      <c r="FS149" s="126" t="s">
        <v>144</v>
      </c>
      <c r="FT149" s="126" t="s">
        <v>144</v>
      </c>
      <c r="FU149" s="126" t="s">
        <v>144</v>
      </c>
      <c r="FV149" s="126" t="s">
        <v>157</v>
      </c>
      <c r="FW149" s="126" t="s">
        <v>157</v>
      </c>
      <c r="FX149" s="126" t="s">
        <v>157</v>
      </c>
      <c r="FY149" s="126" t="s">
        <v>196</v>
      </c>
      <c r="FZ149" s="126" t="s">
        <v>381</v>
      </c>
      <c r="GA149" s="126" t="s">
        <v>382</v>
      </c>
    </row>
    <row r="150" spans="1:183" ht="14.25" customHeight="1">
      <c r="A150" s="121">
        <v>148</v>
      </c>
      <c r="B150" s="121" t="s">
        <v>383</v>
      </c>
      <c r="C150" s="121"/>
      <c r="D150" s="121"/>
      <c r="E150" s="121"/>
      <c r="F150" s="121"/>
      <c r="G150" s="121"/>
      <c r="H150" s="121"/>
      <c r="I150" s="121"/>
      <c r="J150" s="121"/>
      <c r="K150" s="121"/>
      <c r="L150" s="121"/>
      <c r="M150" s="121"/>
      <c r="N150" s="122">
        <v>1.3100000000000001E-4</v>
      </c>
      <c r="O150" s="122">
        <v>1.3100000000000001E-4</v>
      </c>
      <c r="P150" s="122">
        <v>1.3100000000000001E-4</v>
      </c>
      <c r="Q150" s="122">
        <v>1.3100000000000001E-4</v>
      </c>
      <c r="R150" s="122">
        <v>1.3100000000000001E-4</v>
      </c>
      <c r="S150" s="122">
        <v>1.3100000000000001E-4</v>
      </c>
      <c r="T150" s="122">
        <v>1.3100000000000001E-4</v>
      </c>
      <c r="U150" s="122">
        <v>1.3100000000000001E-4</v>
      </c>
      <c r="V150" s="122">
        <v>1.3100000000000001E-4</v>
      </c>
      <c r="W150" s="122">
        <v>1.3100000000000001E-4</v>
      </c>
      <c r="X150" s="122">
        <v>1.3100000000000001E-4</v>
      </c>
      <c r="Y150" s="122">
        <v>1.3100000000000001E-4</v>
      </c>
      <c r="Z150" s="122">
        <v>1.3100000000000001E-4</v>
      </c>
      <c r="AA150" s="122">
        <v>1.3100000000000001E-4</v>
      </c>
      <c r="AB150" s="126"/>
      <c r="AC150" s="126"/>
      <c r="AD150" s="126"/>
      <c r="AE150" s="126"/>
      <c r="AF150" s="126"/>
      <c r="AG150" s="126"/>
      <c r="AH150" s="126"/>
      <c r="AI150" s="126"/>
      <c r="AJ150" s="126"/>
      <c r="AK150" s="126"/>
      <c r="AL150" s="126"/>
      <c r="AM150" s="123">
        <v>1.7491E-2</v>
      </c>
      <c r="AN150" s="123">
        <v>1.7491E-2</v>
      </c>
      <c r="AO150" s="123">
        <v>1.7491E-2</v>
      </c>
      <c r="AP150" s="123">
        <v>1.7491E-2</v>
      </c>
      <c r="AQ150" s="123">
        <v>1.7491E-2</v>
      </c>
      <c r="AR150" s="123">
        <v>1.7491E-2</v>
      </c>
      <c r="AS150" s="123">
        <v>1.7491E-2</v>
      </c>
      <c r="AT150" s="123">
        <v>1.7491E-2</v>
      </c>
      <c r="AU150" s="123">
        <v>1.7491E-2</v>
      </c>
      <c r="AV150" s="123">
        <v>1.7491E-2</v>
      </c>
      <c r="AW150" s="123">
        <v>1.7491E-2</v>
      </c>
      <c r="AX150" s="123">
        <v>1.7491E-2</v>
      </c>
      <c r="AY150" s="123">
        <v>1.7491E-2</v>
      </c>
      <c r="AZ150" s="123">
        <v>1.7491E-2</v>
      </c>
      <c r="BA150" s="126"/>
      <c r="BB150" s="126"/>
      <c r="BC150" s="126"/>
      <c r="BD150" s="126"/>
      <c r="BE150" s="126"/>
      <c r="BF150" s="126"/>
      <c r="BG150" s="126"/>
      <c r="BH150" s="126"/>
      <c r="BI150" s="126"/>
      <c r="BJ150" s="126"/>
      <c r="BK150" s="126"/>
      <c r="BL150" s="124">
        <v>0</v>
      </c>
      <c r="BM150" s="124">
        <v>0</v>
      </c>
      <c r="BN150" s="124">
        <v>0</v>
      </c>
      <c r="BO150" s="124">
        <v>0</v>
      </c>
      <c r="BP150" s="124">
        <v>0</v>
      </c>
      <c r="BQ150" s="124">
        <v>0</v>
      </c>
      <c r="BR150" s="124">
        <v>0</v>
      </c>
      <c r="BS150" s="124">
        <v>0</v>
      </c>
      <c r="BT150" s="124">
        <v>0</v>
      </c>
      <c r="BU150" s="124">
        <v>0</v>
      </c>
      <c r="BV150" s="124">
        <v>0</v>
      </c>
      <c r="BW150" s="124">
        <v>0</v>
      </c>
      <c r="BX150" s="124">
        <v>0</v>
      </c>
      <c r="BY150" s="124">
        <v>0</v>
      </c>
      <c r="BZ150" s="126"/>
      <c r="CA150" s="126"/>
      <c r="CB150" s="126"/>
      <c r="CC150" s="126"/>
      <c r="CD150" s="126"/>
      <c r="CE150" s="126"/>
      <c r="CF150" s="126"/>
      <c r="CG150" s="126"/>
      <c r="CH150" s="126"/>
      <c r="CI150" s="126"/>
      <c r="CJ150" s="126"/>
      <c r="CK150" s="123">
        <v>0.25360158999999999</v>
      </c>
      <c r="CL150" s="123">
        <v>0.25360158999999999</v>
      </c>
      <c r="CM150" s="123">
        <v>0.25360158999999999</v>
      </c>
      <c r="CN150" s="123">
        <v>0.25360158999999999</v>
      </c>
      <c r="CO150" s="123">
        <v>0.25360158999999999</v>
      </c>
      <c r="CP150" s="123">
        <v>0.25360158999999999</v>
      </c>
      <c r="CQ150" s="123">
        <v>0.25360158999999999</v>
      </c>
      <c r="CR150" s="123">
        <v>0.25360158999999999</v>
      </c>
      <c r="CS150" s="123">
        <v>0.25360158999999999</v>
      </c>
      <c r="CT150" s="123">
        <v>0.25360158999999999</v>
      </c>
      <c r="CU150" s="123">
        <v>0.25360158999999999</v>
      </c>
      <c r="CV150" s="123">
        <v>0.25360158999999999</v>
      </c>
      <c r="CW150" s="123">
        <v>0.25360158999999999</v>
      </c>
      <c r="CX150" s="123">
        <v>0.25360158999999999</v>
      </c>
      <c r="CY150" s="126"/>
      <c r="CZ150" s="126"/>
      <c r="DA150" s="126"/>
      <c r="DB150" s="126"/>
      <c r="DC150" s="126"/>
      <c r="DD150" s="126"/>
      <c r="DE150" s="126"/>
      <c r="DF150" s="126"/>
      <c r="DG150" s="126"/>
      <c r="DH150" s="126"/>
      <c r="DI150" s="126"/>
      <c r="DJ150" s="125">
        <v>45199</v>
      </c>
      <c r="DK150" s="125">
        <v>45199</v>
      </c>
      <c r="DL150" s="125">
        <v>45199</v>
      </c>
      <c r="DM150" s="125">
        <v>45199</v>
      </c>
      <c r="DN150" s="125">
        <v>45199</v>
      </c>
      <c r="DO150" s="125">
        <v>45199</v>
      </c>
      <c r="DP150" s="125">
        <v>45199</v>
      </c>
      <c r="DQ150" s="125">
        <v>45199</v>
      </c>
      <c r="DR150" s="125">
        <v>45199</v>
      </c>
      <c r="DS150" s="125">
        <v>45199</v>
      </c>
      <c r="DT150" s="125">
        <v>45199</v>
      </c>
      <c r="DU150" s="125">
        <v>45199</v>
      </c>
      <c r="DV150" s="125">
        <v>45199</v>
      </c>
      <c r="DW150" s="125">
        <v>45199</v>
      </c>
      <c r="DX150" s="126"/>
      <c r="DY150" s="126"/>
      <c r="DZ150" s="126"/>
      <c r="EA150" s="126"/>
      <c r="EB150" s="126"/>
      <c r="EC150" s="126"/>
      <c r="ED150" s="126"/>
      <c r="EE150" s="126"/>
      <c r="EF150" s="126"/>
      <c r="EG150" s="126"/>
      <c r="EH150" s="126"/>
      <c r="EI150" s="126" t="s">
        <v>150</v>
      </c>
      <c r="EJ150" s="126" t="s">
        <v>150</v>
      </c>
      <c r="EK150" s="126" t="s">
        <v>150</v>
      </c>
      <c r="EL150" s="126" t="s">
        <v>150</v>
      </c>
      <c r="EM150" s="126" t="s">
        <v>150</v>
      </c>
      <c r="EN150" s="126" t="s">
        <v>150</v>
      </c>
      <c r="EO150" s="126" t="s">
        <v>150</v>
      </c>
      <c r="EP150" s="126" t="s">
        <v>150</v>
      </c>
      <c r="EQ150" s="126" t="s">
        <v>150</v>
      </c>
      <c r="ER150" s="126" t="s">
        <v>150</v>
      </c>
      <c r="ES150" s="126" t="s">
        <v>150</v>
      </c>
      <c r="ET150" s="126" t="s">
        <v>150</v>
      </c>
      <c r="EU150" s="126" t="s">
        <v>150</v>
      </c>
      <c r="EV150" s="126" t="s">
        <v>150</v>
      </c>
      <c r="EW150" s="126" t="s">
        <v>151</v>
      </c>
      <c r="EX150" s="126" t="s">
        <v>152</v>
      </c>
      <c r="EY150" s="123">
        <v>97.221691109999995</v>
      </c>
      <c r="EZ150" s="126"/>
      <c r="FA150" s="126"/>
      <c r="FB150" s="126"/>
      <c r="FC150" s="126"/>
      <c r="FD150" s="126"/>
      <c r="FE150" s="126"/>
      <c r="FF150" s="126"/>
      <c r="FG150" s="126"/>
      <c r="FH150" s="126"/>
      <c r="FI150" s="126"/>
      <c r="FJ150" s="126"/>
      <c r="FK150" s="126"/>
      <c r="FL150" s="126" t="s">
        <v>157</v>
      </c>
      <c r="FM150" s="126" t="s">
        <v>157</v>
      </c>
      <c r="FN150" s="126" t="s">
        <v>157</v>
      </c>
      <c r="FO150" s="126" t="s">
        <v>157</v>
      </c>
      <c r="FP150" s="126" t="s">
        <v>157</v>
      </c>
      <c r="FQ150" s="126" t="s">
        <v>157</v>
      </c>
      <c r="FR150" s="126" t="s">
        <v>157</v>
      </c>
      <c r="FS150" s="126" t="s">
        <v>157</v>
      </c>
      <c r="FT150" s="126" t="s">
        <v>157</v>
      </c>
      <c r="FU150" s="126" t="s">
        <v>157</v>
      </c>
      <c r="FV150" s="126" t="s">
        <v>157</v>
      </c>
      <c r="FW150" s="126" t="s">
        <v>157</v>
      </c>
      <c r="FX150" s="126" t="s">
        <v>157</v>
      </c>
      <c r="FY150" s="126" t="s">
        <v>157</v>
      </c>
      <c r="FZ150" s="126" t="s">
        <v>384</v>
      </c>
      <c r="GA150" s="126" t="s">
        <v>163</v>
      </c>
    </row>
    <row r="151" spans="1:183" ht="14.25" customHeight="1">
      <c r="A151" s="121">
        <v>149</v>
      </c>
      <c r="B151" s="121" t="s">
        <v>385</v>
      </c>
      <c r="C151" s="121"/>
      <c r="D151" s="122">
        <v>0</v>
      </c>
      <c r="E151" s="122">
        <v>0</v>
      </c>
      <c r="F151" s="122">
        <v>0</v>
      </c>
      <c r="G151" s="122">
        <v>0</v>
      </c>
      <c r="H151" s="122">
        <v>0</v>
      </c>
      <c r="I151" s="122">
        <v>0</v>
      </c>
      <c r="J151" s="122">
        <v>0</v>
      </c>
      <c r="K151" s="122">
        <v>0</v>
      </c>
      <c r="L151" s="122">
        <v>0</v>
      </c>
      <c r="M151" s="122">
        <v>0</v>
      </c>
      <c r="N151" s="122">
        <v>0</v>
      </c>
      <c r="O151" s="122">
        <v>0</v>
      </c>
      <c r="P151" s="122">
        <v>0</v>
      </c>
      <c r="Q151" s="122">
        <v>0</v>
      </c>
      <c r="R151" s="122">
        <v>0</v>
      </c>
      <c r="S151" s="122">
        <v>0</v>
      </c>
      <c r="T151" s="122">
        <v>0</v>
      </c>
      <c r="U151" s="122">
        <v>0</v>
      </c>
      <c r="V151" s="122">
        <v>0</v>
      </c>
      <c r="W151" s="122">
        <v>0</v>
      </c>
      <c r="X151" s="122">
        <v>0</v>
      </c>
      <c r="Y151" s="122">
        <v>0</v>
      </c>
      <c r="Z151" s="122">
        <v>1.95E-4</v>
      </c>
      <c r="AA151" s="122">
        <v>1.95E-4</v>
      </c>
      <c r="AB151" s="126"/>
      <c r="AC151" s="123">
        <v>0</v>
      </c>
      <c r="AD151" s="123">
        <v>0</v>
      </c>
      <c r="AE151" s="123">
        <v>0</v>
      </c>
      <c r="AF151" s="123">
        <v>0</v>
      </c>
      <c r="AG151" s="123">
        <v>0</v>
      </c>
      <c r="AH151" s="123">
        <v>0</v>
      </c>
      <c r="AI151" s="123">
        <v>0</v>
      </c>
      <c r="AJ151" s="123">
        <v>0</v>
      </c>
      <c r="AK151" s="123">
        <v>0</v>
      </c>
      <c r="AL151" s="123">
        <v>0</v>
      </c>
      <c r="AM151" s="123">
        <v>0</v>
      </c>
      <c r="AN151" s="123">
        <v>0</v>
      </c>
      <c r="AO151" s="123">
        <v>0</v>
      </c>
      <c r="AP151" s="123">
        <v>0</v>
      </c>
      <c r="AQ151" s="123">
        <v>0</v>
      </c>
      <c r="AR151" s="123">
        <v>0</v>
      </c>
      <c r="AS151" s="123">
        <v>0</v>
      </c>
      <c r="AT151" s="123">
        <v>0</v>
      </c>
      <c r="AU151" s="123">
        <v>0</v>
      </c>
      <c r="AV151" s="123">
        <v>0</v>
      </c>
      <c r="AW151" s="123">
        <v>0</v>
      </c>
      <c r="AX151" s="123">
        <v>0</v>
      </c>
      <c r="AY151" s="123">
        <v>2.6079999999999999E-2</v>
      </c>
      <c r="AZ151" s="123">
        <v>2.6079999999999999E-2</v>
      </c>
      <c r="BA151" s="126"/>
      <c r="BB151" s="124">
        <v>0</v>
      </c>
      <c r="BC151" s="124">
        <v>0</v>
      </c>
      <c r="BD151" s="124">
        <v>0</v>
      </c>
      <c r="BE151" s="124">
        <v>0</v>
      </c>
      <c r="BF151" s="124">
        <v>0</v>
      </c>
      <c r="BG151" s="124">
        <v>0</v>
      </c>
      <c r="BH151" s="124">
        <v>0</v>
      </c>
      <c r="BI151" s="124">
        <v>0</v>
      </c>
      <c r="BJ151" s="124">
        <v>0</v>
      </c>
      <c r="BK151" s="124">
        <v>0</v>
      </c>
      <c r="BL151" s="124">
        <v>0</v>
      </c>
      <c r="BM151" s="124">
        <v>0</v>
      </c>
      <c r="BN151" s="124">
        <v>0</v>
      </c>
      <c r="BO151" s="124">
        <v>0</v>
      </c>
      <c r="BP151" s="124">
        <v>0</v>
      </c>
      <c r="BQ151" s="124">
        <v>0</v>
      </c>
      <c r="BR151" s="124">
        <v>0</v>
      </c>
      <c r="BS151" s="124">
        <v>0</v>
      </c>
      <c r="BT151" s="124">
        <v>0</v>
      </c>
      <c r="BU151" s="124">
        <v>0</v>
      </c>
      <c r="BV151" s="124">
        <v>0</v>
      </c>
      <c r="BW151" s="127">
        <v>-2.6079999999999999E-2</v>
      </c>
      <c r="BX151" s="124">
        <v>0</v>
      </c>
      <c r="BY151" s="124">
        <v>0</v>
      </c>
      <c r="BZ151" s="126"/>
      <c r="CA151" s="123">
        <v>0</v>
      </c>
      <c r="CB151" s="123">
        <v>0</v>
      </c>
      <c r="CC151" s="123">
        <v>0</v>
      </c>
      <c r="CD151" s="123">
        <v>0</v>
      </c>
      <c r="CE151" s="123">
        <v>0</v>
      </c>
      <c r="CF151" s="123">
        <v>0</v>
      </c>
      <c r="CG151" s="123">
        <v>0</v>
      </c>
      <c r="CH151" s="123">
        <v>0</v>
      </c>
      <c r="CI151" s="123">
        <v>0</v>
      </c>
      <c r="CJ151" s="123">
        <v>0</v>
      </c>
      <c r="CK151" s="123">
        <v>0</v>
      </c>
      <c r="CL151" s="123">
        <v>0</v>
      </c>
      <c r="CM151" s="123">
        <v>0</v>
      </c>
      <c r="CN151" s="123">
        <v>0</v>
      </c>
      <c r="CO151" s="123">
        <v>0</v>
      </c>
      <c r="CP151" s="123">
        <v>0</v>
      </c>
      <c r="CQ151" s="123">
        <v>0</v>
      </c>
      <c r="CR151" s="123">
        <v>0</v>
      </c>
      <c r="CS151" s="123">
        <v>0</v>
      </c>
      <c r="CT151" s="123">
        <v>0</v>
      </c>
      <c r="CU151" s="123">
        <v>0</v>
      </c>
      <c r="CV151" s="123">
        <v>0</v>
      </c>
      <c r="CW151" s="123">
        <v>0.52222771999999995</v>
      </c>
      <c r="CX151" s="123">
        <v>0.52222771999999995</v>
      </c>
      <c r="CY151" s="126"/>
      <c r="CZ151" s="125">
        <v>45504</v>
      </c>
      <c r="DA151" s="125">
        <v>45504</v>
      </c>
      <c r="DB151" s="125">
        <v>45504</v>
      </c>
      <c r="DC151" s="125">
        <v>45504</v>
      </c>
      <c r="DD151" s="125">
        <v>45504</v>
      </c>
      <c r="DE151" s="125">
        <v>45504</v>
      </c>
      <c r="DF151" s="125">
        <v>45504</v>
      </c>
      <c r="DG151" s="125">
        <v>45504</v>
      </c>
      <c r="DH151" s="125">
        <v>45504</v>
      </c>
      <c r="DI151" s="125">
        <v>45504</v>
      </c>
      <c r="DJ151" s="125">
        <v>45504</v>
      </c>
      <c r="DK151" s="125">
        <v>45504</v>
      </c>
      <c r="DL151" s="125">
        <v>45504</v>
      </c>
      <c r="DM151" s="125">
        <v>45504</v>
      </c>
      <c r="DN151" s="125">
        <v>45504</v>
      </c>
      <c r="DO151" s="125">
        <v>45504</v>
      </c>
      <c r="DP151" s="125">
        <v>45504</v>
      </c>
      <c r="DQ151" s="125">
        <v>45504</v>
      </c>
      <c r="DR151" s="125">
        <v>45504</v>
      </c>
      <c r="DS151" s="125">
        <v>45504</v>
      </c>
      <c r="DT151" s="125">
        <v>45504</v>
      </c>
      <c r="DU151" s="125">
        <v>45504</v>
      </c>
      <c r="DV151" s="125">
        <v>45322</v>
      </c>
      <c r="DW151" s="125">
        <v>45322</v>
      </c>
      <c r="DX151" s="126"/>
      <c r="DY151" s="126" t="s">
        <v>150</v>
      </c>
      <c r="DZ151" s="126" t="s">
        <v>150</v>
      </c>
      <c r="EA151" s="126" t="s">
        <v>150</v>
      </c>
      <c r="EB151" s="126" t="s">
        <v>150</v>
      </c>
      <c r="EC151" s="126" t="s">
        <v>150</v>
      </c>
      <c r="ED151" s="126" t="s">
        <v>150</v>
      </c>
      <c r="EE151" s="126" t="s">
        <v>150</v>
      </c>
      <c r="EF151" s="126" t="s">
        <v>150</v>
      </c>
      <c r="EG151" s="126" t="s">
        <v>150</v>
      </c>
      <c r="EH151" s="126" t="s">
        <v>150</v>
      </c>
      <c r="EI151" s="126" t="s">
        <v>150</v>
      </c>
      <c r="EJ151" s="126" t="s">
        <v>150</v>
      </c>
      <c r="EK151" s="126" t="s">
        <v>150</v>
      </c>
      <c r="EL151" s="126" t="s">
        <v>150</v>
      </c>
      <c r="EM151" s="126" t="s">
        <v>150</v>
      </c>
      <c r="EN151" s="126" t="s">
        <v>150</v>
      </c>
      <c r="EO151" s="126" t="s">
        <v>150</v>
      </c>
      <c r="EP151" s="126" t="s">
        <v>150</v>
      </c>
      <c r="EQ151" s="126" t="s">
        <v>150</v>
      </c>
      <c r="ER151" s="126" t="s">
        <v>150</v>
      </c>
      <c r="ES151" s="126" t="s">
        <v>150</v>
      </c>
      <c r="ET151" s="126" t="s">
        <v>150</v>
      </c>
      <c r="EU151" s="126" t="s">
        <v>150</v>
      </c>
      <c r="EV151" s="126" t="s">
        <v>150</v>
      </c>
      <c r="EW151" s="126" t="s">
        <v>151</v>
      </c>
      <c r="EX151" s="126" t="s">
        <v>173</v>
      </c>
      <c r="EY151" s="123">
        <v>13268.651760590001</v>
      </c>
      <c r="EZ151" s="126" t="s">
        <v>178</v>
      </c>
      <c r="FA151" s="126"/>
      <c r="FB151" s="126" t="s">
        <v>144</v>
      </c>
      <c r="FC151" s="126" t="s">
        <v>144</v>
      </c>
      <c r="FD151" s="126" t="s">
        <v>144</v>
      </c>
      <c r="FE151" s="126" t="s">
        <v>144</v>
      </c>
      <c r="FF151" s="126" t="s">
        <v>144</v>
      </c>
      <c r="FG151" s="126" t="s">
        <v>144</v>
      </c>
      <c r="FH151" s="126" t="s">
        <v>144</v>
      </c>
      <c r="FI151" s="126" t="s">
        <v>144</v>
      </c>
      <c r="FJ151" s="126" t="s">
        <v>144</v>
      </c>
      <c r="FK151" s="126" t="s">
        <v>144</v>
      </c>
      <c r="FL151" s="126" t="s">
        <v>144</v>
      </c>
      <c r="FM151" s="126" t="s">
        <v>144</v>
      </c>
      <c r="FN151" s="126"/>
      <c r="FO151" s="126" t="s">
        <v>144</v>
      </c>
      <c r="FP151" s="126" t="s">
        <v>144</v>
      </c>
      <c r="FQ151" s="126" t="s">
        <v>144</v>
      </c>
      <c r="FR151" s="126" t="s">
        <v>144</v>
      </c>
      <c r="FS151" s="126" t="s">
        <v>144</v>
      </c>
      <c r="FT151" s="126" t="s">
        <v>144</v>
      </c>
      <c r="FU151" s="126" t="s">
        <v>144</v>
      </c>
      <c r="FV151" s="126" t="s">
        <v>144</v>
      </c>
      <c r="FW151" s="126" t="s">
        <v>144</v>
      </c>
      <c r="FX151" s="126" t="s">
        <v>144</v>
      </c>
      <c r="FY151" s="126" t="s">
        <v>157</v>
      </c>
      <c r="FZ151" s="126" t="s">
        <v>386</v>
      </c>
      <c r="GA151" s="126" t="s">
        <v>387</v>
      </c>
    </row>
    <row r="152" spans="1:183" ht="14.25" customHeight="1">
      <c r="A152" s="121">
        <v>150</v>
      </c>
      <c r="B152" s="121" t="s">
        <v>388</v>
      </c>
      <c r="C152" s="121"/>
      <c r="D152" s="121"/>
      <c r="E152" s="121"/>
      <c r="F152" s="121"/>
      <c r="G152" s="121"/>
      <c r="H152" s="121"/>
      <c r="I152" s="121"/>
      <c r="J152" s="121"/>
      <c r="K152" s="121"/>
      <c r="L152" s="121"/>
      <c r="M152" s="121"/>
      <c r="N152" s="121"/>
      <c r="O152" s="121"/>
      <c r="P152" s="121"/>
      <c r="Q152" s="121"/>
      <c r="R152" s="121"/>
      <c r="S152" s="121"/>
      <c r="T152" s="122">
        <v>0</v>
      </c>
      <c r="U152" s="122">
        <v>0</v>
      </c>
      <c r="V152" s="122">
        <v>0</v>
      </c>
      <c r="W152" s="122">
        <v>0</v>
      </c>
      <c r="X152" s="122">
        <v>0</v>
      </c>
      <c r="Y152" s="122">
        <v>0</v>
      </c>
      <c r="Z152" s="122">
        <v>0</v>
      </c>
      <c r="AA152" s="122">
        <v>0</v>
      </c>
      <c r="AB152" s="126"/>
      <c r="AC152" s="126"/>
      <c r="AD152" s="126"/>
      <c r="AE152" s="126"/>
      <c r="AF152" s="126"/>
      <c r="AG152" s="126"/>
      <c r="AH152" s="126"/>
      <c r="AI152" s="126"/>
      <c r="AJ152" s="126"/>
      <c r="AK152" s="126"/>
      <c r="AL152" s="126"/>
      <c r="AM152" s="126"/>
      <c r="AN152" s="126"/>
      <c r="AO152" s="126"/>
      <c r="AP152" s="126"/>
      <c r="AQ152" s="126"/>
      <c r="AR152" s="126"/>
      <c r="AS152" s="123">
        <v>0</v>
      </c>
      <c r="AT152" s="123">
        <v>0</v>
      </c>
      <c r="AU152" s="123">
        <v>0</v>
      </c>
      <c r="AV152" s="123">
        <v>0</v>
      </c>
      <c r="AW152" s="123">
        <v>0</v>
      </c>
      <c r="AX152" s="123">
        <v>0</v>
      </c>
      <c r="AY152" s="123">
        <v>0</v>
      </c>
      <c r="AZ152" s="123">
        <v>0</v>
      </c>
      <c r="BA152" s="126"/>
      <c r="BB152" s="126"/>
      <c r="BC152" s="126"/>
      <c r="BD152" s="126"/>
      <c r="BE152" s="126"/>
      <c r="BF152" s="126"/>
      <c r="BG152" s="126"/>
      <c r="BH152" s="126"/>
      <c r="BI152" s="126"/>
      <c r="BJ152" s="126"/>
      <c r="BK152" s="126"/>
      <c r="BL152" s="126"/>
      <c r="BM152" s="126"/>
      <c r="BN152" s="126"/>
      <c r="BO152" s="126"/>
      <c r="BP152" s="126"/>
      <c r="BQ152" s="126"/>
      <c r="BR152" s="124">
        <v>0</v>
      </c>
      <c r="BS152" s="124">
        <v>0</v>
      </c>
      <c r="BT152" s="124">
        <v>0</v>
      </c>
      <c r="BU152" s="124">
        <v>0</v>
      </c>
      <c r="BV152" s="124">
        <v>0</v>
      </c>
      <c r="BW152" s="124">
        <v>0</v>
      </c>
      <c r="BX152" s="124">
        <v>0</v>
      </c>
      <c r="BY152" s="124">
        <v>0</v>
      </c>
      <c r="BZ152" s="126"/>
      <c r="CA152" s="126"/>
      <c r="CB152" s="126"/>
      <c r="CC152" s="126"/>
      <c r="CD152" s="126"/>
      <c r="CE152" s="126"/>
      <c r="CF152" s="126"/>
      <c r="CG152" s="126"/>
      <c r="CH152" s="126"/>
      <c r="CI152" s="126"/>
      <c r="CJ152" s="126"/>
      <c r="CK152" s="126"/>
      <c r="CL152" s="126"/>
      <c r="CM152" s="126"/>
      <c r="CN152" s="126"/>
      <c r="CO152" s="126"/>
      <c r="CP152" s="126"/>
      <c r="CQ152" s="123">
        <v>0</v>
      </c>
      <c r="CR152" s="123">
        <v>0</v>
      </c>
      <c r="CS152" s="123">
        <v>0</v>
      </c>
      <c r="CT152" s="123">
        <v>0</v>
      </c>
      <c r="CU152" s="123">
        <v>0</v>
      </c>
      <c r="CV152" s="123">
        <v>0</v>
      </c>
      <c r="CW152" s="123">
        <v>0</v>
      </c>
      <c r="CX152" s="123">
        <v>0</v>
      </c>
      <c r="CY152" s="126"/>
      <c r="CZ152" s="126"/>
      <c r="DA152" s="126"/>
      <c r="DB152" s="126"/>
      <c r="DC152" s="126"/>
      <c r="DD152" s="126"/>
      <c r="DE152" s="126"/>
      <c r="DF152" s="126"/>
      <c r="DG152" s="126"/>
      <c r="DH152" s="126"/>
      <c r="DI152" s="126"/>
      <c r="DJ152" s="126"/>
      <c r="DK152" s="126"/>
      <c r="DL152" s="126"/>
      <c r="DM152" s="126"/>
      <c r="DN152" s="126"/>
      <c r="DO152" s="126"/>
      <c r="DP152" s="125">
        <v>45016</v>
      </c>
      <c r="DQ152" s="125">
        <v>45016</v>
      </c>
      <c r="DR152" s="125">
        <v>45016</v>
      </c>
      <c r="DS152" s="125">
        <v>45016</v>
      </c>
      <c r="DT152" s="125">
        <v>45016</v>
      </c>
      <c r="DU152" s="125">
        <v>45016</v>
      </c>
      <c r="DV152" s="125">
        <v>45016</v>
      </c>
      <c r="DW152" s="125">
        <v>45016</v>
      </c>
      <c r="DX152" s="126"/>
      <c r="DY152" s="126"/>
      <c r="DZ152" s="126"/>
      <c r="EA152" s="126"/>
      <c r="EB152" s="126"/>
      <c r="EC152" s="126"/>
      <c r="ED152" s="126"/>
      <c r="EE152" s="126"/>
      <c r="EF152" s="126"/>
      <c r="EG152" s="126"/>
      <c r="EH152" s="126"/>
      <c r="EI152" s="126"/>
      <c r="EJ152" s="126"/>
      <c r="EK152" s="126"/>
      <c r="EL152" s="126"/>
      <c r="EM152" s="126"/>
      <c r="EN152" s="126"/>
      <c r="EO152" s="126" t="s">
        <v>150</v>
      </c>
      <c r="EP152" s="126" t="s">
        <v>150</v>
      </c>
      <c r="EQ152" s="126" t="s">
        <v>150</v>
      </c>
      <c r="ER152" s="126" t="s">
        <v>150</v>
      </c>
      <c r="ES152" s="126" t="s">
        <v>150</v>
      </c>
      <c r="ET152" s="126" t="s">
        <v>150</v>
      </c>
      <c r="EU152" s="126" t="s">
        <v>150</v>
      </c>
      <c r="EV152" s="126" t="s">
        <v>150</v>
      </c>
      <c r="EW152" s="126" t="s">
        <v>151</v>
      </c>
      <c r="EX152" s="126" t="s">
        <v>175</v>
      </c>
      <c r="EY152" s="123">
        <v>54.672397310000001</v>
      </c>
      <c r="EZ152" s="126" t="s">
        <v>175</v>
      </c>
      <c r="FA152" s="126"/>
      <c r="FB152" s="126"/>
      <c r="FC152" s="126"/>
      <c r="FD152" s="126"/>
      <c r="FE152" s="126"/>
      <c r="FF152" s="126"/>
      <c r="FG152" s="126"/>
      <c r="FH152" s="126"/>
      <c r="FI152" s="126"/>
      <c r="FJ152" s="126"/>
      <c r="FK152" s="126"/>
      <c r="FL152" s="126"/>
      <c r="FM152" s="126"/>
      <c r="FN152" s="126"/>
      <c r="FO152" s="126"/>
      <c r="FP152" s="126"/>
      <c r="FQ152" s="126"/>
      <c r="FR152" s="126" t="s">
        <v>157</v>
      </c>
      <c r="FS152" s="126" t="s">
        <v>157</v>
      </c>
      <c r="FT152" s="126" t="s">
        <v>157</v>
      </c>
      <c r="FU152" s="126" t="s">
        <v>157</v>
      </c>
      <c r="FV152" s="126" t="s">
        <v>196</v>
      </c>
      <c r="FW152" s="126" t="s">
        <v>196</v>
      </c>
      <c r="FX152" s="126" t="s">
        <v>157</v>
      </c>
      <c r="FY152" s="126" t="s">
        <v>144</v>
      </c>
      <c r="FZ152" s="126" t="s">
        <v>384</v>
      </c>
      <c r="GA152" s="126" t="s">
        <v>163</v>
      </c>
    </row>
    <row r="153" spans="1:183" ht="14.25" customHeight="1">
      <c r="A153" s="121">
        <v>151</v>
      </c>
      <c r="B153" s="121" t="s">
        <v>389</v>
      </c>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c r="AA153" s="122">
        <v>1.4799999999999999E-4</v>
      </c>
      <c r="AB153" s="126"/>
      <c r="AC153" s="126"/>
      <c r="AD153" s="126"/>
      <c r="AE153" s="126"/>
      <c r="AF153" s="126"/>
      <c r="AG153" s="126"/>
      <c r="AH153" s="126"/>
      <c r="AI153" s="126"/>
      <c r="AJ153" s="126"/>
      <c r="AK153" s="126"/>
      <c r="AL153" s="126"/>
      <c r="AM153" s="126"/>
      <c r="AN153" s="126"/>
      <c r="AO153" s="126"/>
      <c r="AP153" s="126"/>
      <c r="AQ153" s="126"/>
      <c r="AR153" s="126"/>
      <c r="AS153" s="126"/>
      <c r="AT153" s="126"/>
      <c r="AU153" s="126"/>
      <c r="AV153" s="126"/>
      <c r="AW153" s="126"/>
      <c r="AX153" s="126"/>
      <c r="AY153" s="126"/>
      <c r="AZ153" s="123">
        <v>1.9789000000000001E-2</v>
      </c>
      <c r="BA153" s="126"/>
      <c r="BB153" s="126"/>
      <c r="BC153" s="126"/>
      <c r="BD153" s="126"/>
      <c r="BE153" s="126"/>
      <c r="BF153" s="126"/>
      <c r="BG153" s="126"/>
      <c r="BH153" s="126"/>
      <c r="BI153" s="126"/>
      <c r="BJ153" s="126"/>
      <c r="BK153" s="126"/>
      <c r="BL153" s="126"/>
      <c r="BM153" s="126"/>
      <c r="BN153" s="126"/>
      <c r="BO153" s="126"/>
      <c r="BP153" s="126"/>
      <c r="BQ153" s="126"/>
      <c r="BR153" s="126"/>
      <c r="BS153" s="126"/>
      <c r="BT153" s="126"/>
      <c r="BU153" s="126"/>
      <c r="BV153" s="126"/>
      <c r="BW153" s="126"/>
      <c r="BX153" s="126"/>
      <c r="BY153" s="124">
        <v>0</v>
      </c>
      <c r="BZ153" s="126"/>
      <c r="CA153" s="126"/>
      <c r="CB153" s="126"/>
      <c r="CC153" s="126"/>
      <c r="CD153" s="126"/>
      <c r="CE153" s="126"/>
      <c r="CF153" s="126"/>
      <c r="CG153" s="126"/>
      <c r="CH153" s="126"/>
      <c r="CI153" s="126"/>
      <c r="CJ153" s="126"/>
      <c r="CK153" s="126"/>
      <c r="CL153" s="126"/>
      <c r="CM153" s="126"/>
      <c r="CN153" s="126"/>
      <c r="CO153" s="126"/>
      <c r="CP153" s="126"/>
      <c r="CQ153" s="126"/>
      <c r="CR153" s="126"/>
      <c r="CS153" s="126"/>
      <c r="CT153" s="126"/>
      <c r="CU153" s="126"/>
      <c r="CV153" s="126"/>
      <c r="CW153" s="126"/>
      <c r="CX153" s="123">
        <v>0.26005276999999999</v>
      </c>
      <c r="CY153" s="126"/>
      <c r="CZ153" s="126"/>
      <c r="DA153" s="126"/>
      <c r="DB153" s="126"/>
      <c r="DC153" s="126"/>
      <c r="DD153" s="126"/>
      <c r="DE153" s="126"/>
      <c r="DF153" s="126"/>
      <c r="DG153" s="126"/>
      <c r="DH153" s="126"/>
      <c r="DI153" s="126"/>
      <c r="DJ153" s="126"/>
      <c r="DK153" s="126"/>
      <c r="DL153" s="126"/>
      <c r="DM153" s="126"/>
      <c r="DN153" s="126"/>
      <c r="DO153" s="126"/>
      <c r="DP153" s="126"/>
      <c r="DQ153" s="126"/>
      <c r="DR153" s="126"/>
      <c r="DS153" s="126"/>
      <c r="DT153" s="126"/>
      <c r="DU153" s="126"/>
      <c r="DV153" s="126"/>
      <c r="DW153" s="125">
        <v>44790</v>
      </c>
      <c r="DX153" s="126"/>
      <c r="DY153" s="126"/>
      <c r="DZ153" s="126"/>
      <c r="EA153" s="126"/>
      <c r="EB153" s="126"/>
      <c r="EC153" s="126"/>
      <c r="ED153" s="126"/>
      <c r="EE153" s="126"/>
      <c r="EF153" s="126"/>
      <c r="EG153" s="126"/>
      <c r="EH153" s="126"/>
      <c r="EI153" s="126"/>
      <c r="EJ153" s="126"/>
      <c r="EK153" s="126"/>
      <c r="EL153" s="126"/>
      <c r="EM153" s="126"/>
      <c r="EN153" s="126"/>
      <c r="EO153" s="126"/>
      <c r="EP153" s="126"/>
      <c r="EQ153" s="126"/>
      <c r="ER153" s="126"/>
      <c r="ES153" s="126"/>
      <c r="ET153" s="126"/>
      <c r="EU153" s="126"/>
      <c r="EV153" s="126" t="s">
        <v>359</v>
      </c>
      <c r="EW153" s="126" t="s">
        <v>142</v>
      </c>
      <c r="EX153" s="126" t="s">
        <v>180</v>
      </c>
      <c r="EY153" s="123">
        <v>0.20118859</v>
      </c>
      <c r="EZ153" s="126"/>
      <c r="FA153" s="126"/>
      <c r="FB153" s="126"/>
      <c r="FC153" s="126"/>
      <c r="FD153" s="126"/>
      <c r="FE153" s="126"/>
      <c r="FF153" s="126"/>
      <c r="FG153" s="126"/>
      <c r="FH153" s="126"/>
      <c r="FI153" s="126"/>
      <c r="FJ153" s="126"/>
      <c r="FK153" s="126"/>
      <c r="FL153" s="126"/>
      <c r="FM153" s="126"/>
      <c r="FN153" s="126"/>
      <c r="FO153" s="126"/>
      <c r="FP153" s="126"/>
      <c r="FQ153" s="126"/>
      <c r="FR153" s="126"/>
      <c r="FS153" s="126"/>
      <c r="FT153" s="126"/>
      <c r="FU153" s="126"/>
      <c r="FV153" s="126"/>
      <c r="FW153" s="126"/>
      <c r="FX153" s="126"/>
      <c r="FY153" s="126"/>
      <c r="FZ153" s="126"/>
      <c r="GA153" s="126" t="s">
        <v>146</v>
      </c>
    </row>
    <row r="154" spans="1:183" ht="14.25" customHeight="1">
      <c r="A154" s="121">
        <v>152</v>
      </c>
      <c r="B154" s="121" t="s">
        <v>390</v>
      </c>
      <c r="C154" s="121"/>
      <c r="D154" s="121"/>
      <c r="E154" s="121"/>
      <c r="F154" s="121"/>
      <c r="G154" s="121"/>
      <c r="H154" s="121"/>
      <c r="I154" s="121"/>
      <c r="J154" s="121"/>
      <c r="K154" s="122">
        <v>1.3999999999999999E-4</v>
      </c>
      <c r="L154" s="122">
        <v>1.3999999999999999E-4</v>
      </c>
      <c r="M154" s="122">
        <v>1.3999999999999999E-4</v>
      </c>
      <c r="N154" s="122">
        <v>1.3999999999999999E-4</v>
      </c>
      <c r="O154" s="122">
        <v>1.3999999999999999E-4</v>
      </c>
      <c r="P154" s="122">
        <v>1.3999999999999999E-4</v>
      </c>
      <c r="Q154" s="122">
        <v>1.3999999999999999E-4</v>
      </c>
      <c r="R154" s="122">
        <v>1.3999999999999999E-4</v>
      </c>
      <c r="S154" s="122">
        <v>1.3999999999999999E-4</v>
      </c>
      <c r="T154" s="122">
        <v>1.3999999999999999E-4</v>
      </c>
      <c r="U154" s="122">
        <v>1.3999999999999999E-4</v>
      </c>
      <c r="V154" s="122">
        <v>1.3999999999999999E-4</v>
      </c>
      <c r="W154" s="122">
        <v>1.3999999999999999E-4</v>
      </c>
      <c r="X154" s="122">
        <v>1.3999999999999999E-4</v>
      </c>
      <c r="Y154" s="122">
        <v>1.3999999999999999E-4</v>
      </c>
      <c r="Z154" s="122">
        <v>1.3999999999999999E-4</v>
      </c>
      <c r="AA154" s="122">
        <v>1.3999999999999999E-4</v>
      </c>
      <c r="AB154" s="126"/>
      <c r="AC154" s="126"/>
      <c r="AD154" s="126"/>
      <c r="AE154" s="126"/>
      <c r="AF154" s="126"/>
      <c r="AG154" s="126"/>
      <c r="AH154" s="126"/>
      <c r="AI154" s="126"/>
      <c r="AJ154" s="123">
        <v>1.8735999999999999E-2</v>
      </c>
      <c r="AK154" s="123">
        <v>1.8735999999999999E-2</v>
      </c>
      <c r="AL154" s="123">
        <v>1.8735999999999999E-2</v>
      </c>
      <c r="AM154" s="123">
        <v>1.8735999999999999E-2</v>
      </c>
      <c r="AN154" s="123">
        <v>1.8735999999999999E-2</v>
      </c>
      <c r="AO154" s="123">
        <v>1.8735999999999999E-2</v>
      </c>
      <c r="AP154" s="123">
        <v>1.8735999999999999E-2</v>
      </c>
      <c r="AQ154" s="123">
        <v>1.8735999999999999E-2</v>
      </c>
      <c r="AR154" s="123">
        <v>1.8735999999999999E-2</v>
      </c>
      <c r="AS154" s="123">
        <v>1.8735999999999999E-2</v>
      </c>
      <c r="AT154" s="123">
        <v>1.8735999999999999E-2</v>
      </c>
      <c r="AU154" s="123">
        <v>1.8735999999999999E-2</v>
      </c>
      <c r="AV154" s="123">
        <v>1.8735999999999999E-2</v>
      </c>
      <c r="AW154" s="123">
        <v>1.8735999999999999E-2</v>
      </c>
      <c r="AX154" s="123">
        <v>1.8735999999999999E-2</v>
      </c>
      <c r="AY154" s="123">
        <v>1.8735999999999999E-2</v>
      </c>
      <c r="AZ154" s="123">
        <v>1.8735999999999999E-2</v>
      </c>
      <c r="BA154" s="126"/>
      <c r="BB154" s="126"/>
      <c r="BC154" s="126"/>
      <c r="BD154" s="126"/>
      <c r="BE154" s="126"/>
      <c r="BF154" s="126"/>
      <c r="BG154" s="126"/>
      <c r="BH154" s="126"/>
      <c r="BI154" s="124">
        <v>0</v>
      </c>
      <c r="BJ154" s="124">
        <v>0</v>
      </c>
      <c r="BK154" s="124">
        <v>0</v>
      </c>
      <c r="BL154" s="124">
        <v>0</v>
      </c>
      <c r="BM154" s="124">
        <v>0</v>
      </c>
      <c r="BN154" s="124">
        <v>0</v>
      </c>
      <c r="BO154" s="124">
        <v>0</v>
      </c>
      <c r="BP154" s="124">
        <v>0</v>
      </c>
      <c r="BQ154" s="124">
        <v>0</v>
      </c>
      <c r="BR154" s="124">
        <v>0</v>
      </c>
      <c r="BS154" s="124">
        <v>0</v>
      </c>
      <c r="BT154" s="124">
        <v>0</v>
      </c>
      <c r="BU154" s="124">
        <v>0</v>
      </c>
      <c r="BV154" s="124">
        <v>0</v>
      </c>
      <c r="BW154" s="124">
        <v>0</v>
      </c>
      <c r="BX154" s="124">
        <v>0</v>
      </c>
      <c r="BY154" s="124">
        <v>0</v>
      </c>
      <c r="BZ154" s="126"/>
      <c r="CA154" s="126"/>
      <c r="CB154" s="126"/>
      <c r="CC154" s="126"/>
      <c r="CD154" s="126"/>
      <c r="CE154" s="126"/>
      <c r="CF154" s="126"/>
      <c r="CG154" s="126"/>
      <c r="CH154" s="123">
        <v>0.37347003000000001</v>
      </c>
      <c r="CI154" s="123">
        <v>0.37347003000000001</v>
      </c>
      <c r="CJ154" s="123">
        <v>0.37347003000000001</v>
      </c>
      <c r="CK154" s="123">
        <v>0.37347003000000001</v>
      </c>
      <c r="CL154" s="123">
        <v>0.37347003000000001</v>
      </c>
      <c r="CM154" s="123">
        <v>0.37347003000000001</v>
      </c>
      <c r="CN154" s="123">
        <v>0.37347003000000001</v>
      </c>
      <c r="CO154" s="123">
        <v>0.37347003000000001</v>
      </c>
      <c r="CP154" s="123">
        <v>0.37347003000000001</v>
      </c>
      <c r="CQ154" s="123">
        <v>0.37347003000000001</v>
      </c>
      <c r="CR154" s="123">
        <v>0.37347003000000001</v>
      </c>
      <c r="CS154" s="123">
        <v>0.37347003000000001</v>
      </c>
      <c r="CT154" s="123">
        <v>0.37347003000000001</v>
      </c>
      <c r="CU154" s="123">
        <v>0.37347003000000001</v>
      </c>
      <c r="CV154" s="123">
        <v>0.37347003000000001</v>
      </c>
      <c r="CW154" s="123">
        <v>0.37347003000000001</v>
      </c>
      <c r="CX154" s="123">
        <v>0.37347003000000001</v>
      </c>
      <c r="CY154" s="126"/>
      <c r="CZ154" s="126"/>
      <c r="DA154" s="126"/>
      <c r="DB154" s="126"/>
      <c r="DC154" s="126"/>
      <c r="DD154" s="126"/>
      <c r="DE154" s="126"/>
      <c r="DF154" s="126"/>
      <c r="DG154" s="125">
        <v>45291</v>
      </c>
      <c r="DH154" s="125">
        <v>45291</v>
      </c>
      <c r="DI154" s="125">
        <v>45291</v>
      </c>
      <c r="DJ154" s="125">
        <v>45291</v>
      </c>
      <c r="DK154" s="125">
        <v>45291</v>
      </c>
      <c r="DL154" s="125">
        <v>45291</v>
      </c>
      <c r="DM154" s="125">
        <v>45291</v>
      </c>
      <c r="DN154" s="125">
        <v>45291</v>
      </c>
      <c r="DO154" s="125">
        <v>45291</v>
      </c>
      <c r="DP154" s="125">
        <v>45291</v>
      </c>
      <c r="DQ154" s="125">
        <v>45291</v>
      </c>
      <c r="DR154" s="125">
        <v>45291</v>
      </c>
      <c r="DS154" s="125">
        <v>45291</v>
      </c>
      <c r="DT154" s="125">
        <v>45291</v>
      </c>
      <c r="DU154" s="125">
        <v>45291</v>
      </c>
      <c r="DV154" s="125">
        <v>45291</v>
      </c>
      <c r="DW154" s="125">
        <v>45291</v>
      </c>
      <c r="DX154" s="126"/>
      <c r="DY154" s="126"/>
      <c r="DZ154" s="126"/>
      <c r="EA154" s="126"/>
      <c r="EB154" s="126"/>
      <c r="EC154" s="126"/>
      <c r="ED154" s="126"/>
      <c r="EE154" s="126"/>
      <c r="EF154" s="126" t="s">
        <v>150</v>
      </c>
      <c r="EG154" s="126" t="s">
        <v>150</v>
      </c>
      <c r="EH154" s="126" t="s">
        <v>150</v>
      </c>
      <c r="EI154" s="126" t="s">
        <v>150</v>
      </c>
      <c r="EJ154" s="126" t="s">
        <v>150</v>
      </c>
      <c r="EK154" s="126" t="s">
        <v>150</v>
      </c>
      <c r="EL154" s="126" t="s">
        <v>150</v>
      </c>
      <c r="EM154" s="126" t="s">
        <v>150</v>
      </c>
      <c r="EN154" s="126" t="s">
        <v>150</v>
      </c>
      <c r="EO154" s="126" t="s">
        <v>150</v>
      </c>
      <c r="EP154" s="126" t="s">
        <v>150</v>
      </c>
      <c r="EQ154" s="126" t="s">
        <v>150</v>
      </c>
      <c r="ER154" s="126" t="s">
        <v>150</v>
      </c>
      <c r="ES154" s="126" t="s">
        <v>150</v>
      </c>
      <c r="ET154" s="126" t="s">
        <v>150</v>
      </c>
      <c r="EU154" s="126" t="s">
        <v>150</v>
      </c>
      <c r="EV154" s="126" t="s">
        <v>150</v>
      </c>
      <c r="EW154" s="126" t="s">
        <v>151</v>
      </c>
      <c r="EX154" s="126" t="s">
        <v>152</v>
      </c>
      <c r="EY154" s="123">
        <v>57895.048104560003</v>
      </c>
      <c r="EZ154" s="126" t="s">
        <v>161</v>
      </c>
      <c r="FA154" s="126"/>
      <c r="FB154" s="126"/>
      <c r="FC154" s="126"/>
      <c r="FD154" s="126"/>
      <c r="FE154" s="126"/>
      <c r="FF154" s="126"/>
      <c r="FG154" s="126"/>
      <c r="FH154" s="126"/>
      <c r="FI154" s="126" t="s">
        <v>144</v>
      </c>
      <c r="FJ154" s="126" t="s">
        <v>144</v>
      </c>
      <c r="FK154" s="126" t="s">
        <v>144</v>
      </c>
      <c r="FL154" s="126" t="s">
        <v>144</v>
      </c>
      <c r="FM154" s="126" t="s">
        <v>144</v>
      </c>
      <c r="FN154" s="126" t="s">
        <v>144</v>
      </c>
      <c r="FO154" s="126" t="s">
        <v>144</v>
      </c>
      <c r="FP154" s="126" t="s">
        <v>144</v>
      </c>
      <c r="FQ154" s="126" t="s">
        <v>144</v>
      </c>
      <c r="FR154" s="126" t="s">
        <v>157</v>
      </c>
      <c r="FS154" s="126" t="s">
        <v>157</v>
      </c>
      <c r="FT154" s="126" t="s">
        <v>157</v>
      </c>
      <c r="FU154" s="126" t="s">
        <v>157</v>
      </c>
      <c r="FV154" s="126" t="s">
        <v>157</v>
      </c>
      <c r="FW154" s="126" t="s">
        <v>157</v>
      </c>
      <c r="FX154" s="126" t="s">
        <v>157</v>
      </c>
      <c r="FY154" s="126" t="s">
        <v>157</v>
      </c>
      <c r="FZ154" s="126" t="s">
        <v>328</v>
      </c>
      <c r="GA154" s="126" t="s">
        <v>329</v>
      </c>
    </row>
    <row r="155" spans="1:183" ht="14.25" customHeight="1">
      <c r="A155" s="121">
        <v>153</v>
      </c>
      <c r="B155" s="121" t="s">
        <v>391</v>
      </c>
      <c r="C155" s="121"/>
      <c r="D155" s="121"/>
      <c r="E155" s="121"/>
      <c r="F155" s="121"/>
      <c r="G155" s="121"/>
      <c r="H155" s="121"/>
      <c r="I155" s="121"/>
      <c r="J155" s="121"/>
      <c r="K155" s="122">
        <v>1.8707999999999999E-2</v>
      </c>
      <c r="L155" s="122">
        <v>1.8709E-2</v>
      </c>
      <c r="M155" s="122">
        <v>1.8709E-2</v>
      </c>
      <c r="N155" s="122">
        <v>1.8714999999999999E-2</v>
      </c>
      <c r="O155" s="122">
        <v>1.8714999999999999E-2</v>
      </c>
      <c r="P155" s="122">
        <v>1.8717999999999999E-2</v>
      </c>
      <c r="Q155" s="122">
        <v>1.8717999999999999E-2</v>
      </c>
      <c r="R155" s="122">
        <v>1.8717999999999999E-2</v>
      </c>
      <c r="S155" s="122">
        <v>1.8717999999999999E-2</v>
      </c>
      <c r="T155" s="122">
        <v>1.8720000000000001E-2</v>
      </c>
      <c r="U155" s="122">
        <v>1.8720000000000001E-2</v>
      </c>
      <c r="V155" s="122">
        <v>1.8721999999999999E-2</v>
      </c>
      <c r="W155" s="122">
        <v>1.8724000000000001E-2</v>
      </c>
      <c r="X155" s="122">
        <v>1.8724000000000001E-2</v>
      </c>
      <c r="Y155" s="122">
        <v>1.8724000000000001E-2</v>
      </c>
      <c r="Z155" s="122">
        <v>1.873E-2</v>
      </c>
      <c r="AA155" s="122">
        <v>1.873E-2</v>
      </c>
      <c r="AB155" s="126"/>
      <c r="AC155" s="126"/>
      <c r="AD155" s="126"/>
      <c r="AE155" s="126"/>
      <c r="AF155" s="126"/>
      <c r="AG155" s="126"/>
      <c r="AH155" s="126"/>
      <c r="AI155" s="126"/>
      <c r="AJ155" s="123">
        <v>2.5045489999999999</v>
      </c>
      <c r="AK155" s="123">
        <v>2.5045489999999999</v>
      </c>
      <c r="AL155" s="123">
        <v>2.5045489999999999</v>
      </c>
      <c r="AM155" s="123">
        <v>2.5045489999999999</v>
      </c>
      <c r="AN155" s="123">
        <v>2.5045489999999999</v>
      </c>
      <c r="AO155" s="123">
        <v>2.5045489999999999</v>
      </c>
      <c r="AP155" s="123">
        <v>2.5045489999999999</v>
      </c>
      <c r="AQ155" s="123">
        <v>2.5045489999999999</v>
      </c>
      <c r="AR155" s="123">
        <v>2.5045489999999999</v>
      </c>
      <c r="AS155" s="123">
        <v>2.5045489999999999</v>
      </c>
      <c r="AT155" s="123">
        <v>2.5045489999999999</v>
      </c>
      <c r="AU155" s="123">
        <v>2.5045489999999999</v>
      </c>
      <c r="AV155" s="123">
        <v>2.5045489999999999</v>
      </c>
      <c r="AW155" s="123">
        <v>2.5045489999999999</v>
      </c>
      <c r="AX155" s="123">
        <v>2.5045489999999999</v>
      </c>
      <c r="AY155" s="123">
        <v>2.5045489999999999</v>
      </c>
      <c r="AZ155" s="123">
        <v>2.5045489999999999</v>
      </c>
      <c r="BA155" s="126"/>
      <c r="BB155" s="126"/>
      <c r="BC155" s="126"/>
      <c r="BD155" s="126"/>
      <c r="BE155" s="126"/>
      <c r="BF155" s="126"/>
      <c r="BG155" s="126"/>
      <c r="BH155" s="126"/>
      <c r="BI155" s="124">
        <v>0</v>
      </c>
      <c r="BJ155" s="124">
        <v>0</v>
      </c>
      <c r="BK155" s="124">
        <v>0</v>
      </c>
      <c r="BL155" s="124">
        <v>0</v>
      </c>
      <c r="BM155" s="124">
        <v>0</v>
      </c>
      <c r="BN155" s="124">
        <v>0</v>
      </c>
      <c r="BO155" s="124">
        <v>0</v>
      </c>
      <c r="BP155" s="124">
        <v>0</v>
      </c>
      <c r="BQ155" s="124">
        <v>0</v>
      </c>
      <c r="BR155" s="124">
        <v>0</v>
      </c>
      <c r="BS155" s="124">
        <v>0</v>
      </c>
      <c r="BT155" s="124">
        <v>0</v>
      </c>
      <c r="BU155" s="124">
        <v>0</v>
      </c>
      <c r="BV155" s="124">
        <v>0</v>
      </c>
      <c r="BW155" s="124">
        <v>0</v>
      </c>
      <c r="BX155" s="124">
        <v>0</v>
      </c>
      <c r="BY155" s="124">
        <v>0</v>
      </c>
      <c r="BZ155" s="126"/>
      <c r="CA155" s="126"/>
      <c r="CB155" s="126"/>
      <c r="CC155" s="126"/>
      <c r="CD155" s="126"/>
      <c r="CE155" s="126"/>
      <c r="CF155" s="126"/>
      <c r="CG155" s="126"/>
      <c r="CH155" s="123">
        <v>49.923889639999999</v>
      </c>
      <c r="CI155" s="123">
        <v>49.923889639999999</v>
      </c>
      <c r="CJ155" s="123">
        <v>49.923889639999999</v>
      </c>
      <c r="CK155" s="123">
        <v>49.923889639999999</v>
      </c>
      <c r="CL155" s="123">
        <v>49.923889639999999</v>
      </c>
      <c r="CM155" s="123">
        <v>49.923889639999999</v>
      </c>
      <c r="CN155" s="123">
        <v>49.923889639999999</v>
      </c>
      <c r="CO155" s="123">
        <v>49.923889639999999</v>
      </c>
      <c r="CP155" s="123">
        <v>49.923889639999999</v>
      </c>
      <c r="CQ155" s="123">
        <v>49.923889639999999</v>
      </c>
      <c r="CR155" s="123">
        <v>49.923889639999999</v>
      </c>
      <c r="CS155" s="123">
        <v>49.923889639999999</v>
      </c>
      <c r="CT155" s="123">
        <v>49.923889639999999</v>
      </c>
      <c r="CU155" s="123">
        <v>49.923889639999999</v>
      </c>
      <c r="CV155" s="123">
        <v>49.923889639999999</v>
      </c>
      <c r="CW155" s="123">
        <v>49.923889639999999</v>
      </c>
      <c r="CX155" s="123">
        <v>49.923889639999999</v>
      </c>
      <c r="CY155" s="126"/>
      <c r="CZ155" s="126"/>
      <c r="DA155" s="126"/>
      <c r="DB155" s="126"/>
      <c r="DC155" s="126"/>
      <c r="DD155" s="126"/>
      <c r="DE155" s="126"/>
      <c r="DF155" s="126"/>
      <c r="DG155" s="125">
        <v>45291</v>
      </c>
      <c r="DH155" s="125">
        <v>45291</v>
      </c>
      <c r="DI155" s="125">
        <v>45291</v>
      </c>
      <c r="DJ155" s="125">
        <v>45291</v>
      </c>
      <c r="DK155" s="125">
        <v>45291</v>
      </c>
      <c r="DL155" s="125">
        <v>45291</v>
      </c>
      <c r="DM155" s="125">
        <v>45291</v>
      </c>
      <c r="DN155" s="125">
        <v>45291</v>
      </c>
      <c r="DO155" s="125">
        <v>45291</v>
      </c>
      <c r="DP155" s="125">
        <v>45291</v>
      </c>
      <c r="DQ155" s="125">
        <v>45291</v>
      </c>
      <c r="DR155" s="125">
        <v>45291</v>
      </c>
      <c r="DS155" s="125">
        <v>45291</v>
      </c>
      <c r="DT155" s="125">
        <v>45291</v>
      </c>
      <c r="DU155" s="125">
        <v>45291</v>
      </c>
      <c r="DV155" s="125">
        <v>45291</v>
      </c>
      <c r="DW155" s="125">
        <v>45291</v>
      </c>
      <c r="DX155" s="126"/>
      <c r="DY155" s="126"/>
      <c r="DZ155" s="126"/>
      <c r="EA155" s="126"/>
      <c r="EB155" s="126"/>
      <c r="EC155" s="126"/>
      <c r="ED155" s="126"/>
      <c r="EE155" s="126"/>
      <c r="EF155" s="126" t="s">
        <v>150</v>
      </c>
      <c r="EG155" s="126" t="s">
        <v>150</v>
      </c>
      <c r="EH155" s="126" t="s">
        <v>150</v>
      </c>
      <c r="EI155" s="126" t="s">
        <v>150</v>
      </c>
      <c r="EJ155" s="126" t="s">
        <v>150</v>
      </c>
      <c r="EK155" s="126" t="s">
        <v>150</v>
      </c>
      <c r="EL155" s="126" t="s">
        <v>150</v>
      </c>
      <c r="EM155" s="126" t="s">
        <v>150</v>
      </c>
      <c r="EN155" s="126" t="s">
        <v>150</v>
      </c>
      <c r="EO155" s="126" t="s">
        <v>150</v>
      </c>
      <c r="EP155" s="126" t="s">
        <v>150</v>
      </c>
      <c r="EQ155" s="126" t="s">
        <v>150</v>
      </c>
      <c r="ER155" s="126" t="s">
        <v>150</v>
      </c>
      <c r="ES155" s="126" t="s">
        <v>150</v>
      </c>
      <c r="ET155" s="126" t="s">
        <v>150</v>
      </c>
      <c r="EU155" s="126" t="s">
        <v>150</v>
      </c>
      <c r="EV155" s="126" t="s">
        <v>150</v>
      </c>
      <c r="EW155" s="126" t="s">
        <v>151</v>
      </c>
      <c r="EX155" s="126" t="s">
        <v>152</v>
      </c>
      <c r="EY155" s="123">
        <v>10020539.164629901</v>
      </c>
      <c r="EZ155" s="126" t="s">
        <v>161</v>
      </c>
      <c r="FA155" s="126"/>
      <c r="FB155" s="126"/>
      <c r="FC155" s="126"/>
      <c r="FD155" s="126"/>
      <c r="FE155" s="126"/>
      <c r="FF155" s="126"/>
      <c r="FG155" s="126"/>
      <c r="FH155" s="126"/>
      <c r="FI155" s="126" t="s">
        <v>144</v>
      </c>
      <c r="FJ155" s="126" t="s">
        <v>144</v>
      </c>
      <c r="FK155" s="126" t="s">
        <v>144</v>
      </c>
      <c r="FL155" s="126" t="s">
        <v>144</v>
      </c>
      <c r="FM155" s="126" t="s">
        <v>144</v>
      </c>
      <c r="FN155" s="126" t="s">
        <v>144</v>
      </c>
      <c r="FO155" s="126" t="s">
        <v>144</v>
      </c>
      <c r="FP155" s="126" t="s">
        <v>144</v>
      </c>
      <c r="FQ155" s="126" t="s">
        <v>144</v>
      </c>
      <c r="FR155" s="126" t="s">
        <v>144</v>
      </c>
      <c r="FS155" s="126" t="s">
        <v>144</v>
      </c>
      <c r="FT155" s="126" t="s">
        <v>144</v>
      </c>
      <c r="FU155" s="126" t="s">
        <v>144</v>
      </c>
      <c r="FV155" s="126" t="s">
        <v>144</v>
      </c>
      <c r="FW155" s="126" t="s">
        <v>144</v>
      </c>
      <c r="FX155" s="126" t="s">
        <v>144</v>
      </c>
      <c r="FY155" s="126" t="s">
        <v>144</v>
      </c>
      <c r="FZ155" s="126" t="s">
        <v>162</v>
      </c>
      <c r="GA155" s="126" t="s">
        <v>163</v>
      </c>
    </row>
    <row r="156" spans="1:183" ht="14.25" customHeight="1">
      <c r="A156" s="121">
        <v>154</v>
      </c>
      <c r="B156" s="121" t="s">
        <v>392</v>
      </c>
      <c r="C156" s="121"/>
      <c r="D156" s="121"/>
      <c r="E156" s="121"/>
      <c r="F156" s="121"/>
      <c r="G156" s="121"/>
      <c r="H156" s="121"/>
      <c r="I156" s="121"/>
      <c r="J156" s="121"/>
      <c r="K156" s="121"/>
      <c r="L156" s="121"/>
      <c r="M156" s="121"/>
      <c r="N156" s="122">
        <v>0</v>
      </c>
      <c r="O156" s="122">
        <v>0</v>
      </c>
      <c r="P156" s="122">
        <v>0</v>
      </c>
      <c r="Q156" s="122">
        <v>0</v>
      </c>
      <c r="R156" s="122">
        <v>0</v>
      </c>
      <c r="S156" s="122">
        <v>0</v>
      </c>
      <c r="T156" s="122">
        <v>0</v>
      </c>
      <c r="U156" s="122">
        <v>0</v>
      </c>
      <c r="V156" s="122">
        <v>0</v>
      </c>
      <c r="W156" s="122">
        <v>0</v>
      </c>
      <c r="X156" s="122">
        <v>0</v>
      </c>
      <c r="Y156" s="122">
        <v>0</v>
      </c>
      <c r="Z156" s="122">
        <v>0</v>
      </c>
      <c r="AA156" s="122">
        <v>0</v>
      </c>
      <c r="AB156" s="126"/>
      <c r="AC156" s="126"/>
      <c r="AD156" s="126"/>
      <c r="AE156" s="126"/>
      <c r="AF156" s="126"/>
      <c r="AG156" s="126"/>
      <c r="AH156" s="126"/>
      <c r="AI156" s="126"/>
      <c r="AJ156" s="126"/>
      <c r="AK156" s="126"/>
      <c r="AL156" s="126"/>
      <c r="AM156" s="123">
        <v>0</v>
      </c>
      <c r="AN156" s="123">
        <v>0</v>
      </c>
      <c r="AO156" s="123">
        <v>0</v>
      </c>
      <c r="AP156" s="123">
        <v>0</v>
      </c>
      <c r="AQ156" s="123">
        <v>0</v>
      </c>
      <c r="AR156" s="123">
        <v>0</v>
      </c>
      <c r="AS156" s="123">
        <v>0</v>
      </c>
      <c r="AT156" s="123">
        <v>0</v>
      </c>
      <c r="AU156" s="123">
        <v>0</v>
      </c>
      <c r="AV156" s="123">
        <v>0</v>
      </c>
      <c r="AW156" s="123">
        <v>0</v>
      </c>
      <c r="AX156" s="123">
        <v>0</v>
      </c>
      <c r="AY156" s="123">
        <v>0</v>
      </c>
      <c r="AZ156" s="123">
        <v>0</v>
      </c>
      <c r="BA156" s="126"/>
      <c r="BB156" s="126"/>
      <c r="BC156" s="126"/>
      <c r="BD156" s="126"/>
      <c r="BE156" s="126"/>
      <c r="BF156" s="126"/>
      <c r="BG156" s="126"/>
      <c r="BH156" s="126"/>
      <c r="BI156" s="126"/>
      <c r="BJ156" s="126"/>
      <c r="BK156" s="126"/>
      <c r="BL156" s="124">
        <v>0</v>
      </c>
      <c r="BM156" s="124">
        <v>0</v>
      </c>
      <c r="BN156" s="124">
        <v>0</v>
      </c>
      <c r="BO156" s="124">
        <v>0</v>
      </c>
      <c r="BP156" s="124">
        <v>0</v>
      </c>
      <c r="BQ156" s="124">
        <v>0</v>
      </c>
      <c r="BR156" s="124">
        <v>0</v>
      </c>
      <c r="BS156" s="124">
        <v>0</v>
      </c>
      <c r="BT156" s="124">
        <v>0</v>
      </c>
      <c r="BU156" s="124">
        <v>0</v>
      </c>
      <c r="BV156" s="124">
        <v>0</v>
      </c>
      <c r="BW156" s="124">
        <v>0</v>
      </c>
      <c r="BX156" s="124">
        <v>0</v>
      </c>
      <c r="BY156" s="124">
        <v>0</v>
      </c>
      <c r="BZ156" s="126"/>
      <c r="CA156" s="126"/>
      <c r="CB156" s="126"/>
      <c r="CC156" s="126"/>
      <c r="CD156" s="126"/>
      <c r="CE156" s="126"/>
      <c r="CF156" s="126"/>
      <c r="CG156" s="126"/>
      <c r="CH156" s="126"/>
      <c r="CI156" s="126"/>
      <c r="CJ156" s="126"/>
      <c r="CK156" s="123">
        <v>0</v>
      </c>
      <c r="CL156" s="123">
        <v>0</v>
      </c>
      <c r="CM156" s="123">
        <v>0</v>
      </c>
      <c r="CN156" s="123">
        <v>0</v>
      </c>
      <c r="CO156" s="123">
        <v>0</v>
      </c>
      <c r="CP156" s="123">
        <v>0</v>
      </c>
      <c r="CQ156" s="123">
        <v>0</v>
      </c>
      <c r="CR156" s="123">
        <v>0</v>
      </c>
      <c r="CS156" s="123">
        <v>0</v>
      </c>
      <c r="CT156" s="123">
        <v>0</v>
      </c>
      <c r="CU156" s="123">
        <v>0</v>
      </c>
      <c r="CV156" s="123">
        <v>0</v>
      </c>
      <c r="CW156" s="123">
        <v>0</v>
      </c>
      <c r="CX156" s="123">
        <v>0</v>
      </c>
      <c r="CY156" s="126"/>
      <c r="CZ156" s="126"/>
      <c r="DA156" s="126"/>
      <c r="DB156" s="126"/>
      <c r="DC156" s="126"/>
      <c r="DD156" s="126"/>
      <c r="DE156" s="126"/>
      <c r="DF156" s="126"/>
      <c r="DG156" s="126"/>
      <c r="DH156" s="126"/>
      <c r="DI156" s="126"/>
      <c r="DJ156" s="125">
        <v>45199</v>
      </c>
      <c r="DK156" s="125">
        <v>45199</v>
      </c>
      <c r="DL156" s="125">
        <v>45199</v>
      </c>
      <c r="DM156" s="125">
        <v>45199</v>
      </c>
      <c r="DN156" s="125">
        <v>45199</v>
      </c>
      <c r="DO156" s="125">
        <v>45199</v>
      </c>
      <c r="DP156" s="125">
        <v>45199</v>
      </c>
      <c r="DQ156" s="125">
        <v>45199</v>
      </c>
      <c r="DR156" s="125">
        <v>45199</v>
      </c>
      <c r="DS156" s="125">
        <v>45199</v>
      </c>
      <c r="DT156" s="125">
        <v>45199</v>
      </c>
      <c r="DU156" s="125">
        <v>45199</v>
      </c>
      <c r="DV156" s="125">
        <v>45199</v>
      </c>
      <c r="DW156" s="125">
        <v>45199</v>
      </c>
      <c r="DX156" s="126"/>
      <c r="DY156" s="126"/>
      <c r="DZ156" s="126"/>
      <c r="EA156" s="126"/>
      <c r="EB156" s="126"/>
      <c r="EC156" s="126"/>
      <c r="ED156" s="126"/>
      <c r="EE156" s="126"/>
      <c r="EF156" s="126"/>
      <c r="EG156" s="126"/>
      <c r="EH156" s="126"/>
      <c r="EI156" s="126" t="s">
        <v>150</v>
      </c>
      <c r="EJ156" s="126" t="s">
        <v>150</v>
      </c>
      <c r="EK156" s="126" t="s">
        <v>150</v>
      </c>
      <c r="EL156" s="126" t="s">
        <v>150</v>
      </c>
      <c r="EM156" s="126" t="s">
        <v>150</v>
      </c>
      <c r="EN156" s="126" t="s">
        <v>150</v>
      </c>
      <c r="EO156" s="126" t="s">
        <v>150</v>
      </c>
      <c r="EP156" s="126" t="s">
        <v>150</v>
      </c>
      <c r="EQ156" s="126" t="s">
        <v>150</v>
      </c>
      <c r="ER156" s="126" t="s">
        <v>150</v>
      </c>
      <c r="ES156" s="126" t="s">
        <v>150</v>
      </c>
      <c r="ET156" s="126" t="s">
        <v>150</v>
      </c>
      <c r="EU156" s="126" t="s">
        <v>150</v>
      </c>
      <c r="EV156" s="126" t="s">
        <v>150</v>
      </c>
      <c r="EW156" s="126" t="s">
        <v>151</v>
      </c>
      <c r="EX156" s="126" t="s">
        <v>173</v>
      </c>
      <c r="EY156" s="123">
        <v>145491.41623978</v>
      </c>
      <c r="EZ156" s="126" t="s">
        <v>161</v>
      </c>
      <c r="FA156" s="126"/>
      <c r="FB156" s="126"/>
      <c r="FC156" s="126"/>
      <c r="FD156" s="126"/>
      <c r="FE156" s="126"/>
      <c r="FF156" s="126"/>
      <c r="FG156" s="126"/>
      <c r="FH156" s="126"/>
      <c r="FI156" s="126"/>
      <c r="FJ156" s="126"/>
      <c r="FK156" s="126"/>
      <c r="FL156" s="126" t="s">
        <v>144</v>
      </c>
      <c r="FM156" s="126" t="s">
        <v>144</v>
      </c>
      <c r="FN156" s="126" t="s">
        <v>144</v>
      </c>
      <c r="FO156" s="126" t="s">
        <v>144</v>
      </c>
      <c r="FP156" s="126" t="s">
        <v>144</v>
      </c>
      <c r="FQ156" s="126" t="s">
        <v>144</v>
      </c>
      <c r="FR156" s="126" t="s">
        <v>144</v>
      </c>
      <c r="FS156" s="126" t="s">
        <v>144</v>
      </c>
      <c r="FT156" s="126" t="s">
        <v>144</v>
      </c>
      <c r="FU156" s="126" t="s">
        <v>144</v>
      </c>
      <c r="FV156" s="126" t="s">
        <v>144</v>
      </c>
      <c r="FW156" s="126" t="s">
        <v>144</v>
      </c>
      <c r="FX156" s="126" t="s">
        <v>144</v>
      </c>
      <c r="FY156" s="126" t="s">
        <v>144</v>
      </c>
      <c r="FZ156" s="126" t="s">
        <v>247</v>
      </c>
      <c r="GA156" s="126" t="s">
        <v>163</v>
      </c>
    </row>
  </sheetData>
  <mergeCells count="15">
    <mergeCell ref="FA1:FY1"/>
    <mergeCell ref="FZ1:FZ2"/>
    <mergeCell ref="GA1:GA2"/>
    <mergeCell ref="A1:A2"/>
    <mergeCell ref="B1:B2"/>
    <mergeCell ref="C1:AA1"/>
    <mergeCell ref="AB1:AZ1"/>
    <mergeCell ref="BA1:BY1"/>
    <mergeCell ref="BZ1:CX1"/>
    <mergeCell ref="CY1:DW1"/>
    <mergeCell ref="DX1:EV1"/>
    <mergeCell ref="EW1:EW2"/>
    <mergeCell ref="EX1:EX2"/>
    <mergeCell ref="EY1:EY2"/>
    <mergeCell ref="EZ1:EZ2"/>
  </mergeCells>
  <pageMargins left="0.5" right="0.5" top="1" bottom="1" header="0" footer="0"/>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FF00"/>
    <pageSetUpPr fitToPage="1"/>
  </sheetPr>
  <dimension ref="A1:GA266"/>
  <sheetViews>
    <sheetView topLeftCell="A17" workbookViewId="0">
      <selection sqref="A1:A2"/>
    </sheetView>
  </sheetViews>
  <sheetFormatPr defaultColWidth="12.59765625" defaultRowHeight="15" customHeight="1"/>
  <cols>
    <col min="1" max="1" width="8.1328125" customWidth="1"/>
    <col min="2" max="2" width="37.86328125" customWidth="1"/>
    <col min="3" max="183" width="18.1328125" customWidth="1"/>
  </cols>
  <sheetData>
    <row r="1" spans="1:183" ht="31.5" customHeight="1">
      <c r="A1" s="374" t="s">
        <v>124</v>
      </c>
      <c r="B1" s="374" t="s">
        <v>125</v>
      </c>
      <c r="C1" s="376" t="s">
        <v>126</v>
      </c>
      <c r="D1" s="352"/>
      <c r="E1" s="352"/>
      <c r="F1" s="352"/>
      <c r="G1" s="352"/>
      <c r="H1" s="352"/>
      <c r="I1" s="352"/>
      <c r="J1" s="352"/>
      <c r="K1" s="352"/>
      <c r="L1" s="352"/>
      <c r="M1" s="352"/>
      <c r="N1" s="352"/>
      <c r="O1" s="352"/>
      <c r="P1" s="352"/>
      <c r="Q1" s="352"/>
      <c r="R1" s="352"/>
      <c r="S1" s="352"/>
      <c r="T1" s="352"/>
      <c r="U1" s="352"/>
      <c r="V1" s="352"/>
      <c r="W1" s="352"/>
      <c r="X1" s="352"/>
      <c r="Y1" s="352"/>
      <c r="Z1" s="352"/>
      <c r="AA1" s="353"/>
      <c r="AB1" s="377" t="s">
        <v>127</v>
      </c>
      <c r="AC1" s="370"/>
      <c r="AD1" s="370"/>
      <c r="AE1" s="370"/>
      <c r="AF1" s="370"/>
      <c r="AG1" s="370"/>
      <c r="AH1" s="370"/>
      <c r="AI1" s="370"/>
      <c r="AJ1" s="370"/>
      <c r="AK1" s="370"/>
      <c r="AL1" s="370"/>
      <c r="AM1" s="370"/>
      <c r="AN1" s="370"/>
      <c r="AO1" s="370"/>
      <c r="AP1" s="370"/>
      <c r="AQ1" s="370"/>
      <c r="AR1" s="370"/>
      <c r="AS1" s="370"/>
      <c r="AT1" s="370"/>
      <c r="AU1" s="370"/>
      <c r="AV1" s="370"/>
      <c r="AW1" s="370"/>
      <c r="AX1" s="370"/>
      <c r="AY1" s="370"/>
      <c r="AZ1" s="371"/>
      <c r="BA1" s="369" t="s">
        <v>128</v>
      </c>
      <c r="BB1" s="370"/>
      <c r="BC1" s="370"/>
      <c r="BD1" s="370"/>
      <c r="BE1" s="370"/>
      <c r="BF1" s="370"/>
      <c r="BG1" s="370"/>
      <c r="BH1" s="370"/>
      <c r="BI1" s="370"/>
      <c r="BJ1" s="370"/>
      <c r="BK1" s="370"/>
      <c r="BL1" s="370"/>
      <c r="BM1" s="370"/>
      <c r="BN1" s="370"/>
      <c r="BO1" s="370"/>
      <c r="BP1" s="370"/>
      <c r="BQ1" s="370"/>
      <c r="BR1" s="370"/>
      <c r="BS1" s="370"/>
      <c r="BT1" s="370"/>
      <c r="BU1" s="370"/>
      <c r="BV1" s="370"/>
      <c r="BW1" s="370"/>
      <c r="BX1" s="370"/>
      <c r="BY1" s="371"/>
      <c r="BZ1" s="369" t="s">
        <v>129</v>
      </c>
      <c r="CA1" s="370"/>
      <c r="CB1" s="370"/>
      <c r="CC1" s="370"/>
      <c r="CD1" s="370"/>
      <c r="CE1" s="370"/>
      <c r="CF1" s="370"/>
      <c r="CG1" s="370"/>
      <c r="CH1" s="370"/>
      <c r="CI1" s="370"/>
      <c r="CJ1" s="370"/>
      <c r="CK1" s="370"/>
      <c r="CL1" s="370"/>
      <c r="CM1" s="370"/>
      <c r="CN1" s="370"/>
      <c r="CO1" s="370"/>
      <c r="CP1" s="370"/>
      <c r="CQ1" s="370"/>
      <c r="CR1" s="370"/>
      <c r="CS1" s="370"/>
      <c r="CT1" s="370"/>
      <c r="CU1" s="370"/>
      <c r="CV1" s="370"/>
      <c r="CW1" s="370"/>
      <c r="CX1" s="371"/>
      <c r="CY1" s="369" t="s">
        <v>130</v>
      </c>
      <c r="CZ1" s="370"/>
      <c r="DA1" s="370"/>
      <c r="DB1" s="370"/>
      <c r="DC1" s="370"/>
      <c r="DD1" s="370"/>
      <c r="DE1" s="370"/>
      <c r="DF1" s="370"/>
      <c r="DG1" s="370"/>
      <c r="DH1" s="370"/>
      <c r="DI1" s="370"/>
      <c r="DJ1" s="370"/>
      <c r="DK1" s="370"/>
      <c r="DL1" s="370"/>
      <c r="DM1" s="370"/>
      <c r="DN1" s="370"/>
      <c r="DO1" s="370"/>
      <c r="DP1" s="370"/>
      <c r="DQ1" s="370"/>
      <c r="DR1" s="370"/>
      <c r="DS1" s="370"/>
      <c r="DT1" s="370"/>
      <c r="DU1" s="370"/>
      <c r="DV1" s="370"/>
      <c r="DW1" s="371"/>
      <c r="DX1" s="369" t="s">
        <v>131</v>
      </c>
      <c r="DY1" s="370"/>
      <c r="DZ1" s="370"/>
      <c r="EA1" s="370"/>
      <c r="EB1" s="370"/>
      <c r="EC1" s="370"/>
      <c r="ED1" s="370"/>
      <c r="EE1" s="370"/>
      <c r="EF1" s="370"/>
      <c r="EG1" s="370"/>
      <c r="EH1" s="370"/>
      <c r="EI1" s="370"/>
      <c r="EJ1" s="370"/>
      <c r="EK1" s="370"/>
      <c r="EL1" s="370"/>
      <c r="EM1" s="370"/>
      <c r="EN1" s="370"/>
      <c r="EO1" s="370"/>
      <c r="EP1" s="370"/>
      <c r="EQ1" s="370"/>
      <c r="ER1" s="370"/>
      <c r="ES1" s="370"/>
      <c r="ET1" s="370"/>
      <c r="EU1" s="370"/>
      <c r="EV1" s="371"/>
      <c r="EW1" s="372" t="s">
        <v>132</v>
      </c>
      <c r="EX1" s="372" t="s">
        <v>133</v>
      </c>
      <c r="EY1" s="372" t="s">
        <v>134</v>
      </c>
      <c r="EZ1" s="372" t="s">
        <v>135</v>
      </c>
      <c r="FA1" s="369" t="s">
        <v>136</v>
      </c>
      <c r="FB1" s="370"/>
      <c r="FC1" s="370"/>
      <c r="FD1" s="370"/>
      <c r="FE1" s="370"/>
      <c r="FF1" s="370"/>
      <c r="FG1" s="370"/>
      <c r="FH1" s="370"/>
      <c r="FI1" s="370"/>
      <c r="FJ1" s="370"/>
      <c r="FK1" s="370"/>
      <c r="FL1" s="370"/>
      <c r="FM1" s="370"/>
      <c r="FN1" s="370"/>
      <c r="FO1" s="370"/>
      <c r="FP1" s="370"/>
      <c r="FQ1" s="370"/>
      <c r="FR1" s="370"/>
      <c r="FS1" s="370"/>
      <c r="FT1" s="370"/>
      <c r="FU1" s="370"/>
      <c r="FV1" s="370"/>
      <c r="FW1" s="370"/>
      <c r="FX1" s="370"/>
      <c r="FY1" s="371"/>
      <c r="FZ1" s="372" t="s">
        <v>137</v>
      </c>
      <c r="GA1" s="372" t="s">
        <v>138</v>
      </c>
    </row>
    <row r="2" spans="1:183" ht="31.5" customHeight="1">
      <c r="A2" s="375"/>
      <c r="B2" s="375"/>
      <c r="C2" s="116" t="s">
        <v>139</v>
      </c>
      <c r="D2" s="117">
        <v>46142</v>
      </c>
      <c r="E2" s="117">
        <v>46112</v>
      </c>
      <c r="F2" s="117">
        <v>46081</v>
      </c>
      <c r="G2" s="117">
        <v>46053</v>
      </c>
      <c r="H2" s="117">
        <v>46022</v>
      </c>
      <c r="I2" s="117">
        <v>45991</v>
      </c>
      <c r="J2" s="117">
        <v>45961</v>
      </c>
      <c r="K2" s="117">
        <v>45930</v>
      </c>
      <c r="L2" s="117">
        <v>45900</v>
      </c>
      <c r="M2" s="117">
        <v>45869</v>
      </c>
      <c r="N2" s="117">
        <v>45838</v>
      </c>
      <c r="O2" s="117">
        <v>45808</v>
      </c>
      <c r="P2" s="117">
        <v>45777</v>
      </c>
      <c r="Q2" s="117">
        <v>45747</v>
      </c>
      <c r="R2" s="117">
        <v>45716</v>
      </c>
      <c r="S2" s="117">
        <v>45688</v>
      </c>
      <c r="T2" s="117">
        <v>45657</v>
      </c>
      <c r="U2" s="117">
        <v>45626</v>
      </c>
      <c r="V2" s="117">
        <v>45596</v>
      </c>
      <c r="W2" s="117">
        <v>45565</v>
      </c>
      <c r="X2" s="117">
        <v>45535</v>
      </c>
      <c r="Y2" s="117">
        <v>45504</v>
      </c>
      <c r="Z2" s="117">
        <v>45473</v>
      </c>
      <c r="AA2" s="117">
        <v>45443</v>
      </c>
      <c r="AB2" s="118" t="s">
        <v>139</v>
      </c>
      <c r="AC2" s="119">
        <v>46142</v>
      </c>
      <c r="AD2" s="119">
        <v>46112</v>
      </c>
      <c r="AE2" s="119">
        <v>46081</v>
      </c>
      <c r="AF2" s="119">
        <v>46053</v>
      </c>
      <c r="AG2" s="119">
        <v>46022</v>
      </c>
      <c r="AH2" s="119">
        <v>45991</v>
      </c>
      <c r="AI2" s="119">
        <v>45961</v>
      </c>
      <c r="AJ2" s="119">
        <v>45930</v>
      </c>
      <c r="AK2" s="119">
        <v>45900</v>
      </c>
      <c r="AL2" s="119">
        <v>45869</v>
      </c>
      <c r="AM2" s="119">
        <v>45838</v>
      </c>
      <c r="AN2" s="119">
        <v>45808</v>
      </c>
      <c r="AO2" s="119">
        <v>45777</v>
      </c>
      <c r="AP2" s="119">
        <v>45747</v>
      </c>
      <c r="AQ2" s="119">
        <v>45716</v>
      </c>
      <c r="AR2" s="119">
        <v>45688</v>
      </c>
      <c r="AS2" s="119">
        <v>45657</v>
      </c>
      <c r="AT2" s="119">
        <v>45626</v>
      </c>
      <c r="AU2" s="119">
        <v>45596</v>
      </c>
      <c r="AV2" s="119">
        <v>45565</v>
      </c>
      <c r="AW2" s="119">
        <v>45535</v>
      </c>
      <c r="AX2" s="119">
        <v>45504</v>
      </c>
      <c r="AY2" s="119">
        <v>45473</v>
      </c>
      <c r="AZ2" s="119">
        <v>45443</v>
      </c>
      <c r="BA2" s="120" t="s">
        <v>139</v>
      </c>
      <c r="BB2" s="119">
        <v>46142</v>
      </c>
      <c r="BC2" s="119">
        <v>46112</v>
      </c>
      <c r="BD2" s="119">
        <v>46081</v>
      </c>
      <c r="BE2" s="119">
        <v>46053</v>
      </c>
      <c r="BF2" s="119">
        <v>46022</v>
      </c>
      <c r="BG2" s="119">
        <v>45991</v>
      </c>
      <c r="BH2" s="119">
        <v>45961</v>
      </c>
      <c r="BI2" s="119">
        <v>45930</v>
      </c>
      <c r="BJ2" s="119">
        <v>45900</v>
      </c>
      <c r="BK2" s="119">
        <v>45869</v>
      </c>
      <c r="BL2" s="119">
        <v>45838</v>
      </c>
      <c r="BM2" s="119">
        <v>45808</v>
      </c>
      <c r="BN2" s="119">
        <v>45777</v>
      </c>
      <c r="BO2" s="119">
        <v>45747</v>
      </c>
      <c r="BP2" s="119">
        <v>45716</v>
      </c>
      <c r="BQ2" s="119">
        <v>45688</v>
      </c>
      <c r="BR2" s="119">
        <v>45657</v>
      </c>
      <c r="BS2" s="119">
        <v>45626</v>
      </c>
      <c r="BT2" s="119">
        <v>45596</v>
      </c>
      <c r="BU2" s="119">
        <v>45565</v>
      </c>
      <c r="BV2" s="119">
        <v>45535</v>
      </c>
      <c r="BW2" s="119">
        <v>45504</v>
      </c>
      <c r="BX2" s="119">
        <v>45473</v>
      </c>
      <c r="BY2" s="119">
        <v>45443</v>
      </c>
      <c r="BZ2" s="120" t="s">
        <v>139</v>
      </c>
      <c r="CA2" s="119">
        <v>46142</v>
      </c>
      <c r="CB2" s="119">
        <v>46112</v>
      </c>
      <c r="CC2" s="119">
        <v>46081</v>
      </c>
      <c r="CD2" s="119">
        <v>46053</v>
      </c>
      <c r="CE2" s="119">
        <v>46022</v>
      </c>
      <c r="CF2" s="119">
        <v>45991</v>
      </c>
      <c r="CG2" s="119">
        <v>45961</v>
      </c>
      <c r="CH2" s="119">
        <v>45930</v>
      </c>
      <c r="CI2" s="119">
        <v>45900</v>
      </c>
      <c r="CJ2" s="119">
        <v>45869</v>
      </c>
      <c r="CK2" s="119">
        <v>45838</v>
      </c>
      <c r="CL2" s="119">
        <v>45808</v>
      </c>
      <c r="CM2" s="119">
        <v>45777</v>
      </c>
      <c r="CN2" s="119">
        <v>45747</v>
      </c>
      <c r="CO2" s="119">
        <v>45716</v>
      </c>
      <c r="CP2" s="119">
        <v>45688</v>
      </c>
      <c r="CQ2" s="119">
        <v>45657</v>
      </c>
      <c r="CR2" s="119">
        <v>45626</v>
      </c>
      <c r="CS2" s="119">
        <v>45596</v>
      </c>
      <c r="CT2" s="119">
        <v>45565</v>
      </c>
      <c r="CU2" s="119">
        <v>45535</v>
      </c>
      <c r="CV2" s="119">
        <v>45504</v>
      </c>
      <c r="CW2" s="119">
        <v>45473</v>
      </c>
      <c r="CX2" s="119">
        <v>45443</v>
      </c>
      <c r="CY2" s="120" t="s">
        <v>139</v>
      </c>
      <c r="CZ2" s="119">
        <v>46142</v>
      </c>
      <c r="DA2" s="119">
        <v>46112</v>
      </c>
      <c r="DB2" s="119">
        <v>46081</v>
      </c>
      <c r="DC2" s="119">
        <v>46053</v>
      </c>
      <c r="DD2" s="119">
        <v>46022</v>
      </c>
      <c r="DE2" s="119">
        <v>45991</v>
      </c>
      <c r="DF2" s="119">
        <v>45961</v>
      </c>
      <c r="DG2" s="119">
        <v>45930</v>
      </c>
      <c r="DH2" s="119">
        <v>45900</v>
      </c>
      <c r="DI2" s="119">
        <v>45869</v>
      </c>
      <c r="DJ2" s="119">
        <v>45838</v>
      </c>
      <c r="DK2" s="119">
        <v>45808</v>
      </c>
      <c r="DL2" s="119">
        <v>45777</v>
      </c>
      <c r="DM2" s="119">
        <v>45747</v>
      </c>
      <c r="DN2" s="119">
        <v>45716</v>
      </c>
      <c r="DO2" s="119">
        <v>45688</v>
      </c>
      <c r="DP2" s="119">
        <v>45657</v>
      </c>
      <c r="DQ2" s="119">
        <v>45626</v>
      </c>
      <c r="DR2" s="119">
        <v>45596</v>
      </c>
      <c r="DS2" s="119">
        <v>45565</v>
      </c>
      <c r="DT2" s="119">
        <v>45535</v>
      </c>
      <c r="DU2" s="119">
        <v>45504</v>
      </c>
      <c r="DV2" s="119">
        <v>45473</v>
      </c>
      <c r="DW2" s="119">
        <v>45443</v>
      </c>
      <c r="DX2" s="120" t="s">
        <v>139</v>
      </c>
      <c r="DY2" s="119">
        <v>46142</v>
      </c>
      <c r="DZ2" s="119">
        <v>46112</v>
      </c>
      <c r="EA2" s="119">
        <v>46081</v>
      </c>
      <c r="EB2" s="119">
        <v>46053</v>
      </c>
      <c r="EC2" s="119">
        <v>46022</v>
      </c>
      <c r="ED2" s="119">
        <v>45991</v>
      </c>
      <c r="EE2" s="119">
        <v>45961</v>
      </c>
      <c r="EF2" s="119">
        <v>45930</v>
      </c>
      <c r="EG2" s="119">
        <v>45900</v>
      </c>
      <c r="EH2" s="119">
        <v>45869</v>
      </c>
      <c r="EI2" s="119">
        <v>45838</v>
      </c>
      <c r="EJ2" s="119">
        <v>45808</v>
      </c>
      <c r="EK2" s="119">
        <v>45777</v>
      </c>
      <c r="EL2" s="119">
        <v>45747</v>
      </c>
      <c r="EM2" s="119">
        <v>45716</v>
      </c>
      <c r="EN2" s="119">
        <v>45688</v>
      </c>
      <c r="EO2" s="119">
        <v>45657</v>
      </c>
      <c r="EP2" s="119">
        <v>45626</v>
      </c>
      <c r="EQ2" s="119">
        <v>45596</v>
      </c>
      <c r="ER2" s="119">
        <v>45565</v>
      </c>
      <c r="ES2" s="119">
        <v>45535</v>
      </c>
      <c r="ET2" s="119">
        <v>45504</v>
      </c>
      <c r="EU2" s="119">
        <v>45473</v>
      </c>
      <c r="EV2" s="119">
        <v>45443</v>
      </c>
      <c r="EW2" s="373"/>
      <c r="EX2" s="373"/>
      <c r="EY2" s="373"/>
      <c r="EZ2" s="373"/>
      <c r="FA2" s="120" t="s">
        <v>139</v>
      </c>
      <c r="FB2" s="119">
        <v>46142</v>
      </c>
      <c r="FC2" s="119">
        <v>46112</v>
      </c>
      <c r="FD2" s="119">
        <v>46081</v>
      </c>
      <c r="FE2" s="119">
        <v>46053</v>
      </c>
      <c r="FF2" s="119">
        <v>46022</v>
      </c>
      <c r="FG2" s="119">
        <v>45991</v>
      </c>
      <c r="FH2" s="119">
        <v>45961</v>
      </c>
      <c r="FI2" s="119">
        <v>45930</v>
      </c>
      <c r="FJ2" s="119">
        <v>45900</v>
      </c>
      <c r="FK2" s="119">
        <v>45869</v>
      </c>
      <c r="FL2" s="119">
        <v>45838</v>
      </c>
      <c r="FM2" s="119">
        <v>45808</v>
      </c>
      <c r="FN2" s="119">
        <v>45777</v>
      </c>
      <c r="FO2" s="119">
        <v>45747</v>
      </c>
      <c r="FP2" s="119">
        <v>45716</v>
      </c>
      <c r="FQ2" s="119">
        <v>45688</v>
      </c>
      <c r="FR2" s="119">
        <v>45657</v>
      </c>
      <c r="FS2" s="119">
        <v>45626</v>
      </c>
      <c r="FT2" s="119">
        <v>45596</v>
      </c>
      <c r="FU2" s="119">
        <v>45565</v>
      </c>
      <c r="FV2" s="119">
        <v>45535</v>
      </c>
      <c r="FW2" s="119">
        <v>45504</v>
      </c>
      <c r="FX2" s="119">
        <v>45473</v>
      </c>
      <c r="FY2" s="119">
        <v>45443</v>
      </c>
      <c r="FZ2" s="373"/>
      <c r="GA2" s="373"/>
    </row>
    <row r="3" spans="1:183" ht="14.25" customHeight="1">
      <c r="A3" s="121">
        <v>1</v>
      </c>
      <c r="B3" s="121" t="s">
        <v>393</v>
      </c>
      <c r="C3" s="122">
        <v>0.558805</v>
      </c>
      <c r="D3" s="122">
        <v>0.558805</v>
      </c>
      <c r="E3" s="122">
        <v>0.558805</v>
      </c>
      <c r="F3" s="122">
        <v>0.558805</v>
      </c>
      <c r="G3" s="122">
        <v>0.558805</v>
      </c>
      <c r="H3" s="122">
        <v>0.558805</v>
      </c>
      <c r="I3" s="122">
        <v>0.558805</v>
      </c>
      <c r="J3" s="122">
        <v>0.558805</v>
      </c>
      <c r="K3" s="122">
        <v>0.558805</v>
      </c>
      <c r="L3" s="122">
        <v>0.558805</v>
      </c>
      <c r="M3" s="122">
        <v>0.558805</v>
      </c>
      <c r="N3" s="122">
        <v>0.558805</v>
      </c>
      <c r="O3" s="122">
        <v>0.558805</v>
      </c>
      <c r="P3" s="122">
        <v>0.558805</v>
      </c>
      <c r="Q3" s="122">
        <v>0.558805</v>
      </c>
      <c r="R3" s="122">
        <v>0.558805</v>
      </c>
      <c r="S3" s="122">
        <v>0.558805</v>
      </c>
      <c r="T3" s="122">
        <v>0.558805</v>
      </c>
      <c r="U3" s="122">
        <v>0.558805</v>
      </c>
      <c r="V3" s="122">
        <v>0.558805</v>
      </c>
      <c r="W3" s="122">
        <v>0.558805</v>
      </c>
      <c r="X3" s="122">
        <v>0.558805</v>
      </c>
      <c r="Y3" s="122">
        <v>0.558805</v>
      </c>
      <c r="Z3" s="122">
        <v>0.558805</v>
      </c>
      <c r="AA3" s="122">
        <v>0.558805</v>
      </c>
      <c r="AB3" s="123">
        <v>406.44724500000001</v>
      </c>
      <c r="AC3" s="123">
        <v>406.44724500000001</v>
      </c>
      <c r="AD3" s="123">
        <v>406.44724500000001</v>
      </c>
      <c r="AE3" s="123">
        <v>406.44724500000001</v>
      </c>
      <c r="AF3" s="123">
        <v>406.44724500000001</v>
      </c>
      <c r="AG3" s="123">
        <v>406.44724500000001</v>
      </c>
      <c r="AH3" s="123">
        <v>406.44724500000001</v>
      </c>
      <c r="AI3" s="123">
        <v>406.44724500000001</v>
      </c>
      <c r="AJ3" s="123">
        <v>406.44724500000001</v>
      </c>
      <c r="AK3" s="123">
        <v>406.44724500000001</v>
      </c>
      <c r="AL3" s="123">
        <v>406.44724500000001</v>
      </c>
      <c r="AM3" s="123">
        <v>406.44724500000001</v>
      </c>
      <c r="AN3" s="123">
        <v>406.44724500000001</v>
      </c>
      <c r="AO3" s="123">
        <v>406.44724500000001</v>
      </c>
      <c r="AP3" s="123">
        <v>406.44724500000001</v>
      </c>
      <c r="AQ3" s="123">
        <v>406.44724500000001</v>
      </c>
      <c r="AR3" s="123">
        <v>406.44724500000001</v>
      </c>
      <c r="AS3" s="123">
        <v>406.44724500000001</v>
      </c>
      <c r="AT3" s="123">
        <v>406.44724500000001</v>
      </c>
      <c r="AU3" s="123">
        <v>406.44724500000001</v>
      </c>
      <c r="AV3" s="123">
        <v>406.44724500000001</v>
      </c>
      <c r="AW3" s="123">
        <v>406.44724500000001</v>
      </c>
      <c r="AX3" s="123">
        <v>406.44724500000001</v>
      </c>
      <c r="AY3" s="123">
        <v>406.44724500000001</v>
      </c>
      <c r="AZ3" s="123">
        <v>406.44724500000001</v>
      </c>
      <c r="BA3" s="124">
        <v>0</v>
      </c>
      <c r="BB3" s="124">
        <v>0</v>
      </c>
      <c r="BC3" s="124">
        <v>0</v>
      </c>
      <c r="BD3" s="124">
        <v>0</v>
      </c>
      <c r="BE3" s="124">
        <v>0</v>
      </c>
      <c r="BF3" s="124">
        <v>0</v>
      </c>
      <c r="BG3" s="124">
        <v>0</v>
      </c>
      <c r="BH3" s="124">
        <v>0</v>
      </c>
      <c r="BI3" s="124">
        <v>0</v>
      </c>
      <c r="BJ3" s="124">
        <v>0</v>
      </c>
      <c r="BK3" s="124">
        <v>0</v>
      </c>
      <c r="BL3" s="124">
        <v>0</v>
      </c>
      <c r="BM3" s="124">
        <v>0</v>
      </c>
      <c r="BN3" s="124">
        <v>0</v>
      </c>
      <c r="BO3" s="124">
        <v>0</v>
      </c>
      <c r="BP3" s="124">
        <v>0</v>
      </c>
      <c r="BQ3" s="124">
        <v>0</v>
      </c>
      <c r="BR3" s="124">
        <v>0</v>
      </c>
      <c r="BS3" s="124">
        <v>0</v>
      </c>
      <c r="BT3" s="124">
        <v>0</v>
      </c>
      <c r="BU3" s="124">
        <v>0</v>
      </c>
      <c r="BV3" s="124">
        <v>0</v>
      </c>
      <c r="BW3" s="124">
        <v>0</v>
      </c>
      <c r="BX3" s="124">
        <v>0</v>
      </c>
      <c r="BY3" s="124">
        <v>0</v>
      </c>
      <c r="BZ3" s="123">
        <v>5226.7733965199996</v>
      </c>
      <c r="CA3" s="123">
        <v>5226.7733965199996</v>
      </c>
      <c r="CB3" s="123">
        <v>5226.7733965199996</v>
      </c>
      <c r="CC3" s="123">
        <v>6538.0994508599997</v>
      </c>
      <c r="CD3" s="123">
        <v>6538.0994508599997</v>
      </c>
      <c r="CE3" s="123">
        <v>6538.0994508599997</v>
      </c>
      <c r="CF3" s="123">
        <v>6070.0778869200003</v>
      </c>
      <c r="CG3" s="123">
        <v>6070.0778869200003</v>
      </c>
      <c r="CH3" s="123">
        <v>6070.0778869200003</v>
      </c>
      <c r="CI3" s="123">
        <v>6793.6248897799996</v>
      </c>
      <c r="CJ3" s="123">
        <v>6793.6248897799996</v>
      </c>
      <c r="CK3" s="123">
        <v>6793.6248897799996</v>
      </c>
      <c r="CL3" s="123">
        <v>6650.5666092000001</v>
      </c>
      <c r="CM3" s="123">
        <v>6650.5666092000001</v>
      </c>
      <c r="CN3" s="123">
        <v>6650.5666092000001</v>
      </c>
      <c r="CO3" s="123">
        <v>7729.3641853199997</v>
      </c>
      <c r="CP3" s="123">
        <v>7729.3641853199997</v>
      </c>
      <c r="CQ3" s="123">
        <v>7729.3641853199997</v>
      </c>
      <c r="CR3" s="123">
        <v>7715.4853422100005</v>
      </c>
      <c r="CS3" s="123">
        <v>7715.4853422100005</v>
      </c>
      <c r="CT3" s="123">
        <v>7715.4853422100005</v>
      </c>
      <c r="CU3" s="123">
        <v>6224.3405702700002</v>
      </c>
      <c r="CV3" s="123">
        <v>6224.3405702700002</v>
      </c>
      <c r="CW3" s="123">
        <v>6224.3405702700002</v>
      </c>
      <c r="CX3" s="123">
        <v>5530.9145269299997</v>
      </c>
      <c r="CY3" s="125">
        <v>46112</v>
      </c>
      <c r="CZ3" s="125">
        <v>46112</v>
      </c>
      <c r="DA3" s="125">
        <v>46112</v>
      </c>
      <c r="DB3" s="125">
        <v>46022</v>
      </c>
      <c r="DC3" s="125">
        <v>46022</v>
      </c>
      <c r="DD3" s="125">
        <v>46022</v>
      </c>
      <c r="DE3" s="125">
        <v>45930</v>
      </c>
      <c r="DF3" s="125">
        <v>45930</v>
      </c>
      <c r="DG3" s="125">
        <v>45930</v>
      </c>
      <c r="DH3" s="125">
        <v>45838</v>
      </c>
      <c r="DI3" s="125">
        <v>45838</v>
      </c>
      <c r="DJ3" s="125">
        <v>45838</v>
      </c>
      <c r="DK3" s="125">
        <v>45747</v>
      </c>
      <c r="DL3" s="125">
        <v>45747</v>
      </c>
      <c r="DM3" s="125">
        <v>45747</v>
      </c>
      <c r="DN3" s="125">
        <v>45657</v>
      </c>
      <c r="DO3" s="125">
        <v>45657</v>
      </c>
      <c r="DP3" s="125">
        <v>45657</v>
      </c>
      <c r="DQ3" s="125">
        <v>45565</v>
      </c>
      <c r="DR3" s="125">
        <v>45565</v>
      </c>
      <c r="DS3" s="125">
        <v>45565</v>
      </c>
      <c r="DT3" s="125">
        <v>45473</v>
      </c>
      <c r="DU3" s="125">
        <v>45473</v>
      </c>
      <c r="DV3" s="125">
        <v>45473</v>
      </c>
      <c r="DW3" s="125">
        <v>45382</v>
      </c>
      <c r="DX3" s="126" t="s">
        <v>141</v>
      </c>
      <c r="DY3" s="126" t="s">
        <v>141</v>
      </c>
      <c r="DZ3" s="126" t="s">
        <v>141</v>
      </c>
      <c r="EA3" s="126" t="s">
        <v>141</v>
      </c>
      <c r="EB3" s="126" t="s">
        <v>141</v>
      </c>
      <c r="EC3" s="126" t="s">
        <v>141</v>
      </c>
      <c r="ED3" s="126" t="s">
        <v>141</v>
      </c>
      <c r="EE3" s="126" t="s">
        <v>141</v>
      </c>
      <c r="EF3" s="126" t="s">
        <v>141</v>
      </c>
      <c r="EG3" s="126" t="s">
        <v>141</v>
      </c>
      <c r="EH3" s="126" t="s">
        <v>141</v>
      </c>
      <c r="EI3" s="126" t="s">
        <v>141</v>
      </c>
      <c r="EJ3" s="126" t="s">
        <v>141</v>
      </c>
      <c r="EK3" s="126" t="s">
        <v>141</v>
      </c>
      <c r="EL3" s="126" t="s">
        <v>141</v>
      </c>
      <c r="EM3" s="126" t="s">
        <v>141</v>
      </c>
      <c r="EN3" s="126" t="s">
        <v>141</v>
      </c>
      <c r="EO3" s="126" t="s">
        <v>141</v>
      </c>
      <c r="EP3" s="126" t="s">
        <v>141</v>
      </c>
      <c r="EQ3" s="126" t="s">
        <v>141</v>
      </c>
      <c r="ER3" s="126" t="s">
        <v>141</v>
      </c>
      <c r="ES3" s="126" t="s">
        <v>141</v>
      </c>
      <c r="ET3" s="126" t="s">
        <v>141</v>
      </c>
      <c r="EU3" s="126" t="s">
        <v>141</v>
      </c>
      <c r="EV3" s="126" t="s">
        <v>141</v>
      </c>
      <c r="EW3" s="126" t="s">
        <v>142</v>
      </c>
      <c r="EX3" s="126" t="s">
        <v>143</v>
      </c>
      <c r="EY3" s="123">
        <v>7331.0269839499997</v>
      </c>
      <c r="EZ3" s="126"/>
      <c r="FA3" s="126" t="s">
        <v>144</v>
      </c>
      <c r="FB3" s="126" t="s">
        <v>144</v>
      </c>
      <c r="FC3" s="126" t="s">
        <v>144</v>
      </c>
      <c r="FD3" s="126" t="s">
        <v>144</v>
      </c>
      <c r="FE3" s="126" t="s">
        <v>144</v>
      </c>
      <c r="FF3" s="126" t="s">
        <v>144</v>
      </c>
      <c r="FG3" s="126" t="s">
        <v>144</v>
      </c>
      <c r="FH3" s="126" t="s">
        <v>144</v>
      </c>
      <c r="FI3" s="126" t="s">
        <v>144</v>
      </c>
      <c r="FJ3" s="126" t="s">
        <v>144</v>
      </c>
      <c r="FK3" s="126" t="s">
        <v>144</v>
      </c>
      <c r="FL3" s="126" t="s">
        <v>144</v>
      </c>
      <c r="FM3" s="126" t="s">
        <v>144</v>
      </c>
      <c r="FN3" s="126" t="s">
        <v>144</v>
      </c>
      <c r="FO3" s="126" t="s">
        <v>144</v>
      </c>
      <c r="FP3" s="126" t="s">
        <v>144</v>
      </c>
      <c r="FQ3" s="126" t="s">
        <v>144</v>
      </c>
      <c r="FR3" s="126" t="s">
        <v>144</v>
      </c>
      <c r="FS3" s="126" t="s">
        <v>144</v>
      </c>
      <c r="FT3" s="126" t="s">
        <v>144</v>
      </c>
      <c r="FU3" s="126" t="s">
        <v>144</v>
      </c>
      <c r="FV3" s="126" t="s">
        <v>144</v>
      </c>
      <c r="FW3" s="126"/>
      <c r="FX3" s="126" t="s">
        <v>144</v>
      </c>
      <c r="FY3" s="126" t="s">
        <v>144</v>
      </c>
      <c r="FZ3" s="126" t="s">
        <v>211</v>
      </c>
      <c r="GA3" s="126" t="s">
        <v>212</v>
      </c>
    </row>
    <row r="4" spans="1:183" ht="14.25" customHeight="1">
      <c r="A4" s="121">
        <v>2</v>
      </c>
      <c r="B4" s="121" t="s">
        <v>275</v>
      </c>
      <c r="C4" s="122">
        <v>4.6792E-2</v>
      </c>
      <c r="D4" s="122">
        <v>4.6792E-2</v>
      </c>
      <c r="E4" s="122">
        <v>4.4025000000000002E-2</v>
      </c>
      <c r="F4" s="122">
        <v>4.5173999999999999E-2</v>
      </c>
      <c r="G4" s="122">
        <v>4.4752E-2</v>
      </c>
      <c r="H4" s="122">
        <v>3.8529000000000001E-2</v>
      </c>
      <c r="I4" s="122">
        <v>3.8545999999999997E-2</v>
      </c>
      <c r="J4" s="122">
        <v>3.8544000000000002E-2</v>
      </c>
      <c r="K4" s="122">
        <v>3.7682E-2</v>
      </c>
      <c r="L4" s="122">
        <v>3.6151000000000003E-2</v>
      </c>
      <c r="M4" s="122">
        <v>3.3506000000000001E-2</v>
      </c>
      <c r="N4" s="122">
        <v>3.1891000000000003E-2</v>
      </c>
      <c r="O4" s="122">
        <v>2.9824E-2</v>
      </c>
      <c r="P4" s="122">
        <v>2.9839999999999998E-2</v>
      </c>
      <c r="Q4" s="122">
        <v>2.9988000000000001E-2</v>
      </c>
      <c r="R4" s="122">
        <v>3.0578000000000001E-2</v>
      </c>
      <c r="S4" s="122">
        <v>2.9301000000000001E-2</v>
      </c>
      <c r="T4" s="122">
        <v>3.0391999999999999E-2</v>
      </c>
      <c r="U4" s="122">
        <v>3.0429999999999999E-2</v>
      </c>
      <c r="V4" s="122">
        <v>2.9201999999999999E-2</v>
      </c>
      <c r="W4" s="122">
        <v>2.9448999999999999E-2</v>
      </c>
      <c r="X4" s="122">
        <v>2.6345E-2</v>
      </c>
      <c r="Y4" s="122">
        <v>2.6224000000000001E-2</v>
      </c>
      <c r="Z4" s="122">
        <v>2.5770000000000001E-2</v>
      </c>
      <c r="AA4" s="122">
        <v>2.4320999999999999E-2</v>
      </c>
      <c r="AB4" s="123">
        <v>34.033957999999998</v>
      </c>
      <c r="AC4" s="123">
        <v>34.033957999999998</v>
      </c>
      <c r="AD4" s="123">
        <v>32.021385000000002</v>
      </c>
      <c r="AE4" s="123">
        <v>32.857104999999997</v>
      </c>
      <c r="AF4" s="123">
        <v>32.550288000000002</v>
      </c>
      <c r="AG4" s="123">
        <v>28.024328000000001</v>
      </c>
      <c r="AH4" s="123">
        <v>28.036149999999999</v>
      </c>
      <c r="AI4" s="123">
        <v>28.034694999999999</v>
      </c>
      <c r="AJ4" s="123">
        <v>27.408165</v>
      </c>
      <c r="AK4" s="123">
        <v>26.294274999999999</v>
      </c>
      <c r="AL4" s="123">
        <v>24.37077</v>
      </c>
      <c r="AM4" s="123">
        <v>23.196134000000001</v>
      </c>
      <c r="AN4" s="123">
        <v>21.692402999999999</v>
      </c>
      <c r="AO4" s="123">
        <v>21.703924000000001</v>
      </c>
      <c r="AP4" s="123">
        <v>21.811765000000001</v>
      </c>
      <c r="AQ4" s="123">
        <v>22.240680999999999</v>
      </c>
      <c r="AR4" s="123">
        <v>21.312027</v>
      </c>
      <c r="AS4" s="123">
        <v>22.105360000000001</v>
      </c>
      <c r="AT4" s="123">
        <v>22.133161000000001</v>
      </c>
      <c r="AU4" s="123">
        <v>21.240131000000002</v>
      </c>
      <c r="AV4" s="123">
        <v>21.420093000000001</v>
      </c>
      <c r="AW4" s="123">
        <v>19.162164000000001</v>
      </c>
      <c r="AX4" s="123">
        <v>19.074104999999999</v>
      </c>
      <c r="AY4" s="123">
        <v>18.744085999999999</v>
      </c>
      <c r="AZ4" s="123">
        <v>17.689965000000001</v>
      </c>
      <c r="BA4" s="124">
        <v>0</v>
      </c>
      <c r="BB4" s="128">
        <v>2.0125730000000002</v>
      </c>
      <c r="BC4" s="127">
        <v>-0.83572000000000002</v>
      </c>
      <c r="BD4" s="128">
        <v>0.30681700000000001</v>
      </c>
      <c r="BE4" s="128">
        <v>4.5259600000000004</v>
      </c>
      <c r="BF4" s="127">
        <v>-1.1821999999999999E-2</v>
      </c>
      <c r="BG4" s="128">
        <v>1.4549999999999999E-3</v>
      </c>
      <c r="BH4" s="128">
        <v>0.62653000000000003</v>
      </c>
      <c r="BI4" s="128">
        <v>1.11389</v>
      </c>
      <c r="BJ4" s="128">
        <v>1.923505</v>
      </c>
      <c r="BK4" s="128">
        <v>1.174636</v>
      </c>
      <c r="BL4" s="128">
        <v>1.5037309999999999</v>
      </c>
      <c r="BM4" s="127">
        <v>-1.1521E-2</v>
      </c>
      <c r="BN4" s="127">
        <v>-0.10784100000000001</v>
      </c>
      <c r="BO4" s="127">
        <v>-0.42891600000000002</v>
      </c>
      <c r="BP4" s="128">
        <v>0.92865399999999998</v>
      </c>
      <c r="BQ4" s="127">
        <v>-0.79333299999999995</v>
      </c>
      <c r="BR4" s="127">
        <v>-2.7800999999999999E-2</v>
      </c>
      <c r="BS4" s="128">
        <v>0.89302999999999999</v>
      </c>
      <c r="BT4" s="127">
        <v>-0.17996200000000001</v>
      </c>
      <c r="BU4" s="128">
        <v>2.2579289999999999</v>
      </c>
      <c r="BV4" s="128">
        <v>8.8058999999999998E-2</v>
      </c>
      <c r="BW4" s="128">
        <v>0.33001900000000001</v>
      </c>
      <c r="BX4" s="128">
        <v>1.0541210000000001</v>
      </c>
      <c r="BY4" s="128">
        <v>2.3957280000000001</v>
      </c>
      <c r="BZ4" s="123">
        <v>475.65012888000001</v>
      </c>
      <c r="CA4" s="123">
        <v>475.65012888000001</v>
      </c>
      <c r="CB4" s="123">
        <v>411.78412523999998</v>
      </c>
      <c r="CC4" s="123">
        <v>498.70940372000001</v>
      </c>
      <c r="CD4" s="123">
        <v>483.26947307</v>
      </c>
      <c r="CE4" s="123">
        <v>450.79858644000001</v>
      </c>
      <c r="CF4" s="123">
        <v>455.50702712999998</v>
      </c>
      <c r="CG4" s="123">
        <v>452.89613931000002</v>
      </c>
      <c r="CH4" s="123">
        <v>409.32666743999999</v>
      </c>
      <c r="CI4" s="123">
        <v>393.68890859999999</v>
      </c>
      <c r="CJ4" s="123">
        <v>372.58682160000001</v>
      </c>
      <c r="CK4" s="123">
        <v>387.71534369</v>
      </c>
      <c r="CL4" s="123">
        <v>386.16038927</v>
      </c>
      <c r="CM4" s="123">
        <v>398.73091668000001</v>
      </c>
      <c r="CN4" s="123">
        <v>356.89895252000002</v>
      </c>
      <c r="CO4" s="123">
        <v>327.11602782</v>
      </c>
      <c r="CP4" s="123">
        <v>350.66527758000001</v>
      </c>
      <c r="CQ4" s="123">
        <v>420.37528852999998</v>
      </c>
      <c r="CR4" s="123">
        <v>400.77940061999999</v>
      </c>
      <c r="CS4" s="123">
        <v>383.85855020000002</v>
      </c>
      <c r="CT4" s="123">
        <v>406.61221253999997</v>
      </c>
      <c r="CU4" s="123">
        <v>336.86356366000001</v>
      </c>
      <c r="CV4" s="123">
        <v>322.07515240999999</v>
      </c>
      <c r="CW4" s="123">
        <v>287.04727704999999</v>
      </c>
      <c r="CX4" s="123">
        <v>245.84946084000001</v>
      </c>
      <c r="CY4" s="125">
        <v>46142</v>
      </c>
      <c r="CZ4" s="125">
        <v>46142</v>
      </c>
      <c r="DA4" s="125">
        <v>46112</v>
      </c>
      <c r="DB4" s="125">
        <v>46081</v>
      </c>
      <c r="DC4" s="125">
        <v>46053</v>
      </c>
      <c r="DD4" s="125">
        <v>46022</v>
      </c>
      <c r="DE4" s="125">
        <v>45991</v>
      </c>
      <c r="DF4" s="125">
        <v>45961</v>
      </c>
      <c r="DG4" s="125">
        <v>45930</v>
      </c>
      <c r="DH4" s="125">
        <v>45900</v>
      </c>
      <c r="DI4" s="125">
        <v>45869</v>
      </c>
      <c r="DJ4" s="125">
        <v>45838</v>
      </c>
      <c r="DK4" s="125">
        <v>45808</v>
      </c>
      <c r="DL4" s="125">
        <v>45777</v>
      </c>
      <c r="DM4" s="125">
        <v>45747</v>
      </c>
      <c r="DN4" s="125">
        <v>45716</v>
      </c>
      <c r="DO4" s="125">
        <v>45688</v>
      </c>
      <c r="DP4" s="125">
        <v>45657</v>
      </c>
      <c r="DQ4" s="125">
        <v>45626</v>
      </c>
      <c r="DR4" s="125">
        <v>45596</v>
      </c>
      <c r="DS4" s="125">
        <v>45565</v>
      </c>
      <c r="DT4" s="125">
        <v>45535</v>
      </c>
      <c r="DU4" s="125">
        <v>45504</v>
      </c>
      <c r="DV4" s="125">
        <v>45473</v>
      </c>
      <c r="DW4" s="125">
        <v>45443</v>
      </c>
      <c r="DX4" s="126" t="s">
        <v>150</v>
      </c>
      <c r="DY4" s="126" t="s">
        <v>150</v>
      </c>
      <c r="DZ4" s="126" t="s">
        <v>150</v>
      </c>
      <c r="EA4" s="126" t="s">
        <v>150</v>
      </c>
      <c r="EB4" s="126" t="s">
        <v>150</v>
      </c>
      <c r="EC4" s="126" t="s">
        <v>150</v>
      </c>
      <c r="ED4" s="126" t="s">
        <v>150</v>
      </c>
      <c r="EE4" s="126" t="s">
        <v>150</v>
      </c>
      <c r="EF4" s="126" t="s">
        <v>150</v>
      </c>
      <c r="EG4" s="126" t="s">
        <v>150</v>
      </c>
      <c r="EH4" s="126" t="s">
        <v>150</v>
      </c>
      <c r="EI4" s="126" t="s">
        <v>150</v>
      </c>
      <c r="EJ4" s="126" t="s">
        <v>150</v>
      </c>
      <c r="EK4" s="126" t="s">
        <v>150</v>
      </c>
      <c r="EL4" s="126" t="s">
        <v>150</v>
      </c>
      <c r="EM4" s="126" t="s">
        <v>150</v>
      </c>
      <c r="EN4" s="126" t="s">
        <v>150</v>
      </c>
      <c r="EO4" s="126" t="s">
        <v>150</v>
      </c>
      <c r="EP4" s="126" t="s">
        <v>150</v>
      </c>
      <c r="EQ4" s="126" t="s">
        <v>150</v>
      </c>
      <c r="ER4" s="126" t="s">
        <v>150</v>
      </c>
      <c r="ES4" s="126" t="s">
        <v>150</v>
      </c>
      <c r="ET4" s="126" t="s">
        <v>150</v>
      </c>
      <c r="EU4" s="126" t="s">
        <v>150</v>
      </c>
      <c r="EV4" s="126" t="s">
        <v>150</v>
      </c>
      <c r="EW4" s="126" t="s">
        <v>151</v>
      </c>
      <c r="EX4" s="126" t="s">
        <v>152</v>
      </c>
      <c r="EY4" s="123">
        <v>79409.608720839999</v>
      </c>
      <c r="EZ4" s="126" t="s">
        <v>156</v>
      </c>
      <c r="FA4" s="126" t="s">
        <v>144</v>
      </c>
      <c r="FB4" s="126" t="s">
        <v>144</v>
      </c>
      <c r="FC4" s="126" t="s">
        <v>144</v>
      </c>
      <c r="FD4" s="126" t="s">
        <v>144</v>
      </c>
      <c r="FE4" s="126" t="s">
        <v>144</v>
      </c>
      <c r="FF4" s="126" t="s">
        <v>144</v>
      </c>
      <c r="FG4" s="126" t="s">
        <v>144</v>
      </c>
      <c r="FH4" s="126" t="s">
        <v>144</v>
      </c>
      <c r="FI4" s="126" t="s">
        <v>144</v>
      </c>
      <c r="FJ4" s="126" t="s">
        <v>144</v>
      </c>
      <c r="FK4" s="126" t="s">
        <v>144</v>
      </c>
      <c r="FL4" s="126" t="s">
        <v>144</v>
      </c>
      <c r="FM4" s="126" t="s">
        <v>144</v>
      </c>
      <c r="FN4" s="126" t="s">
        <v>144</v>
      </c>
      <c r="FO4" s="126" t="s">
        <v>144</v>
      </c>
      <c r="FP4" s="126" t="s">
        <v>144</v>
      </c>
      <c r="FQ4" s="126" t="s">
        <v>144</v>
      </c>
      <c r="FR4" s="126" t="s">
        <v>144</v>
      </c>
      <c r="FS4" s="126" t="s">
        <v>144</v>
      </c>
      <c r="FT4" s="126" t="s">
        <v>144</v>
      </c>
      <c r="FU4" s="126" t="s">
        <v>144</v>
      </c>
      <c r="FV4" s="126" t="s">
        <v>144</v>
      </c>
      <c r="FW4" s="126" t="s">
        <v>144</v>
      </c>
      <c r="FX4" s="126" t="s">
        <v>144</v>
      </c>
      <c r="FY4" s="126" t="s">
        <v>144</v>
      </c>
      <c r="FZ4" s="126" t="s">
        <v>154</v>
      </c>
      <c r="GA4" s="126" t="s">
        <v>146</v>
      </c>
    </row>
    <row r="5" spans="1:183" ht="14.25" customHeight="1">
      <c r="A5" s="121">
        <v>3</v>
      </c>
      <c r="B5" s="121" t="s">
        <v>394</v>
      </c>
      <c r="C5" s="122">
        <v>2.3779000000000002E-2</v>
      </c>
      <c r="D5" s="122">
        <v>2.3779000000000002E-2</v>
      </c>
      <c r="E5" s="122">
        <v>2.3779000000000002E-2</v>
      </c>
      <c r="F5" s="122">
        <v>2.3779000000000002E-2</v>
      </c>
      <c r="G5" s="122">
        <v>2.3779000000000002E-2</v>
      </c>
      <c r="H5" s="122">
        <v>2.3779000000000002E-2</v>
      </c>
      <c r="I5" s="122">
        <v>2.3779000000000002E-2</v>
      </c>
      <c r="J5" s="122">
        <v>2.3779000000000002E-2</v>
      </c>
      <c r="K5" s="122">
        <v>2.3779000000000002E-2</v>
      </c>
      <c r="L5" s="122">
        <v>2.3779000000000002E-2</v>
      </c>
      <c r="M5" s="122">
        <v>2.3779000000000002E-2</v>
      </c>
      <c r="N5" s="122">
        <v>2.3779000000000002E-2</v>
      </c>
      <c r="O5" s="122">
        <v>2.3779000000000002E-2</v>
      </c>
      <c r="P5" s="122">
        <v>2.3779000000000002E-2</v>
      </c>
      <c r="Q5" s="122">
        <v>2.3779000000000002E-2</v>
      </c>
      <c r="R5" s="122">
        <v>2.3779000000000002E-2</v>
      </c>
      <c r="S5" s="122">
        <v>2.3779000000000002E-2</v>
      </c>
      <c r="T5" s="122">
        <v>2.3779000000000002E-2</v>
      </c>
      <c r="U5" s="122">
        <v>2.3779000000000002E-2</v>
      </c>
      <c r="V5" s="122">
        <v>2.3779000000000002E-2</v>
      </c>
      <c r="W5" s="122">
        <v>2.3779000000000002E-2</v>
      </c>
      <c r="X5" s="122">
        <v>2.3779000000000002E-2</v>
      </c>
      <c r="Y5" s="122">
        <v>2.3779000000000002E-2</v>
      </c>
      <c r="Z5" s="122">
        <v>2.3779000000000002E-2</v>
      </c>
      <c r="AA5" s="122">
        <v>2.3779000000000002E-2</v>
      </c>
      <c r="AB5" s="123">
        <v>17.295449999999999</v>
      </c>
      <c r="AC5" s="123">
        <v>17.295449999999999</v>
      </c>
      <c r="AD5" s="123">
        <v>17.295449999999999</v>
      </c>
      <c r="AE5" s="123">
        <v>17.295449999999999</v>
      </c>
      <c r="AF5" s="123">
        <v>17.295449999999999</v>
      </c>
      <c r="AG5" s="123">
        <v>17.295449999999999</v>
      </c>
      <c r="AH5" s="123">
        <v>17.295449999999999</v>
      </c>
      <c r="AI5" s="123">
        <v>17.295449999999999</v>
      </c>
      <c r="AJ5" s="123">
        <v>17.295449999999999</v>
      </c>
      <c r="AK5" s="123">
        <v>17.295449999999999</v>
      </c>
      <c r="AL5" s="123">
        <v>17.295449999999999</v>
      </c>
      <c r="AM5" s="123">
        <v>17.295449999999999</v>
      </c>
      <c r="AN5" s="123">
        <v>17.295449999999999</v>
      </c>
      <c r="AO5" s="123">
        <v>17.295449999999999</v>
      </c>
      <c r="AP5" s="123">
        <v>17.295449999999999</v>
      </c>
      <c r="AQ5" s="123">
        <v>17.295449999999999</v>
      </c>
      <c r="AR5" s="123">
        <v>17.295449999999999</v>
      </c>
      <c r="AS5" s="123">
        <v>17.295449999999999</v>
      </c>
      <c r="AT5" s="123">
        <v>17.295449999999999</v>
      </c>
      <c r="AU5" s="123">
        <v>17.295449999999999</v>
      </c>
      <c r="AV5" s="123">
        <v>17.295449999999999</v>
      </c>
      <c r="AW5" s="123">
        <v>17.295449999999999</v>
      </c>
      <c r="AX5" s="123">
        <v>17.295449999999999</v>
      </c>
      <c r="AY5" s="123">
        <v>17.295449999999999</v>
      </c>
      <c r="AZ5" s="123">
        <v>17.295449999999999</v>
      </c>
      <c r="BA5" s="124">
        <v>0</v>
      </c>
      <c r="BB5" s="124">
        <v>0</v>
      </c>
      <c r="BC5" s="124">
        <v>0</v>
      </c>
      <c r="BD5" s="124">
        <v>0</v>
      </c>
      <c r="BE5" s="124">
        <v>0</v>
      </c>
      <c r="BF5" s="124">
        <v>0</v>
      </c>
      <c r="BG5" s="124">
        <v>0</v>
      </c>
      <c r="BH5" s="124">
        <v>0</v>
      </c>
      <c r="BI5" s="124">
        <v>0</v>
      </c>
      <c r="BJ5" s="124">
        <v>0</v>
      </c>
      <c r="BK5" s="124">
        <v>0</v>
      </c>
      <c r="BL5" s="124">
        <v>0</v>
      </c>
      <c r="BM5" s="124">
        <v>0</v>
      </c>
      <c r="BN5" s="124">
        <v>0</v>
      </c>
      <c r="BO5" s="124">
        <v>0</v>
      </c>
      <c r="BP5" s="124">
        <v>0</v>
      </c>
      <c r="BQ5" s="124">
        <v>0</v>
      </c>
      <c r="BR5" s="124">
        <v>0</v>
      </c>
      <c r="BS5" s="124">
        <v>0</v>
      </c>
      <c r="BT5" s="124">
        <v>0</v>
      </c>
      <c r="BU5" s="124">
        <v>0</v>
      </c>
      <c r="BV5" s="124">
        <v>0</v>
      </c>
      <c r="BW5" s="124">
        <v>0</v>
      </c>
      <c r="BX5" s="124">
        <v>0</v>
      </c>
      <c r="BY5" s="124">
        <v>0</v>
      </c>
      <c r="BZ5" s="123">
        <v>222.41360731</v>
      </c>
      <c r="CA5" s="123">
        <v>222.41360731</v>
      </c>
      <c r="CB5" s="123">
        <v>222.41360731</v>
      </c>
      <c r="CC5" s="123">
        <v>278.21414349999998</v>
      </c>
      <c r="CD5" s="123">
        <v>278.21414349999998</v>
      </c>
      <c r="CE5" s="123">
        <v>278.21414349999998</v>
      </c>
      <c r="CF5" s="123">
        <v>258.29853659999998</v>
      </c>
      <c r="CG5" s="123">
        <v>258.29853659999998</v>
      </c>
      <c r="CH5" s="123">
        <v>258.29853659999998</v>
      </c>
      <c r="CI5" s="123">
        <v>289.08745488</v>
      </c>
      <c r="CJ5" s="123">
        <v>289.08745488</v>
      </c>
      <c r="CK5" s="123">
        <v>289.08745488</v>
      </c>
      <c r="CL5" s="123">
        <v>282.99993093</v>
      </c>
      <c r="CM5" s="123">
        <v>282.99993093</v>
      </c>
      <c r="CN5" s="123">
        <v>282.99993093</v>
      </c>
      <c r="CO5" s="123">
        <v>328.90573977999998</v>
      </c>
      <c r="CP5" s="123">
        <v>328.90573977999998</v>
      </c>
      <c r="CQ5" s="123">
        <v>328.90573977999998</v>
      </c>
      <c r="CR5" s="123">
        <v>328.31515676999999</v>
      </c>
      <c r="CS5" s="123">
        <v>328.31515676999999</v>
      </c>
      <c r="CT5" s="123">
        <v>328.31515676999999</v>
      </c>
      <c r="CU5" s="123">
        <v>264.86283875999999</v>
      </c>
      <c r="CV5" s="123">
        <v>264.86283875999999</v>
      </c>
      <c r="CW5" s="123">
        <v>264.86283875999999</v>
      </c>
      <c r="CX5" s="123">
        <v>235.35565029</v>
      </c>
      <c r="CY5" s="125">
        <v>46112</v>
      </c>
      <c r="CZ5" s="125">
        <v>46112</v>
      </c>
      <c r="DA5" s="125">
        <v>46112</v>
      </c>
      <c r="DB5" s="125">
        <v>46022</v>
      </c>
      <c r="DC5" s="125">
        <v>46022</v>
      </c>
      <c r="DD5" s="125">
        <v>46022</v>
      </c>
      <c r="DE5" s="125">
        <v>45930</v>
      </c>
      <c r="DF5" s="125">
        <v>45930</v>
      </c>
      <c r="DG5" s="125">
        <v>45930</v>
      </c>
      <c r="DH5" s="125">
        <v>45838</v>
      </c>
      <c r="DI5" s="125">
        <v>45838</v>
      </c>
      <c r="DJ5" s="125">
        <v>45838</v>
      </c>
      <c r="DK5" s="125">
        <v>45747</v>
      </c>
      <c r="DL5" s="125">
        <v>45747</v>
      </c>
      <c r="DM5" s="125">
        <v>45747</v>
      </c>
      <c r="DN5" s="125">
        <v>45657</v>
      </c>
      <c r="DO5" s="125">
        <v>45657</v>
      </c>
      <c r="DP5" s="125">
        <v>45657</v>
      </c>
      <c r="DQ5" s="125">
        <v>45565</v>
      </c>
      <c r="DR5" s="125">
        <v>45565</v>
      </c>
      <c r="DS5" s="125">
        <v>45565</v>
      </c>
      <c r="DT5" s="125">
        <v>45473</v>
      </c>
      <c r="DU5" s="125">
        <v>45473</v>
      </c>
      <c r="DV5" s="125">
        <v>45473</v>
      </c>
      <c r="DW5" s="125">
        <v>45382</v>
      </c>
      <c r="DX5" s="126" t="s">
        <v>141</v>
      </c>
      <c r="DY5" s="126" t="s">
        <v>141</v>
      </c>
      <c r="DZ5" s="126" t="s">
        <v>141</v>
      </c>
      <c r="EA5" s="126" t="s">
        <v>141</v>
      </c>
      <c r="EB5" s="126" t="s">
        <v>141</v>
      </c>
      <c r="EC5" s="126" t="s">
        <v>141</v>
      </c>
      <c r="ED5" s="126" t="s">
        <v>141</v>
      </c>
      <c r="EE5" s="126" t="s">
        <v>141</v>
      </c>
      <c r="EF5" s="126" t="s">
        <v>141</v>
      </c>
      <c r="EG5" s="126" t="s">
        <v>141</v>
      </c>
      <c r="EH5" s="126" t="s">
        <v>141</v>
      </c>
      <c r="EI5" s="126" t="s">
        <v>141</v>
      </c>
      <c r="EJ5" s="126" t="s">
        <v>141</v>
      </c>
      <c r="EK5" s="126" t="s">
        <v>141</v>
      </c>
      <c r="EL5" s="126" t="s">
        <v>141</v>
      </c>
      <c r="EM5" s="126" t="s">
        <v>141</v>
      </c>
      <c r="EN5" s="126" t="s">
        <v>141</v>
      </c>
      <c r="EO5" s="126" t="s">
        <v>141</v>
      </c>
      <c r="EP5" s="126" t="s">
        <v>141</v>
      </c>
      <c r="EQ5" s="126" t="s">
        <v>141</v>
      </c>
      <c r="ER5" s="126" t="s">
        <v>141</v>
      </c>
      <c r="ES5" s="126" t="s">
        <v>141</v>
      </c>
      <c r="ET5" s="126" t="s">
        <v>141</v>
      </c>
      <c r="EU5" s="126" t="s">
        <v>141</v>
      </c>
      <c r="EV5" s="126" t="s">
        <v>141</v>
      </c>
      <c r="EW5" s="126" t="s">
        <v>142</v>
      </c>
      <c r="EX5" s="126" t="s">
        <v>143</v>
      </c>
      <c r="EY5" s="123">
        <v>278.21414349999998</v>
      </c>
      <c r="EZ5" s="126"/>
      <c r="FA5" s="126" t="s">
        <v>144</v>
      </c>
      <c r="FB5" s="126" t="s">
        <v>144</v>
      </c>
      <c r="FC5" s="126" t="s">
        <v>144</v>
      </c>
      <c r="FD5" s="126" t="s">
        <v>144</v>
      </c>
      <c r="FE5" s="126" t="s">
        <v>144</v>
      </c>
      <c r="FF5" s="126" t="s">
        <v>144</v>
      </c>
      <c r="FG5" s="126" t="s">
        <v>144</v>
      </c>
      <c r="FH5" s="126" t="s">
        <v>144</v>
      </c>
      <c r="FI5" s="126" t="s">
        <v>144</v>
      </c>
      <c r="FJ5" s="126" t="s">
        <v>144</v>
      </c>
      <c r="FK5" s="126" t="s">
        <v>144</v>
      </c>
      <c r="FL5" s="126" t="s">
        <v>144</v>
      </c>
      <c r="FM5" s="126" t="s">
        <v>144</v>
      </c>
      <c r="FN5" s="126" t="s">
        <v>144</v>
      </c>
      <c r="FO5" s="126" t="s">
        <v>144</v>
      </c>
      <c r="FP5" s="126" t="s">
        <v>144</v>
      </c>
      <c r="FQ5" s="126" t="s">
        <v>144</v>
      </c>
      <c r="FR5" s="126" t="s">
        <v>144</v>
      </c>
      <c r="FS5" s="126" t="s">
        <v>144</v>
      </c>
      <c r="FT5" s="126" t="s">
        <v>144</v>
      </c>
      <c r="FU5" s="126" t="s">
        <v>144</v>
      </c>
      <c r="FV5" s="126" t="s">
        <v>144</v>
      </c>
      <c r="FW5" s="126" t="s">
        <v>144</v>
      </c>
      <c r="FX5" s="126" t="s">
        <v>144</v>
      </c>
      <c r="FY5" s="126" t="s">
        <v>144</v>
      </c>
      <c r="FZ5" s="126" t="s">
        <v>307</v>
      </c>
      <c r="GA5" s="126" t="s">
        <v>146</v>
      </c>
    </row>
    <row r="6" spans="1:183" ht="14.25" customHeight="1">
      <c r="A6" s="121">
        <v>4</v>
      </c>
      <c r="B6" s="121" t="s">
        <v>166</v>
      </c>
      <c r="C6" s="122">
        <v>1.7329000000000001E-2</v>
      </c>
      <c r="D6" s="122">
        <v>1.7329000000000001E-2</v>
      </c>
      <c r="E6" s="122">
        <v>1.7062000000000001E-2</v>
      </c>
      <c r="F6" s="122">
        <v>1.4390999999999999E-2</v>
      </c>
      <c r="G6" s="122">
        <v>1.3847E-2</v>
      </c>
      <c r="H6" s="122">
        <v>1.3805E-2</v>
      </c>
      <c r="I6" s="122">
        <v>1.3953E-2</v>
      </c>
      <c r="J6" s="122">
        <v>1.3618999999999999E-2</v>
      </c>
      <c r="K6" s="122">
        <v>1.3318999999999999E-2</v>
      </c>
      <c r="L6" s="122">
        <v>1.3535E-2</v>
      </c>
      <c r="M6" s="122">
        <v>1.3594E-2</v>
      </c>
      <c r="N6" s="122">
        <v>1.4760000000000001E-2</v>
      </c>
      <c r="O6" s="122">
        <v>1.4501E-2</v>
      </c>
      <c r="P6" s="122">
        <v>1.4675000000000001E-2</v>
      </c>
      <c r="Q6" s="122">
        <v>1.4708000000000001E-2</v>
      </c>
      <c r="R6" s="122">
        <v>1.46E-2</v>
      </c>
      <c r="S6" s="122">
        <v>1.4324999999999999E-2</v>
      </c>
      <c r="T6" s="122">
        <v>1.3206000000000001E-2</v>
      </c>
      <c r="U6" s="122">
        <v>1.3179E-2</v>
      </c>
      <c r="V6" s="122">
        <v>1.3205E-2</v>
      </c>
      <c r="W6" s="122">
        <v>1.3058E-2</v>
      </c>
      <c r="X6" s="122">
        <v>1.3532000000000001E-2</v>
      </c>
      <c r="Y6" s="122">
        <v>1.3726E-2</v>
      </c>
      <c r="Z6" s="122">
        <v>1.4347E-2</v>
      </c>
      <c r="AA6" s="122">
        <v>1.6389000000000001E-2</v>
      </c>
      <c r="AB6" s="123">
        <v>12.604495</v>
      </c>
      <c r="AC6" s="123">
        <v>12.604495</v>
      </c>
      <c r="AD6" s="123">
        <v>12.410328</v>
      </c>
      <c r="AE6" s="123">
        <v>10.467324</v>
      </c>
      <c r="AF6" s="123">
        <v>10.071657</v>
      </c>
      <c r="AG6" s="123">
        <v>10.041407</v>
      </c>
      <c r="AH6" s="123">
        <v>10.148370999999999</v>
      </c>
      <c r="AI6" s="123">
        <v>9.9061070000000004</v>
      </c>
      <c r="AJ6" s="123">
        <v>9.6872950000000007</v>
      </c>
      <c r="AK6" s="123">
        <v>9.8447680000000002</v>
      </c>
      <c r="AL6" s="123">
        <v>9.8874019999999998</v>
      </c>
      <c r="AM6" s="123">
        <v>10.735598</v>
      </c>
      <c r="AN6" s="123">
        <v>10.547288</v>
      </c>
      <c r="AO6" s="123">
        <v>10.673738999999999</v>
      </c>
      <c r="AP6" s="123">
        <v>10.698126999999999</v>
      </c>
      <c r="AQ6" s="123">
        <v>10.619531</v>
      </c>
      <c r="AR6" s="123">
        <v>10.419012</v>
      </c>
      <c r="AS6" s="123">
        <v>9.6053960000000007</v>
      </c>
      <c r="AT6" s="123">
        <v>9.5858480000000004</v>
      </c>
      <c r="AU6" s="123">
        <v>9.6044180000000008</v>
      </c>
      <c r="AV6" s="123">
        <v>9.4976479999999999</v>
      </c>
      <c r="AW6" s="123">
        <v>9.8426770000000001</v>
      </c>
      <c r="AX6" s="123">
        <v>9.9836720000000003</v>
      </c>
      <c r="AY6" s="123">
        <v>10.434976000000001</v>
      </c>
      <c r="AZ6" s="123">
        <v>11.920916</v>
      </c>
      <c r="BA6" s="124">
        <v>0</v>
      </c>
      <c r="BB6" s="128">
        <v>0.19416700000000001</v>
      </c>
      <c r="BC6" s="128">
        <v>1.943004</v>
      </c>
      <c r="BD6" s="128">
        <v>0.39566699999999999</v>
      </c>
      <c r="BE6" s="128">
        <v>3.0249999999999999E-2</v>
      </c>
      <c r="BF6" s="127">
        <v>-0.106964</v>
      </c>
      <c r="BG6" s="128">
        <v>0.24226400000000001</v>
      </c>
      <c r="BH6" s="128">
        <v>0.21881200000000001</v>
      </c>
      <c r="BI6" s="127">
        <v>-0.157473</v>
      </c>
      <c r="BJ6" s="127">
        <v>-4.2633999999999998E-2</v>
      </c>
      <c r="BK6" s="127">
        <v>-0.84819599999999995</v>
      </c>
      <c r="BL6" s="128">
        <v>0.18831000000000001</v>
      </c>
      <c r="BM6" s="127">
        <v>-0.12645100000000001</v>
      </c>
      <c r="BN6" s="127">
        <v>-2.4388E-2</v>
      </c>
      <c r="BO6" s="128">
        <v>7.8595999999999999E-2</v>
      </c>
      <c r="BP6" s="128">
        <v>0.200519</v>
      </c>
      <c r="BQ6" s="128">
        <v>0.81361600000000001</v>
      </c>
      <c r="BR6" s="128">
        <v>1.9547999999999999E-2</v>
      </c>
      <c r="BS6" s="127">
        <v>-1.857E-2</v>
      </c>
      <c r="BT6" s="128">
        <v>0.10677</v>
      </c>
      <c r="BU6" s="127">
        <v>-0.34502899999999997</v>
      </c>
      <c r="BV6" s="127">
        <v>-0.14099500000000001</v>
      </c>
      <c r="BW6" s="127">
        <v>-0.45130399999999998</v>
      </c>
      <c r="BX6" s="127">
        <v>-1.48594</v>
      </c>
      <c r="BY6" s="127">
        <v>-1.498035</v>
      </c>
      <c r="BZ6" s="123">
        <v>176.15728594999999</v>
      </c>
      <c r="CA6" s="123">
        <v>176.15728594999999</v>
      </c>
      <c r="CB6" s="123">
        <v>159.59259911000001</v>
      </c>
      <c r="CC6" s="123">
        <v>158.87440207</v>
      </c>
      <c r="CD6" s="123">
        <v>149.53245179999999</v>
      </c>
      <c r="CE6" s="123">
        <v>161.52580291999999</v>
      </c>
      <c r="CF6" s="123">
        <v>164.88192225</v>
      </c>
      <c r="CG6" s="123">
        <v>160.03161853</v>
      </c>
      <c r="CH6" s="123">
        <v>144.67470474000001</v>
      </c>
      <c r="CI6" s="123">
        <v>147.39999370000001</v>
      </c>
      <c r="CJ6" s="123">
        <v>151.16123475000001</v>
      </c>
      <c r="CK6" s="123">
        <v>179.44180130999999</v>
      </c>
      <c r="CL6" s="123">
        <v>187.75904356000001</v>
      </c>
      <c r="CM6" s="123">
        <v>196.09125685999999</v>
      </c>
      <c r="CN6" s="123">
        <v>175.05003929</v>
      </c>
      <c r="CO6" s="123">
        <v>156.19210572</v>
      </c>
      <c r="CP6" s="123">
        <v>171.43304741</v>
      </c>
      <c r="CQ6" s="123">
        <v>182.66479781000001</v>
      </c>
      <c r="CR6" s="123">
        <v>173.57712330000001</v>
      </c>
      <c r="CS6" s="123">
        <v>173.57416341000001</v>
      </c>
      <c r="CT6" s="123">
        <v>180.29145191999999</v>
      </c>
      <c r="CU6" s="123">
        <v>173.03052255</v>
      </c>
      <c r="CV6" s="123">
        <v>168.57895461000001</v>
      </c>
      <c r="CW6" s="123">
        <v>159.80141399999999</v>
      </c>
      <c r="CX6" s="123">
        <v>165.67306783000001</v>
      </c>
      <c r="CY6" s="125">
        <v>46142</v>
      </c>
      <c r="CZ6" s="125">
        <v>46142</v>
      </c>
      <c r="DA6" s="125">
        <v>46112</v>
      </c>
      <c r="DB6" s="125">
        <v>46081</v>
      </c>
      <c r="DC6" s="125">
        <v>46053</v>
      </c>
      <c r="DD6" s="125">
        <v>46022</v>
      </c>
      <c r="DE6" s="125">
        <v>45991</v>
      </c>
      <c r="DF6" s="125">
        <v>45961</v>
      </c>
      <c r="DG6" s="125">
        <v>45930</v>
      </c>
      <c r="DH6" s="125">
        <v>45900</v>
      </c>
      <c r="DI6" s="125">
        <v>45869</v>
      </c>
      <c r="DJ6" s="125">
        <v>45838</v>
      </c>
      <c r="DK6" s="125">
        <v>45808</v>
      </c>
      <c r="DL6" s="125">
        <v>45777</v>
      </c>
      <c r="DM6" s="125">
        <v>45747</v>
      </c>
      <c r="DN6" s="125">
        <v>45716</v>
      </c>
      <c r="DO6" s="125">
        <v>45688</v>
      </c>
      <c r="DP6" s="125">
        <v>45657</v>
      </c>
      <c r="DQ6" s="125">
        <v>45626</v>
      </c>
      <c r="DR6" s="125">
        <v>45596</v>
      </c>
      <c r="DS6" s="125">
        <v>45565</v>
      </c>
      <c r="DT6" s="125">
        <v>45535</v>
      </c>
      <c r="DU6" s="125">
        <v>45504</v>
      </c>
      <c r="DV6" s="125">
        <v>45473</v>
      </c>
      <c r="DW6" s="125">
        <v>45443</v>
      </c>
      <c r="DX6" s="126" t="s">
        <v>150</v>
      </c>
      <c r="DY6" s="126" t="s">
        <v>150</v>
      </c>
      <c r="DZ6" s="126" t="s">
        <v>150</v>
      </c>
      <c r="EA6" s="126" t="s">
        <v>150</v>
      </c>
      <c r="EB6" s="126" t="s">
        <v>150</v>
      </c>
      <c r="EC6" s="126" t="s">
        <v>150</v>
      </c>
      <c r="ED6" s="126" t="s">
        <v>150</v>
      </c>
      <c r="EE6" s="126" t="s">
        <v>150</v>
      </c>
      <c r="EF6" s="126" t="s">
        <v>150</v>
      </c>
      <c r="EG6" s="126" t="s">
        <v>150</v>
      </c>
      <c r="EH6" s="126" t="s">
        <v>150</v>
      </c>
      <c r="EI6" s="126" t="s">
        <v>150</v>
      </c>
      <c r="EJ6" s="126" t="s">
        <v>150</v>
      </c>
      <c r="EK6" s="126" t="s">
        <v>150</v>
      </c>
      <c r="EL6" s="126" t="s">
        <v>150</v>
      </c>
      <c r="EM6" s="126" t="s">
        <v>150</v>
      </c>
      <c r="EN6" s="126" t="s">
        <v>150</v>
      </c>
      <c r="EO6" s="126" t="s">
        <v>150</v>
      </c>
      <c r="EP6" s="126" t="s">
        <v>150</v>
      </c>
      <c r="EQ6" s="126" t="s">
        <v>150</v>
      </c>
      <c r="ER6" s="126" t="s">
        <v>150</v>
      </c>
      <c r="ES6" s="126" t="s">
        <v>150</v>
      </c>
      <c r="ET6" s="126" t="s">
        <v>150</v>
      </c>
      <c r="EU6" s="126" t="s">
        <v>150</v>
      </c>
      <c r="EV6" s="126" t="s">
        <v>150</v>
      </c>
      <c r="EW6" s="126" t="s">
        <v>151</v>
      </c>
      <c r="EX6" s="126" t="s">
        <v>152</v>
      </c>
      <c r="EY6" s="123">
        <v>34858.815545099998</v>
      </c>
      <c r="EZ6" s="126" t="s">
        <v>153</v>
      </c>
      <c r="FA6" s="126" t="s">
        <v>157</v>
      </c>
      <c r="FB6" s="126" t="s">
        <v>157</v>
      </c>
      <c r="FC6" s="126" t="s">
        <v>157</v>
      </c>
      <c r="FD6" s="126" t="s">
        <v>157</v>
      </c>
      <c r="FE6" s="126" t="s">
        <v>157</v>
      </c>
      <c r="FF6" s="126" t="s">
        <v>157</v>
      </c>
      <c r="FG6" s="126" t="s">
        <v>144</v>
      </c>
      <c r="FH6" s="126" t="s">
        <v>144</v>
      </c>
      <c r="FI6" s="126" t="s">
        <v>144</v>
      </c>
      <c r="FJ6" s="126" t="s">
        <v>144</v>
      </c>
      <c r="FK6" s="126" t="s">
        <v>144</v>
      </c>
      <c r="FL6" s="126" t="s">
        <v>144</v>
      </c>
      <c r="FM6" s="126" t="s">
        <v>144</v>
      </c>
      <c r="FN6" s="126" t="s">
        <v>144</v>
      </c>
      <c r="FO6" s="126" t="s">
        <v>144</v>
      </c>
      <c r="FP6" s="126" t="s">
        <v>144</v>
      </c>
      <c r="FQ6" s="126" t="s">
        <v>144</v>
      </c>
      <c r="FR6" s="126" t="s">
        <v>144</v>
      </c>
      <c r="FS6" s="126" t="s">
        <v>144</v>
      </c>
      <c r="FT6" s="126" t="s">
        <v>144</v>
      </c>
      <c r="FU6" s="126" t="s">
        <v>144</v>
      </c>
      <c r="FV6" s="126" t="s">
        <v>144</v>
      </c>
      <c r="FW6" s="126" t="s">
        <v>144</v>
      </c>
      <c r="FX6" s="126" t="s">
        <v>144</v>
      </c>
      <c r="FY6" s="126" t="s">
        <v>144</v>
      </c>
      <c r="FZ6" s="126" t="s">
        <v>154</v>
      </c>
      <c r="GA6" s="126" t="s">
        <v>146</v>
      </c>
    </row>
    <row r="7" spans="1:183" ht="14.25" customHeight="1">
      <c r="A7" s="121">
        <v>5</v>
      </c>
      <c r="B7" s="121" t="s">
        <v>158</v>
      </c>
      <c r="C7" s="122">
        <v>1.5833E-2</v>
      </c>
      <c r="D7" s="122">
        <v>1.5833E-2</v>
      </c>
      <c r="E7" s="122">
        <v>1.5833E-2</v>
      </c>
      <c r="F7" s="122">
        <v>1.0444E-2</v>
      </c>
      <c r="G7" s="122">
        <v>1.0444E-2</v>
      </c>
      <c r="H7" s="122">
        <v>1.0444E-2</v>
      </c>
      <c r="I7" s="122">
        <v>1.0482999999999999E-2</v>
      </c>
      <c r="J7" s="122">
        <v>1.0482999999999999E-2</v>
      </c>
      <c r="K7" s="122">
        <v>1.0482999999999999E-2</v>
      </c>
      <c r="L7" s="122">
        <v>9.2270000000000008E-3</v>
      </c>
      <c r="M7" s="122">
        <v>1.0234999999999999E-2</v>
      </c>
      <c r="N7" s="122">
        <v>8.7589999999999994E-3</v>
      </c>
      <c r="O7" s="122">
        <v>1.0305999999999999E-2</v>
      </c>
      <c r="P7" s="122">
        <v>1.0127000000000001E-2</v>
      </c>
      <c r="Q7" s="122">
        <v>1.0781000000000001E-2</v>
      </c>
      <c r="R7" s="122">
        <v>1.0984000000000001E-2</v>
      </c>
      <c r="S7" s="122">
        <v>1.0741000000000001E-2</v>
      </c>
      <c r="T7" s="122">
        <v>8.3409999999999995E-3</v>
      </c>
      <c r="U7" s="122">
        <v>9.3729999999999994E-3</v>
      </c>
      <c r="V7" s="122">
        <v>1.0181000000000001E-2</v>
      </c>
      <c r="W7" s="122">
        <v>9.0889999999999999E-3</v>
      </c>
      <c r="X7" s="122">
        <v>9.9019999999999993E-3</v>
      </c>
      <c r="Y7" s="122">
        <v>1.0952999999999999E-2</v>
      </c>
      <c r="Z7" s="122">
        <v>1.1174999999999999E-2</v>
      </c>
      <c r="AA7" s="122">
        <v>8.4840000000000002E-3</v>
      </c>
      <c r="AB7" s="123">
        <v>11.515974</v>
      </c>
      <c r="AC7" s="123">
        <v>11.515974</v>
      </c>
      <c r="AD7" s="123">
        <v>11.515974</v>
      </c>
      <c r="AE7" s="123">
        <v>7.5962249999999996</v>
      </c>
      <c r="AF7" s="123">
        <v>7.5962249999999996</v>
      </c>
      <c r="AG7" s="123">
        <v>7.5962249999999996</v>
      </c>
      <c r="AH7" s="123">
        <v>7.6250280000000004</v>
      </c>
      <c r="AI7" s="123">
        <v>7.6250280000000004</v>
      </c>
      <c r="AJ7" s="123">
        <v>7.6250280000000004</v>
      </c>
      <c r="AK7" s="123">
        <v>6.7115989999999996</v>
      </c>
      <c r="AL7" s="123">
        <v>7.4447609999999997</v>
      </c>
      <c r="AM7" s="123">
        <v>6.3706069999999997</v>
      </c>
      <c r="AN7" s="123">
        <v>7.4963889999999997</v>
      </c>
      <c r="AO7" s="123">
        <v>7.366117</v>
      </c>
      <c r="AP7" s="123">
        <v>7.841742</v>
      </c>
      <c r="AQ7" s="123">
        <v>7.9895680000000002</v>
      </c>
      <c r="AR7" s="123">
        <v>7.8123490000000002</v>
      </c>
      <c r="AS7" s="123">
        <v>6.0665139999999997</v>
      </c>
      <c r="AT7" s="123">
        <v>6.8176079999999999</v>
      </c>
      <c r="AU7" s="123">
        <v>7.405392</v>
      </c>
      <c r="AV7" s="123">
        <v>6.6106239999999996</v>
      </c>
      <c r="AW7" s="123">
        <v>7.2024059999999999</v>
      </c>
      <c r="AX7" s="123">
        <v>7.9666220000000001</v>
      </c>
      <c r="AY7" s="123">
        <v>8.1278100000000002</v>
      </c>
      <c r="AZ7" s="123">
        <v>6.1705030000000001</v>
      </c>
      <c r="BA7" s="124">
        <v>0</v>
      </c>
      <c r="BB7" s="124">
        <v>0</v>
      </c>
      <c r="BC7" s="128">
        <v>3.9197489999999999</v>
      </c>
      <c r="BD7" s="124">
        <v>0</v>
      </c>
      <c r="BE7" s="124">
        <v>0</v>
      </c>
      <c r="BF7" s="127">
        <v>-2.8802999999999999E-2</v>
      </c>
      <c r="BG7" s="124">
        <v>0</v>
      </c>
      <c r="BH7" s="124">
        <v>0</v>
      </c>
      <c r="BI7" s="128">
        <v>0.91342900000000005</v>
      </c>
      <c r="BJ7" s="127">
        <v>-0.73316199999999998</v>
      </c>
      <c r="BK7" s="128">
        <v>1.0741540000000001</v>
      </c>
      <c r="BL7" s="127">
        <v>-1.1257820000000001</v>
      </c>
      <c r="BM7" s="128">
        <v>0.130272</v>
      </c>
      <c r="BN7" s="127">
        <v>-0.47562500000000002</v>
      </c>
      <c r="BO7" s="127">
        <v>-0.14782600000000001</v>
      </c>
      <c r="BP7" s="128">
        <v>0.17721899999999999</v>
      </c>
      <c r="BQ7" s="128">
        <v>1.745835</v>
      </c>
      <c r="BR7" s="127">
        <v>-0.75109400000000004</v>
      </c>
      <c r="BS7" s="127">
        <v>-0.58778399999999997</v>
      </c>
      <c r="BT7" s="128">
        <v>0.79476800000000003</v>
      </c>
      <c r="BU7" s="127">
        <v>-0.59178200000000003</v>
      </c>
      <c r="BV7" s="127">
        <v>-0.76421600000000001</v>
      </c>
      <c r="BW7" s="127">
        <v>-0.161188</v>
      </c>
      <c r="BX7" s="128">
        <v>1.9573069999999999</v>
      </c>
      <c r="BY7" s="127">
        <v>-1.7192069999999999</v>
      </c>
      <c r="BZ7" s="123">
        <v>148.09151072</v>
      </c>
      <c r="CA7" s="123">
        <v>148.09151072</v>
      </c>
      <c r="CB7" s="123">
        <v>148.09151072</v>
      </c>
      <c r="CC7" s="123">
        <v>122.19267103</v>
      </c>
      <c r="CD7" s="123">
        <v>122.19267103</v>
      </c>
      <c r="CE7" s="123">
        <v>122.19267103</v>
      </c>
      <c r="CF7" s="123">
        <v>113.87582132999999</v>
      </c>
      <c r="CG7" s="123">
        <v>113.87582132999999</v>
      </c>
      <c r="CH7" s="123">
        <v>113.87582132999999</v>
      </c>
      <c r="CI7" s="123">
        <v>100.48887392</v>
      </c>
      <c r="CJ7" s="123">
        <v>113.81748868</v>
      </c>
      <c r="CK7" s="123">
        <v>106.48248896</v>
      </c>
      <c r="CL7" s="123">
        <v>133.44803221000001</v>
      </c>
      <c r="CM7" s="123">
        <v>135.32569427999999</v>
      </c>
      <c r="CN7" s="123">
        <v>128.31192275000001</v>
      </c>
      <c r="CO7" s="123">
        <v>117.51059908000001</v>
      </c>
      <c r="CP7" s="123">
        <v>128.54335867</v>
      </c>
      <c r="CQ7" s="123">
        <v>115.36625385000001</v>
      </c>
      <c r="CR7" s="123">
        <v>123.45081879</v>
      </c>
      <c r="CS7" s="123">
        <v>133.83265087999999</v>
      </c>
      <c r="CT7" s="123">
        <v>125.48780488</v>
      </c>
      <c r="CU7" s="123">
        <v>126.61556138</v>
      </c>
      <c r="CV7" s="123">
        <v>134.52012531</v>
      </c>
      <c r="CW7" s="123">
        <v>124.46943152999999</v>
      </c>
      <c r="CX7" s="123">
        <v>85.755671969999995</v>
      </c>
      <c r="CY7" s="125">
        <v>46112</v>
      </c>
      <c r="CZ7" s="125">
        <v>46112</v>
      </c>
      <c r="DA7" s="125">
        <v>46112</v>
      </c>
      <c r="DB7" s="125">
        <v>46022</v>
      </c>
      <c r="DC7" s="125">
        <v>46022</v>
      </c>
      <c r="DD7" s="125">
        <v>46022</v>
      </c>
      <c r="DE7" s="125">
        <v>45930</v>
      </c>
      <c r="DF7" s="125">
        <v>45930</v>
      </c>
      <c r="DG7" s="125">
        <v>45930</v>
      </c>
      <c r="DH7" s="125">
        <v>45900</v>
      </c>
      <c r="DI7" s="125">
        <v>45869</v>
      </c>
      <c r="DJ7" s="125">
        <v>45838</v>
      </c>
      <c r="DK7" s="125">
        <v>45808</v>
      </c>
      <c r="DL7" s="125">
        <v>45777</v>
      </c>
      <c r="DM7" s="125">
        <v>45747</v>
      </c>
      <c r="DN7" s="125">
        <v>45716</v>
      </c>
      <c r="DO7" s="125">
        <v>45688</v>
      </c>
      <c r="DP7" s="125">
        <v>45657</v>
      </c>
      <c r="DQ7" s="125">
        <v>45626</v>
      </c>
      <c r="DR7" s="125">
        <v>45596</v>
      </c>
      <c r="DS7" s="125">
        <v>45565</v>
      </c>
      <c r="DT7" s="125">
        <v>45535</v>
      </c>
      <c r="DU7" s="125">
        <v>45504</v>
      </c>
      <c r="DV7" s="125">
        <v>45473</v>
      </c>
      <c r="DW7" s="125">
        <v>45443</v>
      </c>
      <c r="DX7" s="126" t="s">
        <v>141</v>
      </c>
      <c r="DY7" s="126" t="s">
        <v>141</v>
      </c>
      <c r="DZ7" s="126" t="s">
        <v>141</v>
      </c>
      <c r="EA7" s="126" t="s">
        <v>141</v>
      </c>
      <c r="EB7" s="126" t="s">
        <v>141</v>
      </c>
      <c r="EC7" s="126" t="s">
        <v>141</v>
      </c>
      <c r="ED7" s="126" t="s">
        <v>141</v>
      </c>
      <c r="EE7" s="126" t="s">
        <v>141</v>
      </c>
      <c r="EF7" s="126" t="s">
        <v>141</v>
      </c>
      <c r="EG7" s="126" t="s">
        <v>150</v>
      </c>
      <c r="EH7" s="126" t="s">
        <v>150</v>
      </c>
      <c r="EI7" s="126" t="s">
        <v>150</v>
      </c>
      <c r="EJ7" s="126" t="s">
        <v>150</v>
      </c>
      <c r="EK7" s="126" t="s">
        <v>150</v>
      </c>
      <c r="EL7" s="126" t="s">
        <v>150</v>
      </c>
      <c r="EM7" s="126" t="s">
        <v>150</v>
      </c>
      <c r="EN7" s="126" t="s">
        <v>150</v>
      </c>
      <c r="EO7" s="126" t="s">
        <v>150</v>
      </c>
      <c r="EP7" s="126" t="s">
        <v>150</v>
      </c>
      <c r="EQ7" s="126" t="s">
        <v>150</v>
      </c>
      <c r="ER7" s="126" t="s">
        <v>150</v>
      </c>
      <c r="ES7" s="126" t="s">
        <v>150</v>
      </c>
      <c r="ET7" s="126" t="s">
        <v>150</v>
      </c>
      <c r="EU7" s="126" t="s">
        <v>150</v>
      </c>
      <c r="EV7" s="126" t="s">
        <v>150</v>
      </c>
      <c r="EW7" s="126" t="s">
        <v>151</v>
      </c>
      <c r="EX7" s="126" t="s">
        <v>152</v>
      </c>
      <c r="EY7" s="123">
        <v>43320.910861260003</v>
      </c>
      <c r="EZ7" s="126" t="s">
        <v>156</v>
      </c>
      <c r="FA7" s="126" t="s">
        <v>144</v>
      </c>
      <c r="FB7" s="126" t="s">
        <v>144</v>
      </c>
      <c r="FC7" s="126" t="s">
        <v>144</v>
      </c>
      <c r="FD7" s="126" t="s">
        <v>157</v>
      </c>
      <c r="FE7" s="126" t="s">
        <v>157</v>
      </c>
      <c r="FF7" s="126" t="s">
        <v>157</v>
      </c>
      <c r="FG7" s="126" t="s">
        <v>157</v>
      </c>
      <c r="FH7" s="126" t="s">
        <v>157</v>
      </c>
      <c r="FI7" s="126" t="s">
        <v>157</v>
      </c>
      <c r="FJ7" s="126" t="s">
        <v>157</v>
      </c>
      <c r="FK7" s="126" t="s">
        <v>157</v>
      </c>
      <c r="FL7" s="126" t="s">
        <v>157</v>
      </c>
      <c r="FM7" s="126" t="s">
        <v>157</v>
      </c>
      <c r="FN7" s="126" t="s">
        <v>157</v>
      </c>
      <c r="FO7" s="126" t="s">
        <v>157</v>
      </c>
      <c r="FP7" s="126" t="s">
        <v>157</v>
      </c>
      <c r="FQ7" s="126" t="s">
        <v>157</v>
      </c>
      <c r="FR7" s="126" t="s">
        <v>157</v>
      </c>
      <c r="FS7" s="126" t="s">
        <v>157</v>
      </c>
      <c r="FT7" s="126" t="s">
        <v>157</v>
      </c>
      <c r="FU7" s="126" t="s">
        <v>157</v>
      </c>
      <c r="FV7" s="126" t="s">
        <v>157</v>
      </c>
      <c r="FW7" s="126" t="s">
        <v>157</v>
      </c>
      <c r="FX7" s="126" t="s">
        <v>157</v>
      </c>
      <c r="FY7" s="126" t="s">
        <v>157</v>
      </c>
      <c r="FZ7" s="126" t="s">
        <v>154</v>
      </c>
      <c r="GA7" s="126" t="s">
        <v>146</v>
      </c>
    </row>
    <row r="8" spans="1:183" ht="14.25" customHeight="1">
      <c r="A8" s="121">
        <v>6</v>
      </c>
      <c r="B8" s="121" t="s">
        <v>160</v>
      </c>
      <c r="C8" s="122">
        <v>1.2852000000000001E-2</v>
      </c>
      <c r="D8" s="122">
        <v>1.2852000000000001E-2</v>
      </c>
      <c r="E8" s="122">
        <v>1.2840000000000001E-2</v>
      </c>
      <c r="F8" s="122">
        <v>1.2822E-2</v>
      </c>
      <c r="G8" s="122">
        <v>1.2661E-2</v>
      </c>
      <c r="H8" s="122">
        <v>1.257E-2</v>
      </c>
      <c r="I8" s="122">
        <v>1.2519000000000001E-2</v>
      </c>
      <c r="J8" s="122">
        <v>1.2414E-2</v>
      </c>
      <c r="K8" s="122">
        <v>1.2342000000000001E-2</v>
      </c>
      <c r="L8" s="122">
        <v>1.2349000000000001E-2</v>
      </c>
      <c r="M8" s="122">
        <v>1.2286999999999999E-2</v>
      </c>
      <c r="N8" s="122">
        <v>1.2184E-2</v>
      </c>
      <c r="O8" s="122">
        <v>1.1905000000000001E-2</v>
      </c>
      <c r="P8" s="122">
        <v>1.1873E-2</v>
      </c>
      <c r="Q8" s="122">
        <v>1.1839000000000001E-2</v>
      </c>
      <c r="R8" s="122">
        <v>1.1779E-2</v>
      </c>
      <c r="S8" s="122">
        <v>1.1757E-2</v>
      </c>
      <c r="T8" s="122">
        <v>1.1757E-2</v>
      </c>
      <c r="U8" s="122">
        <v>1.1847999999999999E-2</v>
      </c>
      <c r="V8" s="122">
        <v>1.1757999999999999E-2</v>
      </c>
      <c r="W8" s="122">
        <v>1.1688E-2</v>
      </c>
      <c r="X8" s="122">
        <v>1.1771E-2</v>
      </c>
      <c r="Y8" s="122">
        <v>1.1754000000000001E-2</v>
      </c>
      <c r="Z8" s="122">
        <v>1.1762999999999999E-2</v>
      </c>
      <c r="AA8" s="122">
        <v>1.1864E-2</v>
      </c>
      <c r="AB8" s="123">
        <v>9.3475760000000001</v>
      </c>
      <c r="AC8" s="123">
        <v>9.3475760000000001</v>
      </c>
      <c r="AD8" s="123">
        <v>9.3391009999999994</v>
      </c>
      <c r="AE8" s="123">
        <v>9.3260470000000009</v>
      </c>
      <c r="AF8" s="123">
        <v>9.2088780000000003</v>
      </c>
      <c r="AG8" s="123">
        <v>9.1428820000000002</v>
      </c>
      <c r="AH8" s="123">
        <v>9.1058339999999998</v>
      </c>
      <c r="AI8" s="123">
        <v>9.0294720000000002</v>
      </c>
      <c r="AJ8" s="123">
        <v>8.9768539999999994</v>
      </c>
      <c r="AK8" s="123">
        <v>8.9821000000000009</v>
      </c>
      <c r="AL8" s="123">
        <v>8.9368300000000005</v>
      </c>
      <c r="AM8" s="123">
        <v>8.8623349999999999</v>
      </c>
      <c r="AN8" s="123">
        <v>8.6591480000000001</v>
      </c>
      <c r="AO8" s="123">
        <v>8.6361129999999999</v>
      </c>
      <c r="AP8" s="123">
        <v>8.6114080000000008</v>
      </c>
      <c r="AQ8" s="123">
        <v>8.567755</v>
      </c>
      <c r="AR8" s="123">
        <v>8.5516100000000002</v>
      </c>
      <c r="AS8" s="123">
        <v>8.5516100000000002</v>
      </c>
      <c r="AT8" s="123">
        <v>8.6177700000000002</v>
      </c>
      <c r="AU8" s="123">
        <v>8.5520169999999993</v>
      </c>
      <c r="AV8" s="123">
        <v>8.5016149999999993</v>
      </c>
      <c r="AW8" s="123">
        <v>8.5616470000000007</v>
      </c>
      <c r="AX8" s="123">
        <v>8.5495730000000005</v>
      </c>
      <c r="AY8" s="123">
        <v>8.5561430000000005</v>
      </c>
      <c r="AZ8" s="123">
        <v>8.6295979999999997</v>
      </c>
      <c r="BA8" s="124">
        <v>0</v>
      </c>
      <c r="BB8" s="128">
        <v>8.4749999999999999E-3</v>
      </c>
      <c r="BC8" s="128">
        <v>1.3054E-2</v>
      </c>
      <c r="BD8" s="128">
        <v>0.117169</v>
      </c>
      <c r="BE8" s="128">
        <v>6.5995999999999999E-2</v>
      </c>
      <c r="BF8" s="128">
        <v>3.7047999999999998E-2</v>
      </c>
      <c r="BG8" s="128">
        <v>7.6361999999999999E-2</v>
      </c>
      <c r="BH8" s="128">
        <v>5.2617999999999998E-2</v>
      </c>
      <c r="BI8" s="127">
        <v>-5.2459999999999998E-3</v>
      </c>
      <c r="BJ8" s="128">
        <v>4.5269999999999998E-2</v>
      </c>
      <c r="BK8" s="128">
        <v>7.4495000000000006E-2</v>
      </c>
      <c r="BL8" s="128">
        <v>0.20318700000000001</v>
      </c>
      <c r="BM8" s="128">
        <v>2.3035E-2</v>
      </c>
      <c r="BN8" s="128">
        <v>2.4705000000000001E-2</v>
      </c>
      <c r="BO8" s="128">
        <v>4.3652999999999997E-2</v>
      </c>
      <c r="BP8" s="128">
        <v>1.6145E-2</v>
      </c>
      <c r="BQ8" s="124">
        <v>0</v>
      </c>
      <c r="BR8" s="127">
        <v>-6.6159999999999997E-2</v>
      </c>
      <c r="BS8" s="128">
        <v>6.5753000000000006E-2</v>
      </c>
      <c r="BT8" s="128">
        <v>5.0402000000000002E-2</v>
      </c>
      <c r="BU8" s="127">
        <v>-6.0032000000000002E-2</v>
      </c>
      <c r="BV8" s="128">
        <v>1.2074E-2</v>
      </c>
      <c r="BW8" s="127">
        <v>-6.5700000000000003E-3</v>
      </c>
      <c r="BX8" s="127">
        <v>-7.3455000000000006E-2</v>
      </c>
      <c r="BY8" s="128">
        <v>1.3559E-2</v>
      </c>
      <c r="BZ8" s="123">
        <v>130.63939636999999</v>
      </c>
      <c r="CA8" s="123">
        <v>130.63939636999999</v>
      </c>
      <c r="CB8" s="123">
        <v>120.09766397999999</v>
      </c>
      <c r="CC8" s="123">
        <v>141.55195165000001</v>
      </c>
      <c r="CD8" s="123">
        <v>136.72289531000001</v>
      </c>
      <c r="CE8" s="123">
        <v>147.07215393999999</v>
      </c>
      <c r="CF8" s="123">
        <v>147.94368609</v>
      </c>
      <c r="CG8" s="123">
        <v>145.86971639000001</v>
      </c>
      <c r="CH8" s="123">
        <v>134.06463847000001</v>
      </c>
      <c r="CI8" s="123">
        <v>134.48376675</v>
      </c>
      <c r="CJ8" s="123">
        <v>136.62863687999999</v>
      </c>
      <c r="CK8" s="123">
        <v>148.13085924000001</v>
      </c>
      <c r="CL8" s="123">
        <v>154.1470515</v>
      </c>
      <c r="CM8" s="123">
        <v>158.65726645000001</v>
      </c>
      <c r="CN8" s="123">
        <v>140.90572198000001</v>
      </c>
      <c r="CO8" s="123">
        <v>126.01457585999999</v>
      </c>
      <c r="CP8" s="123">
        <v>140.70706153</v>
      </c>
      <c r="CQ8" s="123">
        <v>162.62506112</v>
      </c>
      <c r="CR8" s="123">
        <v>156.04751148</v>
      </c>
      <c r="CS8" s="123">
        <v>154.55483052</v>
      </c>
      <c r="CT8" s="123">
        <v>161.38400917999999</v>
      </c>
      <c r="CU8" s="123">
        <v>150.51050179999999</v>
      </c>
      <c r="CV8" s="123">
        <v>144.36352463</v>
      </c>
      <c r="CW8" s="123">
        <v>131.02893094999999</v>
      </c>
      <c r="CX8" s="123">
        <v>119.93138571</v>
      </c>
      <c r="CY8" s="125">
        <v>46142</v>
      </c>
      <c r="CZ8" s="125">
        <v>46142</v>
      </c>
      <c r="DA8" s="125">
        <v>46112</v>
      </c>
      <c r="DB8" s="125">
        <v>46081</v>
      </c>
      <c r="DC8" s="125">
        <v>46053</v>
      </c>
      <c r="DD8" s="125">
        <v>46022</v>
      </c>
      <c r="DE8" s="125">
        <v>45991</v>
      </c>
      <c r="DF8" s="125">
        <v>45961</v>
      </c>
      <c r="DG8" s="125">
        <v>45930</v>
      </c>
      <c r="DH8" s="125">
        <v>45900</v>
      </c>
      <c r="DI8" s="125">
        <v>45869</v>
      </c>
      <c r="DJ8" s="125">
        <v>45838</v>
      </c>
      <c r="DK8" s="125">
        <v>45808</v>
      </c>
      <c r="DL8" s="125">
        <v>45777</v>
      </c>
      <c r="DM8" s="125">
        <v>45747</v>
      </c>
      <c r="DN8" s="125">
        <v>45716</v>
      </c>
      <c r="DO8" s="125">
        <v>45688</v>
      </c>
      <c r="DP8" s="125">
        <v>45657</v>
      </c>
      <c r="DQ8" s="125">
        <v>45626</v>
      </c>
      <c r="DR8" s="125">
        <v>45596</v>
      </c>
      <c r="DS8" s="125">
        <v>45565</v>
      </c>
      <c r="DT8" s="125">
        <v>45535</v>
      </c>
      <c r="DU8" s="125">
        <v>45504</v>
      </c>
      <c r="DV8" s="125">
        <v>45473</v>
      </c>
      <c r="DW8" s="125">
        <v>45443</v>
      </c>
      <c r="DX8" s="126" t="s">
        <v>150</v>
      </c>
      <c r="DY8" s="126" t="s">
        <v>150</v>
      </c>
      <c r="DZ8" s="126" t="s">
        <v>150</v>
      </c>
      <c r="EA8" s="126" t="s">
        <v>150</v>
      </c>
      <c r="EB8" s="126" t="s">
        <v>150</v>
      </c>
      <c r="EC8" s="126" t="s">
        <v>150</v>
      </c>
      <c r="ED8" s="126" t="s">
        <v>150</v>
      </c>
      <c r="EE8" s="126" t="s">
        <v>150</v>
      </c>
      <c r="EF8" s="126" t="s">
        <v>150</v>
      </c>
      <c r="EG8" s="126" t="s">
        <v>150</v>
      </c>
      <c r="EH8" s="126" t="s">
        <v>150</v>
      </c>
      <c r="EI8" s="126" t="s">
        <v>150</v>
      </c>
      <c r="EJ8" s="126" t="s">
        <v>150</v>
      </c>
      <c r="EK8" s="126" t="s">
        <v>150</v>
      </c>
      <c r="EL8" s="126" t="s">
        <v>150</v>
      </c>
      <c r="EM8" s="126" t="s">
        <v>150</v>
      </c>
      <c r="EN8" s="126" t="s">
        <v>150</v>
      </c>
      <c r="EO8" s="126" t="s">
        <v>150</v>
      </c>
      <c r="EP8" s="126" t="s">
        <v>150</v>
      </c>
      <c r="EQ8" s="126" t="s">
        <v>150</v>
      </c>
      <c r="ER8" s="126" t="s">
        <v>150</v>
      </c>
      <c r="ES8" s="126" t="s">
        <v>150</v>
      </c>
      <c r="ET8" s="126" t="s">
        <v>150</v>
      </c>
      <c r="EU8" s="126" t="s">
        <v>150</v>
      </c>
      <c r="EV8" s="126" t="s">
        <v>150</v>
      </c>
      <c r="EW8" s="126" t="s">
        <v>151</v>
      </c>
      <c r="EX8" s="126" t="s">
        <v>152</v>
      </c>
      <c r="EY8" s="123">
        <v>6105646.3469906701</v>
      </c>
      <c r="EZ8" s="126" t="s">
        <v>161</v>
      </c>
      <c r="FA8" s="126"/>
      <c r="FB8" s="126"/>
      <c r="FC8" s="126"/>
      <c r="FD8" s="126"/>
      <c r="FE8" s="126"/>
      <c r="FF8" s="126"/>
      <c r="FG8" s="126"/>
      <c r="FH8" s="126"/>
      <c r="FI8" s="126"/>
      <c r="FJ8" s="126"/>
      <c r="FK8" s="126"/>
      <c r="FL8" s="126"/>
      <c r="FM8" s="126"/>
      <c r="FN8" s="126"/>
      <c r="FO8" s="126"/>
      <c r="FP8" s="126"/>
      <c r="FQ8" s="126"/>
      <c r="FR8" s="126"/>
      <c r="FS8" s="126"/>
      <c r="FT8" s="126"/>
      <c r="FU8" s="126"/>
      <c r="FV8" s="126"/>
      <c r="FW8" s="126"/>
      <c r="FX8" s="126"/>
      <c r="FY8" s="126"/>
      <c r="FZ8" s="126" t="s">
        <v>162</v>
      </c>
      <c r="GA8" s="126" t="s">
        <v>163</v>
      </c>
    </row>
    <row r="9" spans="1:183" ht="14.25" customHeight="1">
      <c r="A9" s="121">
        <v>7</v>
      </c>
      <c r="B9" s="121" t="s">
        <v>184</v>
      </c>
      <c r="C9" s="122">
        <v>1.1669000000000001E-2</v>
      </c>
      <c r="D9" s="122">
        <v>1.1669000000000001E-2</v>
      </c>
      <c r="E9" s="122">
        <v>1.1734E-2</v>
      </c>
      <c r="F9" s="122">
        <v>1.2322E-2</v>
      </c>
      <c r="G9" s="122">
        <v>1.2128E-2</v>
      </c>
      <c r="H9" s="122">
        <v>1.1539000000000001E-2</v>
      </c>
      <c r="I9" s="122">
        <v>1.1513000000000001E-2</v>
      </c>
      <c r="J9" s="122">
        <v>1.1431999999999999E-2</v>
      </c>
      <c r="K9" s="122">
        <v>1.1459E-2</v>
      </c>
      <c r="L9" s="122">
        <v>1.1323E-2</v>
      </c>
      <c r="M9" s="122">
        <v>1.1531E-2</v>
      </c>
      <c r="N9" s="122">
        <v>1.1292999999999999E-2</v>
      </c>
      <c r="O9" s="122">
        <v>1.1057000000000001E-2</v>
      </c>
      <c r="P9" s="122">
        <v>1.1436999999999999E-2</v>
      </c>
      <c r="Q9" s="122">
        <v>1.1362000000000001E-2</v>
      </c>
      <c r="R9" s="122">
        <v>1.1339E-2</v>
      </c>
      <c r="S9" s="122">
        <v>1.1285E-2</v>
      </c>
      <c r="T9" s="122">
        <v>1.1474E-2</v>
      </c>
      <c r="U9" s="122">
        <v>1.1627E-2</v>
      </c>
      <c r="V9" s="122">
        <v>1.0552000000000001E-2</v>
      </c>
      <c r="W9" s="122">
        <v>1.0573000000000001E-2</v>
      </c>
      <c r="X9" s="122">
        <v>1.0503999999999999E-2</v>
      </c>
      <c r="Y9" s="122">
        <v>1.0728E-2</v>
      </c>
      <c r="Z9" s="122">
        <v>1.0819E-2</v>
      </c>
      <c r="AA9" s="122">
        <v>1.0769000000000001E-2</v>
      </c>
      <c r="AB9" s="123">
        <v>8.4875299999999996</v>
      </c>
      <c r="AC9" s="123">
        <v>8.4875299999999996</v>
      </c>
      <c r="AD9" s="123">
        <v>8.5348319999999998</v>
      </c>
      <c r="AE9" s="123">
        <v>8.9625570000000003</v>
      </c>
      <c r="AF9" s="123">
        <v>8.8216300000000007</v>
      </c>
      <c r="AG9" s="123">
        <v>8.3931819999999995</v>
      </c>
      <c r="AH9" s="123">
        <v>8.3736999999999995</v>
      </c>
      <c r="AI9" s="123">
        <v>8.3148099999999996</v>
      </c>
      <c r="AJ9" s="123">
        <v>8.3347759999999997</v>
      </c>
      <c r="AK9" s="123">
        <v>8.2357809999999994</v>
      </c>
      <c r="AL9" s="123">
        <v>8.3867650000000005</v>
      </c>
      <c r="AM9" s="123">
        <v>8.2139530000000001</v>
      </c>
      <c r="AN9" s="123">
        <v>8.0420169999999995</v>
      </c>
      <c r="AO9" s="123">
        <v>8.3188180000000003</v>
      </c>
      <c r="AP9" s="123">
        <v>8.2644350000000006</v>
      </c>
      <c r="AQ9" s="123">
        <v>8.2475850000000008</v>
      </c>
      <c r="AR9" s="123">
        <v>8.2079710000000006</v>
      </c>
      <c r="AS9" s="123">
        <v>8.3452739999999999</v>
      </c>
      <c r="AT9" s="123">
        <v>8.4566590000000001</v>
      </c>
      <c r="AU9" s="123">
        <v>7.6751990000000001</v>
      </c>
      <c r="AV9" s="123">
        <v>7.6904890000000004</v>
      </c>
      <c r="AW9" s="123">
        <v>7.6400680000000003</v>
      </c>
      <c r="AX9" s="123">
        <v>7.8033099999999997</v>
      </c>
      <c r="AY9" s="123">
        <v>7.8690519999999999</v>
      </c>
      <c r="AZ9" s="123">
        <v>7.8331569999999999</v>
      </c>
      <c r="BA9" s="124">
        <v>0</v>
      </c>
      <c r="BB9" s="127">
        <v>-4.7301999999999997E-2</v>
      </c>
      <c r="BC9" s="127">
        <v>-0.42772500000000002</v>
      </c>
      <c r="BD9" s="128">
        <v>0.140927</v>
      </c>
      <c r="BE9" s="128">
        <v>0.428448</v>
      </c>
      <c r="BF9" s="128">
        <v>1.9481999999999999E-2</v>
      </c>
      <c r="BG9" s="128">
        <v>5.8889999999999998E-2</v>
      </c>
      <c r="BH9" s="127">
        <v>-1.9966000000000001E-2</v>
      </c>
      <c r="BI9" s="128">
        <v>9.8995E-2</v>
      </c>
      <c r="BJ9" s="127">
        <v>-0.15098400000000001</v>
      </c>
      <c r="BK9" s="128">
        <v>0.17281199999999999</v>
      </c>
      <c r="BL9" s="128">
        <v>0.17193600000000001</v>
      </c>
      <c r="BM9" s="127">
        <v>-0.27680100000000002</v>
      </c>
      <c r="BN9" s="128">
        <v>5.4383000000000001E-2</v>
      </c>
      <c r="BO9" s="128">
        <v>1.685E-2</v>
      </c>
      <c r="BP9" s="128">
        <v>3.9614000000000003E-2</v>
      </c>
      <c r="BQ9" s="127">
        <v>-0.13730300000000001</v>
      </c>
      <c r="BR9" s="127">
        <v>-0.111385</v>
      </c>
      <c r="BS9" s="128">
        <v>0.78146000000000004</v>
      </c>
      <c r="BT9" s="127">
        <v>-1.529E-2</v>
      </c>
      <c r="BU9" s="128">
        <v>5.0421000000000001E-2</v>
      </c>
      <c r="BV9" s="127">
        <v>-0.163242</v>
      </c>
      <c r="BW9" s="127">
        <v>-6.5741999999999995E-2</v>
      </c>
      <c r="BX9" s="128">
        <v>3.5895000000000003E-2</v>
      </c>
      <c r="BY9" s="128">
        <v>0.100748</v>
      </c>
      <c r="BZ9" s="123">
        <v>118.61960746</v>
      </c>
      <c r="CA9" s="123">
        <v>118.61960746</v>
      </c>
      <c r="CB9" s="123">
        <v>109.75503805</v>
      </c>
      <c r="CC9" s="123">
        <v>136.03485326000001</v>
      </c>
      <c r="CD9" s="123">
        <v>130.97347961</v>
      </c>
      <c r="CE9" s="123">
        <v>135.01249989999999</v>
      </c>
      <c r="CF9" s="123">
        <v>136.04860841999999</v>
      </c>
      <c r="CG9" s="123">
        <v>134.32446289000001</v>
      </c>
      <c r="CH9" s="123">
        <v>124.475538</v>
      </c>
      <c r="CI9" s="123">
        <v>123.3095658</v>
      </c>
      <c r="CJ9" s="123">
        <v>128.21909668000001</v>
      </c>
      <c r="CK9" s="123">
        <v>137.29337874000001</v>
      </c>
      <c r="CL9" s="123">
        <v>143.16110646000001</v>
      </c>
      <c r="CM9" s="123">
        <v>152.82812117</v>
      </c>
      <c r="CN9" s="123">
        <v>135.22831346999999</v>
      </c>
      <c r="CO9" s="123">
        <v>121.30551418</v>
      </c>
      <c r="CP9" s="123">
        <v>135.05287081</v>
      </c>
      <c r="CQ9" s="123">
        <v>158.70119127999999</v>
      </c>
      <c r="CR9" s="123">
        <v>153.13017085000001</v>
      </c>
      <c r="CS9" s="123">
        <v>138.70869067000001</v>
      </c>
      <c r="CT9" s="123">
        <v>145.98660928999999</v>
      </c>
      <c r="CU9" s="123">
        <v>134.30949308000001</v>
      </c>
      <c r="CV9" s="123">
        <v>131.76252607999999</v>
      </c>
      <c r="CW9" s="123">
        <v>120.50680676</v>
      </c>
      <c r="CX9" s="123">
        <v>108.86270408999999</v>
      </c>
      <c r="CY9" s="125">
        <v>46142</v>
      </c>
      <c r="CZ9" s="125">
        <v>46142</v>
      </c>
      <c r="DA9" s="125">
        <v>46112</v>
      </c>
      <c r="DB9" s="125">
        <v>46081</v>
      </c>
      <c r="DC9" s="125">
        <v>46053</v>
      </c>
      <c r="DD9" s="125">
        <v>46022</v>
      </c>
      <c r="DE9" s="125">
        <v>45991</v>
      </c>
      <c r="DF9" s="125">
        <v>45961</v>
      </c>
      <c r="DG9" s="125">
        <v>45930</v>
      </c>
      <c r="DH9" s="125">
        <v>45900</v>
      </c>
      <c r="DI9" s="125">
        <v>45869</v>
      </c>
      <c r="DJ9" s="125">
        <v>45838</v>
      </c>
      <c r="DK9" s="125">
        <v>45808</v>
      </c>
      <c r="DL9" s="125">
        <v>45777</v>
      </c>
      <c r="DM9" s="125">
        <v>45747</v>
      </c>
      <c r="DN9" s="125">
        <v>45716</v>
      </c>
      <c r="DO9" s="125">
        <v>45688</v>
      </c>
      <c r="DP9" s="125">
        <v>45657</v>
      </c>
      <c r="DQ9" s="125">
        <v>45626</v>
      </c>
      <c r="DR9" s="125">
        <v>45596</v>
      </c>
      <c r="DS9" s="125">
        <v>45565</v>
      </c>
      <c r="DT9" s="125">
        <v>45535</v>
      </c>
      <c r="DU9" s="125">
        <v>45504</v>
      </c>
      <c r="DV9" s="125">
        <v>45473</v>
      </c>
      <c r="DW9" s="125">
        <v>45443</v>
      </c>
      <c r="DX9" s="126" t="s">
        <v>150</v>
      </c>
      <c r="DY9" s="126" t="s">
        <v>150</v>
      </c>
      <c r="DZ9" s="126" t="s">
        <v>150</v>
      </c>
      <c r="EA9" s="126" t="s">
        <v>150</v>
      </c>
      <c r="EB9" s="126" t="s">
        <v>150</v>
      </c>
      <c r="EC9" s="126" t="s">
        <v>150</v>
      </c>
      <c r="ED9" s="126" t="s">
        <v>150</v>
      </c>
      <c r="EE9" s="126" t="s">
        <v>150</v>
      </c>
      <c r="EF9" s="126" t="s">
        <v>150</v>
      </c>
      <c r="EG9" s="126" t="s">
        <v>150</v>
      </c>
      <c r="EH9" s="126" t="s">
        <v>150</v>
      </c>
      <c r="EI9" s="126" t="s">
        <v>150</v>
      </c>
      <c r="EJ9" s="126" t="s">
        <v>150</v>
      </c>
      <c r="EK9" s="126" t="s">
        <v>150</v>
      </c>
      <c r="EL9" s="126" t="s">
        <v>150</v>
      </c>
      <c r="EM9" s="126" t="s">
        <v>150</v>
      </c>
      <c r="EN9" s="126" t="s">
        <v>150</v>
      </c>
      <c r="EO9" s="126" t="s">
        <v>150</v>
      </c>
      <c r="EP9" s="126" t="s">
        <v>150</v>
      </c>
      <c r="EQ9" s="126" t="s">
        <v>150</v>
      </c>
      <c r="ER9" s="126" t="s">
        <v>150</v>
      </c>
      <c r="ES9" s="126" t="s">
        <v>150</v>
      </c>
      <c r="ET9" s="126" t="s">
        <v>150</v>
      </c>
      <c r="EU9" s="126" t="s">
        <v>150</v>
      </c>
      <c r="EV9" s="126" t="s">
        <v>150</v>
      </c>
      <c r="EW9" s="126" t="s">
        <v>151</v>
      </c>
      <c r="EX9" s="126" t="s">
        <v>152</v>
      </c>
      <c r="EY9" s="123">
        <v>5207142.2205455797</v>
      </c>
      <c r="EZ9" s="126" t="s">
        <v>161</v>
      </c>
      <c r="FA9" s="126" t="s">
        <v>144</v>
      </c>
      <c r="FB9" s="126" t="s">
        <v>144</v>
      </c>
      <c r="FC9" s="126" t="s">
        <v>144</v>
      </c>
      <c r="FD9" s="126" t="s">
        <v>144</v>
      </c>
      <c r="FE9" s="126" t="s">
        <v>144</v>
      </c>
      <c r="FF9" s="126" t="s">
        <v>144</v>
      </c>
      <c r="FG9" s="126" t="s">
        <v>144</v>
      </c>
      <c r="FH9" s="126" t="s">
        <v>144</v>
      </c>
      <c r="FI9" s="126" t="s">
        <v>144</v>
      </c>
      <c r="FJ9" s="126" t="s">
        <v>144</v>
      </c>
      <c r="FK9" s="126" t="s">
        <v>144</v>
      </c>
      <c r="FL9" s="126" t="s">
        <v>144</v>
      </c>
      <c r="FM9" s="126" t="s">
        <v>144</v>
      </c>
      <c r="FN9" s="126" t="s">
        <v>144</v>
      </c>
      <c r="FO9" s="126" t="s">
        <v>144</v>
      </c>
      <c r="FP9" s="126" t="s">
        <v>144</v>
      </c>
      <c r="FQ9" s="126" t="s">
        <v>144</v>
      </c>
      <c r="FR9" s="126" t="s">
        <v>144</v>
      </c>
      <c r="FS9" s="126" t="s">
        <v>144</v>
      </c>
      <c r="FT9" s="126" t="s">
        <v>144</v>
      </c>
      <c r="FU9" s="126" t="s">
        <v>144</v>
      </c>
      <c r="FV9" s="126" t="s">
        <v>144</v>
      </c>
      <c r="FW9" s="126" t="s">
        <v>144</v>
      </c>
      <c r="FX9" s="126" t="s">
        <v>144</v>
      </c>
      <c r="FY9" s="126" t="s">
        <v>144</v>
      </c>
      <c r="FZ9" s="126" t="s">
        <v>176</v>
      </c>
      <c r="GA9" s="126" t="s">
        <v>163</v>
      </c>
    </row>
    <row r="10" spans="1:183" ht="14.25" customHeight="1">
      <c r="A10" s="121">
        <v>8</v>
      </c>
      <c r="B10" s="121" t="s">
        <v>149</v>
      </c>
      <c r="C10" s="122">
        <v>1.0810999999999999E-2</v>
      </c>
      <c r="D10" s="122">
        <v>1.0810999999999999E-2</v>
      </c>
      <c r="E10" s="122">
        <v>5.679E-3</v>
      </c>
      <c r="F10" s="122">
        <v>5.5909999999999996E-3</v>
      </c>
      <c r="G10" s="122">
        <v>5.764E-3</v>
      </c>
      <c r="H10" s="122">
        <v>5.4710000000000002E-3</v>
      </c>
      <c r="I10" s="122">
        <v>5.8830000000000002E-3</v>
      </c>
      <c r="J10" s="122">
        <v>5.934E-3</v>
      </c>
      <c r="K10" s="122">
        <v>5.8329999999999996E-3</v>
      </c>
      <c r="L10" s="122">
        <v>5.777E-3</v>
      </c>
      <c r="M10" s="122">
        <v>6.2529999999999999E-3</v>
      </c>
      <c r="N10" s="122">
        <v>6.4250000000000002E-3</v>
      </c>
      <c r="O10" s="122">
        <v>6.6940000000000003E-3</v>
      </c>
      <c r="P10" s="122">
        <v>6.4859999999999996E-3</v>
      </c>
      <c r="Q10" s="122">
        <v>6.404E-3</v>
      </c>
      <c r="R10" s="122">
        <v>6.3109999999999998E-3</v>
      </c>
      <c r="S10" s="122">
        <v>6.2059999999999997E-3</v>
      </c>
      <c r="T10" s="122">
        <v>5.6930000000000001E-3</v>
      </c>
      <c r="U10" s="122">
        <v>5.64E-3</v>
      </c>
      <c r="V10" s="122">
        <v>5.5970000000000004E-3</v>
      </c>
      <c r="W10" s="122">
        <v>5.4159999999999998E-3</v>
      </c>
      <c r="X10" s="122">
        <v>5.3020000000000003E-3</v>
      </c>
      <c r="Y10" s="122">
        <v>4.6519999999999999E-3</v>
      </c>
      <c r="Z10" s="122">
        <v>4.6560000000000004E-3</v>
      </c>
      <c r="AA10" s="122">
        <v>5.2339999999999999E-3</v>
      </c>
      <c r="AB10" s="123">
        <v>7.8631270000000004</v>
      </c>
      <c r="AC10" s="123">
        <v>7.8631270000000004</v>
      </c>
      <c r="AD10" s="123">
        <v>4.1303179999999999</v>
      </c>
      <c r="AE10" s="123">
        <v>4.0668759999999997</v>
      </c>
      <c r="AF10" s="123">
        <v>4.1922699999999997</v>
      </c>
      <c r="AG10" s="123">
        <v>3.979066</v>
      </c>
      <c r="AH10" s="123">
        <v>4.2786590000000002</v>
      </c>
      <c r="AI10" s="123">
        <v>4.3161959999999997</v>
      </c>
      <c r="AJ10" s="123">
        <v>4.2425550000000003</v>
      </c>
      <c r="AK10" s="123">
        <v>4.2018089999999999</v>
      </c>
      <c r="AL10" s="123">
        <v>4.548476</v>
      </c>
      <c r="AM10" s="123">
        <v>4.673292</v>
      </c>
      <c r="AN10" s="123">
        <v>4.8688010000000004</v>
      </c>
      <c r="AO10" s="123">
        <v>4.7172489999999998</v>
      </c>
      <c r="AP10" s="123">
        <v>4.6582990000000004</v>
      </c>
      <c r="AQ10" s="123">
        <v>4.5902700000000003</v>
      </c>
      <c r="AR10" s="123">
        <v>4.5138090000000002</v>
      </c>
      <c r="AS10" s="123">
        <v>4.1409520000000004</v>
      </c>
      <c r="AT10" s="123">
        <v>4.1020909999999997</v>
      </c>
      <c r="AU10" s="123">
        <v>4.0709200000000001</v>
      </c>
      <c r="AV10" s="123">
        <v>3.9395159999999998</v>
      </c>
      <c r="AW10" s="123">
        <v>3.8565119999999999</v>
      </c>
      <c r="AX10" s="123">
        <v>3.3839090000000001</v>
      </c>
      <c r="AY10" s="123">
        <v>3.3865460000000001</v>
      </c>
      <c r="AZ10" s="123">
        <v>3.806622</v>
      </c>
      <c r="BA10" s="124">
        <v>0</v>
      </c>
      <c r="BB10" s="128">
        <v>3.732809</v>
      </c>
      <c r="BC10" s="128">
        <v>6.3441999999999998E-2</v>
      </c>
      <c r="BD10" s="127">
        <v>-0.12539400000000001</v>
      </c>
      <c r="BE10" s="128">
        <v>0.213204</v>
      </c>
      <c r="BF10" s="127">
        <v>-0.299593</v>
      </c>
      <c r="BG10" s="127">
        <v>-3.7537000000000001E-2</v>
      </c>
      <c r="BH10" s="128">
        <v>7.3640999999999998E-2</v>
      </c>
      <c r="BI10" s="128">
        <v>4.0745999999999997E-2</v>
      </c>
      <c r="BJ10" s="127">
        <v>-0.346667</v>
      </c>
      <c r="BK10" s="127">
        <v>-0.124816</v>
      </c>
      <c r="BL10" s="127">
        <v>-0.19550899999999999</v>
      </c>
      <c r="BM10" s="128">
        <v>0.15155199999999999</v>
      </c>
      <c r="BN10" s="128">
        <v>5.8950000000000002E-2</v>
      </c>
      <c r="BO10" s="128">
        <v>6.8029000000000006E-2</v>
      </c>
      <c r="BP10" s="128">
        <v>7.6461000000000001E-2</v>
      </c>
      <c r="BQ10" s="128">
        <v>0.37285699999999999</v>
      </c>
      <c r="BR10" s="128">
        <v>3.8861E-2</v>
      </c>
      <c r="BS10" s="128">
        <v>3.1171000000000001E-2</v>
      </c>
      <c r="BT10" s="128">
        <v>0.13140399999999999</v>
      </c>
      <c r="BU10" s="128">
        <v>8.3003999999999994E-2</v>
      </c>
      <c r="BV10" s="128">
        <v>0.472603</v>
      </c>
      <c r="BW10" s="127">
        <v>-2.637E-3</v>
      </c>
      <c r="BX10" s="127">
        <v>-0.420076</v>
      </c>
      <c r="BY10" s="127">
        <v>-0.52377499999999999</v>
      </c>
      <c r="BZ10" s="123">
        <v>109.8931065</v>
      </c>
      <c r="CA10" s="123">
        <v>109.8931065</v>
      </c>
      <c r="CB10" s="123">
        <v>53.114485350000002</v>
      </c>
      <c r="CC10" s="123">
        <v>61.727571709999999</v>
      </c>
      <c r="CD10" s="123">
        <v>62.242033429999999</v>
      </c>
      <c r="CE10" s="123">
        <v>64.007148650000005</v>
      </c>
      <c r="CF10" s="123">
        <v>69.515937149999999</v>
      </c>
      <c r="CG10" s="123">
        <v>69.72747536</v>
      </c>
      <c r="CH10" s="123">
        <v>63.360348989999999</v>
      </c>
      <c r="CI10" s="123">
        <v>62.911245860000001</v>
      </c>
      <c r="CJ10" s="123">
        <v>69.538312329999997</v>
      </c>
      <c r="CK10" s="123">
        <v>78.112456760000001</v>
      </c>
      <c r="CL10" s="123">
        <v>86.672651680000001</v>
      </c>
      <c r="CM10" s="123">
        <v>86.66234815</v>
      </c>
      <c r="CN10" s="123">
        <v>76.222260489999996</v>
      </c>
      <c r="CO10" s="123">
        <v>67.513710079999996</v>
      </c>
      <c r="CP10" s="123">
        <v>74.269617150000002</v>
      </c>
      <c r="CQ10" s="123">
        <v>78.748045349999998</v>
      </c>
      <c r="CR10" s="123">
        <v>74.279203600000002</v>
      </c>
      <c r="CS10" s="123">
        <v>73.570989240000003</v>
      </c>
      <c r="CT10" s="123">
        <v>74.782836709999998</v>
      </c>
      <c r="CU10" s="123">
        <v>67.796015920000002</v>
      </c>
      <c r="CV10" s="123">
        <v>57.138880540000002</v>
      </c>
      <c r="CW10" s="123">
        <v>51.861627599999998</v>
      </c>
      <c r="CX10" s="123">
        <v>52.90321187</v>
      </c>
      <c r="CY10" s="125">
        <v>46142</v>
      </c>
      <c r="CZ10" s="125">
        <v>46142</v>
      </c>
      <c r="DA10" s="125">
        <v>46112</v>
      </c>
      <c r="DB10" s="125">
        <v>46081</v>
      </c>
      <c r="DC10" s="125">
        <v>46053</v>
      </c>
      <c r="DD10" s="125">
        <v>46022</v>
      </c>
      <c r="DE10" s="125">
        <v>45991</v>
      </c>
      <c r="DF10" s="125">
        <v>45961</v>
      </c>
      <c r="DG10" s="125">
        <v>45930</v>
      </c>
      <c r="DH10" s="125">
        <v>45900</v>
      </c>
      <c r="DI10" s="125">
        <v>45869</v>
      </c>
      <c r="DJ10" s="125">
        <v>45838</v>
      </c>
      <c r="DK10" s="125">
        <v>45808</v>
      </c>
      <c r="DL10" s="125">
        <v>45777</v>
      </c>
      <c r="DM10" s="125">
        <v>45747</v>
      </c>
      <c r="DN10" s="125">
        <v>45716</v>
      </c>
      <c r="DO10" s="125">
        <v>45688</v>
      </c>
      <c r="DP10" s="125">
        <v>45657</v>
      </c>
      <c r="DQ10" s="125">
        <v>45626</v>
      </c>
      <c r="DR10" s="125">
        <v>45596</v>
      </c>
      <c r="DS10" s="125">
        <v>45565</v>
      </c>
      <c r="DT10" s="125">
        <v>45535</v>
      </c>
      <c r="DU10" s="125">
        <v>45504</v>
      </c>
      <c r="DV10" s="125">
        <v>45473</v>
      </c>
      <c r="DW10" s="125">
        <v>45443</v>
      </c>
      <c r="DX10" s="126" t="s">
        <v>150</v>
      </c>
      <c r="DY10" s="126" t="s">
        <v>150</v>
      </c>
      <c r="DZ10" s="126" t="s">
        <v>150</v>
      </c>
      <c r="EA10" s="126" t="s">
        <v>150</v>
      </c>
      <c r="EB10" s="126" t="s">
        <v>150</v>
      </c>
      <c r="EC10" s="126" t="s">
        <v>150</v>
      </c>
      <c r="ED10" s="126" t="s">
        <v>150</v>
      </c>
      <c r="EE10" s="126" t="s">
        <v>150</v>
      </c>
      <c r="EF10" s="126" t="s">
        <v>150</v>
      </c>
      <c r="EG10" s="126" t="s">
        <v>150</v>
      </c>
      <c r="EH10" s="126" t="s">
        <v>150</v>
      </c>
      <c r="EI10" s="126" t="s">
        <v>150</v>
      </c>
      <c r="EJ10" s="126" t="s">
        <v>150</v>
      </c>
      <c r="EK10" s="126" t="s">
        <v>150</v>
      </c>
      <c r="EL10" s="126" t="s">
        <v>150</v>
      </c>
      <c r="EM10" s="126" t="s">
        <v>150</v>
      </c>
      <c r="EN10" s="126" t="s">
        <v>150</v>
      </c>
      <c r="EO10" s="126" t="s">
        <v>150</v>
      </c>
      <c r="EP10" s="126" t="s">
        <v>150</v>
      </c>
      <c r="EQ10" s="126" t="s">
        <v>150</v>
      </c>
      <c r="ER10" s="126" t="s">
        <v>150</v>
      </c>
      <c r="ES10" s="126" t="s">
        <v>150</v>
      </c>
      <c r="ET10" s="126" t="s">
        <v>150</v>
      </c>
      <c r="EU10" s="126" t="s">
        <v>150</v>
      </c>
      <c r="EV10" s="126" t="s">
        <v>150</v>
      </c>
      <c r="EW10" s="126" t="s">
        <v>151</v>
      </c>
      <c r="EX10" s="126" t="s">
        <v>152</v>
      </c>
      <c r="EY10" s="123">
        <v>54373.575129479999</v>
      </c>
      <c r="EZ10" s="126" t="s">
        <v>153</v>
      </c>
      <c r="FA10" s="126" t="s">
        <v>144</v>
      </c>
      <c r="FB10" s="126" t="s">
        <v>144</v>
      </c>
      <c r="FC10" s="126" t="s">
        <v>144</v>
      </c>
      <c r="FD10" s="126" t="s">
        <v>144</v>
      </c>
      <c r="FE10" s="126" t="s">
        <v>144</v>
      </c>
      <c r="FF10" s="126" t="s">
        <v>144</v>
      </c>
      <c r="FG10" s="126" t="s">
        <v>144</v>
      </c>
      <c r="FH10" s="126" t="s">
        <v>144</v>
      </c>
      <c r="FI10" s="126" t="s">
        <v>144</v>
      </c>
      <c r="FJ10" s="126" t="s">
        <v>144</v>
      </c>
      <c r="FK10" s="126" t="s">
        <v>144</v>
      </c>
      <c r="FL10" s="126" t="s">
        <v>144</v>
      </c>
      <c r="FM10" s="126" t="s">
        <v>144</v>
      </c>
      <c r="FN10" s="126" t="s">
        <v>144</v>
      </c>
      <c r="FO10" s="126" t="s">
        <v>144</v>
      </c>
      <c r="FP10" s="126" t="s">
        <v>144</v>
      </c>
      <c r="FQ10" s="126" t="s">
        <v>144</v>
      </c>
      <c r="FR10" s="126" t="s">
        <v>144</v>
      </c>
      <c r="FS10" s="126" t="s">
        <v>144</v>
      </c>
      <c r="FT10" s="126" t="s">
        <v>144</v>
      </c>
      <c r="FU10" s="126" t="s">
        <v>144</v>
      </c>
      <c r="FV10" s="126" t="s">
        <v>144</v>
      </c>
      <c r="FW10" s="126" t="s">
        <v>144</v>
      </c>
      <c r="FX10" s="126" t="s">
        <v>144</v>
      </c>
      <c r="FY10" s="126" t="s">
        <v>144</v>
      </c>
      <c r="FZ10" s="126" t="s">
        <v>154</v>
      </c>
      <c r="GA10" s="126" t="s">
        <v>146</v>
      </c>
    </row>
    <row r="11" spans="1:183" ht="14.25" customHeight="1">
      <c r="A11" s="121">
        <v>9</v>
      </c>
      <c r="B11" s="121" t="s">
        <v>188</v>
      </c>
      <c r="C11" s="122">
        <v>1.0711999999999999E-2</v>
      </c>
      <c r="D11" s="122">
        <v>1.0711999999999999E-2</v>
      </c>
      <c r="E11" s="122">
        <v>1.0711999999999999E-2</v>
      </c>
      <c r="F11" s="122">
        <v>6.7590000000000003E-3</v>
      </c>
      <c r="G11" s="122">
        <v>6.7590000000000003E-3</v>
      </c>
      <c r="H11" s="122">
        <v>6.7590000000000003E-3</v>
      </c>
      <c r="I11" s="122">
        <v>3.9849999999999998E-3</v>
      </c>
      <c r="J11" s="122">
        <v>3.9849999999999998E-3</v>
      </c>
      <c r="K11" s="122">
        <v>3.9849999999999998E-3</v>
      </c>
      <c r="L11" s="122">
        <v>3.9849999999999998E-3</v>
      </c>
      <c r="M11" s="122">
        <v>3.9849999999999998E-3</v>
      </c>
      <c r="N11" s="122">
        <v>3.9849999999999998E-3</v>
      </c>
      <c r="O11" s="122">
        <v>4.1840000000000002E-3</v>
      </c>
      <c r="P11" s="122">
        <v>4.1840000000000002E-3</v>
      </c>
      <c r="Q11" s="122">
        <v>4.1840000000000002E-3</v>
      </c>
      <c r="R11" s="122">
        <v>4.1840000000000002E-3</v>
      </c>
      <c r="S11" s="122">
        <v>4.1840000000000002E-3</v>
      </c>
      <c r="T11" s="122">
        <v>4.1840000000000002E-3</v>
      </c>
      <c r="U11" s="122">
        <v>4.2209999999999999E-3</v>
      </c>
      <c r="V11" s="122">
        <v>4.2209999999999999E-3</v>
      </c>
      <c r="W11" s="122">
        <v>4.2209999999999999E-3</v>
      </c>
      <c r="X11" s="122">
        <v>4.2209999999999999E-3</v>
      </c>
      <c r="Y11" s="122">
        <v>4.2209999999999999E-3</v>
      </c>
      <c r="Z11" s="122">
        <v>4.2209999999999999E-3</v>
      </c>
      <c r="AA11" s="122">
        <v>3.143E-3</v>
      </c>
      <c r="AB11" s="123">
        <v>7.7911619999999999</v>
      </c>
      <c r="AC11" s="123">
        <v>7.7911619999999999</v>
      </c>
      <c r="AD11" s="123">
        <v>7.7911619999999999</v>
      </c>
      <c r="AE11" s="123">
        <v>4.9161869999999999</v>
      </c>
      <c r="AF11" s="123">
        <v>4.9161869999999999</v>
      </c>
      <c r="AG11" s="123">
        <v>4.9161869999999999</v>
      </c>
      <c r="AH11" s="123">
        <v>2.8986339999999999</v>
      </c>
      <c r="AI11" s="123">
        <v>2.8986339999999999</v>
      </c>
      <c r="AJ11" s="123">
        <v>2.8986339999999999</v>
      </c>
      <c r="AK11" s="123">
        <v>2.8986339999999999</v>
      </c>
      <c r="AL11" s="123">
        <v>2.8986339999999999</v>
      </c>
      <c r="AM11" s="123">
        <v>2.8986339999999999</v>
      </c>
      <c r="AN11" s="123">
        <v>3.0431879999999998</v>
      </c>
      <c r="AO11" s="123">
        <v>3.0431879999999998</v>
      </c>
      <c r="AP11" s="123">
        <v>3.0431879999999998</v>
      </c>
      <c r="AQ11" s="123">
        <v>3.0431879999999998</v>
      </c>
      <c r="AR11" s="123">
        <v>3.0431879999999998</v>
      </c>
      <c r="AS11" s="123">
        <v>3.0431879999999998</v>
      </c>
      <c r="AT11" s="123">
        <v>3.0702310000000002</v>
      </c>
      <c r="AU11" s="123">
        <v>3.0702310000000002</v>
      </c>
      <c r="AV11" s="123">
        <v>3.0702310000000002</v>
      </c>
      <c r="AW11" s="123">
        <v>3.0702310000000002</v>
      </c>
      <c r="AX11" s="123">
        <v>3.0702310000000002</v>
      </c>
      <c r="AY11" s="123">
        <v>3.0702310000000002</v>
      </c>
      <c r="AZ11" s="123">
        <v>2.286368</v>
      </c>
      <c r="BA11" s="124">
        <v>0</v>
      </c>
      <c r="BB11" s="124">
        <v>0</v>
      </c>
      <c r="BC11" s="128">
        <v>2.8749750000000001</v>
      </c>
      <c r="BD11" s="124">
        <v>0</v>
      </c>
      <c r="BE11" s="124">
        <v>0</v>
      </c>
      <c r="BF11" s="128">
        <v>2.0175529999999999</v>
      </c>
      <c r="BG11" s="124">
        <v>0</v>
      </c>
      <c r="BH11" s="124">
        <v>0</v>
      </c>
      <c r="BI11" s="124">
        <v>0</v>
      </c>
      <c r="BJ11" s="124">
        <v>0</v>
      </c>
      <c r="BK11" s="124">
        <v>0</v>
      </c>
      <c r="BL11" s="127">
        <v>-0.14455399999999999</v>
      </c>
      <c r="BM11" s="124">
        <v>0</v>
      </c>
      <c r="BN11" s="124">
        <v>0</v>
      </c>
      <c r="BO11" s="124">
        <v>0</v>
      </c>
      <c r="BP11" s="124">
        <v>0</v>
      </c>
      <c r="BQ11" s="124">
        <v>0</v>
      </c>
      <c r="BR11" s="127">
        <v>-2.7043000000000001E-2</v>
      </c>
      <c r="BS11" s="124">
        <v>0</v>
      </c>
      <c r="BT11" s="124">
        <v>0</v>
      </c>
      <c r="BU11" s="124">
        <v>0</v>
      </c>
      <c r="BV11" s="124">
        <v>0</v>
      </c>
      <c r="BW11" s="124">
        <v>0</v>
      </c>
      <c r="BX11" s="128">
        <v>0.78386299999999998</v>
      </c>
      <c r="BY11" s="124">
        <v>0</v>
      </c>
      <c r="BZ11" s="123">
        <v>100.19169467</v>
      </c>
      <c r="CA11" s="123">
        <v>100.19169467</v>
      </c>
      <c r="CB11" s="123">
        <v>100.19169467</v>
      </c>
      <c r="CC11" s="123">
        <v>79.08165185</v>
      </c>
      <c r="CD11" s="123">
        <v>79.08165185</v>
      </c>
      <c r="CE11" s="123">
        <v>79.08165185</v>
      </c>
      <c r="CF11" s="123">
        <v>48.449663100000002</v>
      </c>
      <c r="CG11" s="123">
        <v>48.449663100000002</v>
      </c>
      <c r="CH11" s="123">
        <v>48.449663100000002</v>
      </c>
      <c r="CI11" s="123">
        <v>48.449663100000002</v>
      </c>
      <c r="CJ11" s="123">
        <v>48.449663100000002</v>
      </c>
      <c r="CK11" s="123">
        <v>48.449663100000002</v>
      </c>
      <c r="CL11" s="123">
        <v>57.871983700000001</v>
      </c>
      <c r="CM11" s="123">
        <v>57.871983700000001</v>
      </c>
      <c r="CN11" s="123">
        <v>57.871983700000001</v>
      </c>
      <c r="CO11" s="123">
        <v>57.871983700000001</v>
      </c>
      <c r="CP11" s="123">
        <v>57.871983700000001</v>
      </c>
      <c r="CQ11" s="123">
        <v>57.871983700000001</v>
      </c>
      <c r="CR11" s="123">
        <v>47.017573890000001</v>
      </c>
      <c r="CS11" s="123">
        <v>47.017573890000001</v>
      </c>
      <c r="CT11" s="123">
        <v>47.017573890000001</v>
      </c>
      <c r="CU11" s="123">
        <v>47.017573890000001</v>
      </c>
      <c r="CV11" s="123">
        <v>47.017573890000001</v>
      </c>
      <c r="CW11" s="123">
        <v>47.017573890000001</v>
      </c>
      <c r="CX11" s="123">
        <v>30.7198922</v>
      </c>
      <c r="CY11" s="125">
        <v>46112</v>
      </c>
      <c r="CZ11" s="125">
        <v>46112</v>
      </c>
      <c r="DA11" s="125">
        <v>46112</v>
      </c>
      <c r="DB11" s="125">
        <v>46022</v>
      </c>
      <c r="DC11" s="125">
        <v>46022</v>
      </c>
      <c r="DD11" s="125">
        <v>46022</v>
      </c>
      <c r="DE11" s="125">
        <v>45838</v>
      </c>
      <c r="DF11" s="125">
        <v>45838</v>
      </c>
      <c r="DG11" s="125">
        <v>45838</v>
      </c>
      <c r="DH11" s="125">
        <v>45838</v>
      </c>
      <c r="DI11" s="125">
        <v>45838</v>
      </c>
      <c r="DJ11" s="125">
        <v>45838</v>
      </c>
      <c r="DK11" s="125">
        <v>45657</v>
      </c>
      <c r="DL11" s="125">
        <v>45657</v>
      </c>
      <c r="DM11" s="125">
        <v>45657</v>
      </c>
      <c r="DN11" s="125">
        <v>45657</v>
      </c>
      <c r="DO11" s="125">
        <v>45657</v>
      </c>
      <c r="DP11" s="125">
        <v>45657</v>
      </c>
      <c r="DQ11" s="125">
        <v>45473</v>
      </c>
      <c r="DR11" s="125">
        <v>45473</v>
      </c>
      <c r="DS11" s="125">
        <v>45473</v>
      </c>
      <c r="DT11" s="125">
        <v>45473</v>
      </c>
      <c r="DU11" s="125">
        <v>45473</v>
      </c>
      <c r="DV11" s="125">
        <v>45473</v>
      </c>
      <c r="DW11" s="125">
        <v>45291</v>
      </c>
      <c r="DX11" s="126" t="s">
        <v>141</v>
      </c>
      <c r="DY11" s="126" t="s">
        <v>141</v>
      </c>
      <c r="DZ11" s="126" t="s">
        <v>141</v>
      </c>
      <c r="EA11" s="126" t="s">
        <v>150</v>
      </c>
      <c r="EB11" s="126" t="s">
        <v>150</v>
      </c>
      <c r="EC11" s="126" t="s">
        <v>150</v>
      </c>
      <c r="ED11" s="126" t="s">
        <v>150</v>
      </c>
      <c r="EE11" s="126" t="s">
        <v>150</v>
      </c>
      <c r="EF11" s="126" t="s">
        <v>150</v>
      </c>
      <c r="EG11" s="126" t="s">
        <v>150</v>
      </c>
      <c r="EH11" s="126" t="s">
        <v>150</v>
      </c>
      <c r="EI11" s="126" t="s">
        <v>150</v>
      </c>
      <c r="EJ11" s="126" t="s">
        <v>150</v>
      </c>
      <c r="EK11" s="126" t="s">
        <v>150</v>
      </c>
      <c r="EL11" s="126" t="s">
        <v>150</v>
      </c>
      <c r="EM11" s="126" t="s">
        <v>150</v>
      </c>
      <c r="EN11" s="126" t="s">
        <v>150</v>
      </c>
      <c r="EO11" s="126" t="s">
        <v>150</v>
      </c>
      <c r="EP11" s="126" t="s">
        <v>150</v>
      </c>
      <c r="EQ11" s="126" t="s">
        <v>150</v>
      </c>
      <c r="ER11" s="126" t="s">
        <v>150</v>
      </c>
      <c r="ES11" s="126" t="s">
        <v>150</v>
      </c>
      <c r="ET11" s="126" t="s">
        <v>150</v>
      </c>
      <c r="EU11" s="126" t="s">
        <v>150</v>
      </c>
      <c r="EV11" s="126" t="s">
        <v>150</v>
      </c>
      <c r="EW11" s="126" t="s">
        <v>151</v>
      </c>
      <c r="EX11" s="126" t="s">
        <v>189</v>
      </c>
      <c r="EY11" s="123">
        <v>1576244.1917604001</v>
      </c>
      <c r="EZ11" s="126" t="s">
        <v>178</v>
      </c>
      <c r="FA11" s="126" t="s">
        <v>144</v>
      </c>
      <c r="FB11" s="126" t="s">
        <v>144</v>
      </c>
      <c r="FC11" s="126" t="s">
        <v>144</v>
      </c>
      <c r="FD11" s="126" t="s">
        <v>144</v>
      </c>
      <c r="FE11" s="126" t="s">
        <v>144</v>
      </c>
      <c r="FF11" s="126" t="s">
        <v>144</v>
      </c>
      <c r="FG11" s="126" t="s">
        <v>144</v>
      </c>
      <c r="FH11" s="126" t="s">
        <v>144</v>
      </c>
      <c r="FI11" s="126" t="s">
        <v>144</v>
      </c>
      <c r="FJ11" s="126" t="s">
        <v>144</v>
      </c>
      <c r="FK11" s="126" t="s">
        <v>144</v>
      </c>
      <c r="FL11" s="126" t="s">
        <v>144</v>
      </c>
      <c r="FM11" s="126" t="s">
        <v>144</v>
      </c>
      <c r="FN11" s="126" t="s">
        <v>144</v>
      </c>
      <c r="FO11" s="126" t="s">
        <v>144</v>
      </c>
      <c r="FP11" s="126" t="s">
        <v>144</v>
      </c>
      <c r="FQ11" s="126" t="s">
        <v>144</v>
      </c>
      <c r="FR11" s="126" t="s">
        <v>144</v>
      </c>
      <c r="FS11" s="126" t="s">
        <v>144</v>
      </c>
      <c r="FT11" s="126" t="s">
        <v>144</v>
      </c>
      <c r="FU11" s="126" t="s">
        <v>144</v>
      </c>
      <c r="FV11" s="126" t="s">
        <v>144</v>
      </c>
      <c r="FW11" s="126" t="s">
        <v>144</v>
      </c>
      <c r="FX11" s="126" t="s">
        <v>144</v>
      </c>
      <c r="FY11" s="126" t="s">
        <v>144</v>
      </c>
      <c r="FZ11" s="126" t="s">
        <v>190</v>
      </c>
      <c r="GA11" s="126" t="s">
        <v>191</v>
      </c>
    </row>
    <row r="12" spans="1:183" ht="14.25" customHeight="1">
      <c r="A12" s="121">
        <v>10</v>
      </c>
      <c r="B12" s="121" t="s">
        <v>192</v>
      </c>
      <c r="C12" s="122">
        <v>9.9209999999999993E-3</v>
      </c>
      <c r="D12" s="122">
        <v>9.9209999999999993E-3</v>
      </c>
      <c r="E12" s="122">
        <v>9.9439999999999997E-3</v>
      </c>
      <c r="F12" s="122">
        <v>1.0185E-2</v>
      </c>
      <c r="G12" s="122">
        <v>1.0189999999999999E-2</v>
      </c>
      <c r="H12" s="122">
        <v>9.8499999999999994E-3</v>
      </c>
      <c r="I12" s="122">
        <v>1.0222E-2</v>
      </c>
      <c r="J12" s="122">
        <v>1.0822999999999999E-2</v>
      </c>
      <c r="K12" s="122">
        <v>1.2808E-2</v>
      </c>
      <c r="L12" s="122">
        <v>1.2278000000000001E-2</v>
      </c>
      <c r="M12" s="122">
        <v>1.2024E-2</v>
      </c>
      <c r="N12" s="122">
        <v>1.1513000000000001E-2</v>
      </c>
      <c r="O12" s="122">
        <v>8.4340000000000005E-3</v>
      </c>
      <c r="P12" s="122">
        <v>8.9730000000000001E-3</v>
      </c>
      <c r="Q12" s="122">
        <v>9.1579999999999995E-3</v>
      </c>
      <c r="R12" s="122">
        <v>8.5170000000000003E-3</v>
      </c>
      <c r="S12" s="122">
        <v>8.0140000000000003E-3</v>
      </c>
      <c r="T12" s="122">
        <v>7.8510000000000003E-3</v>
      </c>
      <c r="U12" s="122">
        <v>7.5040000000000003E-3</v>
      </c>
      <c r="V12" s="122">
        <v>7.6439999999999998E-3</v>
      </c>
      <c r="W12" s="122">
        <v>7.267E-3</v>
      </c>
      <c r="X12" s="122">
        <v>7.0010000000000003E-3</v>
      </c>
      <c r="Y12" s="122">
        <v>6.9189999999999998E-3</v>
      </c>
      <c r="Z12" s="122">
        <v>7.0959999999999999E-3</v>
      </c>
      <c r="AA12" s="122">
        <v>7.0479999999999996E-3</v>
      </c>
      <c r="AB12" s="123">
        <v>7.2157020000000003</v>
      </c>
      <c r="AC12" s="123">
        <v>7.2157020000000003</v>
      </c>
      <c r="AD12" s="123">
        <v>7.2324659999999996</v>
      </c>
      <c r="AE12" s="123">
        <v>7.4080380000000003</v>
      </c>
      <c r="AF12" s="123">
        <v>7.4115039999999999</v>
      </c>
      <c r="AG12" s="123">
        <v>7.1641260000000004</v>
      </c>
      <c r="AH12" s="123">
        <v>7.4349220000000003</v>
      </c>
      <c r="AI12" s="123">
        <v>7.8719840000000003</v>
      </c>
      <c r="AJ12" s="123">
        <v>9.3158600000000007</v>
      </c>
      <c r="AK12" s="123">
        <v>8.9301259999999996</v>
      </c>
      <c r="AL12" s="123">
        <v>8.7459509999999998</v>
      </c>
      <c r="AM12" s="123">
        <v>8.3737130000000004</v>
      </c>
      <c r="AN12" s="123">
        <v>6.1341570000000001</v>
      </c>
      <c r="AO12" s="123">
        <v>6.5262219999999997</v>
      </c>
      <c r="AP12" s="123">
        <v>6.6613720000000001</v>
      </c>
      <c r="AQ12" s="123">
        <v>6.1946839999999996</v>
      </c>
      <c r="AR12" s="123">
        <v>5.8292780000000004</v>
      </c>
      <c r="AS12" s="123">
        <v>5.710197</v>
      </c>
      <c r="AT12" s="123">
        <v>5.4582439999999997</v>
      </c>
      <c r="AU12" s="123">
        <v>5.5597329999999996</v>
      </c>
      <c r="AV12" s="123">
        <v>5.2858479999999997</v>
      </c>
      <c r="AW12" s="123">
        <v>5.0924940000000003</v>
      </c>
      <c r="AX12" s="123">
        <v>5.0321910000000001</v>
      </c>
      <c r="AY12" s="123">
        <v>5.1612650000000002</v>
      </c>
      <c r="AZ12" s="123">
        <v>5.1260729999999999</v>
      </c>
      <c r="BA12" s="124">
        <v>0</v>
      </c>
      <c r="BB12" s="127">
        <v>-1.6764000000000001E-2</v>
      </c>
      <c r="BC12" s="127">
        <v>-0.17557200000000001</v>
      </c>
      <c r="BD12" s="127">
        <v>-3.4659999999999999E-3</v>
      </c>
      <c r="BE12" s="128">
        <v>0.24737799999999999</v>
      </c>
      <c r="BF12" s="127">
        <v>-0.27079599999999998</v>
      </c>
      <c r="BG12" s="127">
        <v>-0.43706200000000001</v>
      </c>
      <c r="BH12" s="127">
        <v>-1.4438759999999999</v>
      </c>
      <c r="BI12" s="128">
        <v>0.38573400000000002</v>
      </c>
      <c r="BJ12" s="128">
        <v>0.18417500000000001</v>
      </c>
      <c r="BK12" s="128">
        <v>0.37223800000000001</v>
      </c>
      <c r="BL12" s="128">
        <v>2.2395559999999999</v>
      </c>
      <c r="BM12" s="127">
        <v>-0.392065</v>
      </c>
      <c r="BN12" s="127">
        <v>-0.13514999999999999</v>
      </c>
      <c r="BO12" s="128">
        <v>0.46668799999999999</v>
      </c>
      <c r="BP12" s="128">
        <v>0.36540600000000001</v>
      </c>
      <c r="BQ12" s="128">
        <v>0.11908100000000001</v>
      </c>
      <c r="BR12" s="128">
        <v>0.25195299999999998</v>
      </c>
      <c r="BS12" s="127">
        <v>-0.101489</v>
      </c>
      <c r="BT12" s="128">
        <v>0.27388499999999999</v>
      </c>
      <c r="BU12" s="128">
        <v>0.193354</v>
      </c>
      <c r="BV12" s="128">
        <v>6.0303000000000002E-2</v>
      </c>
      <c r="BW12" s="127">
        <v>-0.12907399999999999</v>
      </c>
      <c r="BX12" s="128">
        <v>3.5192000000000001E-2</v>
      </c>
      <c r="BY12" s="127">
        <v>-0.291547</v>
      </c>
      <c r="BZ12" s="123">
        <v>100.84485578</v>
      </c>
      <c r="CA12" s="123">
        <v>100.84485578</v>
      </c>
      <c r="CB12" s="123">
        <v>93.00705404</v>
      </c>
      <c r="CC12" s="123">
        <v>112.44016214</v>
      </c>
      <c r="CD12" s="123">
        <v>110.03754046</v>
      </c>
      <c r="CE12" s="123">
        <v>115.24193814</v>
      </c>
      <c r="CF12" s="123">
        <v>120.79615843000001</v>
      </c>
      <c r="CG12" s="123">
        <v>127.1706777</v>
      </c>
      <c r="CH12" s="123">
        <v>139.12751650000001</v>
      </c>
      <c r="CI12" s="123">
        <v>133.70559023000001</v>
      </c>
      <c r="CJ12" s="123">
        <v>133.71042790000001</v>
      </c>
      <c r="CK12" s="123">
        <v>139.96371178999999</v>
      </c>
      <c r="CL12" s="123">
        <v>109.19806602</v>
      </c>
      <c r="CM12" s="123">
        <v>119.89566866</v>
      </c>
      <c r="CN12" s="123">
        <v>108.99790498999999</v>
      </c>
      <c r="CO12" s="123">
        <v>91.111437809999998</v>
      </c>
      <c r="CP12" s="123">
        <v>95.914170339999998</v>
      </c>
      <c r="CQ12" s="123">
        <v>108.59021122</v>
      </c>
      <c r="CR12" s="123">
        <v>98.835939379999999</v>
      </c>
      <c r="CS12" s="123">
        <v>100.47730162000001</v>
      </c>
      <c r="CT12" s="123">
        <v>100.33991684</v>
      </c>
      <c r="CU12" s="123">
        <v>89.524109949999996</v>
      </c>
      <c r="CV12" s="123">
        <v>84.97089029</v>
      </c>
      <c r="CW12" s="123">
        <v>79.039706949999996</v>
      </c>
      <c r="CX12" s="123">
        <v>71.240518750000007</v>
      </c>
      <c r="CY12" s="125">
        <v>46142</v>
      </c>
      <c r="CZ12" s="125">
        <v>46142</v>
      </c>
      <c r="DA12" s="125">
        <v>46112</v>
      </c>
      <c r="DB12" s="125">
        <v>46081</v>
      </c>
      <c r="DC12" s="125">
        <v>46053</v>
      </c>
      <c r="DD12" s="125">
        <v>46022</v>
      </c>
      <c r="DE12" s="125">
        <v>45991</v>
      </c>
      <c r="DF12" s="125">
        <v>45961</v>
      </c>
      <c r="DG12" s="125">
        <v>45930</v>
      </c>
      <c r="DH12" s="125">
        <v>45900</v>
      </c>
      <c r="DI12" s="125">
        <v>45869</v>
      </c>
      <c r="DJ12" s="125">
        <v>45838</v>
      </c>
      <c r="DK12" s="125">
        <v>45808</v>
      </c>
      <c r="DL12" s="125">
        <v>45777</v>
      </c>
      <c r="DM12" s="125">
        <v>45747</v>
      </c>
      <c r="DN12" s="125">
        <v>45716</v>
      </c>
      <c r="DO12" s="125">
        <v>45688</v>
      </c>
      <c r="DP12" s="125">
        <v>45657</v>
      </c>
      <c r="DQ12" s="125">
        <v>45626</v>
      </c>
      <c r="DR12" s="125">
        <v>45596</v>
      </c>
      <c r="DS12" s="125">
        <v>45565</v>
      </c>
      <c r="DT12" s="125">
        <v>45535</v>
      </c>
      <c r="DU12" s="125">
        <v>45504</v>
      </c>
      <c r="DV12" s="125">
        <v>45473</v>
      </c>
      <c r="DW12" s="125">
        <v>45443</v>
      </c>
      <c r="DX12" s="126" t="s">
        <v>150</v>
      </c>
      <c r="DY12" s="126" t="s">
        <v>150</v>
      </c>
      <c r="DZ12" s="126" t="s">
        <v>150</v>
      </c>
      <c r="EA12" s="126" t="s">
        <v>150</v>
      </c>
      <c r="EB12" s="126" t="s">
        <v>150</v>
      </c>
      <c r="EC12" s="126" t="s">
        <v>150</v>
      </c>
      <c r="ED12" s="126" t="s">
        <v>150</v>
      </c>
      <c r="EE12" s="126" t="s">
        <v>150</v>
      </c>
      <c r="EF12" s="126" t="s">
        <v>150</v>
      </c>
      <c r="EG12" s="126" t="s">
        <v>150</v>
      </c>
      <c r="EH12" s="126" t="s">
        <v>150</v>
      </c>
      <c r="EI12" s="126" t="s">
        <v>150</v>
      </c>
      <c r="EJ12" s="126" t="s">
        <v>150</v>
      </c>
      <c r="EK12" s="126" t="s">
        <v>150</v>
      </c>
      <c r="EL12" s="126" t="s">
        <v>150</v>
      </c>
      <c r="EM12" s="126" t="s">
        <v>150</v>
      </c>
      <c r="EN12" s="126" t="s">
        <v>150</v>
      </c>
      <c r="EO12" s="126" t="s">
        <v>150</v>
      </c>
      <c r="EP12" s="126" t="s">
        <v>150</v>
      </c>
      <c r="EQ12" s="126" t="s">
        <v>150</v>
      </c>
      <c r="ER12" s="126" t="s">
        <v>150</v>
      </c>
      <c r="ES12" s="126" t="s">
        <v>150</v>
      </c>
      <c r="ET12" s="126" t="s">
        <v>150</v>
      </c>
      <c r="EU12" s="126" t="s">
        <v>150</v>
      </c>
      <c r="EV12" s="126" t="s">
        <v>150</v>
      </c>
      <c r="EW12" s="126" t="s">
        <v>151</v>
      </c>
      <c r="EX12" s="126" t="s">
        <v>152</v>
      </c>
      <c r="EY12" s="123">
        <v>83569.131695560005</v>
      </c>
      <c r="EZ12" s="126" t="s">
        <v>153</v>
      </c>
      <c r="FA12" s="126" t="s">
        <v>144</v>
      </c>
      <c r="FB12" s="126" t="s">
        <v>144</v>
      </c>
      <c r="FC12" s="126" t="s">
        <v>144</v>
      </c>
      <c r="FD12" s="126" t="s">
        <v>144</v>
      </c>
      <c r="FE12" s="126" t="s">
        <v>144</v>
      </c>
      <c r="FF12" s="126" t="s">
        <v>144</v>
      </c>
      <c r="FG12" s="126" t="s">
        <v>144</v>
      </c>
      <c r="FH12" s="126" t="s">
        <v>144</v>
      </c>
      <c r="FI12" s="126" t="s">
        <v>144</v>
      </c>
      <c r="FJ12" s="126" t="s">
        <v>144</v>
      </c>
      <c r="FK12" s="126" t="s">
        <v>144</v>
      </c>
      <c r="FL12" s="126" t="s">
        <v>144</v>
      </c>
      <c r="FM12" s="126" t="s">
        <v>144</v>
      </c>
      <c r="FN12" s="126" t="s">
        <v>144</v>
      </c>
      <c r="FO12" s="126" t="s">
        <v>144</v>
      </c>
      <c r="FP12" s="126" t="s">
        <v>144</v>
      </c>
      <c r="FQ12" s="126" t="s">
        <v>144</v>
      </c>
      <c r="FR12" s="126" t="s">
        <v>144</v>
      </c>
      <c r="FS12" s="126" t="s">
        <v>144</v>
      </c>
      <c r="FT12" s="126" t="s">
        <v>144</v>
      </c>
      <c r="FU12" s="126" t="s">
        <v>144</v>
      </c>
      <c r="FV12" s="126" t="s">
        <v>144</v>
      </c>
      <c r="FW12" s="126" t="s">
        <v>144</v>
      </c>
      <c r="FX12" s="126" t="s">
        <v>144</v>
      </c>
      <c r="FY12" s="126" t="s">
        <v>144</v>
      </c>
      <c r="FZ12" s="126" t="s">
        <v>148</v>
      </c>
      <c r="GA12" s="126" t="s">
        <v>146</v>
      </c>
    </row>
    <row r="13" spans="1:183" ht="14.25" customHeight="1">
      <c r="A13" s="121">
        <v>11</v>
      </c>
      <c r="B13" s="121" t="s">
        <v>273</v>
      </c>
      <c r="C13" s="122">
        <v>9.5180000000000004E-3</v>
      </c>
      <c r="D13" s="122">
        <v>9.5180000000000004E-3</v>
      </c>
      <c r="E13" s="122">
        <v>9.5910000000000006E-3</v>
      </c>
      <c r="F13" s="122">
        <v>8.8669999999999999E-3</v>
      </c>
      <c r="G13" s="122">
        <v>8.9569999999999997E-3</v>
      </c>
      <c r="H13" s="122">
        <v>9.1900000000000003E-3</v>
      </c>
      <c r="I13" s="122">
        <v>9.5469999999999999E-3</v>
      </c>
      <c r="J13" s="122">
        <v>9.8110000000000003E-3</v>
      </c>
      <c r="K13" s="122">
        <v>9.8410000000000008E-3</v>
      </c>
      <c r="L13" s="122">
        <v>9.5659999999999999E-3</v>
      </c>
      <c r="M13" s="122">
        <v>1.001E-2</v>
      </c>
      <c r="N13" s="122">
        <v>9.5619999999999993E-3</v>
      </c>
      <c r="O13" s="122">
        <v>8.6660000000000001E-3</v>
      </c>
      <c r="P13" s="122">
        <v>8.8129999999999997E-3</v>
      </c>
      <c r="Q13" s="122">
        <v>8.8940000000000009E-3</v>
      </c>
      <c r="R13" s="122">
        <v>8.8699999999999994E-3</v>
      </c>
      <c r="S13" s="122">
        <v>8.8109999999999994E-3</v>
      </c>
      <c r="T13" s="122">
        <v>8.4080000000000005E-3</v>
      </c>
      <c r="U13" s="122">
        <v>9.221E-3</v>
      </c>
      <c r="V13" s="122">
        <v>9.6670000000000002E-3</v>
      </c>
      <c r="W13" s="122">
        <v>9.6270000000000001E-3</v>
      </c>
      <c r="X13" s="122">
        <v>9.8650000000000005E-3</v>
      </c>
      <c r="Y13" s="122">
        <v>1.0030000000000001E-2</v>
      </c>
      <c r="Z13" s="122">
        <v>9.2560000000000003E-3</v>
      </c>
      <c r="AA13" s="122">
        <v>7.4920000000000004E-3</v>
      </c>
      <c r="AB13" s="123">
        <v>6.9227790000000002</v>
      </c>
      <c r="AC13" s="123">
        <v>6.9227790000000002</v>
      </c>
      <c r="AD13" s="123">
        <v>6.975867</v>
      </c>
      <c r="AE13" s="123">
        <v>6.4491389999999997</v>
      </c>
      <c r="AF13" s="123">
        <v>6.5148299999999999</v>
      </c>
      <c r="AG13" s="123">
        <v>6.6847089999999998</v>
      </c>
      <c r="AH13" s="123">
        <v>6.9443210000000004</v>
      </c>
      <c r="AI13" s="123">
        <v>7.1363380000000003</v>
      </c>
      <c r="AJ13" s="123">
        <v>7.1576000000000004</v>
      </c>
      <c r="AK13" s="123">
        <v>6.9581999999999997</v>
      </c>
      <c r="AL13" s="123">
        <v>7.2809239999999997</v>
      </c>
      <c r="AM13" s="123">
        <v>6.9552149999999999</v>
      </c>
      <c r="AN13" s="123">
        <v>6.3033770000000002</v>
      </c>
      <c r="AO13" s="123">
        <v>6.4104380000000001</v>
      </c>
      <c r="AP13" s="123">
        <v>6.4688309999999998</v>
      </c>
      <c r="AQ13" s="123">
        <v>6.4514269999999998</v>
      </c>
      <c r="AR13" s="123">
        <v>6.4089479999999996</v>
      </c>
      <c r="AS13" s="123">
        <v>6.1153269999999997</v>
      </c>
      <c r="AT13" s="123">
        <v>6.7072279999999997</v>
      </c>
      <c r="AU13" s="123">
        <v>7.0315120000000002</v>
      </c>
      <c r="AV13" s="123">
        <v>7.0021649999999998</v>
      </c>
      <c r="AW13" s="123">
        <v>7.1756200000000003</v>
      </c>
      <c r="AX13" s="123">
        <v>7.2949679999999999</v>
      </c>
      <c r="AY13" s="123">
        <v>6.732081</v>
      </c>
      <c r="AZ13" s="123">
        <v>5.4495769999999997</v>
      </c>
      <c r="BA13" s="124">
        <v>0</v>
      </c>
      <c r="BB13" s="127">
        <v>-5.3088000000000003E-2</v>
      </c>
      <c r="BC13" s="128">
        <v>0.52672799999999997</v>
      </c>
      <c r="BD13" s="127">
        <v>-6.5690999999999999E-2</v>
      </c>
      <c r="BE13" s="127">
        <v>-0.169879</v>
      </c>
      <c r="BF13" s="127">
        <v>-0.25961200000000001</v>
      </c>
      <c r="BG13" s="127">
        <v>-0.19201699999999999</v>
      </c>
      <c r="BH13" s="127">
        <v>-2.1262E-2</v>
      </c>
      <c r="BI13" s="128">
        <v>0.19939999999999999</v>
      </c>
      <c r="BJ13" s="127">
        <v>-0.32272400000000001</v>
      </c>
      <c r="BK13" s="128">
        <v>0.32570900000000003</v>
      </c>
      <c r="BL13" s="128">
        <v>0.65183800000000003</v>
      </c>
      <c r="BM13" s="127">
        <v>-0.107061</v>
      </c>
      <c r="BN13" s="127">
        <v>-5.8393E-2</v>
      </c>
      <c r="BO13" s="128">
        <v>1.7403999999999999E-2</v>
      </c>
      <c r="BP13" s="128">
        <v>4.2479000000000003E-2</v>
      </c>
      <c r="BQ13" s="128">
        <v>0.29362100000000002</v>
      </c>
      <c r="BR13" s="127">
        <v>-0.59190100000000001</v>
      </c>
      <c r="BS13" s="127">
        <v>-0.32428400000000002</v>
      </c>
      <c r="BT13" s="128">
        <v>2.9347000000000002E-2</v>
      </c>
      <c r="BU13" s="127">
        <v>-0.173455</v>
      </c>
      <c r="BV13" s="127">
        <v>-0.119348</v>
      </c>
      <c r="BW13" s="128">
        <v>0.56288700000000003</v>
      </c>
      <c r="BX13" s="128">
        <v>1.2825040000000001</v>
      </c>
      <c r="BY13" s="127">
        <v>-0.15685199999999999</v>
      </c>
      <c r="BZ13" s="123">
        <v>96.751036819999996</v>
      </c>
      <c r="CA13" s="123">
        <v>96.751036819999996</v>
      </c>
      <c r="CB13" s="123">
        <v>89.707278130000006</v>
      </c>
      <c r="CC13" s="123">
        <v>97.885868680000002</v>
      </c>
      <c r="CD13" s="123">
        <v>96.724749750000001</v>
      </c>
      <c r="CE13" s="123">
        <v>107.53004918000001</v>
      </c>
      <c r="CF13" s="123">
        <v>112.82529927</v>
      </c>
      <c r="CG13" s="123">
        <v>115.28643094</v>
      </c>
      <c r="CH13" s="123">
        <v>106.89502763</v>
      </c>
      <c r="CI13" s="123">
        <v>104.18108746999999</v>
      </c>
      <c r="CJ13" s="123">
        <v>111.31270499</v>
      </c>
      <c r="CK13" s="123">
        <v>116.25400915</v>
      </c>
      <c r="CL13" s="123">
        <v>112.21045986</v>
      </c>
      <c r="CM13" s="123">
        <v>117.76855743</v>
      </c>
      <c r="CN13" s="123">
        <v>105.84741803</v>
      </c>
      <c r="CO13" s="123">
        <v>94.887614909999996</v>
      </c>
      <c r="CP13" s="123">
        <v>105.45198396000001</v>
      </c>
      <c r="CQ13" s="123">
        <v>116.29452549</v>
      </c>
      <c r="CR13" s="123">
        <v>121.45209705000001</v>
      </c>
      <c r="CS13" s="123">
        <v>127.07577001</v>
      </c>
      <c r="CT13" s="123">
        <v>132.92032874</v>
      </c>
      <c r="CU13" s="123">
        <v>126.14467368</v>
      </c>
      <c r="CV13" s="123">
        <v>123.1789345</v>
      </c>
      <c r="CW13" s="123">
        <v>103.095212</v>
      </c>
      <c r="CX13" s="123">
        <v>75.736473599999997</v>
      </c>
      <c r="CY13" s="125">
        <v>46142</v>
      </c>
      <c r="CZ13" s="125">
        <v>46142</v>
      </c>
      <c r="DA13" s="125">
        <v>46112</v>
      </c>
      <c r="DB13" s="125">
        <v>46081</v>
      </c>
      <c r="DC13" s="125">
        <v>46053</v>
      </c>
      <c r="DD13" s="125">
        <v>46022</v>
      </c>
      <c r="DE13" s="125">
        <v>45991</v>
      </c>
      <c r="DF13" s="125">
        <v>45961</v>
      </c>
      <c r="DG13" s="125">
        <v>45930</v>
      </c>
      <c r="DH13" s="125">
        <v>45900</v>
      </c>
      <c r="DI13" s="125">
        <v>45869</v>
      </c>
      <c r="DJ13" s="125">
        <v>45838</v>
      </c>
      <c r="DK13" s="125">
        <v>45808</v>
      </c>
      <c r="DL13" s="125">
        <v>45777</v>
      </c>
      <c r="DM13" s="125">
        <v>45747</v>
      </c>
      <c r="DN13" s="125">
        <v>45716</v>
      </c>
      <c r="DO13" s="125">
        <v>45688</v>
      </c>
      <c r="DP13" s="125">
        <v>45657</v>
      </c>
      <c r="DQ13" s="125">
        <v>45626</v>
      </c>
      <c r="DR13" s="125">
        <v>45596</v>
      </c>
      <c r="DS13" s="125">
        <v>45565</v>
      </c>
      <c r="DT13" s="125">
        <v>45535</v>
      </c>
      <c r="DU13" s="125">
        <v>45504</v>
      </c>
      <c r="DV13" s="125">
        <v>45473</v>
      </c>
      <c r="DW13" s="125">
        <v>45443</v>
      </c>
      <c r="DX13" s="126" t="s">
        <v>150</v>
      </c>
      <c r="DY13" s="126" t="s">
        <v>150</v>
      </c>
      <c r="DZ13" s="126" t="s">
        <v>150</v>
      </c>
      <c r="EA13" s="126" t="s">
        <v>150</v>
      </c>
      <c r="EB13" s="126" t="s">
        <v>150</v>
      </c>
      <c r="EC13" s="126" t="s">
        <v>150</v>
      </c>
      <c r="ED13" s="126" t="s">
        <v>150</v>
      </c>
      <c r="EE13" s="126" t="s">
        <v>150</v>
      </c>
      <c r="EF13" s="126" t="s">
        <v>150</v>
      </c>
      <c r="EG13" s="126" t="s">
        <v>150</v>
      </c>
      <c r="EH13" s="126" t="s">
        <v>150</v>
      </c>
      <c r="EI13" s="126" t="s">
        <v>150</v>
      </c>
      <c r="EJ13" s="126" t="s">
        <v>150</v>
      </c>
      <c r="EK13" s="126" t="s">
        <v>150</v>
      </c>
      <c r="EL13" s="126" t="s">
        <v>150</v>
      </c>
      <c r="EM13" s="126" t="s">
        <v>150</v>
      </c>
      <c r="EN13" s="126" t="s">
        <v>150</v>
      </c>
      <c r="EO13" s="126" t="s">
        <v>150</v>
      </c>
      <c r="EP13" s="126" t="s">
        <v>150</v>
      </c>
      <c r="EQ13" s="126" t="s">
        <v>150</v>
      </c>
      <c r="ER13" s="126" t="s">
        <v>150</v>
      </c>
      <c r="ES13" s="126" t="s">
        <v>150</v>
      </c>
      <c r="ET13" s="126" t="s">
        <v>150</v>
      </c>
      <c r="EU13" s="126" t="s">
        <v>150</v>
      </c>
      <c r="EV13" s="126" t="s">
        <v>150</v>
      </c>
      <c r="EW13" s="126" t="s">
        <v>151</v>
      </c>
      <c r="EX13" s="126" t="s">
        <v>152</v>
      </c>
      <c r="EY13" s="123">
        <v>108402.05120351</v>
      </c>
      <c r="EZ13" s="126" t="s">
        <v>165</v>
      </c>
      <c r="FA13" s="126" t="s">
        <v>144</v>
      </c>
      <c r="FB13" s="126" t="s">
        <v>144</v>
      </c>
      <c r="FC13" s="126" t="s">
        <v>144</v>
      </c>
      <c r="FD13" s="126" t="s">
        <v>144</v>
      </c>
      <c r="FE13" s="126" t="s">
        <v>144</v>
      </c>
      <c r="FF13" s="126" t="s">
        <v>144</v>
      </c>
      <c r="FG13" s="126" t="s">
        <v>144</v>
      </c>
      <c r="FH13" s="126" t="s">
        <v>144</v>
      </c>
      <c r="FI13" s="126" t="s">
        <v>144</v>
      </c>
      <c r="FJ13" s="126" t="s">
        <v>144</v>
      </c>
      <c r="FK13" s="126" t="s">
        <v>144</v>
      </c>
      <c r="FL13" s="126" t="s">
        <v>144</v>
      </c>
      <c r="FM13" s="126" t="s">
        <v>144</v>
      </c>
      <c r="FN13" s="126" t="s">
        <v>144</v>
      </c>
      <c r="FO13" s="126" t="s">
        <v>144</v>
      </c>
      <c r="FP13" s="126" t="s">
        <v>144</v>
      </c>
      <c r="FQ13" s="126" t="s">
        <v>144</v>
      </c>
      <c r="FR13" s="126" t="s">
        <v>144</v>
      </c>
      <c r="FS13" s="126" t="s">
        <v>144</v>
      </c>
      <c r="FT13" s="126" t="s">
        <v>144</v>
      </c>
      <c r="FU13" s="126" t="s">
        <v>144</v>
      </c>
      <c r="FV13" s="126" t="s">
        <v>144</v>
      </c>
      <c r="FW13" s="126" t="s">
        <v>144</v>
      </c>
      <c r="FX13" s="126" t="s">
        <v>144</v>
      </c>
      <c r="FY13" s="126" t="s">
        <v>144</v>
      </c>
      <c r="FZ13" s="126" t="s">
        <v>154</v>
      </c>
      <c r="GA13" s="126" t="s">
        <v>146</v>
      </c>
    </row>
    <row r="14" spans="1:183" ht="14.25" customHeight="1">
      <c r="A14" s="121">
        <v>12</v>
      </c>
      <c r="B14" s="121" t="s">
        <v>181</v>
      </c>
      <c r="C14" s="122">
        <v>8.7950000000000007E-3</v>
      </c>
      <c r="D14" s="122">
        <v>8.7950000000000007E-3</v>
      </c>
      <c r="E14" s="122">
        <v>8.7779999999999993E-3</v>
      </c>
      <c r="F14" s="122">
        <v>8.2410000000000001E-3</v>
      </c>
      <c r="G14" s="122">
        <v>8.2209999999999991E-3</v>
      </c>
      <c r="H14" s="122">
        <v>8.1919999999999996E-3</v>
      </c>
      <c r="I14" s="122">
        <v>7.8169999999999993E-3</v>
      </c>
      <c r="J14" s="122">
        <v>7.8040000000000002E-3</v>
      </c>
      <c r="K14" s="122">
        <v>7.7920000000000003E-3</v>
      </c>
      <c r="L14" s="122">
        <v>9.0539999999999995E-3</v>
      </c>
      <c r="M14" s="122">
        <v>9.0399999999999994E-3</v>
      </c>
      <c r="N14" s="122">
        <v>9.0349999999999996E-3</v>
      </c>
      <c r="O14" s="122">
        <v>6.9389999999999999E-3</v>
      </c>
      <c r="P14" s="122">
        <v>6.9069999999999999E-3</v>
      </c>
      <c r="Q14" s="122">
        <v>6.888E-3</v>
      </c>
      <c r="R14" s="122">
        <v>7.4000000000000003E-3</v>
      </c>
      <c r="S14" s="122">
        <v>7.3930000000000003E-3</v>
      </c>
      <c r="T14" s="122">
        <v>7.3940000000000004E-3</v>
      </c>
      <c r="U14" s="122">
        <v>8.6320000000000008E-3</v>
      </c>
      <c r="V14" s="122">
        <v>8.6320000000000008E-3</v>
      </c>
      <c r="W14" s="122">
        <v>8.6359999999999996E-3</v>
      </c>
      <c r="X14" s="122">
        <v>8.3429999999999997E-3</v>
      </c>
      <c r="Y14" s="122">
        <v>8.3409999999999995E-3</v>
      </c>
      <c r="Z14" s="122">
        <v>8.3379999999999999E-3</v>
      </c>
      <c r="AA14" s="122">
        <v>8.3470000000000003E-3</v>
      </c>
      <c r="AB14" s="123">
        <v>6.3972559999999996</v>
      </c>
      <c r="AC14" s="123">
        <v>6.3972559999999996</v>
      </c>
      <c r="AD14" s="123">
        <v>6.38483</v>
      </c>
      <c r="AE14" s="123">
        <v>5.9939330000000002</v>
      </c>
      <c r="AF14" s="123">
        <v>5.97926</v>
      </c>
      <c r="AG14" s="123">
        <v>5.9587890000000003</v>
      </c>
      <c r="AH14" s="123">
        <v>5.6860220000000004</v>
      </c>
      <c r="AI14" s="123">
        <v>5.6761280000000003</v>
      </c>
      <c r="AJ14" s="123">
        <v>5.667637</v>
      </c>
      <c r="AK14" s="123">
        <v>6.585356</v>
      </c>
      <c r="AL14" s="123">
        <v>6.5751099999999996</v>
      </c>
      <c r="AM14" s="123">
        <v>6.5719079999999996</v>
      </c>
      <c r="AN14" s="123">
        <v>5.0468409999999997</v>
      </c>
      <c r="AO14" s="123">
        <v>5.0237600000000002</v>
      </c>
      <c r="AP14" s="123">
        <v>5.0100709999999999</v>
      </c>
      <c r="AQ14" s="123">
        <v>5.3821570000000003</v>
      </c>
      <c r="AR14" s="123">
        <v>5.3776229999999998</v>
      </c>
      <c r="AS14" s="123">
        <v>5.3783399999999997</v>
      </c>
      <c r="AT14" s="123">
        <v>6.2782270000000002</v>
      </c>
      <c r="AU14" s="123">
        <v>6.2782010000000001</v>
      </c>
      <c r="AV14" s="123">
        <v>6.2815989999999999</v>
      </c>
      <c r="AW14" s="123">
        <v>6.0680310000000004</v>
      </c>
      <c r="AX14" s="123">
        <v>6.0671759999999999</v>
      </c>
      <c r="AY14" s="123">
        <v>6.0645090000000001</v>
      </c>
      <c r="AZ14" s="123">
        <v>6.0714730000000001</v>
      </c>
      <c r="BA14" s="124">
        <v>0</v>
      </c>
      <c r="BB14" s="128">
        <v>1.2426E-2</v>
      </c>
      <c r="BC14" s="128">
        <v>0.39089699999999999</v>
      </c>
      <c r="BD14" s="128">
        <v>1.4673E-2</v>
      </c>
      <c r="BE14" s="128">
        <v>2.0471E-2</v>
      </c>
      <c r="BF14" s="128">
        <v>0.27276699999999998</v>
      </c>
      <c r="BG14" s="128">
        <v>9.894E-3</v>
      </c>
      <c r="BH14" s="128">
        <v>8.4910000000000003E-3</v>
      </c>
      <c r="BI14" s="127">
        <v>-0.91771899999999995</v>
      </c>
      <c r="BJ14" s="128">
        <v>1.0246E-2</v>
      </c>
      <c r="BK14" s="128">
        <v>3.202E-3</v>
      </c>
      <c r="BL14" s="128">
        <v>1.525067</v>
      </c>
      <c r="BM14" s="128">
        <v>2.3081000000000001E-2</v>
      </c>
      <c r="BN14" s="128">
        <v>1.3689E-2</v>
      </c>
      <c r="BO14" s="127">
        <v>-0.37208599999999997</v>
      </c>
      <c r="BP14" s="128">
        <v>4.5339999999999998E-3</v>
      </c>
      <c r="BQ14" s="127">
        <v>-7.1699999999999997E-4</v>
      </c>
      <c r="BR14" s="127">
        <v>-0.89988699999999999</v>
      </c>
      <c r="BS14" s="128">
        <v>2.5999999999999998E-5</v>
      </c>
      <c r="BT14" s="127">
        <v>-3.398E-3</v>
      </c>
      <c r="BU14" s="128">
        <v>0.21356800000000001</v>
      </c>
      <c r="BV14" s="128">
        <v>8.5499999999999997E-4</v>
      </c>
      <c r="BW14" s="128">
        <v>2.6670000000000001E-3</v>
      </c>
      <c r="BX14" s="127">
        <v>-6.9639999999999997E-3</v>
      </c>
      <c r="BY14" s="124">
        <v>0</v>
      </c>
      <c r="BZ14" s="123">
        <v>89.406458130000004</v>
      </c>
      <c r="CA14" s="123">
        <v>89.406458130000004</v>
      </c>
      <c r="CB14" s="123">
        <v>82.10674324</v>
      </c>
      <c r="CC14" s="123">
        <v>90.976692940000007</v>
      </c>
      <c r="CD14" s="123">
        <v>88.77321852</v>
      </c>
      <c r="CE14" s="123">
        <v>95.852919580000005</v>
      </c>
      <c r="CF14" s="123">
        <v>92.381549440000001</v>
      </c>
      <c r="CG14" s="123">
        <v>91.696965399999996</v>
      </c>
      <c r="CH14" s="123">
        <v>84.643206340000006</v>
      </c>
      <c r="CI14" s="123">
        <v>98.598710800000006</v>
      </c>
      <c r="CJ14" s="123">
        <v>100.52203261</v>
      </c>
      <c r="CK14" s="123">
        <v>109.84716544</v>
      </c>
      <c r="CL14" s="123">
        <v>89.842055999999999</v>
      </c>
      <c r="CM14" s="123">
        <v>92.293376530000003</v>
      </c>
      <c r="CN14" s="123">
        <v>81.978193509999997</v>
      </c>
      <c r="CO14" s="123">
        <v>79.160787339999999</v>
      </c>
      <c r="CP14" s="123">
        <v>88.482698619999994</v>
      </c>
      <c r="CQ14" s="123">
        <v>102.27932182000001</v>
      </c>
      <c r="CR14" s="123">
        <v>113.68389965</v>
      </c>
      <c r="CS14" s="123">
        <v>113.46168881</v>
      </c>
      <c r="CT14" s="123">
        <v>119.24200645000001</v>
      </c>
      <c r="CU14" s="123">
        <v>106.67367981</v>
      </c>
      <c r="CV14" s="123">
        <v>102.44709437</v>
      </c>
      <c r="CW14" s="123">
        <v>92.872002140000006</v>
      </c>
      <c r="CX14" s="123">
        <v>84.379384779999995</v>
      </c>
      <c r="CY14" s="125">
        <v>46142</v>
      </c>
      <c r="CZ14" s="125">
        <v>46142</v>
      </c>
      <c r="DA14" s="125">
        <v>46112</v>
      </c>
      <c r="DB14" s="125">
        <v>46081</v>
      </c>
      <c r="DC14" s="125">
        <v>46053</v>
      </c>
      <c r="DD14" s="125">
        <v>46022</v>
      </c>
      <c r="DE14" s="125">
        <v>45991</v>
      </c>
      <c r="DF14" s="125">
        <v>45961</v>
      </c>
      <c r="DG14" s="125">
        <v>45930</v>
      </c>
      <c r="DH14" s="125">
        <v>45900</v>
      </c>
      <c r="DI14" s="125">
        <v>45869</v>
      </c>
      <c r="DJ14" s="125">
        <v>45838</v>
      </c>
      <c r="DK14" s="125">
        <v>45808</v>
      </c>
      <c r="DL14" s="125">
        <v>45777</v>
      </c>
      <c r="DM14" s="125">
        <v>45747</v>
      </c>
      <c r="DN14" s="125">
        <v>45716</v>
      </c>
      <c r="DO14" s="125">
        <v>45688</v>
      </c>
      <c r="DP14" s="125">
        <v>45657</v>
      </c>
      <c r="DQ14" s="125">
        <v>45626</v>
      </c>
      <c r="DR14" s="125">
        <v>45596</v>
      </c>
      <c r="DS14" s="125">
        <v>45565</v>
      </c>
      <c r="DT14" s="125">
        <v>45535</v>
      </c>
      <c r="DU14" s="125">
        <v>45504</v>
      </c>
      <c r="DV14" s="125">
        <v>45473</v>
      </c>
      <c r="DW14" s="125">
        <v>45443</v>
      </c>
      <c r="DX14" s="126" t="s">
        <v>150</v>
      </c>
      <c r="DY14" s="126" t="s">
        <v>150</v>
      </c>
      <c r="DZ14" s="126" t="s">
        <v>150</v>
      </c>
      <c r="EA14" s="126" t="s">
        <v>150</v>
      </c>
      <c r="EB14" s="126" t="s">
        <v>150</v>
      </c>
      <c r="EC14" s="126" t="s">
        <v>150</v>
      </c>
      <c r="ED14" s="126" t="s">
        <v>150</v>
      </c>
      <c r="EE14" s="126" t="s">
        <v>150</v>
      </c>
      <c r="EF14" s="126" t="s">
        <v>150</v>
      </c>
      <c r="EG14" s="126" t="s">
        <v>150</v>
      </c>
      <c r="EH14" s="126" t="s">
        <v>150</v>
      </c>
      <c r="EI14" s="126" t="s">
        <v>150</v>
      </c>
      <c r="EJ14" s="126" t="s">
        <v>150</v>
      </c>
      <c r="EK14" s="126" t="s">
        <v>150</v>
      </c>
      <c r="EL14" s="126" t="s">
        <v>150</v>
      </c>
      <c r="EM14" s="126" t="s">
        <v>150</v>
      </c>
      <c r="EN14" s="126" t="s">
        <v>150</v>
      </c>
      <c r="EO14" s="126" t="s">
        <v>150</v>
      </c>
      <c r="EP14" s="126" t="s">
        <v>150</v>
      </c>
      <c r="EQ14" s="126" t="s">
        <v>150</v>
      </c>
      <c r="ER14" s="126" t="s">
        <v>150</v>
      </c>
      <c r="ES14" s="126" t="s">
        <v>150</v>
      </c>
      <c r="ET14" s="126" t="s">
        <v>150</v>
      </c>
      <c r="EU14" s="126" t="s">
        <v>150</v>
      </c>
      <c r="EV14" s="126" t="s">
        <v>150</v>
      </c>
      <c r="EW14" s="126" t="s">
        <v>151</v>
      </c>
      <c r="EX14" s="126" t="s">
        <v>152</v>
      </c>
      <c r="EY14" s="123">
        <v>1198994.1790862801</v>
      </c>
      <c r="EZ14" s="126" t="s">
        <v>156</v>
      </c>
      <c r="FA14" s="126" t="s">
        <v>144</v>
      </c>
      <c r="FB14" s="126" t="s">
        <v>144</v>
      </c>
      <c r="FC14" s="126" t="s">
        <v>144</v>
      </c>
      <c r="FD14" s="126" t="s">
        <v>144</v>
      </c>
      <c r="FE14" s="126" t="s">
        <v>144</v>
      </c>
      <c r="FF14" s="126" t="s">
        <v>144</v>
      </c>
      <c r="FG14" s="126" t="s">
        <v>144</v>
      </c>
      <c r="FH14" s="126" t="s">
        <v>144</v>
      </c>
      <c r="FI14" s="126" t="s">
        <v>144</v>
      </c>
      <c r="FJ14" s="126" t="s">
        <v>144</v>
      </c>
      <c r="FK14" s="126" t="s">
        <v>144</v>
      </c>
      <c r="FL14" s="126" t="s">
        <v>144</v>
      </c>
      <c r="FM14" s="126" t="s">
        <v>144</v>
      </c>
      <c r="FN14" s="126" t="s">
        <v>144</v>
      </c>
      <c r="FO14" s="126" t="s">
        <v>144</v>
      </c>
      <c r="FP14" s="126" t="s">
        <v>144</v>
      </c>
      <c r="FQ14" s="126" t="s">
        <v>144</v>
      </c>
      <c r="FR14" s="126" t="s">
        <v>144</v>
      </c>
      <c r="FS14" s="126" t="s">
        <v>144</v>
      </c>
      <c r="FT14" s="126" t="s">
        <v>144</v>
      </c>
      <c r="FU14" s="126" t="s">
        <v>144</v>
      </c>
      <c r="FV14" s="126" t="s">
        <v>144</v>
      </c>
      <c r="FW14" s="126" t="s">
        <v>144</v>
      </c>
      <c r="FX14" s="126" t="s">
        <v>144</v>
      </c>
      <c r="FY14" s="126" t="s">
        <v>144</v>
      </c>
      <c r="FZ14" s="126" t="s">
        <v>182</v>
      </c>
      <c r="GA14" s="126" t="s">
        <v>163</v>
      </c>
    </row>
    <row r="15" spans="1:183" ht="14.25" customHeight="1">
      <c r="A15" s="121">
        <v>13</v>
      </c>
      <c r="B15" s="121" t="s">
        <v>395</v>
      </c>
      <c r="C15" s="122">
        <v>7.6379999999999998E-3</v>
      </c>
      <c r="D15" s="122">
        <v>7.6379999999999998E-3</v>
      </c>
      <c r="E15" s="122">
        <v>7.6379999999999998E-3</v>
      </c>
      <c r="F15" s="122">
        <v>7.6379999999999998E-3</v>
      </c>
      <c r="G15" s="122">
        <v>7.6379999999999998E-3</v>
      </c>
      <c r="H15" s="122">
        <v>7.6379999999999998E-3</v>
      </c>
      <c r="I15" s="122">
        <v>7.6379999999999998E-3</v>
      </c>
      <c r="J15" s="122">
        <v>7.6379999999999998E-3</v>
      </c>
      <c r="K15" s="122">
        <v>7.6379999999999998E-3</v>
      </c>
      <c r="L15" s="122">
        <v>7.6379999999999998E-3</v>
      </c>
      <c r="M15" s="122">
        <v>7.6379999999999998E-3</v>
      </c>
      <c r="N15" s="122">
        <v>7.6379999999999998E-3</v>
      </c>
      <c r="O15" s="122">
        <v>7.6379999999999998E-3</v>
      </c>
      <c r="P15" s="122">
        <v>7.6379999999999998E-3</v>
      </c>
      <c r="Q15" s="122">
        <v>7.6379999999999998E-3</v>
      </c>
      <c r="R15" s="122">
        <v>7.6379999999999998E-3</v>
      </c>
      <c r="S15" s="122">
        <v>7.6379999999999998E-3</v>
      </c>
      <c r="T15" s="122">
        <v>7.6379999999999998E-3</v>
      </c>
      <c r="U15" s="122">
        <v>7.6379999999999998E-3</v>
      </c>
      <c r="V15" s="122">
        <v>7.6379999999999998E-3</v>
      </c>
      <c r="W15" s="122">
        <v>7.6379999999999998E-3</v>
      </c>
      <c r="X15" s="122">
        <v>7.6379999999999998E-3</v>
      </c>
      <c r="Y15" s="122">
        <v>7.6379999999999998E-3</v>
      </c>
      <c r="Z15" s="122">
        <v>7.6379999999999998E-3</v>
      </c>
      <c r="AA15" s="122">
        <v>7.6379999999999998E-3</v>
      </c>
      <c r="AB15" s="123">
        <v>5.5552650000000003</v>
      </c>
      <c r="AC15" s="123">
        <v>5.5552650000000003</v>
      </c>
      <c r="AD15" s="123">
        <v>5.5552650000000003</v>
      </c>
      <c r="AE15" s="123">
        <v>5.5552650000000003</v>
      </c>
      <c r="AF15" s="123">
        <v>5.5552650000000003</v>
      </c>
      <c r="AG15" s="123">
        <v>5.5552650000000003</v>
      </c>
      <c r="AH15" s="123">
        <v>5.5552650000000003</v>
      </c>
      <c r="AI15" s="123">
        <v>5.5552650000000003</v>
      </c>
      <c r="AJ15" s="123">
        <v>5.5552650000000003</v>
      </c>
      <c r="AK15" s="123">
        <v>5.5552650000000003</v>
      </c>
      <c r="AL15" s="123">
        <v>5.5552650000000003</v>
      </c>
      <c r="AM15" s="123">
        <v>5.5552650000000003</v>
      </c>
      <c r="AN15" s="123">
        <v>5.5552650000000003</v>
      </c>
      <c r="AO15" s="123">
        <v>5.5552650000000003</v>
      </c>
      <c r="AP15" s="123">
        <v>5.5552650000000003</v>
      </c>
      <c r="AQ15" s="123">
        <v>5.5552650000000003</v>
      </c>
      <c r="AR15" s="123">
        <v>5.5552650000000003</v>
      </c>
      <c r="AS15" s="123">
        <v>5.5552650000000003</v>
      </c>
      <c r="AT15" s="123">
        <v>5.5552650000000003</v>
      </c>
      <c r="AU15" s="123">
        <v>5.5552650000000003</v>
      </c>
      <c r="AV15" s="123">
        <v>5.5552650000000003</v>
      </c>
      <c r="AW15" s="123">
        <v>5.5552650000000003</v>
      </c>
      <c r="AX15" s="123">
        <v>5.5552650000000003</v>
      </c>
      <c r="AY15" s="123">
        <v>5.5552650000000003</v>
      </c>
      <c r="AZ15" s="123">
        <v>5.5552650000000003</v>
      </c>
      <c r="BA15" s="124">
        <v>0</v>
      </c>
      <c r="BB15" s="124">
        <v>0</v>
      </c>
      <c r="BC15" s="124">
        <v>0</v>
      </c>
      <c r="BD15" s="124">
        <v>0</v>
      </c>
      <c r="BE15" s="124">
        <v>0</v>
      </c>
      <c r="BF15" s="124">
        <v>0</v>
      </c>
      <c r="BG15" s="124">
        <v>0</v>
      </c>
      <c r="BH15" s="124">
        <v>0</v>
      </c>
      <c r="BI15" s="124">
        <v>0</v>
      </c>
      <c r="BJ15" s="124">
        <v>0</v>
      </c>
      <c r="BK15" s="124">
        <v>0</v>
      </c>
      <c r="BL15" s="124">
        <v>0</v>
      </c>
      <c r="BM15" s="124">
        <v>0</v>
      </c>
      <c r="BN15" s="124">
        <v>0</v>
      </c>
      <c r="BO15" s="124">
        <v>0</v>
      </c>
      <c r="BP15" s="124">
        <v>0</v>
      </c>
      <c r="BQ15" s="124">
        <v>0</v>
      </c>
      <c r="BR15" s="124">
        <v>0</v>
      </c>
      <c r="BS15" s="124">
        <v>0</v>
      </c>
      <c r="BT15" s="124">
        <v>0</v>
      </c>
      <c r="BU15" s="124">
        <v>0</v>
      </c>
      <c r="BV15" s="124">
        <v>0</v>
      </c>
      <c r="BW15" s="124">
        <v>0</v>
      </c>
      <c r="BX15" s="124">
        <v>0</v>
      </c>
      <c r="BY15" s="124">
        <v>0</v>
      </c>
      <c r="BZ15" s="123">
        <v>71.438819350000003</v>
      </c>
      <c r="CA15" s="123">
        <v>71.438819350000003</v>
      </c>
      <c r="CB15" s="123">
        <v>71.438819350000003</v>
      </c>
      <c r="CC15" s="123">
        <v>89.361843370000003</v>
      </c>
      <c r="CD15" s="123">
        <v>89.361843370000003</v>
      </c>
      <c r="CE15" s="123">
        <v>89.361843370000003</v>
      </c>
      <c r="CF15" s="123">
        <v>82.96498905</v>
      </c>
      <c r="CG15" s="123">
        <v>82.96498905</v>
      </c>
      <c r="CH15" s="123">
        <v>82.96498905</v>
      </c>
      <c r="CI15" s="123">
        <v>92.854329899999996</v>
      </c>
      <c r="CJ15" s="123">
        <v>92.854329899999996</v>
      </c>
      <c r="CK15" s="123">
        <v>92.854329899999996</v>
      </c>
      <c r="CL15" s="123">
        <v>90.899029010000007</v>
      </c>
      <c r="CM15" s="123">
        <v>90.899029010000007</v>
      </c>
      <c r="CN15" s="123">
        <v>90.899029010000007</v>
      </c>
      <c r="CO15" s="123">
        <v>105.64388579</v>
      </c>
      <c r="CP15" s="123">
        <v>105.64388579</v>
      </c>
      <c r="CQ15" s="123">
        <v>105.64388579</v>
      </c>
      <c r="CR15" s="123">
        <v>105.45419167</v>
      </c>
      <c r="CS15" s="123">
        <v>105.45419167</v>
      </c>
      <c r="CT15" s="123">
        <v>105.45419167</v>
      </c>
      <c r="CU15" s="123">
        <v>85.073430180000003</v>
      </c>
      <c r="CV15" s="123">
        <v>85.073430180000003</v>
      </c>
      <c r="CW15" s="123">
        <v>85.073430180000003</v>
      </c>
      <c r="CX15" s="123">
        <v>75.595778460000005</v>
      </c>
      <c r="CY15" s="125">
        <v>46112</v>
      </c>
      <c r="CZ15" s="125">
        <v>46112</v>
      </c>
      <c r="DA15" s="125">
        <v>46112</v>
      </c>
      <c r="DB15" s="125">
        <v>46022</v>
      </c>
      <c r="DC15" s="125">
        <v>46022</v>
      </c>
      <c r="DD15" s="125">
        <v>46022</v>
      </c>
      <c r="DE15" s="125">
        <v>45930</v>
      </c>
      <c r="DF15" s="125">
        <v>45930</v>
      </c>
      <c r="DG15" s="125">
        <v>45930</v>
      </c>
      <c r="DH15" s="125">
        <v>45838</v>
      </c>
      <c r="DI15" s="125">
        <v>45838</v>
      </c>
      <c r="DJ15" s="125">
        <v>45838</v>
      </c>
      <c r="DK15" s="125">
        <v>45747</v>
      </c>
      <c r="DL15" s="125">
        <v>45747</v>
      </c>
      <c r="DM15" s="125">
        <v>45747</v>
      </c>
      <c r="DN15" s="125">
        <v>45657</v>
      </c>
      <c r="DO15" s="125">
        <v>45657</v>
      </c>
      <c r="DP15" s="125">
        <v>45657</v>
      </c>
      <c r="DQ15" s="125">
        <v>45565</v>
      </c>
      <c r="DR15" s="125">
        <v>45565</v>
      </c>
      <c r="DS15" s="125">
        <v>45565</v>
      </c>
      <c r="DT15" s="125">
        <v>45473</v>
      </c>
      <c r="DU15" s="125">
        <v>45473</v>
      </c>
      <c r="DV15" s="125">
        <v>45473</v>
      </c>
      <c r="DW15" s="125">
        <v>45382</v>
      </c>
      <c r="DX15" s="126" t="s">
        <v>141</v>
      </c>
      <c r="DY15" s="126" t="s">
        <v>141</v>
      </c>
      <c r="DZ15" s="126" t="s">
        <v>141</v>
      </c>
      <c r="EA15" s="126" t="s">
        <v>141</v>
      </c>
      <c r="EB15" s="126" t="s">
        <v>141</v>
      </c>
      <c r="EC15" s="126" t="s">
        <v>141</v>
      </c>
      <c r="ED15" s="126" t="s">
        <v>141</v>
      </c>
      <c r="EE15" s="126" t="s">
        <v>141</v>
      </c>
      <c r="EF15" s="126" t="s">
        <v>141</v>
      </c>
      <c r="EG15" s="126" t="s">
        <v>141</v>
      </c>
      <c r="EH15" s="126" t="s">
        <v>141</v>
      </c>
      <c r="EI15" s="126" t="s">
        <v>141</v>
      </c>
      <c r="EJ15" s="126" t="s">
        <v>141</v>
      </c>
      <c r="EK15" s="126" t="s">
        <v>141</v>
      </c>
      <c r="EL15" s="126" t="s">
        <v>141</v>
      </c>
      <c r="EM15" s="126" t="s">
        <v>141</v>
      </c>
      <c r="EN15" s="126" t="s">
        <v>141</v>
      </c>
      <c r="EO15" s="126" t="s">
        <v>141</v>
      </c>
      <c r="EP15" s="126" t="s">
        <v>141</v>
      </c>
      <c r="EQ15" s="126" t="s">
        <v>141</v>
      </c>
      <c r="ER15" s="126" t="s">
        <v>141</v>
      </c>
      <c r="ES15" s="126" t="s">
        <v>141</v>
      </c>
      <c r="ET15" s="126" t="s">
        <v>141</v>
      </c>
      <c r="EU15" s="126" t="s">
        <v>141</v>
      </c>
      <c r="EV15" s="126" t="s">
        <v>141</v>
      </c>
      <c r="EW15" s="126" t="s">
        <v>142</v>
      </c>
      <c r="EX15" s="126" t="s">
        <v>143</v>
      </c>
      <c r="EY15" s="123">
        <v>94.234250970000005</v>
      </c>
      <c r="EZ15" s="126"/>
      <c r="FA15" s="126" t="s">
        <v>144</v>
      </c>
      <c r="FB15" s="126" t="s">
        <v>144</v>
      </c>
      <c r="FC15" s="126" t="s">
        <v>144</v>
      </c>
      <c r="FD15" s="126" t="s">
        <v>144</v>
      </c>
      <c r="FE15" s="126" t="s">
        <v>144</v>
      </c>
      <c r="FF15" s="126" t="s">
        <v>144</v>
      </c>
      <c r="FG15" s="126" t="s">
        <v>144</v>
      </c>
      <c r="FH15" s="126" t="s">
        <v>144</v>
      </c>
      <c r="FI15" s="126" t="s">
        <v>144</v>
      </c>
      <c r="FJ15" s="126" t="s">
        <v>144</v>
      </c>
      <c r="FK15" s="126" t="s">
        <v>144</v>
      </c>
      <c r="FL15" s="126" t="s">
        <v>144</v>
      </c>
      <c r="FM15" s="126" t="s">
        <v>144</v>
      </c>
      <c r="FN15" s="126" t="s">
        <v>144</v>
      </c>
      <c r="FO15" s="126" t="s">
        <v>144</v>
      </c>
      <c r="FP15" s="126" t="s">
        <v>144</v>
      </c>
      <c r="FQ15" s="126" t="s">
        <v>144</v>
      </c>
      <c r="FR15" s="126" t="s">
        <v>144</v>
      </c>
      <c r="FS15" s="126" t="s">
        <v>144</v>
      </c>
      <c r="FT15" s="126" t="s">
        <v>144</v>
      </c>
      <c r="FU15" s="126" t="s">
        <v>144</v>
      </c>
      <c r="FV15" s="126" t="s">
        <v>144</v>
      </c>
      <c r="FW15" s="126" t="s">
        <v>144</v>
      </c>
      <c r="FX15" s="126" t="s">
        <v>144</v>
      </c>
      <c r="FY15" s="126" t="s">
        <v>144</v>
      </c>
      <c r="FZ15" s="126" t="s">
        <v>307</v>
      </c>
      <c r="GA15" s="126" t="s">
        <v>146</v>
      </c>
    </row>
    <row r="16" spans="1:183" ht="14.25" customHeight="1">
      <c r="A16" s="121">
        <v>14</v>
      </c>
      <c r="B16" s="121" t="s">
        <v>396</v>
      </c>
      <c r="C16" s="122">
        <v>6.7889999999999999E-3</v>
      </c>
      <c r="D16" s="122">
        <v>6.7889999999999999E-3</v>
      </c>
      <c r="E16" s="122">
        <v>6.7889999999999999E-3</v>
      </c>
      <c r="F16" s="122">
        <v>6.7889999999999999E-3</v>
      </c>
      <c r="G16" s="122">
        <v>6.2649999999999997E-3</v>
      </c>
      <c r="H16" s="122">
        <v>6.2649999999999997E-3</v>
      </c>
      <c r="I16" s="122">
        <v>6.2649999999999997E-3</v>
      </c>
      <c r="J16" s="122">
        <v>6.2649999999999997E-3</v>
      </c>
      <c r="K16" s="122">
        <v>6.0819999999999997E-3</v>
      </c>
      <c r="L16" s="122">
        <v>6.0819999999999997E-3</v>
      </c>
      <c r="M16" s="122">
        <v>6.0819999999999997E-3</v>
      </c>
      <c r="N16" s="122">
        <v>6.0819999999999997E-3</v>
      </c>
      <c r="O16" s="122">
        <v>5.9309999999999996E-3</v>
      </c>
      <c r="P16" s="122">
        <v>5.9309999999999996E-3</v>
      </c>
      <c r="Q16" s="122">
        <v>5.9309999999999996E-3</v>
      </c>
      <c r="R16" s="122">
        <v>5.9309999999999996E-3</v>
      </c>
      <c r="S16" s="122">
        <v>5.9309999999999996E-3</v>
      </c>
      <c r="T16" s="122">
        <v>5.8409999999999998E-3</v>
      </c>
      <c r="U16" s="122">
        <v>5.7949999999999998E-3</v>
      </c>
      <c r="V16" s="122">
        <v>5.3689999999999996E-3</v>
      </c>
      <c r="W16" s="122">
        <v>5.2110000000000004E-3</v>
      </c>
      <c r="X16" s="122">
        <v>5.2110000000000004E-3</v>
      </c>
      <c r="Y16" s="122">
        <v>5.4270000000000004E-3</v>
      </c>
      <c r="Z16" s="122">
        <v>5.4270000000000004E-3</v>
      </c>
      <c r="AA16" s="122">
        <v>5.2659999999999998E-3</v>
      </c>
      <c r="AB16" s="123">
        <v>4.93764</v>
      </c>
      <c r="AC16" s="123">
        <v>4.93764</v>
      </c>
      <c r="AD16" s="123">
        <v>4.93764</v>
      </c>
      <c r="AE16" s="123">
        <v>4.93764</v>
      </c>
      <c r="AF16" s="123">
        <v>4.5565249999999997</v>
      </c>
      <c r="AG16" s="123">
        <v>4.5565249999999997</v>
      </c>
      <c r="AH16" s="123">
        <v>4.5565249999999997</v>
      </c>
      <c r="AI16" s="123">
        <v>4.5565249999999997</v>
      </c>
      <c r="AJ16" s="123">
        <v>4.4237250000000001</v>
      </c>
      <c r="AK16" s="123">
        <v>4.4237250000000001</v>
      </c>
      <c r="AL16" s="123">
        <v>4.4237250000000001</v>
      </c>
      <c r="AM16" s="123">
        <v>4.4237250000000001</v>
      </c>
      <c r="AN16" s="123">
        <v>4.3139900000000004</v>
      </c>
      <c r="AO16" s="123">
        <v>4.3139900000000004</v>
      </c>
      <c r="AP16" s="123">
        <v>4.3139900000000004</v>
      </c>
      <c r="AQ16" s="123">
        <v>4.3139900000000004</v>
      </c>
      <c r="AR16" s="123">
        <v>4.3139900000000004</v>
      </c>
      <c r="AS16" s="123">
        <v>4.2481910000000003</v>
      </c>
      <c r="AT16" s="123">
        <v>4.2149999999999999</v>
      </c>
      <c r="AU16" s="123">
        <v>3.9049999999999998</v>
      </c>
      <c r="AV16" s="123">
        <v>3.79</v>
      </c>
      <c r="AW16" s="123">
        <v>3.79</v>
      </c>
      <c r="AX16" s="123">
        <v>3.9473780000000001</v>
      </c>
      <c r="AY16" s="123">
        <v>3.9473780000000001</v>
      </c>
      <c r="AZ16" s="123">
        <v>3.8298749999999999</v>
      </c>
      <c r="BA16" s="124">
        <v>0</v>
      </c>
      <c r="BB16" s="124">
        <v>0</v>
      </c>
      <c r="BC16" s="124">
        <v>0</v>
      </c>
      <c r="BD16" s="128">
        <v>0.38111499999999998</v>
      </c>
      <c r="BE16" s="124">
        <v>0</v>
      </c>
      <c r="BF16" s="124">
        <v>0</v>
      </c>
      <c r="BG16" s="124">
        <v>0</v>
      </c>
      <c r="BH16" s="128">
        <v>0.1328</v>
      </c>
      <c r="BI16" s="124">
        <v>0</v>
      </c>
      <c r="BJ16" s="124">
        <v>0</v>
      </c>
      <c r="BK16" s="124">
        <v>0</v>
      </c>
      <c r="BL16" s="128">
        <v>0.109735</v>
      </c>
      <c r="BM16" s="124">
        <v>0</v>
      </c>
      <c r="BN16" s="124">
        <v>0</v>
      </c>
      <c r="BO16" s="124">
        <v>0</v>
      </c>
      <c r="BP16" s="124">
        <v>0</v>
      </c>
      <c r="BQ16" s="128">
        <v>6.5798999999999996E-2</v>
      </c>
      <c r="BR16" s="128">
        <v>3.3190999999999998E-2</v>
      </c>
      <c r="BS16" s="128">
        <v>0.31</v>
      </c>
      <c r="BT16" s="128">
        <v>0.115</v>
      </c>
      <c r="BU16" s="124">
        <v>0</v>
      </c>
      <c r="BV16" s="127">
        <v>-0.15737799999999999</v>
      </c>
      <c r="BW16" s="124">
        <v>0</v>
      </c>
      <c r="BX16" s="128">
        <v>0.117503</v>
      </c>
      <c r="BY16" s="124">
        <v>0</v>
      </c>
      <c r="BZ16" s="123">
        <v>74.944140700000005</v>
      </c>
      <c r="CA16" s="123">
        <v>74.944140700000005</v>
      </c>
      <c r="CB16" s="123">
        <v>74.944140700000005</v>
      </c>
      <c r="CC16" s="123">
        <v>74.944140700000005</v>
      </c>
      <c r="CD16" s="123">
        <v>73.296138589999998</v>
      </c>
      <c r="CE16" s="123">
        <v>73.296138589999998</v>
      </c>
      <c r="CF16" s="123">
        <v>74.030462700000001</v>
      </c>
      <c r="CG16" s="123">
        <v>73.609952989999996</v>
      </c>
      <c r="CH16" s="123">
        <v>66.06602857</v>
      </c>
      <c r="CI16" s="123">
        <v>67.631085819999996</v>
      </c>
      <c r="CJ16" s="123">
        <v>67.631085819999996</v>
      </c>
      <c r="CK16" s="123">
        <v>73.941030810000001</v>
      </c>
      <c r="CL16" s="123">
        <v>79.253926030000002</v>
      </c>
      <c r="CM16" s="123">
        <v>79.253926030000002</v>
      </c>
      <c r="CN16" s="123">
        <v>70.58844216</v>
      </c>
      <c r="CO16" s="123">
        <v>70.981821710000006</v>
      </c>
      <c r="CP16" s="123">
        <v>70.981821710000006</v>
      </c>
      <c r="CQ16" s="123">
        <v>80.787398049999993</v>
      </c>
      <c r="CR16" s="123">
        <v>76.323719580000002</v>
      </c>
      <c r="CS16" s="123">
        <v>70.572429069999998</v>
      </c>
      <c r="CT16" s="123">
        <v>71.94461226</v>
      </c>
      <c r="CU16" s="123">
        <v>66.626760230000002</v>
      </c>
      <c r="CV16" s="123">
        <v>66.653317209999997</v>
      </c>
      <c r="CW16" s="123">
        <v>60.450219150000002</v>
      </c>
      <c r="CX16" s="123">
        <v>53.2263746</v>
      </c>
      <c r="CY16" s="125">
        <v>46081</v>
      </c>
      <c r="CZ16" s="125">
        <v>46081</v>
      </c>
      <c r="DA16" s="125">
        <v>46081</v>
      </c>
      <c r="DB16" s="125">
        <v>46081</v>
      </c>
      <c r="DC16" s="125">
        <v>46022</v>
      </c>
      <c r="DD16" s="125">
        <v>46022</v>
      </c>
      <c r="DE16" s="125">
        <v>45991</v>
      </c>
      <c r="DF16" s="125">
        <v>45961</v>
      </c>
      <c r="DG16" s="125">
        <v>45930</v>
      </c>
      <c r="DH16" s="125">
        <v>45869</v>
      </c>
      <c r="DI16" s="125">
        <v>45869</v>
      </c>
      <c r="DJ16" s="125">
        <v>45838</v>
      </c>
      <c r="DK16" s="125">
        <v>45777</v>
      </c>
      <c r="DL16" s="125">
        <v>45777</v>
      </c>
      <c r="DM16" s="125">
        <v>45747</v>
      </c>
      <c r="DN16" s="125">
        <v>45688</v>
      </c>
      <c r="DO16" s="125">
        <v>45688</v>
      </c>
      <c r="DP16" s="125">
        <v>45657</v>
      </c>
      <c r="DQ16" s="125">
        <v>45626</v>
      </c>
      <c r="DR16" s="125">
        <v>45596</v>
      </c>
      <c r="DS16" s="125">
        <v>45565</v>
      </c>
      <c r="DT16" s="125">
        <v>45535</v>
      </c>
      <c r="DU16" s="125">
        <v>45504</v>
      </c>
      <c r="DV16" s="125">
        <v>45473</v>
      </c>
      <c r="DW16" s="125">
        <v>45443</v>
      </c>
      <c r="DX16" s="126" t="s">
        <v>150</v>
      </c>
      <c r="DY16" s="126" t="s">
        <v>150</v>
      </c>
      <c r="DZ16" s="126" t="s">
        <v>150</v>
      </c>
      <c r="EA16" s="126" t="s">
        <v>150</v>
      </c>
      <c r="EB16" s="126" t="s">
        <v>150</v>
      </c>
      <c r="EC16" s="126" t="s">
        <v>150</v>
      </c>
      <c r="ED16" s="126" t="s">
        <v>150</v>
      </c>
      <c r="EE16" s="126" t="s">
        <v>150</v>
      </c>
      <c r="EF16" s="126" t="s">
        <v>150</v>
      </c>
      <c r="EG16" s="126" t="s">
        <v>150</v>
      </c>
      <c r="EH16" s="126" t="s">
        <v>150</v>
      </c>
      <c r="EI16" s="126" t="s">
        <v>150</v>
      </c>
      <c r="EJ16" s="126" t="s">
        <v>150</v>
      </c>
      <c r="EK16" s="126" t="s">
        <v>150</v>
      </c>
      <c r="EL16" s="126" t="s">
        <v>150</v>
      </c>
      <c r="EM16" s="126" t="s">
        <v>150</v>
      </c>
      <c r="EN16" s="126" t="s">
        <v>150</v>
      </c>
      <c r="EO16" s="126" t="s">
        <v>150</v>
      </c>
      <c r="EP16" s="126" t="s">
        <v>150</v>
      </c>
      <c r="EQ16" s="126" t="s">
        <v>150</v>
      </c>
      <c r="ER16" s="126" t="s">
        <v>150</v>
      </c>
      <c r="ES16" s="126" t="s">
        <v>150</v>
      </c>
      <c r="ET16" s="126" t="s">
        <v>150</v>
      </c>
      <c r="EU16" s="126" t="s">
        <v>150</v>
      </c>
      <c r="EV16" s="126" t="s">
        <v>150</v>
      </c>
      <c r="EW16" s="126" t="s">
        <v>151</v>
      </c>
      <c r="EX16" s="126" t="s">
        <v>152</v>
      </c>
      <c r="EY16" s="123">
        <v>4108.2747198699999</v>
      </c>
      <c r="EZ16" s="126"/>
      <c r="FA16" s="126" t="s">
        <v>144</v>
      </c>
      <c r="FB16" s="126" t="s">
        <v>144</v>
      </c>
      <c r="FC16" s="126" t="s">
        <v>144</v>
      </c>
      <c r="FD16" s="126" t="s">
        <v>144</v>
      </c>
      <c r="FE16" s="126" t="s">
        <v>144</v>
      </c>
      <c r="FF16" s="126" t="s">
        <v>144</v>
      </c>
      <c r="FG16" s="126" t="s">
        <v>144</v>
      </c>
      <c r="FH16" s="126" t="s">
        <v>144</v>
      </c>
      <c r="FI16" s="126" t="s">
        <v>144</v>
      </c>
      <c r="FJ16" s="126" t="s">
        <v>144</v>
      </c>
      <c r="FK16" s="126" t="s">
        <v>144</v>
      </c>
      <c r="FL16" s="126" t="s">
        <v>144</v>
      </c>
      <c r="FM16" s="126" t="s">
        <v>144</v>
      </c>
      <c r="FN16" s="126" t="s">
        <v>144</v>
      </c>
      <c r="FO16" s="126" t="s">
        <v>144</v>
      </c>
      <c r="FP16" s="126" t="s">
        <v>144</v>
      </c>
      <c r="FQ16" s="126" t="s">
        <v>144</v>
      </c>
      <c r="FR16" s="126" t="s">
        <v>144</v>
      </c>
      <c r="FS16" s="126" t="s">
        <v>144</v>
      </c>
      <c r="FT16" s="126" t="s">
        <v>144</v>
      </c>
      <c r="FU16" s="126" t="s">
        <v>144</v>
      </c>
      <c r="FV16" s="126" t="s">
        <v>144</v>
      </c>
      <c r="FW16" s="126" t="s">
        <v>144</v>
      </c>
      <c r="FX16" s="126" t="s">
        <v>157</v>
      </c>
      <c r="FY16" s="126" t="s">
        <v>157</v>
      </c>
      <c r="FZ16" s="126" t="s">
        <v>222</v>
      </c>
      <c r="GA16" s="126" t="s">
        <v>222</v>
      </c>
    </row>
    <row r="17" spans="1:183" ht="14.25" customHeight="1">
      <c r="A17" s="121">
        <v>15</v>
      </c>
      <c r="B17" s="121" t="s">
        <v>397</v>
      </c>
      <c r="C17" s="122">
        <v>6.7739999999999996E-3</v>
      </c>
      <c r="D17" s="122">
        <v>6.7739999999999996E-3</v>
      </c>
      <c r="E17" s="122">
        <v>6.7739999999999996E-3</v>
      </c>
      <c r="F17" s="122">
        <v>6.7739999999999996E-3</v>
      </c>
      <c r="G17" s="122">
        <v>6.7479999999999997E-3</v>
      </c>
      <c r="H17" s="122">
        <v>8.0199999999999998E-4</v>
      </c>
      <c r="I17" s="122">
        <v>7.9699999999999997E-4</v>
      </c>
      <c r="J17" s="122">
        <v>7.9900000000000001E-4</v>
      </c>
      <c r="K17" s="122">
        <v>7.1599999999999995E-4</v>
      </c>
      <c r="L17" s="122">
        <v>9.7599999999999998E-4</v>
      </c>
      <c r="M17" s="122">
        <v>9.2800000000000001E-4</v>
      </c>
      <c r="N17" s="122">
        <v>9.1399999999999999E-4</v>
      </c>
      <c r="O17" s="122">
        <v>9.8499999999999998E-4</v>
      </c>
      <c r="P17" s="122">
        <v>7.3399999999999995E-4</v>
      </c>
      <c r="Q17" s="122">
        <v>7.8600000000000002E-4</v>
      </c>
      <c r="R17" s="122">
        <v>8.3199999999999995E-4</v>
      </c>
      <c r="S17" s="122">
        <v>8.43E-4</v>
      </c>
      <c r="T17" s="122">
        <v>7.8100000000000001E-4</v>
      </c>
      <c r="U17" s="122">
        <v>6.9899999999999997E-4</v>
      </c>
      <c r="V17" s="122">
        <v>7.1599999999999995E-4</v>
      </c>
      <c r="W17" s="122">
        <v>7.1400000000000001E-4</v>
      </c>
      <c r="X17" s="122">
        <v>7.9100000000000004E-4</v>
      </c>
      <c r="Y17" s="122">
        <v>7.6000000000000004E-4</v>
      </c>
      <c r="Z17" s="122">
        <v>7.6900000000000004E-4</v>
      </c>
      <c r="AA17" s="122">
        <v>6.8400000000000004E-4</v>
      </c>
      <c r="AB17" s="123">
        <v>4.9268359999999998</v>
      </c>
      <c r="AC17" s="123">
        <v>4.9268359999999998</v>
      </c>
      <c r="AD17" s="123">
        <v>4.9268359999999998</v>
      </c>
      <c r="AE17" s="123">
        <v>4.9268359999999998</v>
      </c>
      <c r="AF17" s="123">
        <v>4.9082220000000003</v>
      </c>
      <c r="AG17" s="123">
        <v>0.58346100000000001</v>
      </c>
      <c r="AH17" s="123">
        <v>0.58003099999999996</v>
      </c>
      <c r="AI17" s="123">
        <v>0.58145899999999995</v>
      </c>
      <c r="AJ17" s="123">
        <v>0.52076299999999998</v>
      </c>
      <c r="AK17" s="123">
        <v>0.70977000000000001</v>
      </c>
      <c r="AL17" s="123">
        <v>0.67493999999999998</v>
      </c>
      <c r="AM17" s="123">
        <v>0.664964</v>
      </c>
      <c r="AN17" s="123">
        <v>0.71624500000000002</v>
      </c>
      <c r="AO17" s="123">
        <v>0.53354400000000002</v>
      </c>
      <c r="AP17" s="123">
        <v>0.57154700000000003</v>
      </c>
      <c r="AQ17" s="123">
        <v>0.60532600000000003</v>
      </c>
      <c r="AR17" s="123">
        <v>0.61297599999999997</v>
      </c>
      <c r="AS17" s="123">
        <v>0.56798000000000004</v>
      </c>
      <c r="AT17" s="123">
        <v>0.50874200000000003</v>
      </c>
      <c r="AU17" s="123">
        <v>0.520791</v>
      </c>
      <c r="AV17" s="123">
        <v>0.51922299999999999</v>
      </c>
      <c r="AW17" s="123">
        <v>0.57556099999999999</v>
      </c>
      <c r="AX17" s="123">
        <v>0.55310499999999996</v>
      </c>
      <c r="AY17" s="123">
        <v>0.55900799999999995</v>
      </c>
      <c r="AZ17" s="123">
        <v>0.49716199999999999</v>
      </c>
      <c r="BA17" s="124">
        <v>0</v>
      </c>
      <c r="BB17" s="124">
        <v>0</v>
      </c>
      <c r="BC17" s="124">
        <v>0</v>
      </c>
      <c r="BD17" s="128">
        <v>1.8613999999999999E-2</v>
      </c>
      <c r="BE17" s="128">
        <v>4.3247609999999996</v>
      </c>
      <c r="BF17" s="128">
        <v>3.4299999999999999E-3</v>
      </c>
      <c r="BG17" s="127">
        <v>-1.428E-3</v>
      </c>
      <c r="BH17" s="128">
        <v>6.0696E-2</v>
      </c>
      <c r="BI17" s="127">
        <v>-0.18900700000000001</v>
      </c>
      <c r="BJ17" s="128">
        <v>3.483E-2</v>
      </c>
      <c r="BK17" s="128">
        <v>9.9760000000000005E-3</v>
      </c>
      <c r="BL17" s="127">
        <v>-5.1281E-2</v>
      </c>
      <c r="BM17" s="128">
        <v>0.182701</v>
      </c>
      <c r="BN17" s="127">
        <v>-3.8003000000000002E-2</v>
      </c>
      <c r="BO17" s="127">
        <v>-3.3779000000000003E-2</v>
      </c>
      <c r="BP17" s="127">
        <v>-7.6499999999999997E-3</v>
      </c>
      <c r="BQ17" s="128">
        <v>4.4996000000000001E-2</v>
      </c>
      <c r="BR17" s="128">
        <v>5.9237999999999999E-2</v>
      </c>
      <c r="BS17" s="127">
        <v>-1.2049000000000001E-2</v>
      </c>
      <c r="BT17" s="128">
        <v>1.5679999999999999E-3</v>
      </c>
      <c r="BU17" s="127">
        <v>-5.6337999999999999E-2</v>
      </c>
      <c r="BV17" s="128">
        <v>2.2456E-2</v>
      </c>
      <c r="BW17" s="127">
        <v>-5.9030000000000003E-3</v>
      </c>
      <c r="BX17" s="128">
        <v>6.1845999999999998E-2</v>
      </c>
      <c r="BY17" s="128">
        <v>6.9519999999999998E-3</v>
      </c>
      <c r="BZ17" s="123">
        <v>63.357436049999997</v>
      </c>
      <c r="CA17" s="123">
        <v>63.357436049999997</v>
      </c>
      <c r="CB17" s="123">
        <v>63.357436049999997</v>
      </c>
      <c r="CC17" s="123">
        <v>74.78015619</v>
      </c>
      <c r="CD17" s="123">
        <v>72.871670429999995</v>
      </c>
      <c r="CE17" s="123">
        <v>9.3855379499999998</v>
      </c>
      <c r="CF17" s="123">
        <v>9.4238401700000001</v>
      </c>
      <c r="CG17" s="123">
        <v>9.3933797499999994</v>
      </c>
      <c r="CH17" s="123">
        <v>7.7773241400000002</v>
      </c>
      <c r="CI17" s="123">
        <v>10.626974000000001</v>
      </c>
      <c r="CJ17" s="123">
        <v>10.31866245</v>
      </c>
      <c r="CK17" s="123">
        <v>11.114642890000001</v>
      </c>
      <c r="CL17" s="123">
        <v>12.750336969999999</v>
      </c>
      <c r="CM17" s="123">
        <v>9.80193665</v>
      </c>
      <c r="CN17" s="123">
        <v>9.3520412299999993</v>
      </c>
      <c r="CO17" s="123">
        <v>8.9031372999999991</v>
      </c>
      <c r="CP17" s="123">
        <v>10.085826150000001</v>
      </c>
      <c r="CQ17" s="123">
        <v>10.801215470000001</v>
      </c>
      <c r="CR17" s="123">
        <v>9.2121190399999993</v>
      </c>
      <c r="CS17" s="123">
        <v>9.4119042000000004</v>
      </c>
      <c r="CT17" s="123">
        <v>9.8562790000000007</v>
      </c>
      <c r="CU17" s="123">
        <v>10.11814373</v>
      </c>
      <c r="CV17" s="123">
        <v>9.3394356999999992</v>
      </c>
      <c r="CW17" s="123">
        <v>8.5606587699999999</v>
      </c>
      <c r="CX17" s="123">
        <v>6.9093980500000001</v>
      </c>
      <c r="CY17" s="125">
        <v>46112</v>
      </c>
      <c r="CZ17" s="125">
        <v>46112</v>
      </c>
      <c r="DA17" s="125">
        <v>46112</v>
      </c>
      <c r="DB17" s="125">
        <v>46081</v>
      </c>
      <c r="DC17" s="125">
        <v>46053</v>
      </c>
      <c r="DD17" s="125">
        <v>46022</v>
      </c>
      <c r="DE17" s="125">
        <v>45991</v>
      </c>
      <c r="DF17" s="125">
        <v>45961</v>
      </c>
      <c r="DG17" s="125">
        <v>45930</v>
      </c>
      <c r="DH17" s="125">
        <v>45900</v>
      </c>
      <c r="DI17" s="125">
        <v>45869</v>
      </c>
      <c r="DJ17" s="125">
        <v>45838</v>
      </c>
      <c r="DK17" s="125">
        <v>45808</v>
      </c>
      <c r="DL17" s="125">
        <v>45777</v>
      </c>
      <c r="DM17" s="125">
        <v>45747</v>
      </c>
      <c r="DN17" s="125">
        <v>45716</v>
      </c>
      <c r="DO17" s="125">
        <v>45688</v>
      </c>
      <c r="DP17" s="125">
        <v>45657</v>
      </c>
      <c r="DQ17" s="125">
        <v>45626</v>
      </c>
      <c r="DR17" s="125">
        <v>45596</v>
      </c>
      <c r="DS17" s="125">
        <v>45565</v>
      </c>
      <c r="DT17" s="125">
        <v>45535</v>
      </c>
      <c r="DU17" s="125">
        <v>45504</v>
      </c>
      <c r="DV17" s="125">
        <v>45473</v>
      </c>
      <c r="DW17" s="125">
        <v>45443</v>
      </c>
      <c r="DX17" s="126" t="s">
        <v>150</v>
      </c>
      <c r="DY17" s="126" t="s">
        <v>150</v>
      </c>
      <c r="DZ17" s="126" t="s">
        <v>150</v>
      </c>
      <c r="EA17" s="126" t="s">
        <v>150</v>
      </c>
      <c r="EB17" s="126" t="s">
        <v>150</v>
      </c>
      <c r="EC17" s="126" t="s">
        <v>150</v>
      </c>
      <c r="ED17" s="126" t="s">
        <v>150</v>
      </c>
      <c r="EE17" s="126" t="s">
        <v>150</v>
      </c>
      <c r="EF17" s="126" t="s">
        <v>150</v>
      </c>
      <c r="EG17" s="126" t="s">
        <v>150</v>
      </c>
      <c r="EH17" s="126" t="s">
        <v>150</v>
      </c>
      <c r="EI17" s="126" t="s">
        <v>150</v>
      </c>
      <c r="EJ17" s="126" t="s">
        <v>150</v>
      </c>
      <c r="EK17" s="126" t="s">
        <v>150</v>
      </c>
      <c r="EL17" s="126" t="s">
        <v>150</v>
      </c>
      <c r="EM17" s="126" t="s">
        <v>150</v>
      </c>
      <c r="EN17" s="126" t="s">
        <v>150</v>
      </c>
      <c r="EO17" s="126" t="s">
        <v>150</v>
      </c>
      <c r="EP17" s="126" t="s">
        <v>150</v>
      </c>
      <c r="EQ17" s="126" t="s">
        <v>150</v>
      </c>
      <c r="ER17" s="126" t="s">
        <v>150</v>
      </c>
      <c r="ES17" s="126" t="s">
        <v>150</v>
      </c>
      <c r="ET17" s="126" t="s">
        <v>150</v>
      </c>
      <c r="EU17" s="126" t="s">
        <v>150</v>
      </c>
      <c r="EV17" s="126" t="s">
        <v>150</v>
      </c>
      <c r="EW17" s="126" t="s">
        <v>151</v>
      </c>
      <c r="EX17" s="126" t="s">
        <v>173</v>
      </c>
      <c r="EY17" s="123">
        <v>165978.47103772999</v>
      </c>
      <c r="EZ17" s="126" t="s">
        <v>153</v>
      </c>
      <c r="FA17" s="126" t="s">
        <v>144</v>
      </c>
      <c r="FB17" s="126" t="s">
        <v>144</v>
      </c>
      <c r="FC17" s="126" t="s">
        <v>157</v>
      </c>
      <c r="FD17" s="126" t="s">
        <v>196</v>
      </c>
      <c r="FE17" s="126" t="s">
        <v>144</v>
      </c>
      <c r="FF17" s="126" t="s">
        <v>144</v>
      </c>
      <c r="FG17" s="126" t="s">
        <v>157</v>
      </c>
      <c r="FH17" s="126" t="s">
        <v>157</v>
      </c>
      <c r="FI17" s="126" t="s">
        <v>144</v>
      </c>
      <c r="FJ17" s="126" t="s">
        <v>144</v>
      </c>
      <c r="FK17" s="126" t="s">
        <v>144</v>
      </c>
      <c r="FL17" s="126" t="s">
        <v>144</v>
      </c>
      <c r="FM17" s="126" t="s">
        <v>144</v>
      </c>
      <c r="FN17" s="126" t="s">
        <v>144</v>
      </c>
      <c r="FO17" s="126" t="s">
        <v>144</v>
      </c>
      <c r="FP17" s="126" t="s">
        <v>144</v>
      </c>
      <c r="FQ17" s="126" t="s">
        <v>144</v>
      </c>
      <c r="FR17" s="126" t="s">
        <v>144</v>
      </c>
      <c r="FS17" s="126" t="s">
        <v>144</v>
      </c>
      <c r="FT17" s="126" t="s">
        <v>144</v>
      </c>
      <c r="FU17" s="126" t="s">
        <v>144</v>
      </c>
      <c r="FV17" s="126" t="s">
        <v>157</v>
      </c>
      <c r="FW17" s="126" t="s">
        <v>157</v>
      </c>
      <c r="FX17" s="126" t="s">
        <v>157</v>
      </c>
      <c r="FY17" s="126" t="s">
        <v>157</v>
      </c>
      <c r="FZ17" s="126" t="s">
        <v>211</v>
      </c>
      <c r="GA17" s="126" t="s">
        <v>212</v>
      </c>
    </row>
    <row r="18" spans="1:183" ht="14.25" customHeight="1">
      <c r="A18" s="121">
        <v>16</v>
      </c>
      <c r="B18" s="121" t="s">
        <v>398</v>
      </c>
      <c r="C18" s="122">
        <v>6.5279999999999999E-3</v>
      </c>
      <c r="D18" s="122">
        <v>6.5279999999999999E-3</v>
      </c>
      <c r="E18" s="122">
        <v>6.5279999999999999E-3</v>
      </c>
      <c r="F18" s="122">
        <v>6.5279999999999999E-3</v>
      </c>
      <c r="G18" s="122">
        <v>6.5279999999999999E-3</v>
      </c>
      <c r="H18" s="122">
        <v>6.5279999999999999E-3</v>
      </c>
      <c r="I18" s="122">
        <v>7.6340000000000002E-3</v>
      </c>
      <c r="J18" s="122">
        <v>7.6340000000000002E-3</v>
      </c>
      <c r="K18" s="122">
        <v>7.6340000000000002E-3</v>
      </c>
      <c r="L18" s="122">
        <v>6.3590000000000001E-3</v>
      </c>
      <c r="M18" s="122">
        <v>6.3590000000000001E-3</v>
      </c>
      <c r="N18" s="122">
        <v>6.3590000000000001E-3</v>
      </c>
      <c r="O18" s="122">
        <v>8.8170000000000002E-3</v>
      </c>
      <c r="P18" s="122">
        <v>8.8170000000000002E-3</v>
      </c>
      <c r="Q18" s="122">
        <v>8.8170000000000002E-3</v>
      </c>
      <c r="R18" s="122">
        <v>9.5449999999999997E-3</v>
      </c>
      <c r="S18" s="122">
        <v>9.5449999999999997E-3</v>
      </c>
      <c r="T18" s="122">
        <v>9.5449999999999997E-3</v>
      </c>
      <c r="U18" s="122">
        <v>9.7699999999999992E-3</v>
      </c>
      <c r="V18" s="122">
        <v>9.7699999999999992E-3</v>
      </c>
      <c r="W18" s="122">
        <v>9.7699999999999992E-3</v>
      </c>
      <c r="X18" s="122">
        <v>1.0392E-2</v>
      </c>
      <c r="Y18" s="122">
        <v>1.0392E-2</v>
      </c>
      <c r="Z18" s="122">
        <v>1.0392E-2</v>
      </c>
      <c r="AA18" s="122">
        <v>1.0092E-2</v>
      </c>
      <c r="AB18" s="123">
        <v>4.7478119999999997</v>
      </c>
      <c r="AC18" s="123">
        <v>4.7478119999999997</v>
      </c>
      <c r="AD18" s="123">
        <v>4.7478119999999997</v>
      </c>
      <c r="AE18" s="123">
        <v>4.7478119999999997</v>
      </c>
      <c r="AF18" s="123">
        <v>4.7478119999999997</v>
      </c>
      <c r="AG18" s="123">
        <v>4.7478119999999997</v>
      </c>
      <c r="AH18" s="123">
        <v>5.5523930000000004</v>
      </c>
      <c r="AI18" s="123">
        <v>5.5523930000000004</v>
      </c>
      <c r="AJ18" s="123">
        <v>5.5523930000000004</v>
      </c>
      <c r="AK18" s="123">
        <v>4.6254629999999999</v>
      </c>
      <c r="AL18" s="123">
        <v>4.6254629999999999</v>
      </c>
      <c r="AM18" s="123">
        <v>4.6254629999999999</v>
      </c>
      <c r="AN18" s="123">
        <v>6.4127349999999996</v>
      </c>
      <c r="AO18" s="123">
        <v>6.4127349999999996</v>
      </c>
      <c r="AP18" s="123">
        <v>6.4127349999999996</v>
      </c>
      <c r="AQ18" s="123">
        <v>6.9422300000000003</v>
      </c>
      <c r="AR18" s="123">
        <v>6.9422300000000003</v>
      </c>
      <c r="AS18" s="123">
        <v>6.9422300000000003</v>
      </c>
      <c r="AT18" s="123">
        <v>7.1059510000000001</v>
      </c>
      <c r="AU18" s="123">
        <v>7.1059510000000001</v>
      </c>
      <c r="AV18" s="123">
        <v>7.1059510000000001</v>
      </c>
      <c r="AW18" s="123">
        <v>7.5587030000000004</v>
      </c>
      <c r="AX18" s="123">
        <v>7.5587030000000004</v>
      </c>
      <c r="AY18" s="123">
        <v>7.5587030000000004</v>
      </c>
      <c r="AZ18" s="123">
        <v>7.3402089999999998</v>
      </c>
      <c r="BA18" s="124">
        <v>0</v>
      </c>
      <c r="BB18" s="124">
        <v>0</v>
      </c>
      <c r="BC18" s="124">
        <v>0</v>
      </c>
      <c r="BD18" s="124">
        <v>0</v>
      </c>
      <c r="BE18" s="124">
        <v>0</v>
      </c>
      <c r="BF18" s="127">
        <v>-0.80458099999999999</v>
      </c>
      <c r="BG18" s="124">
        <v>0</v>
      </c>
      <c r="BH18" s="124">
        <v>0</v>
      </c>
      <c r="BI18" s="128">
        <v>0.92693000000000003</v>
      </c>
      <c r="BJ18" s="124">
        <v>0</v>
      </c>
      <c r="BK18" s="124">
        <v>0</v>
      </c>
      <c r="BL18" s="127">
        <v>-1.787272</v>
      </c>
      <c r="BM18" s="124">
        <v>0</v>
      </c>
      <c r="BN18" s="124">
        <v>0</v>
      </c>
      <c r="BO18" s="127">
        <v>-0.52949500000000005</v>
      </c>
      <c r="BP18" s="124">
        <v>0</v>
      </c>
      <c r="BQ18" s="124">
        <v>0</v>
      </c>
      <c r="BR18" s="127">
        <v>-0.16372100000000001</v>
      </c>
      <c r="BS18" s="124">
        <v>0</v>
      </c>
      <c r="BT18" s="124">
        <v>0</v>
      </c>
      <c r="BU18" s="127">
        <v>-0.45275199999999999</v>
      </c>
      <c r="BV18" s="124">
        <v>0</v>
      </c>
      <c r="BW18" s="124">
        <v>0</v>
      </c>
      <c r="BX18" s="128">
        <v>0.21849399999999999</v>
      </c>
      <c r="BY18" s="124">
        <v>0</v>
      </c>
      <c r="BZ18" s="123">
        <v>76.373176130000004</v>
      </c>
      <c r="CA18" s="123">
        <v>76.373176130000004</v>
      </c>
      <c r="CB18" s="123">
        <v>76.373176130000004</v>
      </c>
      <c r="CC18" s="123">
        <v>76.373176130000004</v>
      </c>
      <c r="CD18" s="123">
        <v>76.373176130000004</v>
      </c>
      <c r="CE18" s="123">
        <v>76.373176130000004</v>
      </c>
      <c r="CF18" s="123">
        <v>82.922097230000006</v>
      </c>
      <c r="CG18" s="123">
        <v>82.922097230000006</v>
      </c>
      <c r="CH18" s="123">
        <v>82.922097230000006</v>
      </c>
      <c r="CI18" s="123">
        <v>77.313011590000002</v>
      </c>
      <c r="CJ18" s="123">
        <v>77.313011590000002</v>
      </c>
      <c r="CK18" s="123">
        <v>77.313011590000002</v>
      </c>
      <c r="CL18" s="123">
        <v>104.92953708</v>
      </c>
      <c r="CM18" s="123">
        <v>104.92953708</v>
      </c>
      <c r="CN18" s="123">
        <v>104.92953708</v>
      </c>
      <c r="CO18" s="123">
        <v>132.01965221</v>
      </c>
      <c r="CP18" s="123">
        <v>132.01965221</v>
      </c>
      <c r="CQ18" s="123">
        <v>132.01965221</v>
      </c>
      <c r="CR18" s="123">
        <v>134.89047214999999</v>
      </c>
      <c r="CS18" s="123">
        <v>134.89047214999999</v>
      </c>
      <c r="CT18" s="123">
        <v>134.89047214999999</v>
      </c>
      <c r="CU18" s="123">
        <v>115.75411647999999</v>
      </c>
      <c r="CV18" s="123">
        <v>115.75411647999999</v>
      </c>
      <c r="CW18" s="123">
        <v>115.75411647999999</v>
      </c>
      <c r="CX18" s="123">
        <v>99.885210409999999</v>
      </c>
      <c r="CY18" s="125">
        <v>46022</v>
      </c>
      <c r="CZ18" s="125">
        <v>46022</v>
      </c>
      <c r="DA18" s="125">
        <v>46022</v>
      </c>
      <c r="DB18" s="125">
        <v>46022</v>
      </c>
      <c r="DC18" s="125">
        <v>46022</v>
      </c>
      <c r="DD18" s="125">
        <v>46022</v>
      </c>
      <c r="DE18" s="125">
        <v>45930</v>
      </c>
      <c r="DF18" s="125">
        <v>45930</v>
      </c>
      <c r="DG18" s="125">
        <v>45930</v>
      </c>
      <c r="DH18" s="125">
        <v>45838</v>
      </c>
      <c r="DI18" s="125">
        <v>45838</v>
      </c>
      <c r="DJ18" s="125">
        <v>45838</v>
      </c>
      <c r="DK18" s="125">
        <v>45747</v>
      </c>
      <c r="DL18" s="125">
        <v>45747</v>
      </c>
      <c r="DM18" s="125">
        <v>45747</v>
      </c>
      <c r="DN18" s="125">
        <v>45657</v>
      </c>
      <c r="DO18" s="125">
        <v>45657</v>
      </c>
      <c r="DP18" s="125">
        <v>45657</v>
      </c>
      <c r="DQ18" s="125">
        <v>45565</v>
      </c>
      <c r="DR18" s="125">
        <v>45565</v>
      </c>
      <c r="DS18" s="125">
        <v>45565</v>
      </c>
      <c r="DT18" s="125">
        <v>45473</v>
      </c>
      <c r="DU18" s="125">
        <v>45473</v>
      </c>
      <c r="DV18" s="125">
        <v>45473</v>
      </c>
      <c r="DW18" s="125">
        <v>45382</v>
      </c>
      <c r="DX18" s="126" t="s">
        <v>150</v>
      </c>
      <c r="DY18" s="126" t="s">
        <v>150</v>
      </c>
      <c r="DZ18" s="126" t="s">
        <v>150</v>
      </c>
      <c r="EA18" s="126" t="s">
        <v>150</v>
      </c>
      <c r="EB18" s="126" t="s">
        <v>150</v>
      </c>
      <c r="EC18" s="126" t="s">
        <v>150</v>
      </c>
      <c r="ED18" s="126" t="s">
        <v>150</v>
      </c>
      <c r="EE18" s="126" t="s">
        <v>150</v>
      </c>
      <c r="EF18" s="126" t="s">
        <v>150</v>
      </c>
      <c r="EG18" s="126" t="s">
        <v>150</v>
      </c>
      <c r="EH18" s="126" t="s">
        <v>150</v>
      </c>
      <c r="EI18" s="126" t="s">
        <v>150</v>
      </c>
      <c r="EJ18" s="126" t="s">
        <v>150</v>
      </c>
      <c r="EK18" s="126" t="s">
        <v>150</v>
      </c>
      <c r="EL18" s="126" t="s">
        <v>150</v>
      </c>
      <c r="EM18" s="126" t="s">
        <v>150</v>
      </c>
      <c r="EN18" s="126" t="s">
        <v>150</v>
      </c>
      <c r="EO18" s="126" t="s">
        <v>150</v>
      </c>
      <c r="EP18" s="126" t="s">
        <v>150</v>
      </c>
      <c r="EQ18" s="126" t="s">
        <v>150</v>
      </c>
      <c r="ER18" s="126" t="s">
        <v>150</v>
      </c>
      <c r="ES18" s="126" t="s">
        <v>150</v>
      </c>
      <c r="ET18" s="126" t="s">
        <v>150</v>
      </c>
      <c r="EU18" s="126" t="s">
        <v>150</v>
      </c>
      <c r="EV18" s="126" t="s">
        <v>150</v>
      </c>
      <c r="EW18" s="126" t="s">
        <v>151</v>
      </c>
      <c r="EX18" s="126" t="s">
        <v>152</v>
      </c>
      <c r="EY18" s="123">
        <v>17343.497881800002</v>
      </c>
      <c r="EZ18" s="126" t="s">
        <v>178</v>
      </c>
      <c r="FA18" s="126" t="s">
        <v>157</v>
      </c>
      <c r="FB18" s="126" t="s">
        <v>157</v>
      </c>
      <c r="FC18" s="126" t="s">
        <v>157</v>
      </c>
      <c r="FD18" s="126" t="s">
        <v>157</v>
      </c>
      <c r="FE18" s="126" t="s">
        <v>157</v>
      </c>
      <c r="FF18" s="126" t="s">
        <v>157</v>
      </c>
      <c r="FG18" s="126" t="s">
        <v>157</v>
      </c>
      <c r="FH18" s="126" t="s">
        <v>157</v>
      </c>
      <c r="FI18" s="126" t="s">
        <v>157</v>
      </c>
      <c r="FJ18" s="126" t="s">
        <v>157</v>
      </c>
      <c r="FK18" s="126" t="s">
        <v>157</v>
      </c>
      <c r="FL18" s="126" t="s">
        <v>157</v>
      </c>
      <c r="FM18" s="126" t="s">
        <v>157</v>
      </c>
      <c r="FN18" s="126" t="s">
        <v>157</v>
      </c>
      <c r="FO18" s="126" t="s">
        <v>157</v>
      </c>
      <c r="FP18" s="126" t="s">
        <v>157</v>
      </c>
      <c r="FQ18" s="126" t="s">
        <v>157</v>
      </c>
      <c r="FR18" s="126" t="s">
        <v>157</v>
      </c>
      <c r="FS18" s="126" t="s">
        <v>157</v>
      </c>
      <c r="FT18" s="126" t="s">
        <v>157</v>
      </c>
      <c r="FU18" s="126" t="s">
        <v>157</v>
      </c>
      <c r="FV18" s="126" t="s">
        <v>157</v>
      </c>
      <c r="FW18" s="126" t="s">
        <v>157</v>
      </c>
      <c r="FX18" s="126" t="s">
        <v>157</v>
      </c>
      <c r="FY18" s="126" t="s">
        <v>157</v>
      </c>
      <c r="FZ18" s="126" t="s">
        <v>222</v>
      </c>
      <c r="GA18" s="126" t="s">
        <v>222</v>
      </c>
    </row>
    <row r="19" spans="1:183" ht="14.25" customHeight="1">
      <c r="A19" s="121">
        <v>17</v>
      </c>
      <c r="B19" s="121" t="s">
        <v>210</v>
      </c>
      <c r="C19" s="122">
        <v>6.4469999999999996E-3</v>
      </c>
      <c r="D19" s="122">
        <v>6.4469999999999996E-3</v>
      </c>
      <c r="E19" s="122">
        <v>6.4450000000000002E-3</v>
      </c>
      <c r="F19" s="122">
        <v>6.4510000000000001E-3</v>
      </c>
      <c r="G19" s="122">
        <v>6.1960000000000001E-3</v>
      </c>
      <c r="H19" s="122">
        <v>5.9500000000000004E-3</v>
      </c>
      <c r="I19" s="122">
        <v>5.8659999999999997E-3</v>
      </c>
      <c r="J19" s="122">
        <v>5.7600000000000004E-3</v>
      </c>
      <c r="K19" s="122">
        <v>5.7070000000000003E-3</v>
      </c>
      <c r="L19" s="122">
        <v>5.5269999999999998E-3</v>
      </c>
      <c r="M19" s="122">
        <v>5.548E-3</v>
      </c>
      <c r="N19" s="122">
        <v>5.4920000000000004E-3</v>
      </c>
      <c r="O19" s="122">
        <v>5.3509999999999999E-3</v>
      </c>
      <c r="P19" s="122">
        <v>5.3010000000000002E-3</v>
      </c>
      <c r="Q19" s="122">
        <v>5.254E-3</v>
      </c>
      <c r="R19" s="122">
        <v>5.2729999999999999E-3</v>
      </c>
      <c r="S19" s="122">
        <v>5.2960000000000004E-3</v>
      </c>
      <c r="T19" s="122">
        <v>5.2830000000000004E-3</v>
      </c>
      <c r="U19" s="122">
        <v>5.2649999999999997E-3</v>
      </c>
      <c r="V19" s="122">
        <v>4.7070000000000002E-3</v>
      </c>
      <c r="W19" s="122">
        <v>4.6860000000000001E-3</v>
      </c>
      <c r="X19" s="122">
        <v>4.6100000000000004E-3</v>
      </c>
      <c r="Y19" s="122">
        <v>4.8570000000000002E-3</v>
      </c>
      <c r="Z19" s="122">
        <v>4.8560000000000001E-3</v>
      </c>
      <c r="AA19" s="122">
        <v>4.6990000000000001E-3</v>
      </c>
      <c r="AB19" s="123">
        <v>4.6889820000000002</v>
      </c>
      <c r="AC19" s="123">
        <v>4.6889820000000002</v>
      </c>
      <c r="AD19" s="123">
        <v>4.6874900000000004</v>
      </c>
      <c r="AE19" s="123">
        <v>4.6920279999999996</v>
      </c>
      <c r="AF19" s="123">
        <v>4.5069290000000004</v>
      </c>
      <c r="AG19" s="123">
        <v>4.3275670000000002</v>
      </c>
      <c r="AH19" s="123">
        <v>4.2667830000000002</v>
      </c>
      <c r="AI19" s="123">
        <v>4.1892120000000004</v>
      </c>
      <c r="AJ19" s="123">
        <v>4.1511339999999999</v>
      </c>
      <c r="AK19" s="123">
        <v>4.0201130000000003</v>
      </c>
      <c r="AL19" s="123">
        <v>4.0350950000000001</v>
      </c>
      <c r="AM19" s="123">
        <v>3.9942630000000001</v>
      </c>
      <c r="AN19" s="123">
        <v>3.8918499999999998</v>
      </c>
      <c r="AO19" s="123">
        <v>3.8555730000000001</v>
      </c>
      <c r="AP19" s="123">
        <v>3.8218580000000002</v>
      </c>
      <c r="AQ19" s="123">
        <v>3.8354119999999998</v>
      </c>
      <c r="AR19" s="123">
        <v>3.8521670000000001</v>
      </c>
      <c r="AS19" s="123">
        <v>3.842276</v>
      </c>
      <c r="AT19" s="123">
        <v>3.8296489999999999</v>
      </c>
      <c r="AU19" s="123">
        <v>3.423454</v>
      </c>
      <c r="AV19" s="123">
        <v>3.4084919999999999</v>
      </c>
      <c r="AW19" s="123">
        <v>3.353348</v>
      </c>
      <c r="AX19" s="123">
        <v>3.5326179999999998</v>
      </c>
      <c r="AY19" s="123">
        <v>3.5317780000000001</v>
      </c>
      <c r="AZ19" s="123">
        <v>3.4175800000000001</v>
      </c>
      <c r="BA19" s="124">
        <v>0</v>
      </c>
      <c r="BB19" s="128">
        <v>1.4920000000000001E-3</v>
      </c>
      <c r="BC19" s="127">
        <v>-4.5380000000000004E-3</v>
      </c>
      <c r="BD19" s="128">
        <v>0.18509900000000001</v>
      </c>
      <c r="BE19" s="128">
        <v>0.17936199999999999</v>
      </c>
      <c r="BF19" s="128">
        <v>6.0783999999999998E-2</v>
      </c>
      <c r="BG19" s="128">
        <v>7.7571000000000001E-2</v>
      </c>
      <c r="BH19" s="128">
        <v>3.8078000000000001E-2</v>
      </c>
      <c r="BI19" s="128">
        <v>0.131021</v>
      </c>
      <c r="BJ19" s="127">
        <v>-1.4982000000000001E-2</v>
      </c>
      <c r="BK19" s="128">
        <v>4.0832E-2</v>
      </c>
      <c r="BL19" s="128">
        <v>0.102413</v>
      </c>
      <c r="BM19" s="128">
        <v>3.6276999999999997E-2</v>
      </c>
      <c r="BN19" s="128">
        <v>3.3715000000000002E-2</v>
      </c>
      <c r="BO19" s="127">
        <v>-1.3554E-2</v>
      </c>
      <c r="BP19" s="127">
        <v>-1.6754999999999999E-2</v>
      </c>
      <c r="BQ19" s="128">
        <v>9.8910000000000005E-3</v>
      </c>
      <c r="BR19" s="128">
        <v>1.2626999999999999E-2</v>
      </c>
      <c r="BS19" s="128">
        <v>0.40619499999999997</v>
      </c>
      <c r="BT19" s="128">
        <v>1.4962E-2</v>
      </c>
      <c r="BU19" s="128">
        <v>5.5143999999999999E-2</v>
      </c>
      <c r="BV19" s="127">
        <v>-0.17927000000000001</v>
      </c>
      <c r="BW19" s="128">
        <v>8.4000000000000003E-4</v>
      </c>
      <c r="BX19" s="128">
        <v>0.11419799999999999</v>
      </c>
      <c r="BY19" s="128">
        <v>0.20354700000000001</v>
      </c>
      <c r="BZ19" s="123">
        <v>65.532045749999995</v>
      </c>
      <c r="CA19" s="123">
        <v>65.532045749999995</v>
      </c>
      <c r="CB19" s="123">
        <v>60.279527860000002</v>
      </c>
      <c r="CC19" s="123">
        <v>71.216209890000002</v>
      </c>
      <c r="CD19" s="123">
        <v>66.913730619999995</v>
      </c>
      <c r="CE19" s="123">
        <v>69.613126359999995</v>
      </c>
      <c r="CF19" s="123">
        <v>69.322986209999996</v>
      </c>
      <c r="CG19" s="123">
        <v>67.676068580000006</v>
      </c>
      <c r="CH19" s="123">
        <v>61.995023979999999</v>
      </c>
      <c r="CI19" s="123">
        <v>60.190817180000003</v>
      </c>
      <c r="CJ19" s="123">
        <v>61.68960689</v>
      </c>
      <c r="CK19" s="123">
        <v>66.762722260000004</v>
      </c>
      <c r="CL19" s="123">
        <v>69.281319870000004</v>
      </c>
      <c r="CM19" s="123">
        <v>70.832175629999995</v>
      </c>
      <c r="CN19" s="123">
        <v>62.535843239999998</v>
      </c>
      <c r="CO19" s="123">
        <v>56.411255509999997</v>
      </c>
      <c r="CP19" s="123">
        <v>63.383047060000003</v>
      </c>
      <c r="CQ19" s="123">
        <v>73.068155509999997</v>
      </c>
      <c r="CR19" s="123">
        <v>69.345920849999999</v>
      </c>
      <c r="CS19" s="123">
        <v>61.869773270000003</v>
      </c>
      <c r="CT19" s="123">
        <v>64.702542309999998</v>
      </c>
      <c r="CU19" s="123">
        <v>58.950583950000002</v>
      </c>
      <c r="CV19" s="123">
        <v>59.649901309999997</v>
      </c>
      <c r="CW19" s="123">
        <v>54.085713120000001</v>
      </c>
      <c r="CX19" s="123">
        <v>47.496430910000001</v>
      </c>
      <c r="CY19" s="125">
        <v>46142</v>
      </c>
      <c r="CZ19" s="125">
        <v>46142</v>
      </c>
      <c r="DA19" s="125">
        <v>46112</v>
      </c>
      <c r="DB19" s="125">
        <v>46081</v>
      </c>
      <c r="DC19" s="125">
        <v>46053</v>
      </c>
      <c r="DD19" s="125">
        <v>46022</v>
      </c>
      <c r="DE19" s="125">
        <v>45991</v>
      </c>
      <c r="DF19" s="125">
        <v>45961</v>
      </c>
      <c r="DG19" s="125">
        <v>45930</v>
      </c>
      <c r="DH19" s="125">
        <v>45900</v>
      </c>
      <c r="DI19" s="125">
        <v>45869</v>
      </c>
      <c r="DJ19" s="125">
        <v>45838</v>
      </c>
      <c r="DK19" s="125">
        <v>45808</v>
      </c>
      <c r="DL19" s="125">
        <v>45777</v>
      </c>
      <c r="DM19" s="125">
        <v>45747</v>
      </c>
      <c r="DN19" s="125">
        <v>45716</v>
      </c>
      <c r="DO19" s="125">
        <v>45688</v>
      </c>
      <c r="DP19" s="125">
        <v>45657</v>
      </c>
      <c r="DQ19" s="125">
        <v>45626</v>
      </c>
      <c r="DR19" s="125">
        <v>45596</v>
      </c>
      <c r="DS19" s="125">
        <v>45565</v>
      </c>
      <c r="DT19" s="125">
        <v>45535</v>
      </c>
      <c r="DU19" s="125">
        <v>45504</v>
      </c>
      <c r="DV19" s="125">
        <v>45473</v>
      </c>
      <c r="DW19" s="125">
        <v>45443</v>
      </c>
      <c r="DX19" s="126" t="s">
        <v>150</v>
      </c>
      <c r="DY19" s="126" t="s">
        <v>150</v>
      </c>
      <c r="DZ19" s="126" t="s">
        <v>150</v>
      </c>
      <c r="EA19" s="126" t="s">
        <v>150</v>
      </c>
      <c r="EB19" s="126" t="s">
        <v>150</v>
      </c>
      <c r="EC19" s="126" t="s">
        <v>150</v>
      </c>
      <c r="ED19" s="126" t="s">
        <v>150</v>
      </c>
      <c r="EE19" s="126" t="s">
        <v>150</v>
      </c>
      <c r="EF19" s="126" t="s">
        <v>150</v>
      </c>
      <c r="EG19" s="126" t="s">
        <v>150</v>
      </c>
      <c r="EH19" s="126" t="s">
        <v>150</v>
      </c>
      <c r="EI19" s="126" t="s">
        <v>150</v>
      </c>
      <c r="EJ19" s="126" t="s">
        <v>150</v>
      </c>
      <c r="EK19" s="126" t="s">
        <v>150</v>
      </c>
      <c r="EL19" s="126" t="s">
        <v>150</v>
      </c>
      <c r="EM19" s="126" t="s">
        <v>150</v>
      </c>
      <c r="EN19" s="126" t="s">
        <v>150</v>
      </c>
      <c r="EO19" s="126" t="s">
        <v>150</v>
      </c>
      <c r="EP19" s="126" t="s">
        <v>150</v>
      </c>
      <c r="EQ19" s="126" t="s">
        <v>150</v>
      </c>
      <c r="ER19" s="126" t="s">
        <v>150</v>
      </c>
      <c r="ES19" s="126" t="s">
        <v>150</v>
      </c>
      <c r="ET19" s="126" t="s">
        <v>150</v>
      </c>
      <c r="EU19" s="126" t="s">
        <v>150</v>
      </c>
      <c r="EV19" s="126" t="s">
        <v>150</v>
      </c>
      <c r="EW19" s="126" t="s">
        <v>151</v>
      </c>
      <c r="EX19" s="126" t="s">
        <v>173</v>
      </c>
      <c r="EY19" s="123">
        <v>476353.18344822997</v>
      </c>
      <c r="EZ19" s="126" t="s">
        <v>161</v>
      </c>
      <c r="FA19" s="126" t="s">
        <v>144</v>
      </c>
      <c r="FB19" s="126" t="s">
        <v>144</v>
      </c>
      <c r="FC19" s="126" t="s">
        <v>144</v>
      </c>
      <c r="FD19" s="126" t="s">
        <v>144</v>
      </c>
      <c r="FE19" s="126" t="s">
        <v>144</v>
      </c>
      <c r="FF19" s="126" t="s">
        <v>144</v>
      </c>
      <c r="FG19" s="126" t="s">
        <v>144</v>
      </c>
      <c r="FH19" s="126" t="s">
        <v>144</v>
      </c>
      <c r="FI19" s="126" t="s">
        <v>144</v>
      </c>
      <c r="FJ19" s="126" t="s">
        <v>144</v>
      </c>
      <c r="FK19" s="126" t="s">
        <v>144</v>
      </c>
      <c r="FL19" s="126" t="s">
        <v>144</v>
      </c>
      <c r="FM19" s="126" t="s">
        <v>144</v>
      </c>
      <c r="FN19" s="126" t="s">
        <v>144</v>
      </c>
      <c r="FO19" s="126" t="s">
        <v>144</v>
      </c>
      <c r="FP19" s="126" t="s">
        <v>144</v>
      </c>
      <c r="FQ19" s="126" t="s">
        <v>144</v>
      </c>
      <c r="FR19" s="126" t="s">
        <v>144</v>
      </c>
      <c r="FS19" s="126" t="s">
        <v>144</v>
      </c>
      <c r="FT19" s="126" t="s">
        <v>144</v>
      </c>
      <c r="FU19" s="126" t="s">
        <v>144</v>
      </c>
      <c r="FV19" s="126" t="s">
        <v>144</v>
      </c>
      <c r="FW19" s="126" t="s">
        <v>144</v>
      </c>
      <c r="FX19" s="126" t="s">
        <v>144</v>
      </c>
      <c r="FY19" s="126" t="s">
        <v>144</v>
      </c>
      <c r="FZ19" s="126" t="s">
        <v>211</v>
      </c>
      <c r="GA19" s="126" t="s">
        <v>212</v>
      </c>
    </row>
    <row r="20" spans="1:183" ht="14.25" customHeight="1">
      <c r="A20" s="121">
        <v>18</v>
      </c>
      <c r="B20" s="121" t="s">
        <v>169</v>
      </c>
      <c r="C20" s="122">
        <v>5.7869999999999996E-3</v>
      </c>
      <c r="D20" s="122">
        <v>5.7869999999999996E-3</v>
      </c>
      <c r="E20" s="122">
        <v>5.5669999999999999E-3</v>
      </c>
      <c r="F20" s="122">
        <v>5.4140000000000004E-3</v>
      </c>
      <c r="G20" s="122">
        <v>5.4140000000000004E-3</v>
      </c>
      <c r="H20" s="122">
        <v>5.4140000000000004E-3</v>
      </c>
      <c r="I20" s="122">
        <v>4.9509999999999997E-3</v>
      </c>
      <c r="J20" s="122">
        <v>4.8780000000000004E-3</v>
      </c>
      <c r="K20" s="122">
        <v>3.8509999999999998E-3</v>
      </c>
      <c r="L20" s="122">
        <v>3.8509999999999998E-3</v>
      </c>
      <c r="M20" s="122">
        <v>3.8509999999999998E-3</v>
      </c>
      <c r="N20" s="122">
        <v>3.8509999999999998E-3</v>
      </c>
      <c r="O20" s="122">
        <v>3.8509999999999998E-3</v>
      </c>
      <c r="P20" s="122">
        <v>3.8509999999999998E-3</v>
      </c>
      <c r="Q20" s="122">
        <v>3.8509999999999998E-3</v>
      </c>
      <c r="R20" s="122">
        <v>3.7959999999999999E-3</v>
      </c>
      <c r="S20" s="122">
        <v>3.7959999999999999E-3</v>
      </c>
      <c r="T20" s="122">
        <v>3.823E-3</v>
      </c>
      <c r="U20" s="122">
        <v>3.686E-3</v>
      </c>
      <c r="V20" s="122">
        <v>3.686E-3</v>
      </c>
      <c r="W20" s="122">
        <v>3.7269999999999998E-3</v>
      </c>
      <c r="X20" s="122">
        <v>3.7269999999999998E-3</v>
      </c>
      <c r="Y20" s="122">
        <v>3.7269999999999998E-3</v>
      </c>
      <c r="Z20" s="122">
        <v>3.3149999999999998E-3</v>
      </c>
      <c r="AA20" s="122">
        <v>3.3149999999999998E-3</v>
      </c>
      <c r="AB20" s="123">
        <v>4.2095099999999999</v>
      </c>
      <c r="AC20" s="123">
        <v>4.2095099999999999</v>
      </c>
      <c r="AD20" s="123">
        <v>4.0492699999999999</v>
      </c>
      <c r="AE20" s="123">
        <v>3.9378820000000001</v>
      </c>
      <c r="AF20" s="123">
        <v>3.9378820000000001</v>
      </c>
      <c r="AG20" s="123">
        <v>3.9378820000000001</v>
      </c>
      <c r="AH20" s="123">
        <v>3.6010900000000001</v>
      </c>
      <c r="AI20" s="123">
        <v>3.5478749999999999</v>
      </c>
      <c r="AJ20" s="123">
        <v>2.8010000000000002</v>
      </c>
      <c r="AK20" s="123">
        <v>2.8010000000000002</v>
      </c>
      <c r="AL20" s="123">
        <v>2.8010000000000002</v>
      </c>
      <c r="AM20" s="123">
        <v>2.8010000000000002</v>
      </c>
      <c r="AN20" s="123">
        <v>2.8010000000000002</v>
      </c>
      <c r="AO20" s="123">
        <v>2.8010000000000002</v>
      </c>
      <c r="AP20" s="123">
        <v>2.8010000000000002</v>
      </c>
      <c r="AQ20" s="123">
        <v>2.7610000000000001</v>
      </c>
      <c r="AR20" s="123">
        <v>2.7610000000000001</v>
      </c>
      <c r="AS20" s="123">
        <v>2.7810000000000001</v>
      </c>
      <c r="AT20" s="123">
        <v>2.681</v>
      </c>
      <c r="AU20" s="123">
        <v>2.681</v>
      </c>
      <c r="AV20" s="123">
        <v>2.7109999999999999</v>
      </c>
      <c r="AW20" s="123">
        <v>2.7109999999999999</v>
      </c>
      <c r="AX20" s="123">
        <v>2.7109999999999999</v>
      </c>
      <c r="AY20" s="123">
        <v>2.411</v>
      </c>
      <c r="AZ20" s="123">
        <v>2.411</v>
      </c>
      <c r="BA20" s="124">
        <v>0</v>
      </c>
      <c r="BB20" s="128">
        <v>0.16023999999999999</v>
      </c>
      <c r="BC20" s="128">
        <v>0.111388</v>
      </c>
      <c r="BD20" s="124">
        <v>0</v>
      </c>
      <c r="BE20" s="124">
        <v>0</v>
      </c>
      <c r="BF20" s="128">
        <v>0.33679199999999998</v>
      </c>
      <c r="BG20" s="128">
        <v>5.3214999999999998E-2</v>
      </c>
      <c r="BH20" s="128">
        <v>0.74687499999999996</v>
      </c>
      <c r="BI20" s="124">
        <v>0</v>
      </c>
      <c r="BJ20" s="124">
        <v>0</v>
      </c>
      <c r="BK20" s="124">
        <v>0</v>
      </c>
      <c r="BL20" s="124">
        <v>0</v>
      </c>
      <c r="BM20" s="124">
        <v>0</v>
      </c>
      <c r="BN20" s="124">
        <v>0</v>
      </c>
      <c r="BO20" s="128">
        <v>0.04</v>
      </c>
      <c r="BP20" s="124">
        <v>0</v>
      </c>
      <c r="BQ20" s="127">
        <v>-0.02</v>
      </c>
      <c r="BR20" s="128">
        <v>0.1</v>
      </c>
      <c r="BS20" s="124">
        <v>0</v>
      </c>
      <c r="BT20" s="127">
        <v>-0.03</v>
      </c>
      <c r="BU20" s="124">
        <v>0</v>
      </c>
      <c r="BV20" s="124">
        <v>0</v>
      </c>
      <c r="BW20" s="128">
        <v>0.3</v>
      </c>
      <c r="BX20" s="124">
        <v>0</v>
      </c>
      <c r="BY20" s="124">
        <v>0</v>
      </c>
      <c r="BZ20" s="123">
        <v>58.83106437</v>
      </c>
      <c r="CA20" s="123">
        <v>58.83106437</v>
      </c>
      <c r="CB20" s="123">
        <v>52.072235630000002</v>
      </c>
      <c r="CC20" s="123">
        <v>59.769684030000001</v>
      </c>
      <c r="CD20" s="123">
        <v>58.465171159999997</v>
      </c>
      <c r="CE20" s="123">
        <v>63.344663930000003</v>
      </c>
      <c r="CF20" s="123">
        <v>58.50738423</v>
      </c>
      <c r="CG20" s="123">
        <v>57.315369050000001</v>
      </c>
      <c r="CH20" s="123">
        <v>41.83147597</v>
      </c>
      <c r="CI20" s="123">
        <v>41.937746259999997</v>
      </c>
      <c r="CJ20" s="123">
        <v>42.8224339</v>
      </c>
      <c r="CK20" s="123">
        <v>46.817744619999999</v>
      </c>
      <c r="CL20" s="123">
        <v>49.862398849999998</v>
      </c>
      <c r="CM20" s="123">
        <v>51.458220070000003</v>
      </c>
      <c r="CN20" s="123">
        <v>45.831869449999999</v>
      </c>
      <c r="CO20" s="123">
        <v>40.608799380000001</v>
      </c>
      <c r="CP20" s="123">
        <v>45.429129349999997</v>
      </c>
      <c r="CQ20" s="123">
        <v>52.885982290000001</v>
      </c>
      <c r="CR20" s="123">
        <v>48.546593639999998</v>
      </c>
      <c r="CS20" s="123">
        <v>48.451903289999997</v>
      </c>
      <c r="CT20" s="123">
        <v>51.462227929999997</v>
      </c>
      <c r="CU20" s="123">
        <v>47.658350130000002</v>
      </c>
      <c r="CV20" s="123">
        <v>45.776498459999999</v>
      </c>
      <c r="CW20" s="123">
        <v>36.922098249999998</v>
      </c>
      <c r="CX20" s="123">
        <v>33.507304849999997</v>
      </c>
      <c r="CY20" s="125">
        <v>46142</v>
      </c>
      <c r="CZ20" s="125">
        <v>46142</v>
      </c>
      <c r="DA20" s="125">
        <v>46112</v>
      </c>
      <c r="DB20" s="125">
        <v>46081</v>
      </c>
      <c r="DC20" s="125">
        <v>46053</v>
      </c>
      <c r="DD20" s="125">
        <v>46022</v>
      </c>
      <c r="DE20" s="125">
        <v>45991</v>
      </c>
      <c r="DF20" s="125">
        <v>45961</v>
      </c>
      <c r="DG20" s="125">
        <v>45930</v>
      </c>
      <c r="DH20" s="125">
        <v>45900</v>
      </c>
      <c r="DI20" s="125">
        <v>45869</v>
      </c>
      <c r="DJ20" s="125">
        <v>45838</v>
      </c>
      <c r="DK20" s="125">
        <v>45808</v>
      </c>
      <c r="DL20" s="125">
        <v>45777</v>
      </c>
      <c r="DM20" s="125">
        <v>45747</v>
      </c>
      <c r="DN20" s="125">
        <v>45716</v>
      </c>
      <c r="DO20" s="125">
        <v>45688</v>
      </c>
      <c r="DP20" s="125">
        <v>45657</v>
      </c>
      <c r="DQ20" s="125">
        <v>45626</v>
      </c>
      <c r="DR20" s="125">
        <v>45596</v>
      </c>
      <c r="DS20" s="125">
        <v>45565</v>
      </c>
      <c r="DT20" s="125">
        <v>45535</v>
      </c>
      <c r="DU20" s="125">
        <v>45504</v>
      </c>
      <c r="DV20" s="125">
        <v>45473</v>
      </c>
      <c r="DW20" s="125">
        <v>45443</v>
      </c>
      <c r="DX20" s="126" t="s">
        <v>150</v>
      </c>
      <c r="DY20" s="126" t="s">
        <v>150</v>
      </c>
      <c r="DZ20" s="126" t="s">
        <v>150</v>
      </c>
      <c r="EA20" s="126" t="s">
        <v>150</v>
      </c>
      <c r="EB20" s="126" t="s">
        <v>150</v>
      </c>
      <c r="EC20" s="126" t="s">
        <v>150</v>
      </c>
      <c r="ED20" s="126" t="s">
        <v>150</v>
      </c>
      <c r="EE20" s="126" t="s">
        <v>150</v>
      </c>
      <c r="EF20" s="126" t="s">
        <v>150</v>
      </c>
      <c r="EG20" s="126" t="s">
        <v>150</v>
      </c>
      <c r="EH20" s="126" t="s">
        <v>150</v>
      </c>
      <c r="EI20" s="126" t="s">
        <v>150</v>
      </c>
      <c r="EJ20" s="126" t="s">
        <v>150</v>
      </c>
      <c r="EK20" s="126" t="s">
        <v>150</v>
      </c>
      <c r="EL20" s="126" t="s">
        <v>150</v>
      </c>
      <c r="EM20" s="126" t="s">
        <v>150</v>
      </c>
      <c r="EN20" s="126" t="s">
        <v>150</v>
      </c>
      <c r="EO20" s="126" t="s">
        <v>150</v>
      </c>
      <c r="EP20" s="126" t="s">
        <v>150</v>
      </c>
      <c r="EQ20" s="126" t="s">
        <v>150</v>
      </c>
      <c r="ER20" s="126" t="s">
        <v>150</v>
      </c>
      <c r="ES20" s="126" t="s">
        <v>150</v>
      </c>
      <c r="ET20" s="126" t="s">
        <v>150</v>
      </c>
      <c r="EU20" s="126" t="s">
        <v>150</v>
      </c>
      <c r="EV20" s="126" t="s">
        <v>150</v>
      </c>
      <c r="EW20" s="126" t="s">
        <v>151</v>
      </c>
      <c r="EX20" s="126" t="s">
        <v>152</v>
      </c>
      <c r="EY20" s="123">
        <v>11263.419194210001</v>
      </c>
      <c r="EZ20" s="126" t="s">
        <v>156</v>
      </c>
      <c r="FA20" s="126" t="s">
        <v>144</v>
      </c>
      <c r="FB20" s="126" t="s">
        <v>144</v>
      </c>
      <c r="FC20" s="126" t="s">
        <v>144</v>
      </c>
      <c r="FD20" s="126" t="s">
        <v>144</v>
      </c>
      <c r="FE20" s="126" t="s">
        <v>144</v>
      </c>
      <c r="FF20" s="126" t="s">
        <v>144</v>
      </c>
      <c r="FG20" s="126" t="s">
        <v>144</v>
      </c>
      <c r="FH20" s="126" t="s">
        <v>144</v>
      </c>
      <c r="FI20" s="126" t="s">
        <v>144</v>
      </c>
      <c r="FJ20" s="126" t="s">
        <v>144</v>
      </c>
      <c r="FK20" s="126" t="s">
        <v>144</v>
      </c>
      <c r="FL20" s="126" t="s">
        <v>144</v>
      </c>
      <c r="FM20" s="126" t="s">
        <v>144</v>
      </c>
      <c r="FN20" s="126" t="s">
        <v>144</v>
      </c>
      <c r="FO20" s="126" t="s">
        <v>144</v>
      </c>
      <c r="FP20" s="126" t="s">
        <v>144</v>
      </c>
      <c r="FQ20" s="126" t="s">
        <v>144</v>
      </c>
      <c r="FR20" s="126" t="s">
        <v>144</v>
      </c>
      <c r="FS20" s="126" t="s">
        <v>144</v>
      </c>
      <c r="FT20" s="126" t="s">
        <v>144</v>
      </c>
      <c r="FU20" s="126" t="s">
        <v>144</v>
      </c>
      <c r="FV20" s="126" t="s">
        <v>144</v>
      </c>
      <c r="FW20" s="126" t="s">
        <v>144</v>
      </c>
      <c r="FX20" s="126" t="s">
        <v>144</v>
      </c>
      <c r="FY20" s="126" t="s">
        <v>144</v>
      </c>
      <c r="FZ20" s="126" t="s">
        <v>154</v>
      </c>
      <c r="GA20" s="126" t="s">
        <v>146</v>
      </c>
    </row>
    <row r="21" spans="1:183" ht="14.25" customHeight="1">
      <c r="A21" s="121">
        <v>19</v>
      </c>
      <c r="B21" s="121" t="s">
        <v>292</v>
      </c>
      <c r="C21" s="122">
        <v>4.7489999999999997E-3</v>
      </c>
      <c r="D21" s="122">
        <v>4.7489999999999997E-3</v>
      </c>
      <c r="E21" s="122">
        <v>4.7210000000000004E-3</v>
      </c>
      <c r="F21" s="122">
        <v>4.6210000000000001E-3</v>
      </c>
      <c r="G21" s="122">
        <v>5.0790000000000002E-3</v>
      </c>
      <c r="H21" s="122">
        <v>5.1120000000000002E-3</v>
      </c>
      <c r="I21" s="122">
        <v>5.1120000000000002E-3</v>
      </c>
      <c r="J21" s="122">
        <v>5.3179999999999998E-3</v>
      </c>
      <c r="K21" s="122">
        <v>6.5329999999999997E-3</v>
      </c>
      <c r="L21" s="122">
        <v>7.1219999999999999E-3</v>
      </c>
      <c r="M21" s="122">
        <v>7.3280000000000003E-3</v>
      </c>
      <c r="N21" s="122">
        <v>7.3280000000000003E-3</v>
      </c>
      <c r="O21" s="122">
        <v>7.3309999999999998E-3</v>
      </c>
      <c r="P21" s="122">
        <v>7.3470000000000002E-3</v>
      </c>
      <c r="Q21" s="122">
        <v>7.3470000000000002E-3</v>
      </c>
      <c r="R21" s="122">
        <v>7.3470000000000002E-3</v>
      </c>
      <c r="S21" s="122">
        <v>8.6859999999999993E-3</v>
      </c>
      <c r="T21" s="122">
        <v>8.6680000000000004E-3</v>
      </c>
      <c r="U21" s="122">
        <v>8.8760000000000002E-3</v>
      </c>
      <c r="V21" s="122">
        <v>8.8760000000000002E-3</v>
      </c>
      <c r="W21" s="122">
        <v>8.7609999999999997E-3</v>
      </c>
      <c r="X21" s="122">
        <v>8.7650000000000002E-3</v>
      </c>
      <c r="Y21" s="122">
        <v>8.8159999999999992E-3</v>
      </c>
      <c r="Z21" s="122">
        <v>8.6049999999999998E-3</v>
      </c>
      <c r="AA21" s="122">
        <v>7.9439999999999997E-3</v>
      </c>
      <c r="AB21" s="123">
        <v>3.4544769999999998</v>
      </c>
      <c r="AC21" s="123">
        <v>3.4544769999999998</v>
      </c>
      <c r="AD21" s="123">
        <v>3.4337249999999999</v>
      </c>
      <c r="AE21" s="123">
        <v>3.3611040000000001</v>
      </c>
      <c r="AF21" s="123">
        <v>3.6939039999999999</v>
      </c>
      <c r="AG21" s="123">
        <v>3.7179039999999999</v>
      </c>
      <c r="AH21" s="123">
        <v>3.7179039999999999</v>
      </c>
      <c r="AI21" s="123">
        <v>3.8679039999999998</v>
      </c>
      <c r="AJ21" s="123">
        <v>4.7520220000000002</v>
      </c>
      <c r="AK21" s="123">
        <v>5.1799200000000001</v>
      </c>
      <c r="AL21" s="123">
        <v>5.3299200000000004</v>
      </c>
      <c r="AM21" s="123">
        <v>5.3299200000000004</v>
      </c>
      <c r="AN21" s="123">
        <v>5.3322200000000004</v>
      </c>
      <c r="AO21" s="123">
        <v>5.3437150000000004</v>
      </c>
      <c r="AP21" s="123">
        <v>5.3437150000000004</v>
      </c>
      <c r="AQ21" s="123">
        <v>5.3437150000000004</v>
      </c>
      <c r="AR21" s="123">
        <v>6.3178320000000001</v>
      </c>
      <c r="AS21" s="123">
        <v>6.3045640000000001</v>
      </c>
      <c r="AT21" s="123">
        <v>6.4560529999999998</v>
      </c>
      <c r="AU21" s="123">
        <v>6.4560529999999998</v>
      </c>
      <c r="AV21" s="123">
        <v>6.3723200000000002</v>
      </c>
      <c r="AW21" s="123">
        <v>6.37554</v>
      </c>
      <c r="AX21" s="123">
        <v>6.41214</v>
      </c>
      <c r="AY21" s="123">
        <v>6.2587549999999998</v>
      </c>
      <c r="AZ21" s="123">
        <v>5.7780990000000001</v>
      </c>
      <c r="BA21" s="124">
        <v>0</v>
      </c>
      <c r="BB21" s="128">
        <v>2.0752E-2</v>
      </c>
      <c r="BC21" s="128">
        <v>7.2621000000000005E-2</v>
      </c>
      <c r="BD21" s="127">
        <v>-0.33279999999999998</v>
      </c>
      <c r="BE21" s="127">
        <v>-2.4E-2</v>
      </c>
      <c r="BF21" s="124">
        <v>0</v>
      </c>
      <c r="BG21" s="127">
        <v>-0.15</v>
      </c>
      <c r="BH21" s="127">
        <v>-0.88411799999999996</v>
      </c>
      <c r="BI21" s="127">
        <v>-0.427898</v>
      </c>
      <c r="BJ21" s="127">
        <v>-0.15</v>
      </c>
      <c r="BK21" s="124">
        <v>0</v>
      </c>
      <c r="BL21" s="127">
        <v>-2.3E-3</v>
      </c>
      <c r="BM21" s="127">
        <v>-1.1495E-2</v>
      </c>
      <c r="BN21" s="124">
        <v>0</v>
      </c>
      <c r="BO21" s="124">
        <v>0</v>
      </c>
      <c r="BP21" s="127">
        <v>-0.97411700000000001</v>
      </c>
      <c r="BQ21" s="128">
        <v>1.3268E-2</v>
      </c>
      <c r="BR21" s="127">
        <v>-0.15148900000000001</v>
      </c>
      <c r="BS21" s="124">
        <v>0</v>
      </c>
      <c r="BT21" s="128">
        <v>8.3733000000000002E-2</v>
      </c>
      <c r="BU21" s="127">
        <v>-3.2200000000000002E-3</v>
      </c>
      <c r="BV21" s="127">
        <v>-3.6600000000000001E-2</v>
      </c>
      <c r="BW21" s="128">
        <v>0.15338499999999999</v>
      </c>
      <c r="BX21" s="128">
        <v>0.48065600000000003</v>
      </c>
      <c r="BY21" s="124">
        <v>0</v>
      </c>
      <c r="BZ21" s="123">
        <v>48.278911030000003</v>
      </c>
      <c r="CA21" s="123">
        <v>48.278911030000003</v>
      </c>
      <c r="CB21" s="123">
        <v>44.156536180000003</v>
      </c>
      <c r="CC21" s="123">
        <v>51.015272699999997</v>
      </c>
      <c r="CD21" s="123">
        <v>54.842864669999997</v>
      </c>
      <c r="CE21" s="123">
        <v>59.806103739999998</v>
      </c>
      <c r="CF21" s="123">
        <v>60.405276690000001</v>
      </c>
      <c r="CG21" s="123">
        <v>62.485387799999998</v>
      </c>
      <c r="CH21" s="123">
        <v>70.968973259999999</v>
      </c>
      <c r="CI21" s="123">
        <v>77.555933809999999</v>
      </c>
      <c r="CJ21" s="123">
        <v>81.485236299999997</v>
      </c>
      <c r="CK21" s="123">
        <v>89.087766290000005</v>
      </c>
      <c r="CL21" s="123">
        <v>94.922270749999996</v>
      </c>
      <c r="CM21" s="123">
        <v>98.171389669999996</v>
      </c>
      <c r="CN21" s="123">
        <v>87.437503849999999</v>
      </c>
      <c r="CO21" s="123">
        <v>78.59538225</v>
      </c>
      <c r="CP21" s="123">
        <v>103.95277333</v>
      </c>
      <c r="CQ21" s="123">
        <v>119.89322547</v>
      </c>
      <c r="CR21" s="123">
        <v>116.90390956</v>
      </c>
      <c r="CS21" s="123">
        <v>116.67588795</v>
      </c>
      <c r="CT21" s="123">
        <v>120.96414027</v>
      </c>
      <c r="CU21" s="123">
        <v>112.07957122000001</v>
      </c>
      <c r="CV21" s="123">
        <v>108.27197228</v>
      </c>
      <c r="CW21" s="123">
        <v>95.846688950000001</v>
      </c>
      <c r="CX21" s="123">
        <v>80.302167010000005</v>
      </c>
      <c r="CY21" s="125">
        <v>46142</v>
      </c>
      <c r="CZ21" s="125">
        <v>46142</v>
      </c>
      <c r="DA21" s="125">
        <v>46112</v>
      </c>
      <c r="DB21" s="125">
        <v>46081</v>
      </c>
      <c r="DC21" s="125">
        <v>46053</v>
      </c>
      <c r="DD21" s="125">
        <v>46022</v>
      </c>
      <c r="DE21" s="125">
        <v>45991</v>
      </c>
      <c r="DF21" s="125">
        <v>45961</v>
      </c>
      <c r="DG21" s="125">
        <v>45930</v>
      </c>
      <c r="DH21" s="125">
        <v>45900</v>
      </c>
      <c r="DI21" s="125">
        <v>45869</v>
      </c>
      <c r="DJ21" s="125">
        <v>45838</v>
      </c>
      <c r="DK21" s="125">
        <v>45808</v>
      </c>
      <c r="DL21" s="125">
        <v>45777</v>
      </c>
      <c r="DM21" s="125">
        <v>45747</v>
      </c>
      <c r="DN21" s="125">
        <v>45716</v>
      </c>
      <c r="DO21" s="125">
        <v>45688</v>
      </c>
      <c r="DP21" s="125">
        <v>45657</v>
      </c>
      <c r="DQ21" s="125">
        <v>45626</v>
      </c>
      <c r="DR21" s="125">
        <v>45596</v>
      </c>
      <c r="DS21" s="125">
        <v>45565</v>
      </c>
      <c r="DT21" s="125">
        <v>45535</v>
      </c>
      <c r="DU21" s="125">
        <v>45504</v>
      </c>
      <c r="DV21" s="125">
        <v>45473</v>
      </c>
      <c r="DW21" s="125">
        <v>45443</v>
      </c>
      <c r="DX21" s="126" t="s">
        <v>150</v>
      </c>
      <c r="DY21" s="126" t="s">
        <v>150</v>
      </c>
      <c r="DZ21" s="126" t="s">
        <v>150</v>
      </c>
      <c r="EA21" s="126" t="s">
        <v>150</v>
      </c>
      <c r="EB21" s="126" t="s">
        <v>150</v>
      </c>
      <c r="EC21" s="126" t="s">
        <v>150</v>
      </c>
      <c r="ED21" s="126" t="s">
        <v>150</v>
      </c>
      <c r="EE21" s="126" t="s">
        <v>150</v>
      </c>
      <c r="EF21" s="126" t="s">
        <v>150</v>
      </c>
      <c r="EG21" s="126" t="s">
        <v>150</v>
      </c>
      <c r="EH21" s="126" t="s">
        <v>150</v>
      </c>
      <c r="EI21" s="126" t="s">
        <v>150</v>
      </c>
      <c r="EJ21" s="126" t="s">
        <v>150</v>
      </c>
      <c r="EK21" s="126" t="s">
        <v>150</v>
      </c>
      <c r="EL21" s="126" t="s">
        <v>150</v>
      </c>
      <c r="EM21" s="126" t="s">
        <v>150</v>
      </c>
      <c r="EN21" s="126" t="s">
        <v>150</v>
      </c>
      <c r="EO21" s="126" t="s">
        <v>150</v>
      </c>
      <c r="EP21" s="126" t="s">
        <v>150</v>
      </c>
      <c r="EQ21" s="126" t="s">
        <v>150</v>
      </c>
      <c r="ER21" s="126" t="s">
        <v>150</v>
      </c>
      <c r="ES21" s="126" t="s">
        <v>150</v>
      </c>
      <c r="ET21" s="126" t="s">
        <v>150</v>
      </c>
      <c r="EU21" s="126" t="s">
        <v>150</v>
      </c>
      <c r="EV21" s="126" t="s">
        <v>150</v>
      </c>
      <c r="EW21" s="126" t="s">
        <v>151</v>
      </c>
      <c r="EX21" s="126" t="s">
        <v>152</v>
      </c>
      <c r="EY21" s="123">
        <v>11291.24469098</v>
      </c>
      <c r="EZ21" s="126" t="s">
        <v>165</v>
      </c>
      <c r="FA21" s="126" t="s">
        <v>144</v>
      </c>
      <c r="FB21" s="126" t="s">
        <v>144</v>
      </c>
      <c r="FC21" s="126" t="s">
        <v>144</v>
      </c>
      <c r="FD21" s="126" t="s">
        <v>144</v>
      </c>
      <c r="FE21" s="126" t="s">
        <v>144</v>
      </c>
      <c r="FF21" s="126" t="s">
        <v>144</v>
      </c>
      <c r="FG21" s="126" t="s">
        <v>144</v>
      </c>
      <c r="FH21" s="126" t="s">
        <v>144</v>
      </c>
      <c r="FI21" s="126" t="s">
        <v>144</v>
      </c>
      <c r="FJ21" s="126" t="s">
        <v>144</v>
      </c>
      <c r="FK21" s="126" t="s">
        <v>144</v>
      </c>
      <c r="FL21" s="126" t="s">
        <v>144</v>
      </c>
      <c r="FM21" s="126" t="s">
        <v>144</v>
      </c>
      <c r="FN21" s="126" t="s">
        <v>144</v>
      </c>
      <c r="FO21" s="126" t="s">
        <v>144</v>
      </c>
      <c r="FP21" s="126" t="s">
        <v>144</v>
      </c>
      <c r="FQ21" s="126" t="s">
        <v>144</v>
      </c>
      <c r="FR21" s="126" t="s">
        <v>144</v>
      </c>
      <c r="FS21" s="126" t="s">
        <v>144</v>
      </c>
      <c r="FT21" s="126" t="s">
        <v>144</v>
      </c>
      <c r="FU21" s="126" t="s">
        <v>144</v>
      </c>
      <c r="FV21" s="126" t="s">
        <v>144</v>
      </c>
      <c r="FW21" s="126" t="s">
        <v>144</v>
      </c>
      <c r="FX21" s="126" t="s">
        <v>144</v>
      </c>
      <c r="FY21" s="126" t="s">
        <v>144</v>
      </c>
      <c r="FZ21" s="126" t="s">
        <v>187</v>
      </c>
      <c r="GA21" s="126" t="s">
        <v>146</v>
      </c>
    </row>
    <row r="22" spans="1:183" ht="14.25" customHeight="1">
      <c r="A22" s="121">
        <v>20</v>
      </c>
      <c r="B22" s="121" t="s">
        <v>229</v>
      </c>
      <c r="C22" s="122">
        <v>4.594E-3</v>
      </c>
      <c r="D22" s="122">
        <v>4.594E-3</v>
      </c>
      <c r="E22" s="122">
        <v>4.4900000000000001E-3</v>
      </c>
      <c r="F22" s="122">
        <v>7.9959999999999996E-3</v>
      </c>
      <c r="G22" s="122">
        <v>7.9989999999999992E-3</v>
      </c>
      <c r="H22" s="122">
        <v>8.8310000000000003E-3</v>
      </c>
      <c r="I22" s="122">
        <v>8.7189999999999993E-3</v>
      </c>
      <c r="J22" s="122">
        <v>6.8100000000000001E-3</v>
      </c>
      <c r="K22" s="122">
        <v>5.7260000000000002E-3</v>
      </c>
      <c r="L22" s="122">
        <v>5.0070000000000002E-3</v>
      </c>
      <c r="M22" s="122">
        <v>9.990000000000001E-4</v>
      </c>
      <c r="N22" s="122">
        <v>4.4700000000000002E-4</v>
      </c>
      <c r="O22" s="122">
        <v>1.232E-3</v>
      </c>
      <c r="P22" s="122">
        <v>2.8509999999999998E-3</v>
      </c>
      <c r="Q22" s="122">
        <v>3.235E-3</v>
      </c>
      <c r="R22" s="122">
        <v>2.6849999999999999E-3</v>
      </c>
      <c r="S22" s="122">
        <v>1.225E-3</v>
      </c>
      <c r="T22" s="122">
        <v>1.0430000000000001E-3</v>
      </c>
      <c r="U22" s="122">
        <v>1.4940000000000001E-3</v>
      </c>
      <c r="V22" s="122">
        <v>1.475E-3</v>
      </c>
      <c r="W22" s="122">
        <v>1.4289999999999999E-3</v>
      </c>
      <c r="X22" s="122">
        <v>4.6059999999999999E-3</v>
      </c>
      <c r="Y22" s="122">
        <v>4.6039999999999996E-3</v>
      </c>
      <c r="Z22" s="122">
        <v>4.4780000000000002E-3</v>
      </c>
      <c r="AA22" s="122">
        <v>4.1989999999999996E-3</v>
      </c>
      <c r="AB22" s="123">
        <v>3.3417469999999998</v>
      </c>
      <c r="AC22" s="123">
        <v>3.3417469999999998</v>
      </c>
      <c r="AD22" s="123">
        <v>3.265914</v>
      </c>
      <c r="AE22" s="123">
        <v>5.8160449999999999</v>
      </c>
      <c r="AF22" s="123">
        <v>5.8177190000000003</v>
      </c>
      <c r="AG22" s="123">
        <v>6.4232829999999996</v>
      </c>
      <c r="AH22" s="123">
        <v>6.3419030000000003</v>
      </c>
      <c r="AI22" s="123">
        <v>4.9532210000000001</v>
      </c>
      <c r="AJ22" s="123">
        <v>4.1648199999999997</v>
      </c>
      <c r="AK22" s="123">
        <v>3.6420020000000002</v>
      </c>
      <c r="AL22" s="123">
        <v>0.72691600000000001</v>
      </c>
      <c r="AM22" s="123">
        <v>0.325156</v>
      </c>
      <c r="AN22" s="123">
        <v>0.89581299999999997</v>
      </c>
      <c r="AO22" s="123">
        <v>2.0735579999999998</v>
      </c>
      <c r="AP22" s="123">
        <v>2.3530380000000002</v>
      </c>
      <c r="AQ22" s="123">
        <v>1.953282</v>
      </c>
      <c r="AR22" s="123">
        <v>0.89127599999999996</v>
      </c>
      <c r="AS22" s="123">
        <v>0.75836599999999998</v>
      </c>
      <c r="AT22" s="123">
        <v>1.0863339999999999</v>
      </c>
      <c r="AU22" s="123">
        <v>1.072797</v>
      </c>
      <c r="AV22" s="123">
        <v>1.0390509999999999</v>
      </c>
      <c r="AW22" s="123">
        <v>3.3499720000000002</v>
      </c>
      <c r="AX22" s="123">
        <v>3.3489559999999998</v>
      </c>
      <c r="AY22" s="123">
        <v>3.257107</v>
      </c>
      <c r="AZ22" s="123">
        <v>3.0544030000000002</v>
      </c>
      <c r="BA22" s="124">
        <v>0</v>
      </c>
      <c r="BB22" s="128">
        <v>7.5832999999999998E-2</v>
      </c>
      <c r="BC22" s="127">
        <v>-2.5501309999999999</v>
      </c>
      <c r="BD22" s="127">
        <v>-1.6739999999999999E-3</v>
      </c>
      <c r="BE22" s="127">
        <v>-0.60556399999999999</v>
      </c>
      <c r="BF22" s="128">
        <v>8.1379999999999994E-2</v>
      </c>
      <c r="BG22" s="128">
        <v>1.388682</v>
      </c>
      <c r="BH22" s="128">
        <v>0.78840100000000002</v>
      </c>
      <c r="BI22" s="128">
        <v>0.522818</v>
      </c>
      <c r="BJ22" s="128">
        <v>2.9150860000000001</v>
      </c>
      <c r="BK22" s="128">
        <v>0.40176000000000001</v>
      </c>
      <c r="BL22" s="127">
        <v>-0.57065699999999997</v>
      </c>
      <c r="BM22" s="127">
        <v>-1.177745</v>
      </c>
      <c r="BN22" s="127">
        <v>-0.27948000000000001</v>
      </c>
      <c r="BO22" s="128">
        <v>0.399756</v>
      </c>
      <c r="BP22" s="128">
        <v>1.062006</v>
      </c>
      <c r="BQ22" s="128">
        <v>0.13291</v>
      </c>
      <c r="BR22" s="127">
        <v>-0.32796799999999998</v>
      </c>
      <c r="BS22" s="128">
        <v>1.3537E-2</v>
      </c>
      <c r="BT22" s="128">
        <v>3.3745999999999998E-2</v>
      </c>
      <c r="BU22" s="127">
        <v>-2.310921</v>
      </c>
      <c r="BV22" s="128">
        <v>1.016E-3</v>
      </c>
      <c r="BW22" s="128">
        <v>9.1849E-2</v>
      </c>
      <c r="BX22" s="128">
        <v>0.202704</v>
      </c>
      <c r="BY22" s="128">
        <v>2.2197979999999999</v>
      </c>
      <c r="BZ22" s="123">
        <v>46.703424599999998</v>
      </c>
      <c r="CA22" s="123">
        <v>46.703424599999998</v>
      </c>
      <c r="CB22" s="123">
        <v>41.998543769999998</v>
      </c>
      <c r="CC22" s="123">
        <v>88.276685790000002</v>
      </c>
      <c r="CD22" s="123">
        <v>86.374842380000004</v>
      </c>
      <c r="CE22" s="123">
        <v>103.32475757</v>
      </c>
      <c r="CF22" s="123">
        <v>103.03773456</v>
      </c>
      <c r="CG22" s="123">
        <v>80.018515199999996</v>
      </c>
      <c r="CH22" s="123">
        <v>62.199417259999997</v>
      </c>
      <c r="CI22" s="123">
        <v>54.529580770000003</v>
      </c>
      <c r="CJ22" s="123">
        <v>11.113285380000001</v>
      </c>
      <c r="CK22" s="123">
        <v>5.4348698899999999</v>
      </c>
      <c r="CL22" s="123">
        <v>15.946942200000001</v>
      </c>
      <c r="CM22" s="123">
        <v>38.094110639999997</v>
      </c>
      <c r="CN22" s="123">
        <v>38.502010149999997</v>
      </c>
      <c r="CO22" s="123">
        <v>28.728879710000001</v>
      </c>
      <c r="CP22" s="123">
        <v>14.664937589999999</v>
      </c>
      <c r="CQ22" s="123">
        <v>14.42176585</v>
      </c>
      <c r="CR22" s="123">
        <v>19.670949369999999</v>
      </c>
      <c r="CS22" s="123">
        <v>19.387936029999999</v>
      </c>
      <c r="CT22" s="123">
        <v>19.724042560000001</v>
      </c>
      <c r="CU22" s="123">
        <v>58.89123515</v>
      </c>
      <c r="CV22" s="123">
        <v>56.548682839999998</v>
      </c>
      <c r="CW22" s="123">
        <v>49.879396380000003</v>
      </c>
      <c r="CX22" s="123">
        <v>42.449113420000003</v>
      </c>
      <c r="CY22" s="125">
        <v>46142</v>
      </c>
      <c r="CZ22" s="125">
        <v>46142</v>
      </c>
      <c r="DA22" s="125">
        <v>46112</v>
      </c>
      <c r="DB22" s="125">
        <v>46081</v>
      </c>
      <c r="DC22" s="125">
        <v>46053</v>
      </c>
      <c r="DD22" s="125">
        <v>46022</v>
      </c>
      <c r="DE22" s="125">
        <v>45991</v>
      </c>
      <c r="DF22" s="125">
        <v>45961</v>
      </c>
      <c r="DG22" s="125">
        <v>45930</v>
      </c>
      <c r="DH22" s="125">
        <v>45900</v>
      </c>
      <c r="DI22" s="125">
        <v>45869</v>
      </c>
      <c r="DJ22" s="125">
        <v>45838</v>
      </c>
      <c r="DK22" s="125">
        <v>45808</v>
      </c>
      <c r="DL22" s="125">
        <v>45777</v>
      </c>
      <c r="DM22" s="125">
        <v>45747</v>
      </c>
      <c r="DN22" s="125">
        <v>45716</v>
      </c>
      <c r="DO22" s="125">
        <v>45688</v>
      </c>
      <c r="DP22" s="125">
        <v>45657</v>
      </c>
      <c r="DQ22" s="125">
        <v>45626</v>
      </c>
      <c r="DR22" s="125">
        <v>45596</v>
      </c>
      <c r="DS22" s="125">
        <v>45565</v>
      </c>
      <c r="DT22" s="125">
        <v>45535</v>
      </c>
      <c r="DU22" s="125">
        <v>45504</v>
      </c>
      <c r="DV22" s="125">
        <v>45473</v>
      </c>
      <c r="DW22" s="125">
        <v>45443</v>
      </c>
      <c r="DX22" s="126" t="s">
        <v>150</v>
      </c>
      <c r="DY22" s="126" t="s">
        <v>150</v>
      </c>
      <c r="DZ22" s="126" t="s">
        <v>150</v>
      </c>
      <c r="EA22" s="126" t="s">
        <v>150</v>
      </c>
      <c r="EB22" s="126" t="s">
        <v>150</v>
      </c>
      <c r="EC22" s="126" t="s">
        <v>150</v>
      </c>
      <c r="ED22" s="126" t="s">
        <v>150</v>
      </c>
      <c r="EE22" s="126" t="s">
        <v>150</v>
      </c>
      <c r="EF22" s="126" t="s">
        <v>150</v>
      </c>
      <c r="EG22" s="126" t="s">
        <v>150</v>
      </c>
      <c r="EH22" s="126" t="s">
        <v>150</v>
      </c>
      <c r="EI22" s="126" t="s">
        <v>150</v>
      </c>
      <c r="EJ22" s="126" t="s">
        <v>150</v>
      </c>
      <c r="EK22" s="126" t="s">
        <v>150</v>
      </c>
      <c r="EL22" s="126" t="s">
        <v>150</v>
      </c>
      <c r="EM22" s="126" t="s">
        <v>150</v>
      </c>
      <c r="EN22" s="126" t="s">
        <v>150</v>
      </c>
      <c r="EO22" s="126" t="s">
        <v>150</v>
      </c>
      <c r="EP22" s="126" t="s">
        <v>150</v>
      </c>
      <c r="EQ22" s="126" t="s">
        <v>150</v>
      </c>
      <c r="ER22" s="126" t="s">
        <v>150</v>
      </c>
      <c r="ES22" s="126" t="s">
        <v>150</v>
      </c>
      <c r="ET22" s="126" t="s">
        <v>150</v>
      </c>
      <c r="EU22" s="126" t="s">
        <v>150</v>
      </c>
      <c r="EV22" s="126" t="s">
        <v>150</v>
      </c>
      <c r="EW22" s="126" t="s">
        <v>151</v>
      </c>
      <c r="EX22" s="126" t="s">
        <v>152</v>
      </c>
      <c r="EY22" s="123">
        <v>20882.03607369</v>
      </c>
      <c r="EZ22" s="126"/>
      <c r="FA22" s="126" t="s">
        <v>144</v>
      </c>
      <c r="FB22" s="126" t="s">
        <v>144</v>
      </c>
      <c r="FC22" s="126" t="s">
        <v>144</v>
      </c>
      <c r="FD22" s="126" t="s">
        <v>144</v>
      </c>
      <c r="FE22" s="126" t="s">
        <v>144</v>
      </c>
      <c r="FF22" s="126" t="s">
        <v>144</v>
      </c>
      <c r="FG22" s="126" t="s">
        <v>144</v>
      </c>
      <c r="FH22" s="126" t="s">
        <v>144</v>
      </c>
      <c r="FI22" s="126" t="s">
        <v>144</v>
      </c>
      <c r="FJ22" s="126" t="s">
        <v>144</v>
      </c>
      <c r="FK22" s="126" t="s">
        <v>144</v>
      </c>
      <c r="FL22" s="126" t="s">
        <v>157</v>
      </c>
      <c r="FM22" s="126" t="s">
        <v>157</v>
      </c>
      <c r="FN22" s="126" t="s">
        <v>157</v>
      </c>
      <c r="FO22" s="126" t="s">
        <v>157</v>
      </c>
      <c r="FP22" s="126" t="s">
        <v>157</v>
      </c>
      <c r="FQ22" s="126" t="s">
        <v>157</v>
      </c>
      <c r="FR22" s="126" t="s">
        <v>157</v>
      </c>
      <c r="FS22" s="126" t="s">
        <v>157</v>
      </c>
      <c r="FT22" s="126" t="s">
        <v>157</v>
      </c>
      <c r="FU22" s="126" t="s">
        <v>157</v>
      </c>
      <c r="FV22" s="126" t="s">
        <v>157</v>
      </c>
      <c r="FW22" s="126" t="s">
        <v>157</v>
      </c>
      <c r="FX22" s="126" t="s">
        <v>157</v>
      </c>
      <c r="FY22" s="126" t="s">
        <v>144</v>
      </c>
      <c r="FZ22" s="126" t="s">
        <v>154</v>
      </c>
      <c r="GA22" s="126" t="s">
        <v>146</v>
      </c>
    </row>
    <row r="23" spans="1:183" ht="14.25" customHeight="1">
      <c r="A23" s="121">
        <v>21</v>
      </c>
      <c r="B23" s="121" t="s">
        <v>170</v>
      </c>
      <c r="C23" s="122">
        <v>4.4279999999999996E-3</v>
      </c>
      <c r="D23" s="122">
        <v>4.4279999999999996E-3</v>
      </c>
      <c r="E23" s="122">
        <v>4.4279999999999996E-3</v>
      </c>
      <c r="F23" s="122">
        <v>4.4669999999999996E-3</v>
      </c>
      <c r="G23" s="122">
        <v>4.4669999999999996E-3</v>
      </c>
      <c r="H23" s="122">
        <v>4.4669999999999996E-3</v>
      </c>
      <c r="I23" s="122">
        <v>4.4850000000000003E-3</v>
      </c>
      <c r="J23" s="122">
        <v>4.4850000000000003E-3</v>
      </c>
      <c r="K23" s="122">
        <v>4.4850000000000003E-3</v>
      </c>
      <c r="L23" s="122">
        <v>4.5009999999999998E-3</v>
      </c>
      <c r="M23" s="122">
        <v>4.5009999999999998E-3</v>
      </c>
      <c r="N23" s="122">
        <v>4.5009999999999998E-3</v>
      </c>
      <c r="O23" s="122">
        <v>4.516E-3</v>
      </c>
      <c r="P23" s="122">
        <v>4.516E-3</v>
      </c>
      <c r="Q23" s="122">
        <v>4.516E-3</v>
      </c>
      <c r="R23" s="122">
        <v>4.5300000000000002E-3</v>
      </c>
      <c r="S23" s="122">
        <v>4.5300000000000002E-3</v>
      </c>
      <c r="T23" s="122">
        <v>4.5300000000000002E-3</v>
      </c>
      <c r="U23" s="122">
        <v>4.5450000000000004E-3</v>
      </c>
      <c r="V23" s="122">
        <v>4.5450000000000004E-3</v>
      </c>
      <c r="W23" s="122">
        <v>4.5450000000000004E-3</v>
      </c>
      <c r="X23" s="122">
        <v>4.5510000000000004E-3</v>
      </c>
      <c r="Y23" s="122">
        <v>4.5510000000000004E-3</v>
      </c>
      <c r="Z23" s="122">
        <v>4.5510000000000004E-3</v>
      </c>
      <c r="AA23" s="122">
        <v>4.5510000000000004E-3</v>
      </c>
      <c r="AB23" s="123">
        <v>3.220907</v>
      </c>
      <c r="AC23" s="123">
        <v>3.220907</v>
      </c>
      <c r="AD23" s="123">
        <v>3.220907</v>
      </c>
      <c r="AE23" s="123">
        <v>3.2490969999999999</v>
      </c>
      <c r="AF23" s="123">
        <v>3.2490969999999999</v>
      </c>
      <c r="AG23" s="123">
        <v>3.2490969999999999</v>
      </c>
      <c r="AH23" s="123">
        <v>3.261892</v>
      </c>
      <c r="AI23" s="123">
        <v>3.261892</v>
      </c>
      <c r="AJ23" s="123">
        <v>3.261892</v>
      </c>
      <c r="AK23" s="123">
        <v>3.273647</v>
      </c>
      <c r="AL23" s="123">
        <v>3.273647</v>
      </c>
      <c r="AM23" s="123">
        <v>3.273647</v>
      </c>
      <c r="AN23" s="123">
        <v>3.2844220000000002</v>
      </c>
      <c r="AO23" s="123">
        <v>3.2844220000000002</v>
      </c>
      <c r="AP23" s="123">
        <v>3.2844220000000002</v>
      </c>
      <c r="AQ23" s="123">
        <v>3.2952020000000002</v>
      </c>
      <c r="AR23" s="123">
        <v>3.2952020000000002</v>
      </c>
      <c r="AS23" s="123">
        <v>3.2952020000000002</v>
      </c>
      <c r="AT23" s="123">
        <v>3.3055970000000001</v>
      </c>
      <c r="AU23" s="123">
        <v>3.3055970000000001</v>
      </c>
      <c r="AV23" s="123">
        <v>3.3055970000000001</v>
      </c>
      <c r="AW23" s="123">
        <v>3.310152</v>
      </c>
      <c r="AX23" s="123">
        <v>3.310152</v>
      </c>
      <c r="AY23" s="123">
        <v>3.310152</v>
      </c>
      <c r="AZ23" s="123">
        <v>3.310152</v>
      </c>
      <c r="BA23" s="124">
        <v>0</v>
      </c>
      <c r="BB23" s="124">
        <v>0</v>
      </c>
      <c r="BC23" s="127">
        <v>-2.819E-2</v>
      </c>
      <c r="BD23" s="124">
        <v>0</v>
      </c>
      <c r="BE23" s="124">
        <v>0</v>
      </c>
      <c r="BF23" s="127">
        <v>-1.2795000000000001E-2</v>
      </c>
      <c r="BG23" s="124">
        <v>0</v>
      </c>
      <c r="BH23" s="124">
        <v>0</v>
      </c>
      <c r="BI23" s="127">
        <v>-1.1755E-2</v>
      </c>
      <c r="BJ23" s="124">
        <v>0</v>
      </c>
      <c r="BK23" s="124">
        <v>0</v>
      </c>
      <c r="BL23" s="127">
        <v>-1.0775E-2</v>
      </c>
      <c r="BM23" s="124">
        <v>0</v>
      </c>
      <c r="BN23" s="124">
        <v>0</v>
      </c>
      <c r="BO23" s="127">
        <v>-1.078E-2</v>
      </c>
      <c r="BP23" s="124">
        <v>0</v>
      </c>
      <c r="BQ23" s="124">
        <v>0</v>
      </c>
      <c r="BR23" s="127">
        <v>-1.0395E-2</v>
      </c>
      <c r="BS23" s="124">
        <v>0</v>
      </c>
      <c r="BT23" s="124">
        <v>0</v>
      </c>
      <c r="BU23" s="127">
        <v>-4.555E-3</v>
      </c>
      <c r="BV23" s="124">
        <v>0</v>
      </c>
      <c r="BW23" s="124">
        <v>0</v>
      </c>
      <c r="BX23" s="124">
        <v>0</v>
      </c>
      <c r="BY23" s="124">
        <v>0</v>
      </c>
      <c r="BZ23" s="123">
        <v>41.419769049999999</v>
      </c>
      <c r="CA23" s="123">
        <v>41.419769049999999</v>
      </c>
      <c r="CB23" s="123">
        <v>41.419769049999999</v>
      </c>
      <c r="CC23" s="123">
        <v>52.264886949999998</v>
      </c>
      <c r="CD23" s="123">
        <v>52.264886949999998</v>
      </c>
      <c r="CE23" s="123">
        <v>52.264886949999998</v>
      </c>
      <c r="CF23" s="123">
        <v>48.71465791</v>
      </c>
      <c r="CG23" s="123">
        <v>48.71465791</v>
      </c>
      <c r="CH23" s="123">
        <v>48.71465791</v>
      </c>
      <c r="CI23" s="123">
        <v>54.717875479999996</v>
      </c>
      <c r="CJ23" s="123">
        <v>54.717875479999996</v>
      </c>
      <c r="CK23" s="123">
        <v>54.717875479999996</v>
      </c>
      <c r="CL23" s="123">
        <v>53.741949419999997</v>
      </c>
      <c r="CM23" s="123">
        <v>53.741949419999997</v>
      </c>
      <c r="CN23" s="123">
        <v>53.741949419999997</v>
      </c>
      <c r="CO23" s="123">
        <v>62.664507229999998</v>
      </c>
      <c r="CP23" s="123">
        <v>62.664507229999998</v>
      </c>
      <c r="CQ23" s="123">
        <v>62.664507229999998</v>
      </c>
      <c r="CR23" s="123">
        <v>62.749312519999997</v>
      </c>
      <c r="CS23" s="123">
        <v>62.749312519999997</v>
      </c>
      <c r="CT23" s="123">
        <v>62.749312519999997</v>
      </c>
      <c r="CU23" s="123">
        <v>50.691728490000003</v>
      </c>
      <c r="CV23" s="123">
        <v>50.691728490000003</v>
      </c>
      <c r="CW23" s="123">
        <v>50.691728490000003</v>
      </c>
      <c r="CX23" s="123">
        <v>45.044388929999997</v>
      </c>
      <c r="CY23" s="125">
        <v>46112</v>
      </c>
      <c r="CZ23" s="125">
        <v>46112</v>
      </c>
      <c r="DA23" s="125">
        <v>46112</v>
      </c>
      <c r="DB23" s="125">
        <v>46022</v>
      </c>
      <c r="DC23" s="125">
        <v>46022</v>
      </c>
      <c r="DD23" s="125">
        <v>46022</v>
      </c>
      <c r="DE23" s="125">
        <v>45930</v>
      </c>
      <c r="DF23" s="125">
        <v>45930</v>
      </c>
      <c r="DG23" s="125">
        <v>45930</v>
      </c>
      <c r="DH23" s="125">
        <v>45838</v>
      </c>
      <c r="DI23" s="125">
        <v>45838</v>
      </c>
      <c r="DJ23" s="125">
        <v>45838</v>
      </c>
      <c r="DK23" s="125">
        <v>45747</v>
      </c>
      <c r="DL23" s="125">
        <v>45747</v>
      </c>
      <c r="DM23" s="125">
        <v>45747</v>
      </c>
      <c r="DN23" s="125">
        <v>45657</v>
      </c>
      <c r="DO23" s="125">
        <v>45657</v>
      </c>
      <c r="DP23" s="125">
        <v>45657</v>
      </c>
      <c r="DQ23" s="125">
        <v>45565</v>
      </c>
      <c r="DR23" s="125">
        <v>45565</v>
      </c>
      <c r="DS23" s="125">
        <v>45565</v>
      </c>
      <c r="DT23" s="125">
        <v>45473</v>
      </c>
      <c r="DU23" s="125">
        <v>45473</v>
      </c>
      <c r="DV23" s="125">
        <v>45473</v>
      </c>
      <c r="DW23" s="125">
        <v>45382</v>
      </c>
      <c r="DX23" s="126" t="s">
        <v>141</v>
      </c>
      <c r="DY23" s="126" t="s">
        <v>141</v>
      </c>
      <c r="DZ23" s="126" t="s">
        <v>141</v>
      </c>
      <c r="EA23" s="126" t="s">
        <v>141</v>
      </c>
      <c r="EB23" s="126" t="s">
        <v>141</v>
      </c>
      <c r="EC23" s="126" t="s">
        <v>141</v>
      </c>
      <c r="ED23" s="126" t="s">
        <v>141</v>
      </c>
      <c r="EE23" s="126" t="s">
        <v>141</v>
      </c>
      <c r="EF23" s="126" t="s">
        <v>141</v>
      </c>
      <c r="EG23" s="126" t="s">
        <v>141</v>
      </c>
      <c r="EH23" s="126" t="s">
        <v>141</v>
      </c>
      <c r="EI23" s="126" t="s">
        <v>141</v>
      </c>
      <c r="EJ23" s="126" t="s">
        <v>141</v>
      </c>
      <c r="EK23" s="126" t="s">
        <v>141</v>
      </c>
      <c r="EL23" s="126" t="s">
        <v>141</v>
      </c>
      <c r="EM23" s="126" t="s">
        <v>141</v>
      </c>
      <c r="EN23" s="126" t="s">
        <v>141</v>
      </c>
      <c r="EO23" s="126" t="s">
        <v>141</v>
      </c>
      <c r="EP23" s="126" t="s">
        <v>141</v>
      </c>
      <c r="EQ23" s="126" t="s">
        <v>141</v>
      </c>
      <c r="ER23" s="126" t="s">
        <v>141</v>
      </c>
      <c r="ES23" s="126" t="s">
        <v>141</v>
      </c>
      <c r="ET23" s="126" t="s">
        <v>141</v>
      </c>
      <c r="EU23" s="126" t="s">
        <v>141</v>
      </c>
      <c r="EV23" s="126" t="s">
        <v>141</v>
      </c>
      <c r="EW23" s="126" t="s">
        <v>142</v>
      </c>
      <c r="EX23" s="126" t="s">
        <v>143</v>
      </c>
      <c r="EY23" s="123">
        <v>9985.9212936599997</v>
      </c>
      <c r="EZ23" s="126"/>
      <c r="FA23" s="126" t="s">
        <v>144</v>
      </c>
      <c r="FB23" s="126" t="s">
        <v>144</v>
      </c>
      <c r="FC23" s="126" t="s">
        <v>144</v>
      </c>
      <c r="FD23" s="126" t="s">
        <v>144</v>
      </c>
      <c r="FE23" s="126" t="s">
        <v>144</v>
      </c>
      <c r="FF23" s="126" t="s">
        <v>144</v>
      </c>
      <c r="FG23" s="126" t="s">
        <v>144</v>
      </c>
      <c r="FH23" s="126" t="s">
        <v>144</v>
      </c>
      <c r="FI23" s="126" t="s">
        <v>144</v>
      </c>
      <c r="FJ23" s="126" t="s">
        <v>144</v>
      </c>
      <c r="FK23" s="126" t="s">
        <v>144</v>
      </c>
      <c r="FL23" s="126" t="s">
        <v>144</v>
      </c>
      <c r="FM23" s="126" t="s">
        <v>144</v>
      </c>
      <c r="FN23" s="126" t="s">
        <v>144</v>
      </c>
      <c r="FO23" s="126" t="s">
        <v>144</v>
      </c>
      <c r="FP23" s="126" t="s">
        <v>144</v>
      </c>
      <c r="FQ23" s="126" t="s">
        <v>144</v>
      </c>
      <c r="FR23" s="126" t="s">
        <v>144</v>
      </c>
      <c r="FS23" s="126" t="s">
        <v>144</v>
      </c>
      <c r="FT23" s="126" t="s">
        <v>144</v>
      </c>
      <c r="FU23" s="126" t="s">
        <v>144</v>
      </c>
      <c r="FV23" s="126" t="s">
        <v>144</v>
      </c>
      <c r="FW23" s="126" t="s">
        <v>144</v>
      </c>
      <c r="FX23" s="126" t="s">
        <v>144</v>
      </c>
      <c r="FY23" s="126" t="s">
        <v>144</v>
      </c>
      <c r="FZ23" s="126" t="s">
        <v>148</v>
      </c>
      <c r="GA23" s="126" t="s">
        <v>146</v>
      </c>
    </row>
    <row r="24" spans="1:183" ht="14.25" customHeight="1">
      <c r="A24" s="121">
        <v>22</v>
      </c>
      <c r="B24" s="121" t="s">
        <v>239</v>
      </c>
      <c r="C24" s="122">
        <v>4.0899999999999999E-3</v>
      </c>
      <c r="D24" s="122">
        <v>4.0899999999999999E-3</v>
      </c>
      <c r="E24" s="122">
        <v>3.9370000000000004E-3</v>
      </c>
      <c r="F24" s="122">
        <v>4.5240000000000002E-3</v>
      </c>
      <c r="G24" s="122">
        <v>4.8009999999999997E-3</v>
      </c>
      <c r="H24" s="122">
        <v>5.7039999999999999E-3</v>
      </c>
      <c r="I24" s="122">
        <v>5.1460000000000004E-3</v>
      </c>
      <c r="J24" s="122">
        <v>5.3080000000000002E-3</v>
      </c>
      <c r="K24" s="122">
        <v>5.3030000000000004E-3</v>
      </c>
      <c r="L24" s="122">
        <v>4.3670000000000002E-3</v>
      </c>
      <c r="M24" s="122">
        <v>3.6440000000000001E-3</v>
      </c>
      <c r="N24" s="122">
        <v>3.2629999999999998E-3</v>
      </c>
      <c r="O24" s="122">
        <v>3.5799999999999998E-3</v>
      </c>
      <c r="P24" s="122">
        <v>3.4919999999999999E-3</v>
      </c>
      <c r="Q24" s="122">
        <v>3.7169999999999998E-3</v>
      </c>
      <c r="R24" s="122">
        <v>3.6519999999999999E-3</v>
      </c>
      <c r="S24" s="122">
        <v>3.4099999999999998E-3</v>
      </c>
      <c r="T24" s="122">
        <v>2.2680000000000001E-3</v>
      </c>
      <c r="U24" s="122">
        <v>2.307E-3</v>
      </c>
      <c r="V24" s="122">
        <v>2.294E-3</v>
      </c>
      <c r="W24" s="122">
        <v>2.2720000000000001E-3</v>
      </c>
      <c r="X24" s="122">
        <v>2.8890000000000001E-3</v>
      </c>
      <c r="Y24" s="122">
        <v>3.137E-3</v>
      </c>
      <c r="Z24" s="122">
        <v>3.4150000000000001E-3</v>
      </c>
      <c r="AA24" s="122">
        <v>3.297E-3</v>
      </c>
      <c r="AB24" s="123">
        <v>2.9751979999999998</v>
      </c>
      <c r="AC24" s="123">
        <v>2.9751979999999998</v>
      </c>
      <c r="AD24" s="123">
        <v>2.8632529999999998</v>
      </c>
      <c r="AE24" s="123">
        <v>3.290419</v>
      </c>
      <c r="AF24" s="123">
        <v>3.4916710000000002</v>
      </c>
      <c r="AG24" s="123">
        <v>4.1487150000000002</v>
      </c>
      <c r="AH24" s="123">
        <v>3.7432820000000002</v>
      </c>
      <c r="AI24" s="123">
        <v>3.8607320000000001</v>
      </c>
      <c r="AJ24" s="123">
        <v>3.8572760000000001</v>
      </c>
      <c r="AK24" s="123">
        <v>3.1764209999999999</v>
      </c>
      <c r="AL24" s="123">
        <v>2.6505830000000001</v>
      </c>
      <c r="AM24" s="123">
        <v>2.3732319999999998</v>
      </c>
      <c r="AN24" s="123">
        <v>2.604279</v>
      </c>
      <c r="AO24" s="123">
        <v>2.5400999999999998</v>
      </c>
      <c r="AP24" s="123">
        <v>2.7038630000000001</v>
      </c>
      <c r="AQ24" s="123">
        <v>2.6565919999999998</v>
      </c>
      <c r="AR24" s="123">
        <v>2.4800520000000001</v>
      </c>
      <c r="AS24" s="123">
        <v>1.6495059999999999</v>
      </c>
      <c r="AT24" s="123">
        <v>1.6780889999999999</v>
      </c>
      <c r="AU24" s="123">
        <v>1.6681809999999999</v>
      </c>
      <c r="AV24" s="123">
        <v>1.6526670000000001</v>
      </c>
      <c r="AW24" s="123">
        <v>2.1012569999999999</v>
      </c>
      <c r="AX24" s="123">
        <v>2.2818749999999999</v>
      </c>
      <c r="AY24" s="123">
        <v>2.483609</v>
      </c>
      <c r="AZ24" s="123">
        <v>2.3980009999999998</v>
      </c>
      <c r="BA24" s="124">
        <v>0</v>
      </c>
      <c r="BB24" s="128">
        <v>0.111945</v>
      </c>
      <c r="BC24" s="127">
        <v>-0.42716599999999999</v>
      </c>
      <c r="BD24" s="127">
        <v>-0.20125199999999999</v>
      </c>
      <c r="BE24" s="127">
        <v>-0.65704399999999996</v>
      </c>
      <c r="BF24" s="128">
        <v>0.40543299999999999</v>
      </c>
      <c r="BG24" s="127">
        <v>-0.11745</v>
      </c>
      <c r="BH24" s="128">
        <v>3.4559999999999999E-3</v>
      </c>
      <c r="BI24" s="128">
        <v>0.68085499999999999</v>
      </c>
      <c r="BJ24" s="128">
        <v>0.52583800000000003</v>
      </c>
      <c r="BK24" s="128">
        <v>0.27735100000000001</v>
      </c>
      <c r="BL24" s="127">
        <v>-0.231047</v>
      </c>
      <c r="BM24" s="128">
        <v>6.4179E-2</v>
      </c>
      <c r="BN24" s="127">
        <v>-0.16376299999999999</v>
      </c>
      <c r="BO24" s="128">
        <v>4.7271000000000001E-2</v>
      </c>
      <c r="BP24" s="128">
        <v>0.17654</v>
      </c>
      <c r="BQ24" s="128">
        <v>0.83054600000000001</v>
      </c>
      <c r="BR24" s="127">
        <v>-2.8583000000000001E-2</v>
      </c>
      <c r="BS24" s="128">
        <v>9.9080000000000001E-3</v>
      </c>
      <c r="BT24" s="128">
        <v>1.5514E-2</v>
      </c>
      <c r="BU24" s="127">
        <v>-0.44858999999999999</v>
      </c>
      <c r="BV24" s="127">
        <v>-0.180618</v>
      </c>
      <c r="BW24" s="127">
        <v>-0.201734</v>
      </c>
      <c r="BX24" s="128">
        <v>8.5608000000000004E-2</v>
      </c>
      <c r="BY24" s="127">
        <v>-0.13233400000000001</v>
      </c>
      <c r="BZ24" s="123">
        <v>41.580626979999998</v>
      </c>
      <c r="CA24" s="123">
        <v>41.580626979999998</v>
      </c>
      <c r="CB24" s="123">
        <v>36.820460199999999</v>
      </c>
      <c r="CC24" s="123">
        <v>49.942406599999998</v>
      </c>
      <c r="CD24" s="123">
        <v>51.840340220000002</v>
      </c>
      <c r="CE24" s="123">
        <v>66.736117899999996</v>
      </c>
      <c r="CF24" s="123">
        <v>60.81759641</v>
      </c>
      <c r="CG24" s="123">
        <v>62.369525250000002</v>
      </c>
      <c r="CH24" s="123">
        <v>57.606407820000001</v>
      </c>
      <c r="CI24" s="123">
        <v>47.558706860000001</v>
      </c>
      <c r="CJ24" s="123">
        <v>40.522818739999998</v>
      </c>
      <c r="CK24" s="123">
        <v>39.667750689999998</v>
      </c>
      <c r="CL24" s="123">
        <v>46.360442059999997</v>
      </c>
      <c r="CM24" s="123">
        <v>46.665128459999998</v>
      </c>
      <c r="CN24" s="123">
        <v>44.24244771</v>
      </c>
      <c r="CO24" s="123">
        <v>39.073166090000001</v>
      </c>
      <c r="CP24" s="123">
        <v>40.806448070000002</v>
      </c>
      <c r="CQ24" s="123">
        <v>31.3684808</v>
      </c>
      <c r="CR24" s="123">
        <v>30.386238259999999</v>
      </c>
      <c r="CS24" s="123">
        <v>30.147909169999998</v>
      </c>
      <c r="CT24" s="123">
        <v>31.37216003</v>
      </c>
      <c r="CU24" s="123">
        <v>36.939299820000002</v>
      </c>
      <c r="CV24" s="123">
        <v>38.530522840000003</v>
      </c>
      <c r="CW24" s="123">
        <v>38.034033809999997</v>
      </c>
      <c r="CX24" s="123">
        <v>33.326648919999997</v>
      </c>
      <c r="CY24" s="125">
        <v>46142</v>
      </c>
      <c r="CZ24" s="125">
        <v>46142</v>
      </c>
      <c r="DA24" s="125">
        <v>46112</v>
      </c>
      <c r="DB24" s="125">
        <v>46081</v>
      </c>
      <c r="DC24" s="125">
        <v>46053</v>
      </c>
      <c r="DD24" s="125">
        <v>46022</v>
      </c>
      <c r="DE24" s="125">
        <v>45991</v>
      </c>
      <c r="DF24" s="125">
        <v>45961</v>
      </c>
      <c r="DG24" s="125">
        <v>45930</v>
      </c>
      <c r="DH24" s="125">
        <v>45900</v>
      </c>
      <c r="DI24" s="125">
        <v>45869</v>
      </c>
      <c r="DJ24" s="125">
        <v>45838</v>
      </c>
      <c r="DK24" s="125">
        <v>45808</v>
      </c>
      <c r="DL24" s="125">
        <v>45777</v>
      </c>
      <c r="DM24" s="125">
        <v>45747</v>
      </c>
      <c r="DN24" s="125">
        <v>45716</v>
      </c>
      <c r="DO24" s="125">
        <v>45688</v>
      </c>
      <c r="DP24" s="125">
        <v>45657</v>
      </c>
      <c r="DQ24" s="125">
        <v>45626</v>
      </c>
      <c r="DR24" s="125">
        <v>45596</v>
      </c>
      <c r="DS24" s="125">
        <v>45565</v>
      </c>
      <c r="DT24" s="125">
        <v>45535</v>
      </c>
      <c r="DU24" s="125">
        <v>45504</v>
      </c>
      <c r="DV24" s="125">
        <v>45473</v>
      </c>
      <c r="DW24" s="125">
        <v>45443</v>
      </c>
      <c r="DX24" s="126" t="s">
        <v>150</v>
      </c>
      <c r="DY24" s="126" t="s">
        <v>150</v>
      </c>
      <c r="DZ24" s="126" t="s">
        <v>150</v>
      </c>
      <c r="EA24" s="126" t="s">
        <v>150</v>
      </c>
      <c r="EB24" s="126" t="s">
        <v>150</v>
      </c>
      <c r="EC24" s="126" t="s">
        <v>150</v>
      </c>
      <c r="ED24" s="126" t="s">
        <v>150</v>
      </c>
      <c r="EE24" s="126" t="s">
        <v>150</v>
      </c>
      <c r="EF24" s="126" t="s">
        <v>150</v>
      </c>
      <c r="EG24" s="126" t="s">
        <v>150</v>
      </c>
      <c r="EH24" s="126" t="s">
        <v>150</v>
      </c>
      <c r="EI24" s="126" t="s">
        <v>150</v>
      </c>
      <c r="EJ24" s="126" t="s">
        <v>150</v>
      </c>
      <c r="EK24" s="126" t="s">
        <v>150</v>
      </c>
      <c r="EL24" s="126" t="s">
        <v>150</v>
      </c>
      <c r="EM24" s="126" t="s">
        <v>150</v>
      </c>
      <c r="EN24" s="126" t="s">
        <v>150</v>
      </c>
      <c r="EO24" s="126" t="s">
        <v>150</v>
      </c>
      <c r="EP24" s="126" t="s">
        <v>150</v>
      </c>
      <c r="EQ24" s="126" t="s">
        <v>150</v>
      </c>
      <c r="ER24" s="126" t="s">
        <v>150</v>
      </c>
      <c r="ES24" s="126" t="s">
        <v>150</v>
      </c>
      <c r="ET24" s="126" t="s">
        <v>150</v>
      </c>
      <c r="EU24" s="126" t="s">
        <v>150</v>
      </c>
      <c r="EV24" s="126" t="s">
        <v>150</v>
      </c>
      <c r="EW24" s="126" t="s">
        <v>151</v>
      </c>
      <c r="EX24" s="126" t="s">
        <v>152</v>
      </c>
      <c r="EY24" s="123">
        <v>10095.885526739999</v>
      </c>
      <c r="EZ24" s="126" t="s">
        <v>156</v>
      </c>
      <c r="FA24" s="126" t="s">
        <v>157</v>
      </c>
      <c r="FB24" s="126" t="s">
        <v>157</v>
      </c>
      <c r="FC24" s="126" t="s">
        <v>157</v>
      </c>
      <c r="FD24" s="126" t="s">
        <v>157</v>
      </c>
      <c r="FE24" s="126" t="s">
        <v>157</v>
      </c>
      <c r="FF24" s="126" t="s">
        <v>157</v>
      </c>
      <c r="FG24" s="126" t="s">
        <v>157</v>
      </c>
      <c r="FH24" s="126" t="s">
        <v>157</v>
      </c>
      <c r="FI24" s="126" t="s">
        <v>157</v>
      </c>
      <c r="FJ24" s="126" t="s">
        <v>157</v>
      </c>
      <c r="FK24" s="126" t="s">
        <v>157</v>
      </c>
      <c r="FL24" s="126" t="s">
        <v>157</v>
      </c>
      <c r="FM24" s="126" t="s">
        <v>157</v>
      </c>
      <c r="FN24" s="126" t="s">
        <v>157</v>
      </c>
      <c r="FO24" s="126" t="s">
        <v>157</v>
      </c>
      <c r="FP24" s="126" t="s">
        <v>157</v>
      </c>
      <c r="FQ24" s="126" t="s">
        <v>157</v>
      </c>
      <c r="FR24" s="126" t="s">
        <v>157</v>
      </c>
      <c r="FS24" s="126" t="s">
        <v>157</v>
      </c>
      <c r="FT24" s="126" t="s">
        <v>157</v>
      </c>
      <c r="FU24" s="126" t="s">
        <v>157</v>
      </c>
      <c r="FV24" s="126" t="s">
        <v>157</v>
      </c>
      <c r="FW24" s="126" t="s">
        <v>157</v>
      </c>
      <c r="FX24" s="126" t="s">
        <v>157</v>
      </c>
      <c r="FY24" s="126" t="s">
        <v>157</v>
      </c>
      <c r="FZ24" s="126" t="s">
        <v>154</v>
      </c>
      <c r="GA24" s="126" t="s">
        <v>146</v>
      </c>
    </row>
    <row r="25" spans="1:183" ht="14.25" customHeight="1">
      <c r="A25" s="121">
        <v>23</v>
      </c>
      <c r="B25" s="121" t="s">
        <v>183</v>
      </c>
      <c r="C25" s="122">
        <v>3.9779999999999998E-3</v>
      </c>
      <c r="D25" s="122">
        <v>3.9779999999999998E-3</v>
      </c>
      <c r="E25" s="122">
        <v>2.8340000000000001E-3</v>
      </c>
      <c r="F25" s="122">
        <v>2.4989999999999999E-3</v>
      </c>
      <c r="G25" s="122">
        <v>2.5379999999999999E-3</v>
      </c>
      <c r="H25" s="122">
        <v>2.653E-3</v>
      </c>
      <c r="I25" s="122">
        <v>2.2369999999999998E-3</v>
      </c>
      <c r="J25" s="122">
        <v>7.4700000000000005E-4</v>
      </c>
      <c r="K25" s="122">
        <v>6.9099999999999999E-4</v>
      </c>
      <c r="L25" s="122">
        <v>7.9799999999999999E-4</v>
      </c>
      <c r="M25" s="122">
        <v>3.4489999999999998E-3</v>
      </c>
      <c r="N25" s="122">
        <v>5.2069999999999998E-3</v>
      </c>
      <c r="O25" s="122">
        <v>6.8240000000000002E-3</v>
      </c>
      <c r="P25" s="122">
        <v>6.8910000000000004E-3</v>
      </c>
      <c r="Q25" s="122">
        <v>7.1019999999999998E-3</v>
      </c>
      <c r="R25" s="122">
        <v>6.4660000000000004E-3</v>
      </c>
      <c r="S25" s="122">
        <v>6.4859999999999996E-3</v>
      </c>
      <c r="T25" s="122">
        <v>6.0499999999999998E-3</v>
      </c>
      <c r="U25" s="122">
        <v>5.2830000000000004E-3</v>
      </c>
      <c r="V25" s="122">
        <v>5.0369999999999998E-3</v>
      </c>
      <c r="W25" s="122">
        <v>4.7239999999999999E-3</v>
      </c>
      <c r="X25" s="122">
        <v>3.6489999999999999E-3</v>
      </c>
      <c r="Y25" s="122">
        <v>3.5260000000000001E-3</v>
      </c>
      <c r="Z25" s="122">
        <v>3.0179999999999998E-3</v>
      </c>
      <c r="AA25" s="122">
        <v>2.9989999999999999E-3</v>
      </c>
      <c r="AB25" s="123">
        <v>2.8930699999999998</v>
      </c>
      <c r="AC25" s="123">
        <v>2.8930699999999998</v>
      </c>
      <c r="AD25" s="123">
        <v>2.0614050000000002</v>
      </c>
      <c r="AE25" s="123">
        <v>1.8178810000000001</v>
      </c>
      <c r="AF25" s="123">
        <v>1.8460259999999999</v>
      </c>
      <c r="AG25" s="123">
        <v>1.929773</v>
      </c>
      <c r="AH25" s="123">
        <v>1.627065</v>
      </c>
      <c r="AI25" s="123">
        <v>0.54350900000000002</v>
      </c>
      <c r="AJ25" s="123">
        <v>0.50275199999999998</v>
      </c>
      <c r="AK25" s="123">
        <v>0.58052099999999995</v>
      </c>
      <c r="AL25" s="123">
        <v>2.5084399999999998</v>
      </c>
      <c r="AM25" s="123">
        <v>3.7869790000000001</v>
      </c>
      <c r="AN25" s="123">
        <v>4.9634489999999998</v>
      </c>
      <c r="AO25" s="123">
        <v>5.0120120000000004</v>
      </c>
      <c r="AP25" s="123">
        <v>5.1654590000000002</v>
      </c>
      <c r="AQ25" s="123">
        <v>4.703182</v>
      </c>
      <c r="AR25" s="123">
        <v>4.7175450000000003</v>
      </c>
      <c r="AS25" s="123">
        <v>4.4007589999999999</v>
      </c>
      <c r="AT25" s="123">
        <v>3.8423050000000001</v>
      </c>
      <c r="AU25" s="123">
        <v>3.6635680000000002</v>
      </c>
      <c r="AV25" s="123">
        <v>3.4357220000000002</v>
      </c>
      <c r="AW25" s="123">
        <v>2.6540370000000002</v>
      </c>
      <c r="AX25" s="123">
        <v>2.564511</v>
      </c>
      <c r="AY25" s="123">
        <v>2.1948439999999998</v>
      </c>
      <c r="AZ25" s="123">
        <v>2.181171</v>
      </c>
      <c r="BA25" s="124">
        <v>0</v>
      </c>
      <c r="BB25" s="128">
        <v>0.83166499999999999</v>
      </c>
      <c r="BC25" s="128">
        <v>0.24352399999999999</v>
      </c>
      <c r="BD25" s="127">
        <v>-2.8145E-2</v>
      </c>
      <c r="BE25" s="127">
        <v>-8.3747000000000002E-2</v>
      </c>
      <c r="BF25" s="128">
        <v>0.30270799999999998</v>
      </c>
      <c r="BG25" s="128">
        <v>1.083556</v>
      </c>
      <c r="BH25" s="128">
        <v>4.0757000000000002E-2</v>
      </c>
      <c r="BI25" s="127">
        <v>-7.7769000000000005E-2</v>
      </c>
      <c r="BJ25" s="127">
        <v>-1.9279189999999999</v>
      </c>
      <c r="BK25" s="127">
        <v>-1.2785390000000001</v>
      </c>
      <c r="BL25" s="127">
        <v>-1.1764699999999999</v>
      </c>
      <c r="BM25" s="127">
        <v>-4.8563000000000002E-2</v>
      </c>
      <c r="BN25" s="127">
        <v>-0.153447</v>
      </c>
      <c r="BO25" s="128">
        <v>0.46227699999999999</v>
      </c>
      <c r="BP25" s="127">
        <v>-1.4363000000000001E-2</v>
      </c>
      <c r="BQ25" s="128">
        <v>0.31678600000000001</v>
      </c>
      <c r="BR25" s="128">
        <v>0.55845400000000001</v>
      </c>
      <c r="BS25" s="128">
        <v>0.17873700000000001</v>
      </c>
      <c r="BT25" s="128">
        <v>0.22784599999999999</v>
      </c>
      <c r="BU25" s="128">
        <v>0.78168499999999996</v>
      </c>
      <c r="BV25" s="128">
        <v>8.9525999999999994E-2</v>
      </c>
      <c r="BW25" s="128">
        <v>0.36966700000000002</v>
      </c>
      <c r="BX25" s="128">
        <v>1.3672999999999999E-2</v>
      </c>
      <c r="BY25" s="128">
        <v>0.51076600000000005</v>
      </c>
      <c r="BZ25" s="123">
        <v>40.432826480000003</v>
      </c>
      <c r="CA25" s="123">
        <v>40.432826480000003</v>
      </c>
      <c r="CB25" s="123">
        <v>26.508967510000002</v>
      </c>
      <c r="CC25" s="123">
        <v>27.592033730000001</v>
      </c>
      <c r="CD25" s="123">
        <v>27.407684140000001</v>
      </c>
      <c r="CE25" s="123">
        <v>31.042276569999999</v>
      </c>
      <c r="CF25" s="123">
        <v>26.435139670000002</v>
      </c>
      <c r="CG25" s="123">
        <v>8.7803033999999993</v>
      </c>
      <c r="CH25" s="123">
        <v>7.5083392399999997</v>
      </c>
      <c r="CI25" s="123">
        <v>8.6918037800000008</v>
      </c>
      <c r="CJ25" s="123">
        <v>38.349698709999998</v>
      </c>
      <c r="CK25" s="123">
        <v>63.298042019999997</v>
      </c>
      <c r="CL25" s="123">
        <v>88.357541479999995</v>
      </c>
      <c r="CM25" s="123">
        <v>92.077549629999993</v>
      </c>
      <c r="CN25" s="123">
        <v>84.520757779999997</v>
      </c>
      <c r="CO25" s="123">
        <v>69.174420240000003</v>
      </c>
      <c r="CP25" s="123">
        <v>77.621862379999996</v>
      </c>
      <c r="CQ25" s="123">
        <v>83.688767540000001</v>
      </c>
      <c r="CR25" s="123">
        <v>69.575091189999995</v>
      </c>
      <c r="CS25" s="123">
        <v>66.209191509999997</v>
      </c>
      <c r="CT25" s="123">
        <v>65.219442520000001</v>
      </c>
      <c r="CU25" s="123">
        <v>46.656962229999998</v>
      </c>
      <c r="CV25" s="123">
        <v>43.302963429999998</v>
      </c>
      <c r="CW25" s="123">
        <v>33.6118813</v>
      </c>
      <c r="CX25" s="123">
        <v>30.313215110000002</v>
      </c>
      <c r="CY25" s="125">
        <v>46142</v>
      </c>
      <c r="CZ25" s="125">
        <v>46142</v>
      </c>
      <c r="DA25" s="125">
        <v>46112</v>
      </c>
      <c r="DB25" s="125">
        <v>46081</v>
      </c>
      <c r="DC25" s="125">
        <v>46053</v>
      </c>
      <c r="DD25" s="125">
        <v>46022</v>
      </c>
      <c r="DE25" s="125">
        <v>45991</v>
      </c>
      <c r="DF25" s="125">
        <v>45961</v>
      </c>
      <c r="DG25" s="125">
        <v>45930</v>
      </c>
      <c r="DH25" s="125">
        <v>45900</v>
      </c>
      <c r="DI25" s="125">
        <v>45869</v>
      </c>
      <c r="DJ25" s="125">
        <v>45838</v>
      </c>
      <c r="DK25" s="125">
        <v>45808</v>
      </c>
      <c r="DL25" s="125">
        <v>45777</v>
      </c>
      <c r="DM25" s="125">
        <v>45747</v>
      </c>
      <c r="DN25" s="125">
        <v>45716</v>
      </c>
      <c r="DO25" s="125">
        <v>45688</v>
      </c>
      <c r="DP25" s="125">
        <v>45657</v>
      </c>
      <c r="DQ25" s="125">
        <v>45626</v>
      </c>
      <c r="DR25" s="125">
        <v>45596</v>
      </c>
      <c r="DS25" s="125">
        <v>45565</v>
      </c>
      <c r="DT25" s="125">
        <v>45535</v>
      </c>
      <c r="DU25" s="125">
        <v>45504</v>
      </c>
      <c r="DV25" s="125">
        <v>45473</v>
      </c>
      <c r="DW25" s="125">
        <v>45443</v>
      </c>
      <c r="DX25" s="126" t="s">
        <v>150</v>
      </c>
      <c r="DY25" s="126" t="s">
        <v>150</v>
      </c>
      <c r="DZ25" s="126" t="s">
        <v>150</v>
      </c>
      <c r="EA25" s="126" t="s">
        <v>150</v>
      </c>
      <c r="EB25" s="126" t="s">
        <v>150</v>
      </c>
      <c r="EC25" s="126" t="s">
        <v>150</v>
      </c>
      <c r="ED25" s="126" t="s">
        <v>150</v>
      </c>
      <c r="EE25" s="126" t="s">
        <v>150</v>
      </c>
      <c r="EF25" s="126" t="s">
        <v>150</v>
      </c>
      <c r="EG25" s="126" t="s">
        <v>150</v>
      </c>
      <c r="EH25" s="126" t="s">
        <v>150</v>
      </c>
      <c r="EI25" s="126" t="s">
        <v>150</v>
      </c>
      <c r="EJ25" s="126" t="s">
        <v>150</v>
      </c>
      <c r="EK25" s="126" t="s">
        <v>150</v>
      </c>
      <c r="EL25" s="126" t="s">
        <v>150</v>
      </c>
      <c r="EM25" s="126" t="s">
        <v>150</v>
      </c>
      <c r="EN25" s="126" t="s">
        <v>150</v>
      </c>
      <c r="EO25" s="126" t="s">
        <v>150</v>
      </c>
      <c r="EP25" s="126" t="s">
        <v>150</v>
      </c>
      <c r="EQ25" s="126" t="s">
        <v>150</v>
      </c>
      <c r="ER25" s="126" t="s">
        <v>150</v>
      </c>
      <c r="ES25" s="126" t="s">
        <v>150</v>
      </c>
      <c r="ET25" s="126" t="s">
        <v>150</v>
      </c>
      <c r="EU25" s="126" t="s">
        <v>150</v>
      </c>
      <c r="EV25" s="126" t="s">
        <v>150</v>
      </c>
      <c r="EW25" s="126" t="s">
        <v>151</v>
      </c>
      <c r="EX25" s="126" t="s">
        <v>152</v>
      </c>
      <c r="EY25" s="123">
        <v>24152.846259950002</v>
      </c>
      <c r="EZ25" s="126" t="s">
        <v>156</v>
      </c>
      <c r="FA25" s="126" t="s">
        <v>144</v>
      </c>
      <c r="FB25" s="126" t="s">
        <v>144</v>
      </c>
      <c r="FC25" s="126" t="s">
        <v>144</v>
      </c>
      <c r="FD25" s="126" t="s">
        <v>144</v>
      </c>
      <c r="FE25" s="126" t="s">
        <v>144</v>
      </c>
      <c r="FF25" s="126" t="s">
        <v>144</v>
      </c>
      <c r="FG25" s="126" t="s">
        <v>144</v>
      </c>
      <c r="FH25" s="126" t="s">
        <v>144</v>
      </c>
      <c r="FI25" s="126" t="s">
        <v>144</v>
      </c>
      <c r="FJ25" s="126" t="s">
        <v>144</v>
      </c>
      <c r="FK25" s="126" t="s">
        <v>144</v>
      </c>
      <c r="FL25" s="126" t="s">
        <v>144</v>
      </c>
      <c r="FM25" s="126" t="s">
        <v>144</v>
      </c>
      <c r="FN25" s="126" t="s">
        <v>144</v>
      </c>
      <c r="FO25" s="126" t="s">
        <v>144</v>
      </c>
      <c r="FP25" s="126" t="s">
        <v>144</v>
      </c>
      <c r="FQ25" s="126" t="s">
        <v>144</v>
      </c>
      <c r="FR25" s="126" t="s">
        <v>144</v>
      </c>
      <c r="FS25" s="126" t="s">
        <v>144</v>
      </c>
      <c r="FT25" s="126" t="s">
        <v>144</v>
      </c>
      <c r="FU25" s="126" t="s">
        <v>144</v>
      </c>
      <c r="FV25" s="126" t="s">
        <v>144</v>
      </c>
      <c r="FW25" s="126" t="s">
        <v>144</v>
      </c>
      <c r="FX25" s="126" t="s">
        <v>144</v>
      </c>
      <c r="FY25" s="126" t="s">
        <v>144</v>
      </c>
      <c r="FZ25" s="126" t="s">
        <v>154</v>
      </c>
      <c r="GA25" s="126" t="s">
        <v>146</v>
      </c>
    </row>
    <row r="26" spans="1:183" ht="14.25" customHeight="1">
      <c r="A26" s="121">
        <v>24</v>
      </c>
      <c r="B26" s="121" t="s">
        <v>223</v>
      </c>
      <c r="C26" s="122">
        <v>3.0599999999999998E-3</v>
      </c>
      <c r="D26" s="122">
        <v>3.0599999999999998E-3</v>
      </c>
      <c r="E26" s="122">
        <v>2.8240000000000001E-3</v>
      </c>
      <c r="F26" s="122">
        <v>3.0360000000000001E-3</v>
      </c>
      <c r="G26" s="122">
        <v>3.1319999999999998E-3</v>
      </c>
      <c r="H26" s="122">
        <v>3.2620000000000001E-3</v>
      </c>
      <c r="I26" s="122">
        <v>4.4780000000000002E-3</v>
      </c>
      <c r="J26" s="122">
        <v>4.5669999999999999E-3</v>
      </c>
      <c r="K26" s="122">
        <v>4.2979999999999997E-3</v>
      </c>
      <c r="L26" s="122">
        <v>4.2220000000000001E-3</v>
      </c>
      <c r="M26" s="122">
        <v>4.1510000000000002E-3</v>
      </c>
      <c r="N26" s="122">
        <v>4.0749999999999996E-3</v>
      </c>
      <c r="O26" s="122">
        <v>4.6129999999999999E-3</v>
      </c>
      <c r="P26" s="122">
        <v>4.5890000000000002E-3</v>
      </c>
      <c r="Q26" s="122">
        <v>4.8960000000000002E-3</v>
      </c>
      <c r="R26" s="122">
        <v>4.8549999999999999E-3</v>
      </c>
      <c r="S26" s="122">
        <v>4.849E-3</v>
      </c>
      <c r="T26" s="122">
        <v>4.7089999999999996E-3</v>
      </c>
      <c r="U26" s="122">
        <v>3.47E-3</v>
      </c>
      <c r="V26" s="122">
        <v>3.3050000000000002E-3</v>
      </c>
      <c r="W26" s="122">
        <v>3.2729999999999999E-3</v>
      </c>
      <c r="X26" s="122">
        <v>3.2929999999999999E-3</v>
      </c>
      <c r="Y26" s="122">
        <v>3.2200000000000002E-3</v>
      </c>
      <c r="Z26" s="122">
        <v>3.1649999999999998E-3</v>
      </c>
      <c r="AA26" s="122">
        <v>3.1719999999999999E-3</v>
      </c>
      <c r="AB26" s="123">
        <v>2.2259250000000002</v>
      </c>
      <c r="AC26" s="123">
        <v>2.2259250000000002</v>
      </c>
      <c r="AD26" s="123">
        <v>2.0543459999999998</v>
      </c>
      <c r="AE26" s="123">
        <v>2.2081729999999999</v>
      </c>
      <c r="AF26" s="123">
        <v>2.277733</v>
      </c>
      <c r="AG26" s="123">
        <v>2.3726970000000001</v>
      </c>
      <c r="AH26" s="123">
        <v>3.2569880000000002</v>
      </c>
      <c r="AI26" s="123">
        <v>3.3215219999999999</v>
      </c>
      <c r="AJ26" s="123">
        <v>3.1263740000000002</v>
      </c>
      <c r="AK26" s="123">
        <v>3.0709219999999999</v>
      </c>
      <c r="AL26" s="123">
        <v>3.0193669999999999</v>
      </c>
      <c r="AM26" s="123">
        <v>2.9639250000000001</v>
      </c>
      <c r="AN26" s="123">
        <v>3.3553310000000001</v>
      </c>
      <c r="AO26" s="123">
        <v>3.3375590000000002</v>
      </c>
      <c r="AP26" s="123">
        <v>3.5613769999999998</v>
      </c>
      <c r="AQ26" s="123">
        <v>3.531485</v>
      </c>
      <c r="AR26" s="123">
        <v>3.5270670000000002</v>
      </c>
      <c r="AS26" s="123">
        <v>3.4250129999999999</v>
      </c>
      <c r="AT26" s="123">
        <v>2.5238160000000001</v>
      </c>
      <c r="AU26" s="123">
        <v>2.403994</v>
      </c>
      <c r="AV26" s="123">
        <v>2.3809459999999998</v>
      </c>
      <c r="AW26" s="123">
        <v>2.3950640000000001</v>
      </c>
      <c r="AX26" s="123">
        <v>2.342168</v>
      </c>
      <c r="AY26" s="123">
        <v>2.3017110000000001</v>
      </c>
      <c r="AZ26" s="123">
        <v>2.306956</v>
      </c>
      <c r="BA26" s="124">
        <v>0</v>
      </c>
      <c r="BB26" s="128">
        <v>0.17157900000000001</v>
      </c>
      <c r="BC26" s="127">
        <v>-0.15382699999999999</v>
      </c>
      <c r="BD26" s="127">
        <v>-6.9559999999999997E-2</v>
      </c>
      <c r="BE26" s="127">
        <v>-9.4964000000000007E-2</v>
      </c>
      <c r="BF26" s="127">
        <v>-0.88429100000000005</v>
      </c>
      <c r="BG26" s="127">
        <v>-6.4533999999999994E-2</v>
      </c>
      <c r="BH26" s="128">
        <v>0.19514799999999999</v>
      </c>
      <c r="BI26" s="128">
        <v>5.5452000000000001E-2</v>
      </c>
      <c r="BJ26" s="128">
        <v>5.1554999999999997E-2</v>
      </c>
      <c r="BK26" s="128">
        <v>5.5441999999999998E-2</v>
      </c>
      <c r="BL26" s="127">
        <v>-0.39140599999999998</v>
      </c>
      <c r="BM26" s="128">
        <v>1.7772E-2</v>
      </c>
      <c r="BN26" s="127">
        <v>-0.22381799999999999</v>
      </c>
      <c r="BO26" s="128">
        <v>2.9891999999999998E-2</v>
      </c>
      <c r="BP26" s="128">
        <v>4.4180000000000001E-3</v>
      </c>
      <c r="BQ26" s="128">
        <v>0.10205400000000001</v>
      </c>
      <c r="BR26" s="128">
        <v>0.90119700000000003</v>
      </c>
      <c r="BS26" s="128">
        <v>0.119822</v>
      </c>
      <c r="BT26" s="128">
        <v>2.3047999999999999E-2</v>
      </c>
      <c r="BU26" s="127">
        <v>-1.4118E-2</v>
      </c>
      <c r="BV26" s="128">
        <v>5.2895999999999999E-2</v>
      </c>
      <c r="BW26" s="128">
        <v>4.0457E-2</v>
      </c>
      <c r="BX26" s="127">
        <v>-5.2449999999999997E-3</v>
      </c>
      <c r="BY26" s="127">
        <v>-0.591812</v>
      </c>
      <c r="BZ26" s="123">
        <v>31.10897396</v>
      </c>
      <c r="CA26" s="123">
        <v>31.10897396</v>
      </c>
      <c r="CB26" s="123">
        <v>26.41819117</v>
      </c>
      <c r="CC26" s="123">
        <v>33.515936359999998</v>
      </c>
      <c r="CD26" s="123">
        <v>33.817176259999997</v>
      </c>
      <c r="CE26" s="123">
        <v>38.167140119999999</v>
      </c>
      <c r="CF26" s="123">
        <v>52.916713649999998</v>
      </c>
      <c r="CG26" s="123">
        <v>53.658671529999999</v>
      </c>
      <c r="CH26" s="123">
        <v>46.690767170000001</v>
      </c>
      <c r="CI26" s="123">
        <v>45.979131600000002</v>
      </c>
      <c r="CJ26" s="123">
        <v>46.160886740000002</v>
      </c>
      <c r="CK26" s="123">
        <v>49.540979550000003</v>
      </c>
      <c r="CL26" s="123">
        <v>59.730400779999997</v>
      </c>
      <c r="CM26" s="123">
        <v>61.315546419999997</v>
      </c>
      <c r="CN26" s="123">
        <v>58.273675740000002</v>
      </c>
      <c r="CO26" s="123">
        <v>51.941095939999997</v>
      </c>
      <c r="CP26" s="123">
        <v>58.033894600000004</v>
      </c>
      <c r="CQ26" s="123">
        <v>65.133109259999998</v>
      </c>
      <c r="CR26" s="123">
        <v>45.700361719999997</v>
      </c>
      <c r="CS26" s="123">
        <v>43.445760829999998</v>
      </c>
      <c r="CT26" s="123">
        <v>45.196896250000002</v>
      </c>
      <c r="CU26" s="123">
        <v>42.104315270000001</v>
      </c>
      <c r="CV26" s="123">
        <v>39.548598249999998</v>
      </c>
      <c r="CW26" s="123">
        <v>35.248444499999998</v>
      </c>
      <c r="CX26" s="123">
        <v>32.061334700000003</v>
      </c>
      <c r="CY26" s="125">
        <v>46142</v>
      </c>
      <c r="CZ26" s="125">
        <v>46142</v>
      </c>
      <c r="DA26" s="125">
        <v>46112</v>
      </c>
      <c r="DB26" s="125">
        <v>46081</v>
      </c>
      <c r="DC26" s="125">
        <v>46053</v>
      </c>
      <c r="DD26" s="125">
        <v>46022</v>
      </c>
      <c r="DE26" s="125">
        <v>45991</v>
      </c>
      <c r="DF26" s="125">
        <v>45961</v>
      </c>
      <c r="DG26" s="125">
        <v>45930</v>
      </c>
      <c r="DH26" s="125">
        <v>45900</v>
      </c>
      <c r="DI26" s="125">
        <v>45869</v>
      </c>
      <c r="DJ26" s="125">
        <v>45838</v>
      </c>
      <c r="DK26" s="125">
        <v>45808</v>
      </c>
      <c r="DL26" s="125">
        <v>45777</v>
      </c>
      <c r="DM26" s="125">
        <v>45747</v>
      </c>
      <c r="DN26" s="125">
        <v>45716</v>
      </c>
      <c r="DO26" s="125">
        <v>45688</v>
      </c>
      <c r="DP26" s="125">
        <v>45657</v>
      </c>
      <c r="DQ26" s="125">
        <v>45626</v>
      </c>
      <c r="DR26" s="125">
        <v>45596</v>
      </c>
      <c r="DS26" s="125">
        <v>45565</v>
      </c>
      <c r="DT26" s="125">
        <v>45535</v>
      </c>
      <c r="DU26" s="125">
        <v>45504</v>
      </c>
      <c r="DV26" s="125">
        <v>45473</v>
      </c>
      <c r="DW26" s="125">
        <v>45443</v>
      </c>
      <c r="DX26" s="126" t="s">
        <v>150</v>
      </c>
      <c r="DY26" s="126" t="s">
        <v>150</v>
      </c>
      <c r="DZ26" s="126" t="s">
        <v>150</v>
      </c>
      <c r="EA26" s="126" t="s">
        <v>150</v>
      </c>
      <c r="EB26" s="126" t="s">
        <v>150</v>
      </c>
      <c r="EC26" s="126" t="s">
        <v>150</v>
      </c>
      <c r="ED26" s="126" t="s">
        <v>150</v>
      </c>
      <c r="EE26" s="126" t="s">
        <v>150</v>
      </c>
      <c r="EF26" s="126" t="s">
        <v>150</v>
      </c>
      <c r="EG26" s="126" t="s">
        <v>150</v>
      </c>
      <c r="EH26" s="126" t="s">
        <v>150</v>
      </c>
      <c r="EI26" s="126" t="s">
        <v>150</v>
      </c>
      <c r="EJ26" s="126" t="s">
        <v>150</v>
      </c>
      <c r="EK26" s="126" t="s">
        <v>150</v>
      </c>
      <c r="EL26" s="126" t="s">
        <v>150</v>
      </c>
      <c r="EM26" s="126" t="s">
        <v>150</v>
      </c>
      <c r="EN26" s="126" t="s">
        <v>150</v>
      </c>
      <c r="EO26" s="126" t="s">
        <v>150</v>
      </c>
      <c r="EP26" s="126" t="s">
        <v>150</v>
      </c>
      <c r="EQ26" s="126" t="s">
        <v>150</v>
      </c>
      <c r="ER26" s="126" t="s">
        <v>150</v>
      </c>
      <c r="ES26" s="126" t="s">
        <v>150</v>
      </c>
      <c r="ET26" s="126" t="s">
        <v>150</v>
      </c>
      <c r="EU26" s="126" t="s">
        <v>150</v>
      </c>
      <c r="EV26" s="126" t="s">
        <v>150</v>
      </c>
      <c r="EW26" s="126" t="s">
        <v>151</v>
      </c>
      <c r="EX26" s="126" t="s">
        <v>152</v>
      </c>
      <c r="EY26" s="123">
        <v>39439.372308880003</v>
      </c>
      <c r="EZ26" s="126" t="s">
        <v>178</v>
      </c>
      <c r="FA26" s="126" t="s">
        <v>144</v>
      </c>
      <c r="FB26" s="126" t="s">
        <v>144</v>
      </c>
      <c r="FC26" s="126" t="s">
        <v>144</v>
      </c>
      <c r="FD26" s="126" t="s">
        <v>144</v>
      </c>
      <c r="FE26" s="126" t="s">
        <v>144</v>
      </c>
      <c r="FF26" s="126" t="s">
        <v>144</v>
      </c>
      <c r="FG26" s="126" t="s">
        <v>144</v>
      </c>
      <c r="FH26" s="126" t="s">
        <v>144</v>
      </c>
      <c r="FI26" s="126" t="s">
        <v>144</v>
      </c>
      <c r="FJ26" s="126" t="s">
        <v>144</v>
      </c>
      <c r="FK26" s="126" t="s">
        <v>144</v>
      </c>
      <c r="FL26" s="126" t="s">
        <v>144</v>
      </c>
      <c r="FM26" s="126" t="s">
        <v>144</v>
      </c>
      <c r="FN26" s="126" t="s">
        <v>144</v>
      </c>
      <c r="FO26" s="126" t="s">
        <v>144</v>
      </c>
      <c r="FP26" s="126" t="s">
        <v>144</v>
      </c>
      <c r="FQ26" s="126" t="s">
        <v>144</v>
      </c>
      <c r="FR26" s="126" t="s">
        <v>144</v>
      </c>
      <c r="FS26" s="126" t="s">
        <v>144</v>
      </c>
      <c r="FT26" s="126" t="s">
        <v>144</v>
      </c>
      <c r="FU26" s="126" t="s">
        <v>144</v>
      </c>
      <c r="FV26" s="126" t="s">
        <v>144</v>
      </c>
      <c r="FW26" s="126" t="s">
        <v>144</v>
      </c>
      <c r="FX26" s="126" t="s">
        <v>144</v>
      </c>
      <c r="FY26" s="126" t="s">
        <v>144</v>
      </c>
      <c r="FZ26" s="126" t="s">
        <v>154</v>
      </c>
      <c r="GA26" s="126" t="s">
        <v>146</v>
      </c>
    </row>
    <row r="27" spans="1:183" ht="14.25" customHeight="1">
      <c r="A27" s="121">
        <v>25</v>
      </c>
      <c r="B27" s="121" t="s">
        <v>335</v>
      </c>
      <c r="C27" s="122">
        <v>2.2369999999999998E-3</v>
      </c>
      <c r="D27" s="122">
        <v>2.2369999999999998E-3</v>
      </c>
      <c r="E27" s="122">
        <v>2.2369999999999998E-3</v>
      </c>
      <c r="F27" s="122">
        <v>2.2369999999999998E-3</v>
      </c>
      <c r="G27" s="122">
        <v>2.2369999999999998E-3</v>
      </c>
      <c r="H27" s="122">
        <v>2.2369999999999998E-3</v>
      </c>
      <c r="I27" s="122">
        <v>2.2369999999999998E-3</v>
      </c>
      <c r="J27" s="122">
        <v>2.2369999999999998E-3</v>
      </c>
      <c r="K27" s="122">
        <v>2.2369999999999998E-3</v>
      </c>
      <c r="L27" s="122">
        <v>2.97E-3</v>
      </c>
      <c r="M27" s="122">
        <v>2.97E-3</v>
      </c>
      <c r="N27" s="122">
        <v>2.97E-3</v>
      </c>
      <c r="O27" s="122">
        <v>3.0790000000000001E-3</v>
      </c>
      <c r="P27" s="122">
        <v>3.0790000000000001E-3</v>
      </c>
      <c r="Q27" s="122">
        <v>3.0790000000000001E-3</v>
      </c>
      <c r="R27" s="122">
        <v>3.3990000000000001E-3</v>
      </c>
      <c r="S27" s="122">
        <v>3.3990000000000001E-3</v>
      </c>
      <c r="T27" s="122">
        <v>3.3990000000000001E-3</v>
      </c>
      <c r="U27" s="122">
        <v>3.6740000000000002E-3</v>
      </c>
      <c r="V27" s="122">
        <v>3.6740000000000002E-3</v>
      </c>
      <c r="W27" s="122">
        <v>3.6740000000000002E-3</v>
      </c>
      <c r="X27" s="122">
        <v>3.6740000000000002E-3</v>
      </c>
      <c r="Y27" s="122">
        <v>3.6740000000000002E-3</v>
      </c>
      <c r="Z27" s="122">
        <v>3.6740000000000002E-3</v>
      </c>
      <c r="AA27" s="122">
        <v>3.6740000000000002E-3</v>
      </c>
      <c r="AB27" s="123">
        <v>1.627094</v>
      </c>
      <c r="AC27" s="123">
        <v>1.627094</v>
      </c>
      <c r="AD27" s="123">
        <v>1.627094</v>
      </c>
      <c r="AE27" s="123">
        <v>1.627094</v>
      </c>
      <c r="AF27" s="123">
        <v>1.627094</v>
      </c>
      <c r="AG27" s="123">
        <v>1.627094</v>
      </c>
      <c r="AH27" s="123">
        <v>1.627094</v>
      </c>
      <c r="AI27" s="123">
        <v>1.627094</v>
      </c>
      <c r="AJ27" s="123">
        <v>1.627094</v>
      </c>
      <c r="AK27" s="123">
        <v>2.1602480000000002</v>
      </c>
      <c r="AL27" s="123">
        <v>2.1602480000000002</v>
      </c>
      <c r="AM27" s="123">
        <v>2.1602480000000002</v>
      </c>
      <c r="AN27" s="123">
        <v>2.2392729999999998</v>
      </c>
      <c r="AO27" s="123">
        <v>2.2392729999999998</v>
      </c>
      <c r="AP27" s="123">
        <v>2.2392729999999998</v>
      </c>
      <c r="AQ27" s="123">
        <v>2.4721440000000001</v>
      </c>
      <c r="AR27" s="123">
        <v>2.4721440000000001</v>
      </c>
      <c r="AS27" s="123">
        <v>2.4721440000000001</v>
      </c>
      <c r="AT27" s="123">
        <v>2.6722079999999999</v>
      </c>
      <c r="AU27" s="123">
        <v>2.6722079999999999</v>
      </c>
      <c r="AV27" s="123">
        <v>2.6722079999999999</v>
      </c>
      <c r="AW27" s="123">
        <v>2.6722079999999999</v>
      </c>
      <c r="AX27" s="123">
        <v>2.6722079999999999</v>
      </c>
      <c r="AY27" s="123">
        <v>2.6722079999999999</v>
      </c>
      <c r="AZ27" s="123">
        <v>2.6722079999999999</v>
      </c>
      <c r="BA27" s="124">
        <v>0</v>
      </c>
      <c r="BB27" s="124">
        <v>0</v>
      </c>
      <c r="BC27" s="124">
        <v>0</v>
      </c>
      <c r="BD27" s="124">
        <v>0</v>
      </c>
      <c r="BE27" s="124">
        <v>0</v>
      </c>
      <c r="BF27" s="124">
        <v>0</v>
      </c>
      <c r="BG27" s="124">
        <v>0</v>
      </c>
      <c r="BH27" s="124">
        <v>0</v>
      </c>
      <c r="BI27" s="127">
        <v>-0.53315400000000002</v>
      </c>
      <c r="BJ27" s="124">
        <v>0</v>
      </c>
      <c r="BK27" s="124">
        <v>0</v>
      </c>
      <c r="BL27" s="127">
        <v>-7.9024999999999998E-2</v>
      </c>
      <c r="BM27" s="124">
        <v>0</v>
      </c>
      <c r="BN27" s="124">
        <v>0</v>
      </c>
      <c r="BO27" s="127">
        <v>-0.23287099999999999</v>
      </c>
      <c r="BP27" s="124">
        <v>0</v>
      </c>
      <c r="BQ27" s="124">
        <v>0</v>
      </c>
      <c r="BR27" s="127">
        <v>-0.20006399999999999</v>
      </c>
      <c r="BS27" s="124">
        <v>0</v>
      </c>
      <c r="BT27" s="124">
        <v>0</v>
      </c>
      <c r="BU27" s="124">
        <v>0</v>
      </c>
      <c r="BV27" s="124">
        <v>0</v>
      </c>
      <c r="BW27" s="124">
        <v>0</v>
      </c>
      <c r="BX27" s="124">
        <v>0</v>
      </c>
      <c r="BY27" s="124">
        <v>0</v>
      </c>
      <c r="BZ27" s="123">
        <v>20.9238757</v>
      </c>
      <c r="CA27" s="123">
        <v>20.9238757</v>
      </c>
      <c r="CB27" s="123">
        <v>20.9238757</v>
      </c>
      <c r="CC27" s="123">
        <v>26.173390319999999</v>
      </c>
      <c r="CD27" s="123">
        <v>26.173390319999999</v>
      </c>
      <c r="CE27" s="123">
        <v>26.173390319999999</v>
      </c>
      <c r="CF27" s="123">
        <v>24.299801339999998</v>
      </c>
      <c r="CG27" s="123">
        <v>24.299801339999998</v>
      </c>
      <c r="CH27" s="123">
        <v>24.299801339999998</v>
      </c>
      <c r="CI27" s="123">
        <v>36.107796919999998</v>
      </c>
      <c r="CJ27" s="123">
        <v>36.107796919999998</v>
      </c>
      <c r="CK27" s="123">
        <v>36.107796919999998</v>
      </c>
      <c r="CL27" s="123">
        <v>36.64050975</v>
      </c>
      <c r="CM27" s="123">
        <v>36.64050975</v>
      </c>
      <c r="CN27" s="123">
        <v>36.64050975</v>
      </c>
      <c r="CO27" s="123">
        <v>47.012500469999999</v>
      </c>
      <c r="CP27" s="123">
        <v>47.012500469999999</v>
      </c>
      <c r="CQ27" s="123">
        <v>47.012500469999999</v>
      </c>
      <c r="CR27" s="123">
        <v>50.725849189999998</v>
      </c>
      <c r="CS27" s="123">
        <v>50.725849189999998</v>
      </c>
      <c r="CT27" s="123">
        <v>50.725849189999998</v>
      </c>
      <c r="CU27" s="123">
        <v>40.922242359999998</v>
      </c>
      <c r="CV27" s="123">
        <v>40.922242359999998</v>
      </c>
      <c r="CW27" s="123">
        <v>40.922242359999998</v>
      </c>
      <c r="CX27" s="123">
        <v>36.363277709999998</v>
      </c>
      <c r="CY27" s="125">
        <v>46112</v>
      </c>
      <c r="CZ27" s="125">
        <v>46112</v>
      </c>
      <c r="DA27" s="125">
        <v>46112</v>
      </c>
      <c r="DB27" s="125">
        <v>46022</v>
      </c>
      <c r="DC27" s="125">
        <v>46022</v>
      </c>
      <c r="DD27" s="125">
        <v>46022</v>
      </c>
      <c r="DE27" s="125">
        <v>45930</v>
      </c>
      <c r="DF27" s="125">
        <v>45930</v>
      </c>
      <c r="DG27" s="125">
        <v>45930</v>
      </c>
      <c r="DH27" s="125">
        <v>45838</v>
      </c>
      <c r="DI27" s="125">
        <v>45838</v>
      </c>
      <c r="DJ27" s="125">
        <v>45838</v>
      </c>
      <c r="DK27" s="125">
        <v>45747</v>
      </c>
      <c r="DL27" s="125">
        <v>45747</v>
      </c>
      <c r="DM27" s="125">
        <v>45747</v>
      </c>
      <c r="DN27" s="125">
        <v>45657</v>
      </c>
      <c r="DO27" s="125">
        <v>45657</v>
      </c>
      <c r="DP27" s="125">
        <v>45657</v>
      </c>
      <c r="DQ27" s="125">
        <v>45565</v>
      </c>
      <c r="DR27" s="125">
        <v>45565</v>
      </c>
      <c r="DS27" s="125">
        <v>45565</v>
      </c>
      <c r="DT27" s="125">
        <v>45473</v>
      </c>
      <c r="DU27" s="125">
        <v>45473</v>
      </c>
      <c r="DV27" s="125">
        <v>45473</v>
      </c>
      <c r="DW27" s="125">
        <v>45382</v>
      </c>
      <c r="DX27" s="126" t="s">
        <v>150</v>
      </c>
      <c r="DY27" s="126" t="s">
        <v>150</v>
      </c>
      <c r="DZ27" s="126" t="s">
        <v>150</v>
      </c>
      <c r="EA27" s="126" t="s">
        <v>150</v>
      </c>
      <c r="EB27" s="126" t="s">
        <v>150</v>
      </c>
      <c r="EC27" s="126" t="s">
        <v>150</v>
      </c>
      <c r="ED27" s="126" t="s">
        <v>150</v>
      </c>
      <c r="EE27" s="126" t="s">
        <v>150</v>
      </c>
      <c r="EF27" s="126" t="s">
        <v>150</v>
      </c>
      <c r="EG27" s="126" t="s">
        <v>150</v>
      </c>
      <c r="EH27" s="126" t="s">
        <v>150</v>
      </c>
      <c r="EI27" s="126" t="s">
        <v>150</v>
      </c>
      <c r="EJ27" s="126" t="s">
        <v>150</v>
      </c>
      <c r="EK27" s="126" t="s">
        <v>150</v>
      </c>
      <c r="EL27" s="126" t="s">
        <v>150</v>
      </c>
      <c r="EM27" s="126" t="s">
        <v>150</v>
      </c>
      <c r="EN27" s="126" t="s">
        <v>150</v>
      </c>
      <c r="EO27" s="126" t="s">
        <v>150</v>
      </c>
      <c r="EP27" s="126" t="s">
        <v>150</v>
      </c>
      <c r="EQ27" s="126" t="s">
        <v>150</v>
      </c>
      <c r="ER27" s="126" t="s">
        <v>150</v>
      </c>
      <c r="ES27" s="126" t="s">
        <v>150</v>
      </c>
      <c r="ET27" s="126" t="s">
        <v>150</v>
      </c>
      <c r="EU27" s="126" t="s">
        <v>150</v>
      </c>
      <c r="EV27" s="126" t="s">
        <v>150</v>
      </c>
      <c r="EW27" s="126" t="s">
        <v>151</v>
      </c>
      <c r="EX27" s="126" t="s">
        <v>152</v>
      </c>
      <c r="EY27" s="123">
        <v>1362593.13175619</v>
      </c>
      <c r="EZ27" s="126" t="s">
        <v>156</v>
      </c>
      <c r="FA27" s="126" t="s">
        <v>144</v>
      </c>
      <c r="FB27" s="126" t="s">
        <v>144</v>
      </c>
      <c r="FC27" s="126" t="s">
        <v>144</v>
      </c>
      <c r="FD27" s="126" t="s">
        <v>144</v>
      </c>
      <c r="FE27" s="126" t="s">
        <v>144</v>
      </c>
      <c r="FF27" s="126" t="s">
        <v>144</v>
      </c>
      <c r="FG27" s="126" t="s">
        <v>144</v>
      </c>
      <c r="FH27" s="126" t="s">
        <v>144</v>
      </c>
      <c r="FI27" s="126" t="s">
        <v>144</v>
      </c>
      <c r="FJ27" s="126" t="s">
        <v>144</v>
      </c>
      <c r="FK27" s="126" t="s">
        <v>144</v>
      </c>
      <c r="FL27" s="126" t="s">
        <v>144</v>
      </c>
      <c r="FM27" s="126" t="s">
        <v>144</v>
      </c>
      <c r="FN27" s="126" t="s">
        <v>144</v>
      </c>
      <c r="FO27" s="126" t="s">
        <v>144</v>
      </c>
      <c r="FP27" s="126" t="s">
        <v>144</v>
      </c>
      <c r="FQ27" s="126" t="s">
        <v>144</v>
      </c>
      <c r="FR27" s="126" t="s">
        <v>144</v>
      </c>
      <c r="FS27" s="126" t="s">
        <v>144</v>
      </c>
      <c r="FT27" s="126" t="s">
        <v>144</v>
      </c>
      <c r="FU27" s="126" t="s">
        <v>144</v>
      </c>
      <c r="FV27" s="126" t="s">
        <v>144</v>
      </c>
      <c r="FW27" s="126" t="s">
        <v>144</v>
      </c>
      <c r="FX27" s="126" t="s">
        <v>144</v>
      </c>
      <c r="FY27" s="126" t="s">
        <v>144</v>
      </c>
      <c r="FZ27" s="126" t="s">
        <v>182</v>
      </c>
      <c r="GA27" s="126" t="s">
        <v>163</v>
      </c>
    </row>
    <row r="28" spans="1:183" ht="14.25" customHeight="1">
      <c r="A28" s="121">
        <v>26</v>
      </c>
      <c r="B28" s="121" t="s">
        <v>206</v>
      </c>
      <c r="C28" s="122">
        <v>2.1740000000000002E-3</v>
      </c>
      <c r="D28" s="122">
        <v>2.1740000000000002E-3</v>
      </c>
      <c r="E28" s="122">
        <v>2.1570000000000001E-3</v>
      </c>
      <c r="F28" s="122">
        <v>2.153E-3</v>
      </c>
      <c r="G28" s="122">
        <v>2.1510000000000001E-3</v>
      </c>
      <c r="H28" s="122">
        <v>2.1429999999999999E-3</v>
      </c>
      <c r="I28" s="122">
        <v>2.1450000000000002E-3</v>
      </c>
      <c r="J28" s="122">
        <v>2.1670000000000001E-3</v>
      </c>
      <c r="K28" s="122">
        <v>2.1740000000000002E-3</v>
      </c>
      <c r="L28" s="122">
        <v>2.1870000000000001E-3</v>
      </c>
      <c r="M28" s="122">
        <v>2.2000000000000001E-3</v>
      </c>
      <c r="N28" s="122">
        <v>2.2160000000000001E-3</v>
      </c>
      <c r="O28" s="122">
        <v>2.2139999999999998E-3</v>
      </c>
      <c r="P28" s="122">
        <v>2.2160000000000001E-3</v>
      </c>
      <c r="Q28" s="122">
        <v>2.2239999999999998E-3</v>
      </c>
      <c r="R28" s="122">
        <v>2.2230000000000001E-3</v>
      </c>
      <c r="S28" s="122">
        <v>2.2160000000000001E-3</v>
      </c>
      <c r="T28" s="122">
        <v>2.215E-3</v>
      </c>
      <c r="U28" s="122">
        <v>2.209E-3</v>
      </c>
      <c r="V28" s="122">
        <v>2.2030000000000001E-3</v>
      </c>
      <c r="W28" s="122">
        <v>2.1979999999999999E-3</v>
      </c>
      <c r="X28" s="122">
        <v>2.1900000000000001E-3</v>
      </c>
      <c r="Y28" s="122">
        <v>2.1849999999999999E-3</v>
      </c>
      <c r="Z28" s="122">
        <v>2.1840000000000002E-3</v>
      </c>
      <c r="AA28" s="122">
        <v>2.1849999999999999E-3</v>
      </c>
      <c r="AB28" s="123">
        <v>1.5810150000000001</v>
      </c>
      <c r="AC28" s="123">
        <v>1.5810150000000001</v>
      </c>
      <c r="AD28" s="123">
        <v>1.5686180000000001</v>
      </c>
      <c r="AE28" s="123">
        <v>1.5660289999999999</v>
      </c>
      <c r="AF28" s="123">
        <v>1.5647089999999999</v>
      </c>
      <c r="AG28" s="123">
        <v>1.5586390000000001</v>
      </c>
      <c r="AH28" s="123">
        <v>1.5598590000000001</v>
      </c>
      <c r="AI28" s="123">
        <v>1.576306</v>
      </c>
      <c r="AJ28" s="123">
        <v>1.581402</v>
      </c>
      <c r="AK28" s="123">
        <v>1.590859</v>
      </c>
      <c r="AL28" s="123">
        <v>1.5998129999999999</v>
      </c>
      <c r="AM28" s="123">
        <v>1.6116809999999999</v>
      </c>
      <c r="AN28" s="123">
        <v>1.610463</v>
      </c>
      <c r="AO28" s="123">
        <v>1.6120589999999999</v>
      </c>
      <c r="AP28" s="123">
        <v>1.617567</v>
      </c>
      <c r="AQ28" s="123">
        <v>1.6166940000000001</v>
      </c>
      <c r="AR28" s="123">
        <v>1.6120460000000001</v>
      </c>
      <c r="AS28" s="123">
        <v>1.6107929999999999</v>
      </c>
      <c r="AT28" s="123">
        <v>1.6063890000000001</v>
      </c>
      <c r="AU28" s="123">
        <v>1.6022700000000001</v>
      </c>
      <c r="AV28" s="123">
        <v>1.5988640000000001</v>
      </c>
      <c r="AW28" s="123">
        <v>1.5930770000000001</v>
      </c>
      <c r="AX28" s="123">
        <v>1.5896189999999999</v>
      </c>
      <c r="AY28" s="123">
        <v>1.5884309999999999</v>
      </c>
      <c r="AZ28" s="123">
        <v>1.5895950000000001</v>
      </c>
      <c r="BA28" s="124">
        <v>0</v>
      </c>
      <c r="BB28" s="128">
        <v>1.2397E-2</v>
      </c>
      <c r="BC28" s="128">
        <v>2.5890000000000002E-3</v>
      </c>
      <c r="BD28" s="128">
        <v>1.32E-3</v>
      </c>
      <c r="BE28" s="128">
        <v>6.0699999999999999E-3</v>
      </c>
      <c r="BF28" s="127">
        <v>-1.2199999999999999E-3</v>
      </c>
      <c r="BG28" s="127">
        <v>-1.6447E-2</v>
      </c>
      <c r="BH28" s="127">
        <v>-5.0959999999999998E-3</v>
      </c>
      <c r="BI28" s="127">
        <v>-9.4570000000000001E-3</v>
      </c>
      <c r="BJ28" s="127">
        <v>-8.9540000000000002E-3</v>
      </c>
      <c r="BK28" s="127">
        <v>-1.1868E-2</v>
      </c>
      <c r="BL28" s="128">
        <v>1.2179999999999999E-3</v>
      </c>
      <c r="BM28" s="127">
        <v>-1.596E-3</v>
      </c>
      <c r="BN28" s="127">
        <v>-5.5079999999999999E-3</v>
      </c>
      <c r="BO28" s="128">
        <v>8.7299999999999997E-4</v>
      </c>
      <c r="BP28" s="128">
        <v>4.6480000000000002E-3</v>
      </c>
      <c r="BQ28" s="128">
        <v>1.253E-3</v>
      </c>
      <c r="BR28" s="128">
        <v>4.4039999999999999E-3</v>
      </c>
      <c r="BS28" s="128">
        <v>4.1190000000000003E-3</v>
      </c>
      <c r="BT28" s="128">
        <v>3.4060000000000002E-3</v>
      </c>
      <c r="BU28" s="128">
        <v>5.7869999999999996E-3</v>
      </c>
      <c r="BV28" s="128">
        <v>3.4580000000000001E-3</v>
      </c>
      <c r="BW28" s="128">
        <v>1.188E-3</v>
      </c>
      <c r="BX28" s="127">
        <v>-1.1640000000000001E-3</v>
      </c>
      <c r="BY28" s="128">
        <v>5.5700000000000003E-3</v>
      </c>
      <c r="BZ28" s="123">
        <v>22.09587226</v>
      </c>
      <c r="CA28" s="123">
        <v>22.09587226</v>
      </c>
      <c r="CB28" s="123">
        <v>20.171894219999999</v>
      </c>
      <c r="CC28" s="123">
        <v>23.769391389999999</v>
      </c>
      <c r="CD28" s="123">
        <v>23.231010860000001</v>
      </c>
      <c r="CE28" s="123">
        <v>25.072225029999998</v>
      </c>
      <c r="CF28" s="123">
        <v>25.34323492</v>
      </c>
      <c r="CG28" s="123">
        <v>25.464978370000001</v>
      </c>
      <c r="CH28" s="123">
        <v>23.61741512</v>
      </c>
      <c r="CI28" s="123">
        <v>23.819007880000001</v>
      </c>
      <c r="CJ28" s="123">
        <v>24.458367169999999</v>
      </c>
      <c r="CK28" s="123">
        <v>26.93868956</v>
      </c>
      <c r="CL28" s="123">
        <v>28.668885549999999</v>
      </c>
      <c r="CM28" s="123">
        <v>29.615739659999999</v>
      </c>
      <c r="CN28" s="123">
        <v>26.4677328</v>
      </c>
      <c r="CO28" s="123">
        <v>23.77834202</v>
      </c>
      <c r="CP28" s="123">
        <v>26.524391980000001</v>
      </c>
      <c r="CQ28" s="123">
        <v>30.632279780000001</v>
      </c>
      <c r="CR28" s="123">
        <v>29.087920180000001</v>
      </c>
      <c r="CS28" s="123">
        <v>28.95674416</v>
      </c>
      <c r="CT28" s="123">
        <v>30.350831280000001</v>
      </c>
      <c r="CU28" s="123">
        <v>28.005688469999999</v>
      </c>
      <c r="CV28" s="123">
        <v>26.84145766</v>
      </c>
      <c r="CW28" s="123">
        <v>24.325261489999999</v>
      </c>
      <c r="CX28" s="123">
        <v>22.091681569999999</v>
      </c>
      <c r="CY28" s="125">
        <v>46142</v>
      </c>
      <c r="CZ28" s="125">
        <v>46142</v>
      </c>
      <c r="DA28" s="125">
        <v>46112</v>
      </c>
      <c r="DB28" s="125">
        <v>46081</v>
      </c>
      <c r="DC28" s="125">
        <v>46053</v>
      </c>
      <c r="DD28" s="125">
        <v>46022</v>
      </c>
      <c r="DE28" s="125">
        <v>45991</v>
      </c>
      <c r="DF28" s="125">
        <v>45961</v>
      </c>
      <c r="DG28" s="125">
        <v>45930</v>
      </c>
      <c r="DH28" s="125">
        <v>45900</v>
      </c>
      <c r="DI28" s="125">
        <v>45869</v>
      </c>
      <c r="DJ28" s="125">
        <v>45838</v>
      </c>
      <c r="DK28" s="125">
        <v>45808</v>
      </c>
      <c r="DL28" s="125">
        <v>45777</v>
      </c>
      <c r="DM28" s="125">
        <v>45747</v>
      </c>
      <c r="DN28" s="125">
        <v>45716</v>
      </c>
      <c r="DO28" s="125">
        <v>45688</v>
      </c>
      <c r="DP28" s="125">
        <v>45657</v>
      </c>
      <c r="DQ28" s="125">
        <v>45626</v>
      </c>
      <c r="DR28" s="125">
        <v>45596</v>
      </c>
      <c r="DS28" s="125">
        <v>45565</v>
      </c>
      <c r="DT28" s="125">
        <v>45535</v>
      </c>
      <c r="DU28" s="125">
        <v>45504</v>
      </c>
      <c r="DV28" s="125">
        <v>45473</v>
      </c>
      <c r="DW28" s="125">
        <v>45443</v>
      </c>
      <c r="DX28" s="126" t="s">
        <v>150</v>
      </c>
      <c r="DY28" s="126" t="s">
        <v>150</v>
      </c>
      <c r="DZ28" s="126" t="s">
        <v>150</v>
      </c>
      <c r="EA28" s="126" t="s">
        <v>150</v>
      </c>
      <c r="EB28" s="126" t="s">
        <v>150</v>
      </c>
      <c r="EC28" s="126" t="s">
        <v>150</v>
      </c>
      <c r="ED28" s="126" t="s">
        <v>150</v>
      </c>
      <c r="EE28" s="126" t="s">
        <v>150</v>
      </c>
      <c r="EF28" s="126" t="s">
        <v>150</v>
      </c>
      <c r="EG28" s="126" t="s">
        <v>150</v>
      </c>
      <c r="EH28" s="126" t="s">
        <v>150</v>
      </c>
      <c r="EI28" s="126" t="s">
        <v>150</v>
      </c>
      <c r="EJ28" s="126" t="s">
        <v>150</v>
      </c>
      <c r="EK28" s="126" t="s">
        <v>150</v>
      </c>
      <c r="EL28" s="126" t="s">
        <v>150</v>
      </c>
      <c r="EM28" s="126" t="s">
        <v>150</v>
      </c>
      <c r="EN28" s="126" t="s">
        <v>150</v>
      </c>
      <c r="EO28" s="126" t="s">
        <v>150</v>
      </c>
      <c r="EP28" s="126" t="s">
        <v>150</v>
      </c>
      <c r="EQ28" s="126" t="s">
        <v>150</v>
      </c>
      <c r="ER28" s="126" t="s">
        <v>150</v>
      </c>
      <c r="ES28" s="126" t="s">
        <v>150</v>
      </c>
      <c r="ET28" s="126" t="s">
        <v>150</v>
      </c>
      <c r="EU28" s="126" t="s">
        <v>150</v>
      </c>
      <c r="EV28" s="126" t="s">
        <v>150</v>
      </c>
      <c r="EW28" s="126" t="s">
        <v>151</v>
      </c>
      <c r="EX28" s="126" t="s">
        <v>173</v>
      </c>
      <c r="EY28" s="123">
        <v>739135.54453833005</v>
      </c>
      <c r="EZ28" s="126" t="s">
        <v>207</v>
      </c>
      <c r="FA28" s="126" t="s">
        <v>144</v>
      </c>
      <c r="FB28" s="126" t="s">
        <v>144</v>
      </c>
      <c r="FC28" s="126" t="s">
        <v>144</v>
      </c>
      <c r="FD28" s="126" t="s">
        <v>144</v>
      </c>
      <c r="FE28" s="126" t="s">
        <v>144</v>
      </c>
      <c r="FF28" s="126" t="s">
        <v>144</v>
      </c>
      <c r="FG28" s="126" t="s">
        <v>144</v>
      </c>
      <c r="FH28" s="126" t="s">
        <v>144</v>
      </c>
      <c r="FI28" s="126" t="s">
        <v>144</v>
      </c>
      <c r="FJ28" s="126" t="s">
        <v>144</v>
      </c>
      <c r="FK28" s="126" t="s">
        <v>144</v>
      </c>
      <c r="FL28" s="126" t="s">
        <v>144</v>
      </c>
      <c r="FM28" s="126" t="s">
        <v>144</v>
      </c>
      <c r="FN28" s="126" t="s">
        <v>144</v>
      </c>
      <c r="FO28" s="126" t="s">
        <v>144</v>
      </c>
      <c r="FP28" s="126" t="s">
        <v>144</v>
      </c>
      <c r="FQ28" s="126" t="s">
        <v>144</v>
      </c>
      <c r="FR28" s="126" t="s">
        <v>144</v>
      </c>
      <c r="FS28" s="126" t="s">
        <v>144</v>
      </c>
      <c r="FT28" s="126" t="s">
        <v>144</v>
      </c>
      <c r="FU28" s="126" t="s">
        <v>144</v>
      </c>
      <c r="FV28" s="126" t="s">
        <v>144</v>
      </c>
      <c r="FW28" s="126" t="s">
        <v>144</v>
      </c>
      <c r="FX28" s="126" t="s">
        <v>144</v>
      </c>
      <c r="FY28" s="126" t="s">
        <v>144</v>
      </c>
      <c r="FZ28" s="126" t="s">
        <v>208</v>
      </c>
      <c r="GA28" s="126" t="s">
        <v>163</v>
      </c>
    </row>
    <row r="29" spans="1:183" ht="14.25" customHeight="1">
      <c r="A29" s="121">
        <v>27</v>
      </c>
      <c r="B29" s="121" t="s">
        <v>255</v>
      </c>
      <c r="C29" s="122">
        <v>1.836E-3</v>
      </c>
      <c r="D29" s="122">
        <v>1.836E-3</v>
      </c>
      <c r="E29" s="122">
        <v>1.836E-3</v>
      </c>
      <c r="F29" s="122">
        <v>1.8799999999999999E-3</v>
      </c>
      <c r="G29" s="122">
        <v>1.9319999999999999E-3</v>
      </c>
      <c r="H29" s="122">
        <v>1.939E-3</v>
      </c>
      <c r="I29" s="122">
        <v>1.923E-3</v>
      </c>
      <c r="J29" s="122">
        <v>1.931E-3</v>
      </c>
      <c r="K29" s="122">
        <v>1.9109999999999999E-3</v>
      </c>
      <c r="L29" s="122">
        <v>1.902E-3</v>
      </c>
      <c r="M29" s="122">
        <v>1.867E-3</v>
      </c>
      <c r="N29" s="122">
        <v>1.8779999999999999E-3</v>
      </c>
      <c r="O29" s="122">
        <v>1.853E-3</v>
      </c>
      <c r="P29" s="122">
        <v>1.848E-3</v>
      </c>
      <c r="Q29" s="122">
        <v>1.869E-3</v>
      </c>
      <c r="R29" s="122">
        <v>1.9319999999999999E-3</v>
      </c>
      <c r="S29" s="122">
        <v>1.9109999999999999E-3</v>
      </c>
      <c r="T29" s="122">
        <v>1.902E-3</v>
      </c>
      <c r="U29" s="122">
        <v>1.8649999999999999E-3</v>
      </c>
      <c r="V29" s="122">
        <v>1.8209999999999999E-3</v>
      </c>
      <c r="W29" s="122">
        <v>1.8680000000000001E-3</v>
      </c>
      <c r="X29" s="122">
        <v>1.8600000000000001E-3</v>
      </c>
      <c r="Y29" s="122">
        <v>1.8550000000000001E-3</v>
      </c>
      <c r="Z29" s="122">
        <v>1.81E-3</v>
      </c>
      <c r="AA29" s="122">
        <v>1.81E-3</v>
      </c>
      <c r="AB29" s="123">
        <v>1.3356410000000001</v>
      </c>
      <c r="AC29" s="123">
        <v>1.3356410000000001</v>
      </c>
      <c r="AD29" s="123">
        <v>1.3356410000000001</v>
      </c>
      <c r="AE29" s="123">
        <v>1.367451</v>
      </c>
      <c r="AF29" s="123">
        <v>1.405383</v>
      </c>
      <c r="AG29" s="123">
        <v>1.410585</v>
      </c>
      <c r="AH29" s="123">
        <v>1.398919</v>
      </c>
      <c r="AI29" s="123">
        <v>1.4042920000000001</v>
      </c>
      <c r="AJ29" s="123">
        <v>1.390164</v>
      </c>
      <c r="AK29" s="123">
        <v>1.383731</v>
      </c>
      <c r="AL29" s="123">
        <v>1.3582460000000001</v>
      </c>
      <c r="AM29" s="123">
        <v>1.365653</v>
      </c>
      <c r="AN29" s="123">
        <v>1.3479719999999999</v>
      </c>
      <c r="AO29" s="123">
        <v>1.3438540000000001</v>
      </c>
      <c r="AP29" s="123">
        <v>1.359372</v>
      </c>
      <c r="AQ29" s="123">
        <v>1.4048830000000001</v>
      </c>
      <c r="AR29" s="123">
        <v>1.3901079999999999</v>
      </c>
      <c r="AS29" s="123">
        <v>1.383087</v>
      </c>
      <c r="AT29" s="123">
        <v>1.356719</v>
      </c>
      <c r="AU29" s="123">
        <v>1.324503</v>
      </c>
      <c r="AV29" s="123">
        <v>1.3588690000000001</v>
      </c>
      <c r="AW29" s="123">
        <v>1.353046</v>
      </c>
      <c r="AX29" s="123">
        <v>1.348984</v>
      </c>
      <c r="AY29" s="123">
        <v>1.3164439999999999</v>
      </c>
      <c r="AZ29" s="123">
        <v>1.3167329999999999</v>
      </c>
      <c r="BA29" s="124">
        <v>0</v>
      </c>
      <c r="BB29" s="124">
        <v>0</v>
      </c>
      <c r="BC29" s="127">
        <v>-3.1809999999999998E-2</v>
      </c>
      <c r="BD29" s="127">
        <v>-3.7932E-2</v>
      </c>
      <c r="BE29" s="127">
        <v>-5.202E-3</v>
      </c>
      <c r="BF29" s="128">
        <v>1.1665999999999999E-2</v>
      </c>
      <c r="BG29" s="127">
        <v>-5.3730000000000002E-3</v>
      </c>
      <c r="BH29" s="128">
        <v>1.4128E-2</v>
      </c>
      <c r="BI29" s="128">
        <v>6.4330000000000003E-3</v>
      </c>
      <c r="BJ29" s="128">
        <v>2.5485000000000001E-2</v>
      </c>
      <c r="BK29" s="127">
        <v>-7.4070000000000004E-3</v>
      </c>
      <c r="BL29" s="128">
        <v>1.7680999999999999E-2</v>
      </c>
      <c r="BM29" s="128">
        <v>4.1180000000000001E-3</v>
      </c>
      <c r="BN29" s="127">
        <v>-1.5518000000000001E-2</v>
      </c>
      <c r="BO29" s="127">
        <v>-4.5511000000000003E-2</v>
      </c>
      <c r="BP29" s="128">
        <v>1.4775E-2</v>
      </c>
      <c r="BQ29" s="128">
        <v>7.0210000000000003E-3</v>
      </c>
      <c r="BR29" s="128">
        <v>2.6367999999999999E-2</v>
      </c>
      <c r="BS29" s="128">
        <v>3.2216000000000002E-2</v>
      </c>
      <c r="BT29" s="127">
        <v>-3.4366000000000001E-2</v>
      </c>
      <c r="BU29" s="128">
        <v>5.8230000000000001E-3</v>
      </c>
      <c r="BV29" s="128">
        <v>4.0619999999999996E-3</v>
      </c>
      <c r="BW29" s="128">
        <v>3.2539999999999999E-2</v>
      </c>
      <c r="BX29" s="127">
        <v>-2.8899999999999998E-4</v>
      </c>
      <c r="BY29" s="128">
        <v>1.2881999999999999E-2</v>
      </c>
      <c r="BZ29" s="123">
        <v>17.1758892</v>
      </c>
      <c r="CA29" s="123">
        <v>17.1758892</v>
      </c>
      <c r="CB29" s="123">
        <v>17.1758892</v>
      </c>
      <c r="CC29" s="123">
        <v>20.755348739999999</v>
      </c>
      <c r="CD29" s="123">
        <v>20.86552051</v>
      </c>
      <c r="CE29" s="123">
        <v>22.690632369999999</v>
      </c>
      <c r="CF29" s="123">
        <v>22.728421520000001</v>
      </c>
      <c r="CG29" s="123">
        <v>22.68611894</v>
      </c>
      <c r="CH29" s="123">
        <v>20.761375210000001</v>
      </c>
      <c r="CI29" s="123">
        <v>20.717800629999999</v>
      </c>
      <c r="CJ29" s="123">
        <v>20.76522654</v>
      </c>
      <c r="CK29" s="123">
        <v>22.826416779999999</v>
      </c>
      <c r="CL29" s="123">
        <v>23.996114779999999</v>
      </c>
      <c r="CM29" s="123">
        <v>24.68844515</v>
      </c>
      <c r="CN29" s="123">
        <v>22.242970379999999</v>
      </c>
      <c r="CO29" s="123">
        <v>20.663024950000001</v>
      </c>
      <c r="CP29" s="123">
        <v>22.872653440000001</v>
      </c>
      <c r="CQ29" s="123">
        <v>26.302018910000001</v>
      </c>
      <c r="CR29" s="123">
        <v>24.566984699999999</v>
      </c>
      <c r="CS29" s="123">
        <v>23.936848659999999</v>
      </c>
      <c r="CT29" s="123">
        <v>25.79506684</v>
      </c>
      <c r="CU29" s="123">
        <v>23.78603468</v>
      </c>
      <c r="CV29" s="123">
        <v>22.778223530000002</v>
      </c>
      <c r="CW29" s="123">
        <v>20.160047580000001</v>
      </c>
      <c r="CX29" s="123">
        <v>18.299532989999999</v>
      </c>
      <c r="CY29" s="125">
        <v>46112</v>
      </c>
      <c r="CZ29" s="125">
        <v>46112</v>
      </c>
      <c r="DA29" s="125">
        <v>46112</v>
      </c>
      <c r="DB29" s="125">
        <v>46081</v>
      </c>
      <c r="DC29" s="125">
        <v>46053</v>
      </c>
      <c r="DD29" s="125">
        <v>46022</v>
      </c>
      <c r="DE29" s="125">
        <v>45991</v>
      </c>
      <c r="DF29" s="125">
        <v>45961</v>
      </c>
      <c r="DG29" s="125">
        <v>45930</v>
      </c>
      <c r="DH29" s="125">
        <v>45900</v>
      </c>
      <c r="DI29" s="125">
        <v>45869</v>
      </c>
      <c r="DJ29" s="125">
        <v>45838</v>
      </c>
      <c r="DK29" s="125">
        <v>45808</v>
      </c>
      <c r="DL29" s="125">
        <v>45777</v>
      </c>
      <c r="DM29" s="125">
        <v>45747</v>
      </c>
      <c r="DN29" s="125">
        <v>45716</v>
      </c>
      <c r="DO29" s="125">
        <v>45688</v>
      </c>
      <c r="DP29" s="125">
        <v>45657</v>
      </c>
      <c r="DQ29" s="125">
        <v>45626</v>
      </c>
      <c r="DR29" s="125">
        <v>45596</v>
      </c>
      <c r="DS29" s="125">
        <v>45565</v>
      </c>
      <c r="DT29" s="125">
        <v>45535</v>
      </c>
      <c r="DU29" s="125">
        <v>45504</v>
      </c>
      <c r="DV29" s="125">
        <v>45473</v>
      </c>
      <c r="DW29" s="125">
        <v>45443</v>
      </c>
      <c r="DX29" s="126" t="s">
        <v>150</v>
      </c>
      <c r="DY29" s="126" t="s">
        <v>150</v>
      </c>
      <c r="DZ29" s="126" t="s">
        <v>150</v>
      </c>
      <c r="EA29" s="126" t="s">
        <v>150</v>
      </c>
      <c r="EB29" s="126" t="s">
        <v>150</v>
      </c>
      <c r="EC29" s="126" t="s">
        <v>150</v>
      </c>
      <c r="ED29" s="126" t="s">
        <v>150</v>
      </c>
      <c r="EE29" s="126" t="s">
        <v>150</v>
      </c>
      <c r="EF29" s="126" t="s">
        <v>150</v>
      </c>
      <c r="EG29" s="126" t="s">
        <v>150</v>
      </c>
      <c r="EH29" s="126" t="s">
        <v>150</v>
      </c>
      <c r="EI29" s="126" t="s">
        <v>150</v>
      </c>
      <c r="EJ29" s="126" t="s">
        <v>150</v>
      </c>
      <c r="EK29" s="126" t="s">
        <v>150</v>
      </c>
      <c r="EL29" s="126" t="s">
        <v>150</v>
      </c>
      <c r="EM29" s="126" t="s">
        <v>150</v>
      </c>
      <c r="EN29" s="126" t="s">
        <v>150</v>
      </c>
      <c r="EO29" s="126" t="s">
        <v>150</v>
      </c>
      <c r="EP29" s="126" t="s">
        <v>150</v>
      </c>
      <c r="EQ29" s="126" t="s">
        <v>150</v>
      </c>
      <c r="ER29" s="126" t="s">
        <v>150</v>
      </c>
      <c r="ES29" s="126" t="s">
        <v>150</v>
      </c>
      <c r="ET29" s="126" t="s">
        <v>150</v>
      </c>
      <c r="EU29" s="126" t="s">
        <v>150</v>
      </c>
      <c r="EV29" s="126" t="s">
        <v>150</v>
      </c>
      <c r="EW29" s="126" t="s">
        <v>151</v>
      </c>
      <c r="EX29" s="126" t="s">
        <v>173</v>
      </c>
      <c r="EY29" s="123">
        <v>1907125.63732001</v>
      </c>
      <c r="EZ29" s="126" t="s">
        <v>161</v>
      </c>
      <c r="FA29" s="126" t="s">
        <v>144</v>
      </c>
      <c r="FB29" s="126" t="s">
        <v>144</v>
      </c>
      <c r="FC29" s="126" t="s">
        <v>144</v>
      </c>
      <c r="FD29" s="126" t="s">
        <v>144</v>
      </c>
      <c r="FE29" s="126" t="s">
        <v>144</v>
      </c>
      <c r="FF29" s="126" t="s">
        <v>144</v>
      </c>
      <c r="FG29" s="126" t="s">
        <v>144</v>
      </c>
      <c r="FH29" s="126" t="s">
        <v>144</v>
      </c>
      <c r="FI29" s="126" t="s">
        <v>144</v>
      </c>
      <c r="FJ29" s="126" t="s">
        <v>144</v>
      </c>
      <c r="FK29" s="126" t="s">
        <v>144</v>
      </c>
      <c r="FL29" s="126" t="s">
        <v>144</v>
      </c>
      <c r="FM29" s="126" t="s">
        <v>144</v>
      </c>
      <c r="FN29" s="126" t="s">
        <v>144</v>
      </c>
      <c r="FO29" s="126" t="s">
        <v>144</v>
      </c>
      <c r="FP29" s="126" t="s">
        <v>144</v>
      </c>
      <c r="FQ29" s="126" t="s">
        <v>144</v>
      </c>
      <c r="FR29" s="126" t="s">
        <v>144</v>
      </c>
      <c r="FS29" s="126" t="s">
        <v>144</v>
      </c>
      <c r="FT29" s="126" t="s">
        <v>144</v>
      </c>
      <c r="FU29" s="126" t="s">
        <v>144</v>
      </c>
      <c r="FV29" s="126" t="s">
        <v>144</v>
      </c>
      <c r="FW29" s="126" t="s">
        <v>144</v>
      </c>
      <c r="FX29" s="126" t="s">
        <v>144</v>
      </c>
      <c r="FY29" s="126" t="s">
        <v>144</v>
      </c>
      <c r="FZ29" s="126" t="s">
        <v>214</v>
      </c>
      <c r="GA29" s="126" t="s">
        <v>163</v>
      </c>
    </row>
    <row r="30" spans="1:183" ht="14.25" customHeight="1">
      <c r="A30" s="121">
        <v>28</v>
      </c>
      <c r="B30" s="121" t="s">
        <v>213</v>
      </c>
      <c r="C30" s="122">
        <v>1.57E-3</v>
      </c>
      <c r="D30" s="122">
        <v>1.57E-3</v>
      </c>
      <c r="E30" s="122">
        <v>1.5659999999999999E-3</v>
      </c>
      <c r="F30" s="122">
        <v>1.5740000000000001E-3</v>
      </c>
      <c r="G30" s="122">
        <v>1.5399999999999999E-3</v>
      </c>
      <c r="H30" s="122">
        <v>1.526E-3</v>
      </c>
      <c r="I30" s="122">
        <v>1.511E-3</v>
      </c>
      <c r="J30" s="122">
        <v>1.459E-3</v>
      </c>
      <c r="K30" s="122">
        <v>1.457E-3</v>
      </c>
      <c r="L30" s="122">
        <v>1.4829999999999999E-3</v>
      </c>
      <c r="M30" s="122">
        <v>1.4679999999999999E-3</v>
      </c>
      <c r="N30" s="122">
        <v>1.4400000000000001E-3</v>
      </c>
      <c r="O30" s="122">
        <v>1.389E-3</v>
      </c>
      <c r="P30" s="122">
        <v>1.3500000000000001E-3</v>
      </c>
      <c r="Q30" s="122">
        <v>1.346E-3</v>
      </c>
      <c r="R30" s="122">
        <v>1.279E-3</v>
      </c>
      <c r="S30" s="122">
        <v>1.248E-3</v>
      </c>
      <c r="T30" s="122">
        <v>1.248E-3</v>
      </c>
      <c r="U30" s="122">
        <v>1.24E-3</v>
      </c>
      <c r="V30" s="122">
        <v>1.2409999999999999E-3</v>
      </c>
      <c r="W30" s="122">
        <v>1.1980000000000001E-3</v>
      </c>
      <c r="X30" s="122">
        <v>1.199E-3</v>
      </c>
      <c r="Y30" s="122">
        <v>1.1999999999999999E-3</v>
      </c>
      <c r="Z30" s="122">
        <v>1.1839999999999999E-3</v>
      </c>
      <c r="AA30" s="122">
        <v>1.188E-3</v>
      </c>
      <c r="AB30" s="123">
        <v>1.1416770000000001</v>
      </c>
      <c r="AC30" s="123">
        <v>1.1416770000000001</v>
      </c>
      <c r="AD30" s="123">
        <v>1.139324</v>
      </c>
      <c r="AE30" s="123">
        <v>1.1448640000000001</v>
      </c>
      <c r="AF30" s="123">
        <v>1.1200289999999999</v>
      </c>
      <c r="AG30" s="123">
        <v>1.1100509999999999</v>
      </c>
      <c r="AH30" s="123">
        <v>1.0988169999999999</v>
      </c>
      <c r="AI30" s="123">
        <v>1.0615520000000001</v>
      </c>
      <c r="AJ30" s="123">
        <v>1.0600529999999999</v>
      </c>
      <c r="AK30" s="123">
        <v>1.0784339999999999</v>
      </c>
      <c r="AL30" s="123">
        <v>1.067572</v>
      </c>
      <c r="AM30" s="123">
        <v>1.0472049999999999</v>
      </c>
      <c r="AN30" s="123">
        <v>1.009978</v>
      </c>
      <c r="AO30" s="123">
        <v>0.98211800000000005</v>
      </c>
      <c r="AP30" s="123">
        <v>0.97866200000000003</v>
      </c>
      <c r="AQ30" s="123">
        <v>0.93012700000000004</v>
      </c>
      <c r="AR30" s="123">
        <v>0.90808599999999995</v>
      </c>
      <c r="AS30" s="123">
        <v>0.90808</v>
      </c>
      <c r="AT30" s="123">
        <v>0.902088</v>
      </c>
      <c r="AU30" s="123">
        <v>0.90228699999999995</v>
      </c>
      <c r="AV30" s="123">
        <v>0.87168800000000002</v>
      </c>
      <c r="AW30" s="123">
        <v>0.872201</v>
      </c>
      <c r="AX30" s="123">
        <v>0.87265999999999999</v>
      </c>
      <c r="AY30" s="123">
        <v>0.86101899999999998</v>
      </c>
      <c r="AZ30" s="123">
        <v>0.86433400000000005</v>
      </c>
      <c r="BA30" s="124">
        <v>0</v>
      </c>
      <c r="BB30" s="128">
        <v>2.3530000000000001E-3</v>
      </c>
      <c r="BC30" s="127">
        <v>-5.5399999999999998E-3</v>
      </c>
      <c r="BD30" s="128">
        <v>2.4834999999999999E-2</v>
      </c>
      <c r="BE30" s="128">
        <v>9.9780000000000008E-3</v>
      </c>
      <c r="BF30" s="128">
        <v>1.1233999999999999E-2</v>
      </c>
      <c r="BG30" s="128">
        <v>3.7265E-2</v>
      </c>
      <c r="BH30" s="128">
        <v>1.4989999999999999E-3</v>
      </c>
      <c r="BI30" s="127">
        <v>-1.8381000000000002E-2</v>
      </c>
      <c r="BJ30" s="128">
        <v>1.0862E-2</v>
      </c>
      <c r="BK30" s="128">
        <v>2.0367E-2</v>
      </c>
      <c r="BL30" s="128">
        <v>3.7227000000000003E-2</v>
      </c>
      <c r="BM30" s="128">
        <v>2.7859999999999999E-2</v>
      </c>
      <c r="BN30" s="128">
        <v>3.4559999999999999E-3</v>
      </c>
      <c r="BO30" s="128">
        <v>4.8535000000000002E-2</v>
      </c>
      <c r="BP30" s="128">
        <v>2.2041000000000002E-2</v>
      </c>
      <c r="BQ30" s="128">
        <v>6.0000000000000002E-6</v>
      </c>
      <c r="BR30" s="128">
        <v>5.9919999999999999E-3</v>
      </c>
      <c r="BS30" s="127">
        <v>-1.9900000000000001E-4</v>
      </c>
      <c r="BT30" s="128">
        <v>3.0599000000000001E-2</v>
      </c>
      <c r="BU30" s="127">
        <v>-5.13E-4</v>
      </c>
      <c r="BV30" s="127">
        <v>-4.5899999999999999E-4</v>
      </c>
      <c r="BW30" s="128">
        <v>1.1641E-2</v>
      </c>
      <c r="BX30" s="127">
        <v>-3.3149999999999998E-3</v>
      </c>
      <c r="BY30" s="127">
        <v>-1.315E-3</v>
      </c>
      <c r="BZ30" s="123">
        <v>15.95579369</v>
      </c>
      <c r="CA30" s="123">
        <v>15.95579369</v>
      </c>
      <c r="CB30" s="123">
        <v>14.651319320000001</v>
      </c>
      <c r="CC30" s="123">
        <v>17.376894369999999</v>
      </c>
      <c r="CD30" s="123">
        <v>16.62891046</v>
      </c>
      <c r="CE30" s="123">
        <v>17.856250530000001</v>
      </c>
      <c r="CF30" s="123">
        <v>17.85262474</v>
      </c>
      <c r="CG30" s="123">
        <v>17.149207530000002</v>
      </c>
      <c r="CH30" s="123">
        <v>15.831339379999999</v>
      </c>
      <c r="CI30" s="123">
        <v>16.14676596</v>
      </c>
      <c r="CJ30" s="123">
        <v>16.321325030000001</v>
      </c>
      <c r="CK30" s="123">
        <v>17.503668780000002</v>
      </c>
      <c r="CL30" s="123">
        <v>17.979266639999999</v>
      </c>
      <c r="CM30" s="123">
        <v>18.042857619999999</v>
      </c>
      <c r="CN30" s="123">
        <v>16.013534100000001</v>
      </c>
      <c r="CO30" s="123">
        <v>13.68031175</v>
      </c>
      <c r="CP30" s="123">
        <v>14.941527109999999</v>
      </c>
      <c r="CQ30" s="123">
        <v>17.268861130000001</v>
      </c>
      <c r="CR30" s="123">
        <v>16.33468839</v>
      </c>
      <c r="CS30" s="123">
        <v>16.306423899999999</v>
      </c>
      <c r="CT30" s="123">
        <v>16.547033030000001</v>
      </c>
      <c r="CU30" s="123">
        <v>15.332962240000001</v>
      </c>
      <c r="CV30" s="123">
        <v>14.7352708</v>
      </c>
      <c r="CW30" s="123">
        <v>13.18566077</v>
      </c>
      <c r="CX30" s="123">
        <v>12.01223676</v>
      </c>
      <c r="CY30" s="125">
        <v>46142</v>
      </c>
      <c r="CZ30" s="125">
        <v>46142</v>
      </c>
      <c r="DA30" s="125">
        <v>46112</v>
      </c>
      <c r="DB30" s="125">
        <v>46081</v>
      </c>
      <c r="DC30" s="125">
        <v>46053</v>
      </c>
      <c r="DD30" s="125">
        <v>46022</v>
      </c>
      <c r="DE30" s="125">
        <v>45991</v>
      </c>
      <c r="DF30" s="125">
        <v>45961</v>
      </c>
      <c r="DG30" s="125">
        <v>45930</v>
      </c>
      <c r="DH30" s="125">
        <v>45900</v>
      </c>
      <c r="DI30" s="125">
        <v>45869</v>
      </c>
      <c r="DJ30" s="125">
        <v>45838</v>
      </c>
      <c r="DK30" s="125">
        <v>45808</v>
      </c>
      <c r="DL30" s="125">
        <v>45777</v>
      </c>
      <c r="DM30" s="125">
        <v>45747</v>
      </c>
      <c r="DN30" s="125">
        <v>45716</v>
      </c>
      <c r="DO30" s="125">
        <v>45688</v>
      </c>
      <c r="DP30" s="125">
        <v>45657</v>
      </c>
      <c r="DQ30" s="125">
        <v>45626</v>
      </c>
      <c r="DR30" s="125">
        <v>45596</v>
      </c>
      <c r="DS30" s="125">
        <v>45565</v>
      </c>
      <c r="DT30" s="125">
        <v>45535</v>
      </c>
      <c r="DU30" s="125">
        <v>45504</v>
      </c>
      <c r="DV30" s="125">
        <v>45473</v>
      </c>
      <c r="DW30" s="125">
        <v>45443</v>
      </c>
      <c r="DX30" s="126" t="s">
        <v>150</v>
      </c>
      <c r="DY30" s="126" t="s">
        <v>150</v>
      </c>
      <c r="DZ30" s="126" t="s">
        <v>150</v>
      </c>
      <c r="EA30" s="126" t="s">
        <v>150</v>
      </c>
      <c r="EB30" s="126" t="s">
        <v>150</v>
      </c>
      <c r="EC30" s="126" t="s">
        <v>150</v>
      </c>
      <c r="ED30" s="126" t="s">
        <v>150</v>
      </c>
      <c r="EE30" s="126" t="s">
        <v>150</v>
      </c>
      <c r="EF30" s="126" t="s">
        <v>150</v>
      </c>
      <c r="EG30" s="126" t="s">
        <v>150</v>
      </c>
      <c r="EH30" s="126" t="s">
        <v>150</v>
      </c>
      <c r="EI30" s="126" t="s">
        <v>150</v>
      </c>
      <c r="EJ30" s="126" t="s">
        <v>150</v>
      </c>
      <c r="EK30" s="126" t="s">
        <v>150</v>
      </c>
      <c r="EL30" s="126" t="s">
        <v>150</v>
      </c>
      <c r="EM30" s="126" t="s">
        <v>150</v>
      </c>
      <c r="EN30" s="126" t="s">
        <v>150</v>
      </c>
      <c r="EO30" s="126" t="s">
        <v>150</v>
      </c>
      <c r="EP30" s="126" t="s">
        <v>150</v>
      </c>
      <c r="EQ30" s="126" t="s">
        <v>150</v>
      </c>
      <c r="ER30" s="126" t="s">
        <v>150</v>
      </c>
      <c r="ES30" s="126" t="s">
        <v>150</v>
      </c>
      <c r="ET30" s="126" t="s">
        <v>150</v>
      </c>
      <c r="EU30" s="126" t="s">
        <v>150</v>
      </c>
      <c r="EV30" s="126" t="s">
        <v>150</v>
      </c>
      <c r="EW30" s="126" t="s">
        <v>151</v>
      </c>
      <c r="EX30" s="126" t="s">
        <v>173</v>
      </c>
      <c r="EY30" s="123">
        <v>3155327.3971770001</v>
      </c>
      <c r="EZ30" s="126" t="s">
        <v>161</v>
      </c>
      <c r="FA30" s="126" t="s">
        <v>144</v>
      </c>
      <c r="FB30" s="126" t="s">
        <v>144</v>
      </c>
      <c r="FC30" s="126" t="s">
        <v>144</v>
      </c>
      <c r="FD30" s="126" t="s">
        <v>144</v>
      </c>
      <c r="FE30" s="126" t="s">
        <v>144</v>
      </c>
      <c r="FF30" s="126" t="s">
        <v>144</v>
      </c>
      <c r="FG30" s="126" t="s">
        <v>144</v>
      </c>
      <c r="FH30" s="126" t="s">
        <v>144</v>
      </c>
      <c r="FI30" s="126" t="s">
        <v>144</v>
      </c>
      <c r="FJ30" s="126" t="s">
        <v>144</v>
      </c>
      <c r="FK30" s="126" t="s">
        <v>144</v>
      </c>
      <c r="FL30" s="126" t="s">
        <v>144</v>
      </c>
      <c r="FM30" s="126" t="s">
        <v>144</v>
      </c>
      <c r="FN30" s="126" t="s">
        <v>144</v>
      </c>
      <c r="FO30" s="126" t="s">
        <v>144</v>
      </c>
      <c r="FP30" s="126" t="s">
        <v>144</v>
      </c>
      <c r="FQ30" s="126" t="s">
        <v>144</v>
      </c>
      <c r="FR30" s="126" t="s">
        <v>144</v>
      </c>
      <c r="FS30" s="126" t="s">
        <v>144</v>
      </c>
      <c r="FT30" s="126" t="s">
        <v>144</v>
      </c>
      <c r="FU30" s="126" t="s">
        <v>144</v>
      </c>
      <c r="FV30" s="126" t="s">
        <v>144</v>
      </c>
      <c r="FW30" s="126" t="s">
        <v>144</v>
      </c>
      <c r="FX30" s="126" t="s">
        <v>144</v>
      </c>
      <c r="FY30" s="126" t="s">
        <v>144</v>
      </c>
      <c r="FZ30" s="126" t="s">
        <v>214</v>
      </c>
      <c r="GA30" s="126" t="s">
        <v>163</v>
      </c>
    </row>
    <row r="31" spans="1:183" ht="14.25" customHeight="1">
      <c r="A31" s="121">
        <v>29</v>
      </c>
      <c r="B31" s="121" t="s">
        <v>155</v>
      </c>
      <c r="C31" s="122">
        <v>1.3569999999999999E-3</v>
      </c>
      <c r="D31" s="122">
        <v>1.3569999999999999E-3</v>
      </c>
      <c r="E31" s="122">
        <v>1.052E-3</v>
      </c>
      <c r="F31" s="122">
        <v>1.3450000000000001E-3</v>
      </c>
      <c r="G31" s="122">
        <v>1.6540000000000001E-3</v>
      </c>
      <c r="H31" s="122">
        <v>2.9870000000000001E-3</v>
      </c>
      <c r="I31" s="122">
        <v>3.104E-3</v>
      </c>
      <c r="J31" s="122">
        <v>3.1519999999999999E-3</v>
      </c>
      <c r="K31" s="122">
        <v>3.1819999999999999E-3</v>
      </c>
      <c r="L31" s="122">
        <v>2.996E-3</v>
      </c>
      <c r="M31" s="122">
        <v>3.0560000000000001E-3</v>
      </c>
      <c r="N31" s="122">
        <v>2.6259999999999999E-3</v>
      </c>
      <c r="O31" s="122">
        <v>2.5920000000000001E-3</v>
      </c>
      <c r="P31" s="122">
        <v>2.183E-3</v>
      </c>
      <c r="Q31" s="122">
        <v>2.209E-3</v>
      </c>
      <c r="R31" s="122">
        <v>2.1150000000000001E-3</v>
      </c>
      <c r="S31" s="122">
        <v>2.075E-3</v>
      </c>
      <c r="T31" s="122">
        <v>1.6559999999999999E-3</v>
      </c>
      <c r="U31" s="122">
        <v>1.591E-3</v>
      </c>
      <c r="V31" s="122">
        <v>1.6280000000000001E-3</v>
      </c>
      <c r="W31" s="122">
        <v>1.289E-3</v>
      </c>
      <c r="X31" s="122">
        <v>1.408E-3</v>
      </c>
      <c r="Y31" s="122">
        <v>2.1419999999999998E-3</v>
      </c>
      <c r="Z31" s="122">
        <v>1.6770000000000001E-3</v>
      </c>
      <c r="AA31" s="122">
        <v>1.4530000000000001E-3</v>
      </c>
      <c r="AB31" s="123">
        <v>0.98672300000000002</v>
      </c>
      <c r="AC31" s="123">
        <v>0.98672300000000002</v>
      </c>
      <c r="AD31" s="123">
        <v>0.76494499999999999</v>
      </c>
      <c r="AE31" s="123">
        <v>0.97847399999999995</v>
      </c>
      <c r="AF31" s="123">
        <v>1.202871</v>
      </c>
      <c r="AG31" s="123">
        <v>2.1724999999999999</v>
      </c>
      <c r="AH31" s="123">
        <v>2.2579400000000001</v>
      </c>
      <c r="AI31" s="123">
        <v>2.2927399999999998</v>
      </c>
      <c r="AJ31" s="123">
        <v>2.31474</v>
      </c>
      <c r="AK31" s="123">
        <v>2.1791399999999999</v>
      </c>
      <c r="AL31" s="123">
        <v>2.2228810000000001</v>
      </c>
      <c r="AM31" s="123">
        <v>1.9100809999999999</v>
      </c>
      <c r="AN31" s="123">
        <v>1.8855310000000001</v>
      </c>
      <c r="AO31" s="123">
        <v>1.588131</v>
      </c>
      <c r="AP31" s="123">
        <v>1.6070310000000001</v>
      </c>
      <c r="AQ31" s="123">
        <v>1.5380309999999999</v>
      </c>
      <c r="AR31" s="123">
        <v>1.5089809999999999</v>
      </c>
      <c r="AS31" s="123">
        <v>1.2041310000000001</v>
      </c>
      <c r="AT31" s="123">
        <v>1.156881</v>
      </c>
      <c r="AU31" s="123">
        <v>1.1841809999999999</v>
      </c>
      <c r="AV31" s="123">
        <v>0.93778099999999998</v>
      </c>
      <c r="AW31" s="123">
        <v>1.023981</v>
      </c>
      <c r="AX31" s="123">
        <v>1.558081</v>
      </c>
      <c r="AY31" s="123">
        <v>1.219581</v>
      </c>
      <c r="AZ31" s="123">
        <v>1.0571809999999999</v>
      </c>
      <c r="BA31" s="124">
        <v>0</v>
      </c>
      <c r="BB31" s="128">
        <v>0.221778</v>
      </c>
      <c r="BC31" s="127">
        <v>-0.213529</v>
      </c>
      <c r="BD31" s="127">
        <v>-0.22439700000000001</v>
      </c>
      <c r="BE31" s="127">
        <v>-0.96962899999999996</v>
      </c>
      <c r="BF31" s="127">
        <v>-8.5440000000000002E-2</v>
      </c>
      <c r="BG31" s="127">
        <v>-3.4799999999999998E-2</v>
      </c>
      <c r="BH31" s="127">
        <v>-2.1999999999999999E-2</v>
      </c>
      <c r="BI31" s="128">
        <v>0.1356</v>
      </c>
      <c r="BJ31" s="127">
        <v>-4.3741000000000002E-2</v>
      </c>
      <c r="BK31" s="128">
        <v>0.31280000000000002</v>
      </c>
      <c r="BL31" s="128">
        <v>2.4549999999999999E-2</v>
      </c>
      <c r="BM31" s="128">
        <v>0.2974</v>
      </c>
      <c r="BN31" s="127">
        <v>-1.89E-2</v>
      </c>
      <c r="BO31" s="128">
        <v>6.9000000000000006E-2</v>
      </c>
      <c r="BP31" s="128">
        <v>2.9049999999999999E-2</v>
      </c>
      <c r="BQ31" s="128">
        <v>0.30485000000000001</v>
      </c>
      <c r="BR31" s="128">
        <v>4.725E-2</v>
      </c>
      <c r="BS31" s="127">
        <v>-2.7300000000000001E-2</v>
      </c>
      <c r="BT31" s="128">
        <v>0.24640000000000001</v>
      </c>
      <c r="BU31" s="127">
        <v>-8.6199999999999999E-2</v>
      </c>
      <c r="BV31" s="127">
        <v>-0.53410000000000002</v>
      </c>
      <c r="BW31" s="128">
        <v>0.33850000000000002</v>
      </c>
      <c r="BX31" s="128">
        <v>0.16239999999999999</v>
      </c>
      <c r="BY31" s="127">
        <v>-0.13020000000000001</v>
      </c>
      <c r="BZ31" s="123">
        <v>13.79019514</v>
      </c>
      <c r="CA31" s="123">
        <v>13.79019514</v>
      </c>
      <c r="CB31" s="123">
        <v>9.8369326499999996</v>
      </c>
      <c r="CC31" s="123">
        <v>14.85140535</v>
      </c>
      <c r="CD31" s="123">
        <v>17.858853790000001</v>
      </c>
      <c r="CE31" s="123">
        <v>34.946776569999997</v>
      </c>
      <c r="CF31" s="123">
        <v>36.68504901</v>
      </c>
      <c r="CG31" s="123">
        <v>37.038858259999998</v>
      </c>
      <c r="CH31" s="123">
        <v>34.569436160000002</v>
      </c>
      <c r="CI31" s="123">
        <v>32.626997639999999</v>
      </c>
      <c r="CJ31" s="123">
        <v>33.983996670000003</v>
      </c>
      <c r="CK31" s="123">
        <v>31.926342179999999</v>
      </c>
      <c r="CL31" s="123">
        <v>33.56554758</v>
      </c>
      <c r="CM31" s="123">
        <v>29.176149410000001</v>
      </c>
      <c r="CN31" s="123">
        <v>26.295335590000001</v>
      </c>
      <c r="CO31" s="123">
        <v>22.621366290000001</v>
      </c>
      <c r="CP31" s="123">
        <v>24.828574079999999</v>
      </c>
      <c r="CQ31" s="123">
        <v>22.898831619999999</v>
      </c>
      <c r="CR31" s="123">
        <v>20.948389330000001</v>
      </c>
      <c r="CS31" s="123">
        <v>21.400903880000001</v>
      </c>
      <c r="CT31" s="123">
        <v>17.801659740000002</v>
      </c>
      <c r="CU31" s="123">
        <v>18.00119698</v>
      </c>
      <c r="CV31" s="123">
        <v>26.308923830000001</v>
      </c>
      <c r="CW31" s="123">
        <v>18.676685819999999</v>
      </c>
      <c r="CX31" s="123">
        <v>14.69236253</v>
      </c>
      <c r="CY31" s="125">
        <v>46142</v>
      </c>
      <c r="CZ31" s="125">
        <v>46142</v>
      </c>
      <c r="DA31" s="125">
        <v>46112</v>
      </c>
      <c r="DB31" s="125">
        <v>46081</v>
      </c>
      <c r="DC31" s="125">
        <v>46053</v>
      </c>
      <c r="DD31" s="125">
        <v>46022</v>
      </c>
      <c r="DE31" s="125">
        <v>45991</v>
      </c>
      <c r="DF31" s="125">
        <v>45961</v>
      </c>
      <c r="DG31" s="125">
        <v>45930</v>
      </c>
      <c r="DH31" s="125">
        <v>45900</v>
      </c>
      <c r="DI31" s="125">
        <v>45869</v>
      </c>
      <c r="DJ31" s="125">
        <v>45838</v>
      </c>
      <c r="DK31" s="125">
        <v>45808</v>
      </c>
      <c r="DL31" s="125">
        <v>45777</v>
      </c>
      <c r="DM31" s="125">
        <v>45747</v>
      </c>
      <c r="DN31" s="125">
        <v>45716</v>
      </c>
      <c r="DO31" s="125">
        <v>45688</v>
      </c>
      <c r="DP31" s="125">
        <v>45657</v>
      </c>
      <c r="DQ31" s="125">
        <v>45626</v>
      </c>
      <c r="DR31" s="125">
        <v>45596</v>
      </c>
      <c r="DS31" s="125">
        <v>45565</v>
      </c>
      <c r="DT31" s="125">
        <v>45535</v>
      </c>
      <c r="DU31" s="125">
        <v>45504</v>
      </c>
      <c r="DV31" s="125">
        <v>45473</v>
      </c>
      <c r="DW31" s="125">
        <v>45443</v>
      </c>
      <c r="DX31" s="126" t="s">
        <v>150</v>
      </c>
      <c r="DY31" s="126" t="s">
        <v>150</v>
      </c>
      <c r="DZ31" s="126" t="s">
        <v>150</v>
      </c>
      <c r="EA31" s="126" t="s">
        <v>150</v>
      </c>
      <c r="EB31" s="126" t="s">
        <v>150</v>
      </c>
      <c r="EC31" s="126" t="s">
        <v>150</v>
      </c>
      <c r="ED31" s="126" t="s">
        <v>150</v>
      </c>
      <c r="EE31" s="126" t="s">
        <v>150</v>
      </c>
      <c r="EF31" s="126" t="s">
        <v>150</v>
      </c>
      <c r="EG31" s="126" t="s">
        <v>150</v>
      </c>
      <c r="EH31" s="126" t="s">
        <v>150</v>
      </c>
      <c r="EI31" s="126" t="s">
        <v>150</v>
      </c>
      <c r="EJ31" s="126" t="s">
        <v>150</v>
      </c>
      <c r="EK31" s="126" t="s">
        <v>150</v>
      </c>
      <c r="EL31" s="126" t="s">
        <v>150</v>
      </c>
      <c r="EM31" s="126" t="s">
        <v>150</v>
      </c>
      <c r="EN31" s="126" t="s">
        <v>150</v>
      </c>
      <c r="EO31" s="126" t="s">
        <v>150</v>
      </c>
      <c r="EP31" s="126" t="s">
        <v>150</v>
      </c>
      <c r="EQ31" s="126" t="s">
        <v>150</v>
      </c>
      <c r="ER31" s="126" t="s">
        <v>150</v>
      </c>
      <c r="ES31" s="126" t="s">
        <v>150</v>
      </c>
      <c r="ET31" s="126" t="s">
        <v>150</v>
      </c>
      <c r="EU31" s="126" t="s">
        <v>150</v>
      </c>
      <c r="EV31" s="126" t="s">
        <v>150</v>
      </c>
      <c r="EW31" s="126" t="s">
        <v>151</v>
      </c>
      <c r="EX31" s="126" t="s">
        <v>152</v>
      </c>
      <c r="EY31" s="123">
        <v>15766.071893509999</v>
      </c>
      <c r="EZ31" s="126" t="s">
        <v>156</v>
      </c>
      <c r="FA31" s="126" t="s">
        <v>157</v>
      </c>
      <c r="FB31" s="126" t="s">
        <v>157</v>
      </c>
      <c r="FC31" s="126" t="s">
        <v>157</v>
      </c>
      <c r="FD31" s="126" t="s">
        <v>157</v>
      </c>
      <c r="FE31" s="126" t="s">
        <v>157</v>
      </c>
      <c r="FF31" s="126" t="s">
        <v>157</v>
      </c>
      <c r="FG31" s="126" t="s">
        <v>157</v>
      </c>
      <c r="FH31" s="126" t="s">
        <v>157</v>
      </c>
      <c r="FI31" s="126" t="s">
        <v>157</v>
      </c>
      <c r="FJ31" s="126" t="s">
        <v>144</v>
      </c>
      <c r="FK31" s="126" t="s">
        <v>144</v>
      </c>
      <c r="FL31" s="126" t="s">
        <v>144</v>
      </c>
      <c r="FM31" s="126" t="s">
        <v>144</v>
      </c>
      <c r="FN31" s="126" t="s">
        <v>144</v>
      </c>
      <c r="FO31" s="126" t="s">
        <v>144</v>
      </c>
      <c r="FP31" s="126" t="s">
        <v>144</v>
      </c>
      <c r="FQ31" s="126" t="s">
        <v>144</v>
      </c>
      <c r="FR31" s="126" t="s">
        <v>144</v>
      </c>
      <c r="FS31" s="126" t="s">
        <v>144</v>
      </c>
      <c r="FT31" s="126" t="s">
        <v>144</v>
      </c>
      <c r="FU31" s="126" t="s">
        <v>144</v>
      </c>
      <c r="FV31" s="126" t="s">
        <v>144</v>
      </c>
      <c r="FW31" s="126" t="s">
        <v>144</v>
      </c>
      <c r="FX31" s="126" t="s">
        <v>157</v>
      </c>
      <c r="FY31" s="126" t="s">
        <v>157</v>
      </c>
      <c r="FZ31" s="126" t="s">
        <v>154</v>
      </c>
      <c r="GA31" s="126" t="s">
        <v>146</v>
      </c>
    </row>
    <row r="32" spans="1:183" ht="14.25" customHeight="1">
      <c r="A32" s="121">
        <v>30</v>
      </c>
      <c r="B32" s="121" t="s">
        <v>294</v>
      </c>
      <c r="C32" s="122">
        <v>1.353E-3</v>
      </c>
      <c r="D32" s="122">
        <v>1.353E-3</v>
      </c>
      <c r="E32" s="122">
        <v>1.353E-3</v>
      </c>
      <c r="F32" s="122">
        <v>1.276E-3</v>
      </c>
      <c r="G32" s="122">
        <v>1.248E-3</v>
      </c>
      <c r="H32" s="122">
        <v>1.207E-3</v>
      </c>
      <c r="I32" s="122">
        <v>1.199E-3</v>
      </c>
      <c r="J32" s="122">
        <v>1.196E-3</v>
      </c>
      <c r="K32" s="122">
        <v>1.1529999999999999E-3</v>
      </c>
      <c r="L32" s="122">
        <v>1.1360000000000001E-3</v>
      </c>
      <c r="M32" s="122">
        <v>1.119E-3</v>
      </c>
      <c r="N32" s="122">
        <v>1.1280000000000001E-3</v>
      </c>
      <c r="O32" s="122">
        <v>1.0950000000000001E-3</v>
      </c>
      <c r="P32" s="122">
        <v>1.088E-3</v>
      </c>
      <c r="Q32" s="122">
        <v>1.0330000000000001E-3</v>
      </c>
      <c r="R32" s="122">
        <v>1.0169999999999999E-3</v>
      </c>
      <c r="S32" s="122">
        <v>1.003E-3</v>
      </c>
      <c r="T32" s="122">
        <v>9.6900000000000003E-4</v>
      </c>
      <c r="U32" s="122">
        <v>9.6599999999999995E-4</v>
      </c>
      <c r="V32" s="122">
        <v>9.6599999999999995E-4</v>
      </c>
      <c r="W32" s="122">
        <v>9.7099999999999997E-4</v>
      </c>
      <c r="X32" s="122">
        <v>9.7000000000000005E-4</v>
      </c>
      <c r="Y32" s="122">
        <v>9.68E-4</v>
      </c>
      <c r="Z32" s="122">
        <v>9.6599999999999995E-4</v>
      </c>
      <c r="AA32" s="122">
        <v>9.0899999999999998E-4</v>
      </c>
      <c r="AB32" s="123">
        <v>0.98430499999999999</v>
      </c>
      <c r="AC32" s="123">
        <v>0.98430499999999999</v>
      </c>
      <c r="AD32" s="123">
        <v>0.98430499999999999</v>
      </c>
      <c r="AE32" s="123">
        <v>0.92831799999999998</v>
      </c>
      <c r="AF32" s="123">
        <v>0.90798400000000001</v>
      </c>
      <c r="AG32" s="123">
        <v>0.87819000000000003</v>
      </c>
      <c r="AH32" s="123">
        <v>0.87199800000000005</v>
      </c>
      <c r="AI32" s="123">
        <v>0.869668</v>
      </c>
      <c r="AJ32" s="123">
        <v>0.83857199999999998</v>
      </c>
      <c r="AK32" s="123">
        <v>0.82653100000000002</v>
      </c>
      <c r="AL32" s="123">
        <v>0.81386400000000003</v>
      </c>
      <c r="AM32" s="123">
        <v>0.82045000000000001</v>
      </c>
      <c r="AN32" s="123">
        <v>0.79643699999999995</v>
      </c>
      <c r="AO32" s="123">
        <v>0.79108100000000003</v>
      </c>
      <c r="AP32" s="123">
        <v>0.751332</v>
      </c>
      <c r="AQ32" s="123">
        <v>0.73962600000000001</v>
      </c>
      <c r="AR32" s="123">
        <v>0.72977800000000004</v>
      </c>
      <c r="AS32" s="123">
        <v>0.704843</v>
      </c>
      <c r="AT32" s="123">
        <v>0.70267299999999999</v>
      </c>
      <c r="AU32" s="123">
        <v>0.70267299999999999</v>
      </c>
      <c r="AV32" s="123">
        <v>0.705986</v>
      </c>
      <c r="AW32" s="123">
        <v>0.70540099999999994</v>
      </c>
      <c r="AX32" s="123">
        <v>0.70393399999999995</v>
      </c>
      <c r="AY32" s="123">
        <v>0.70242499999999997</v>
      </c>
      <c r="AZ32" s="123">
        <v>0.66088599999999997</v>
      </c>
      <c r="BA32" s="124">
        <v>0</v>
      </c>
      <c r="BB32" s="124">
        <v>0</v>
      </c>
      <c r="BC32" s="128">
        <v>5.5987000000000002E-2</v>
      </c>
      <c r="BD32" s="128">
        <v>2.0334000000000001E-2</v>
      </c>
      <c r="BE32" s="128">
        <v>2.9794000000000001E-2</v>
      </c>
      <c r="BF32" s="128">
        <v>6.1919999999999996E-3</v>
      </c>
      <c r="BG32" s="128">
        <v>2.33E-3</v>
      </c>
      <c r="BH32" s="128">
        <v>3.1095999999999999E-2</v>
      </c>
      <c r="BI32" s="128">
        <v>1.2041E-2</v>
      </c>
      <c r="BJ32" s="128">
        <v>1.2666999999999999E-2</v>
      </c>
      <c r="BK32" s="127">
        <v>-6.5859999999999998E-3</v>
      </c>
      <c r="BL32" s="128">
        <v>2.4013E-2</v>
      </c>
      <c r="BM32" s="128">
        <v>5.3559999999999997E-3</v>
      </c>
      <c r="BN32" s="128">
        <v>3.9749E-2</v>
      </c>
      <c r="BO32" s="128">
        <v>1.1705999999999999E-2</v>
      </c>
      <c r="BP32" s="128">
        <v>9.8480000000000009E-3</v>
      </c>
      <c r="BQ32" s="128">
        <v>2.4934999999999999E-2</v>
      </c>
      <c r="BR32" s="128">
        <v>2.1700000000000001E-3</v>
      </c>
      <c r="BS32" s="124">
        <v>0</v>
      </c>
      <c r="BT32" s="127">
        <v>-3.313E-3</v>
      </c>
      <c r="BU32" s="128">
        <v>5.8500000000000002E-4</v>
      </c>
      <c r="BV32" s="128">
        <v>1.467E-3</v>
      </c>
      <c r="BW32" s="128">
        <v>1.5089999999999999E-3</v>
      </c>
      <c r="BX32" s="128">
        <v>4.1539E-2</v>
      </c>
      <c r="BY32" s="127">
        <v>-2.0192999999999999E-2</v>
      </c>
      <c r="BZ32" s="123">
        <v>12.65782768</v>
      </c>
      <c r="CA32" s="123">
        <v>12.65782768</v>
      </c>
      <c r="CB32" s="123">
        <v>12.65782768</v>
      </c>
      <c r="CC32" s="123">
        <v>14.090131080000001</v>
      </c>
      <c r="CD32" s="123">
        <v>13.480708659999999</v>
      </c>
      <c r="CE32" s="123">
        <v>14.126540719999999</v>
      </c>
      <c r="CF32" s="123">
        <v>14.16746653</v>
      </c>
      <c r="CG32" s="123">
        <v>14.049351339999999</v>
      </c>
      <c r="CH32" s="123">
        <v>12.523636010000001</v>
      </c>
      <c r="CI32" s="123">
        <v>12.37516864</v>
      </c>
      <c r="CJ32" s="123">
        <v>12.442569560000001</v>
      </c>
      <c r="CK32" s="123">
        <v>13.71353751</v>
      </c>
      <c r="CL32" s="123">
        <v>14.177886239999999</v>
      </c>
      <c r="CM32" s="123">
        <v>14.533245340000001</v>
      </c>
      <c r="CN32" s="123">
        <v>12.29380583</v>
      </c>
      <c r="CO32" s="123">
        <v>10.878422260000001</v>
      </c>
      <c r="CP32" s="123">
        <v>12.00767083</v>
      </c>
      <c r="CQ32" s="123">
        <v>13.40392464</v>
      </c>
      <c r="CR32" s="123">
        <v>12.72375255</v>
      </c>
      <c r="CS32" s="123">
        <v>12.69893482</v>
      </c>
      <c r="CT32" s="123">
        <v>13.401553829999999</v>
      </c>
      <c r="CU32" s="123">
        <v>12.400681609999999</v>
      </c>
      <c r="CV32" s="123">
        <v>11.886253659999999</v>
      </c>
      <c r="CW32" s="123">
        <v>10.75694934</v>
      </c>
      <c r="CX32" s="123">
        <v>9.1847817000000003</v>
      </c>
      <c r="CY32" s="125">
        <v>46112</v>
      </c>
      <c r="CZ32" s="125">
        <v>46112</v>
      </c>
      <c r="DA32" s="125">
        <v>46112</v>
      </c>
      <c r="DB32" s="125">
        <v>46081</v>
      </c>
      <c r="DC32" s="125">
        <v>46053</v>
      </c>
      <c r="DD32" s="125">
        <v>46022</v>
      </c>
      <c r="DE32" s="125">
        <v>45991</v>
      </c>
      <c r="DF32" s="125">
        <v>45961</v>
      </c>
      <c r="DG32" s="125">
        <v>45930</v>
      </c>
      <c r="DH32" s="125">
        <v>45900</v>
      </c>
      <c r="DI32" s="125">
        <v>45869</v>
      </c>
      <c r="DJ32" s="125">
        <v>45838</v>
      </c>
      <c r="DK32" s="125">
        <v>45808</v>
      </c>
      <c r="DL32" s="125">
        <v>45777</v>
      </c>
      <c r="DM32" s="125">
        <v>45747</v>
      </c>
      <c r="DN32" s="125">
        <v>45716</v>
      </c>
      <c r="DO32" s="125">
        <v>45688</v>
      </c>
      <c r="DP32" s="125">
        <v>45657</v>
      </c>
      <c r="DQ32" s="125">
        <v>45626</v>
      </c>
      <c r="DR32" s="125">
        <v>45596</v>
      </c>
      <c r="DS32" s="125">
        <v>45565</v>
      </c>
      <c r="DT32" s="125">
        <v>45535</v>
      </c>
      <c r="DU32" s="125">
        <v>45504</v>
      </c>
      <c r="DV32" s="125">
        <v>45473</v>
      </c>
      <c r="DW32" s="125">
        <v>45443</v>
      </c>
      <c r="DX32" s="126" t="s">
        <v>150</v>
      </c>
      <c r="DY32" s="126" t="s">
        <v>150</v>
      </c>
      <c r="DZ32" s="126" t="s">
        <v>150</v>
      </c>
      <c r="EA32" s="126" t="s">
        <v>150</v>
      </c>
      <c r="EB32" s="126" t="s">
        <v>150</v>
      </c>
      <c r="EC32" s="126" t="s">
        <v>150</v>
      </c>
      <c r="ED32" s="126" t="s">
        <v>150</v>
      </c>
      <c r="EE32" s="126" t="s">
        <v>150</v>
      </c>
      <c r="EF32" s="126" t="s">
        <v>150</v>
      </c>
      <c r="EG32" s="126" t="s">
        <v>150</v>
      </c>
      <c r="EH32" s="126" t="s">
        <v>150</v>
      </c>
      <c r="EI32" s="126" t="s">
        <v>150</v>
      </c>
      <c r="EJ32" s="126" t="s">
        <v>150</v>
      </c>
      <c r="EK32" s="126" t="s">
        <v>150</v>
      </c>
      <c r="EL32" s="126" t="s">
        <v>150</v>
      </c>
      <c r="EM32" s="126" t="s">
        <v>150</v>
      </c>
      <c r="EN32" s="126" t="s">
        <v>150</v>
      </c>
      <c r="EO32" s="126" t="s">
        <v>150</v>
      </c>
      <c r="EP32" s="126" t="s">
        <v>150</v>
      </c>
      <c r="EQ32" s="126" t="s">
        <v>150</v>
      </c>
      <c r="ER32" s="126" t="s">
        <v>150</v>
      </c>
      <c r="ES32" s="126" t="s">
        <v>150</v>
      </c>
      <c r="ET32" s="126" t="s">
        <v>150</v>
      </c>
      <c r="EU32" s="126" t="s">
        <v>150</v>
      </c>
      <c r="EV32" s="126" t="s">
        <v>150</v>
      </c>
      <c r="EW32" s="126" t="s">
        <v>151</v>
      </c>
      <c r="EX32" s="126" t="s">
        <v>152</v>
      </c>
      <c r="EY32" s="123">
        <v>73444.222078050007</v>
      </c>
      <c r="EZ32" s="126" t="s">
        <v>161</v>
      </c>
      <c r="FA32" s="126" t="s">
        <v>144</v>
      </c>
      <c r="FB32" s="126" t="s">
        <v>144</v>
      </c>
      <c r="FC32" s="126" t="s">
        <v>144</v>
      </c>
      <c r="FD32" s="126" t="s">
        <v>144</v>
      </c>
      <c r="FE32" s="126" t="s">
        <v>144</v>
      </c>
      <c r="FF32" s="126" t="s">
        <v>144</v>
      </c>
      <c r="FG32" s="126" t="s">
        <v>144</v>
      </c>
      <c r="FH32" s="126" t="s">
        <v>144</v>
      </c>
      <c r="FI32" s="126" t="s">
        <v>144</v>
      </c>
      <c r="FJ32" s="126" t="s">
        <v>144</v>
      </c>
      <c r="FK32" s="126" t="s">
        <v>144</v>
      </c>
      <c r="FL32" s="126" t="s">
        <v>144</v>
      </c>
      <c r="FM32" s="126" t="s">
        <v>144</v>
      </c>
      <c r="FN32" s="126" t="s">
        <v>144</v>
      </c>
      <c r="FO32" s="126" t="s">
        <v>144</v>
      </c>
      <c r="FP32" s="126" t="s">
        <v>144</v>
      </c>
      <c r="FQ32" s="126" t="s">
        <v>144</v>
      </c>
      <c r="FR32" s="126" t="s">
        <v>144</v>
      </c>
      <c r="FS32" s="126" t="s">
        <v>144</v>
      </c>
      <c r="FT32" s="126" t="s">
        <v>144</v>
      </c>
      <c r="FU32" s="126" t="s">
        <v>144</v>
      </c>
      <c r="FV32" s="126" t="s">
        <v>144</v>
      </c>
      <c r="FW32" s="126" t="s">
        <v>144</v>
      </c>
      <c r="FX32" s="126" t="s">
        <v>144</v>
      </c>
      <c r="FY32" s="126" t="s">
        <v>144</v>
      </c>
      <c r="FZ32" s="126" t="s">
        <v>162</v>
      </c>
      <c r="GA32" s="126" t="s">
        <v>163</v>
      </c>
    </row>
    <row r="33" spans="1:183" ht="14.25" customHeight="1">
      <c r="A33" s="121">
        <v>31</v>
      </c>
      <c r="B33" s="121" t="s">
        <v>272</v>
      </c>
      <c r="C33" s="122">
        <v>1.2080000000000001E-3</v>
      </c>
      <c r="D33" s="122">
        <v>1.2080000000000001E-3</v>
      </c>
      <c r="E33" s="122">
        <v>1.2080000000000001E-3</v>
      </c>
      <c r="F33" s="122">
        <v>1.2080000000000001E-3</v>
      </c>
      <c r="G33" s="122">
        <v>1.2080000000000001E-3</v>
      </c>
      <c r="H33" s="122">
        <v>1.232E-3</v>
      </c>
      <c r="I33" s="122">
        <v>1.232E-3</v>
      </c>
      <c r="J33" s="122">
        <v>1.207E-3</v>
      </c>
      <c r="K33" s="122">
        <v>3.9300000000000001E-4</v>
      </c>
      <c r="L33" s="122">
        <v>3.7599999999999998E-4</v>
      </c>
      <c r="M33" s="122">
        <v>3.28E-4</v>
      </c>
      <c r="N33" s="122">
        <v>3.1E-4</v>
      </c>
      <c r="O33" s="122">
        <v>3.59E-4</v>
      </c>
      <c r="P33" s="122">
        <v>3.8699999999999997E-4</v>
      </c>
      <c r="Q33" s="122">
        <v>3.8000000000000002E-4</v>
      </c>
      <c r="R33" s="122">
        <v>4.0000000000000002E-4</v>
      </c>
      <c r="S33" s="122">
        <v>3.3399999999999999E-4</v>
      </c>
      <c r="T33" s="122">
        <v>3.3399999999999999E-4</v>
      </c>
      <c r="U33" s="122">
        <v>3.0899999999999998E-4</v>
      </c>
      <c r="V33" s="122">
        <v>2.8800000000000001E-4</v>
      </c>
      <c r="W33" s="122">
        <v>2.8800000000000001E-4</v>
      </c>
      <c r="X33" s="122">
        <v>2.8800000000000001E-4</v>
      </c>
      <c r="Y33" s="122">
        <v>2.6400000000000002E-4</v>
      </c>
      <c r="Z33" s="122">
        <v>2.6400000000000002E-4</v>
      </c>
      <c r="AA33" s="122">
        <v>2.6400000000000002E-4</v>
      </c>
      <c r="AB33" s="123">
        <v>0.87840600000000002</v>
      </c>
      <c r="AC33" s="123">
        <v>0.87840600000000002</v>
      </c>
      <c r="AD33" s="123">
        <v>0.87840600000000002</v>
      </c>
      <c r="AE33" s="123">
        <v>0.87840600000000002</v>
      </c>
      <c r="AF33" s="123">
        <v>0.87840600000000002</v>
      </c>
      <c r="AG33" s="123">
        <v>0.89622599999999997</v>
      </c>
      <c r="AH33" s="123">
        <v>0.89622599999999997</v>
      </c>
      <c r="AI33" s="123">
        <v>0.87803100000000001</v>
      </c>
      <c r="AJ33" s="123">
        <v>0.28598400000000002</v>
      </c>
      <c r="AK33" s="123">
        <v>0.27347399999999999</v>
      </c>
      <c r="AL33" s="123">
        <v>0.23841300000000001</v>
      </c>
      <c r="AM33" s="123">
        <v>0.225719</v>
      </c>
      <c r="AN33" s="123">
        <v>0.26112999999999997</v>
      </c>
      <c r="AO33" s="123">
        <v>0.28145300000000001</v>
      </c>
      <c r="AP33" s="123">
        <v>0.276368</v>
      </c>
      <c r="AQ33" s="123">
        <v>0.29110900000000001</v>
      </c>
      <c r="AR33" s="123">
        <v>0.242952</v>
      </c>
      <c r="AS33" s="123">
        <v>0.242952</v>
      </c>
      <c r="AT33" s="123">
        <v>0.224463</v>
      </c>
      <c r="AU33" s="123">
        <v>0.20969399999999999</v>
      </c>
      <c r="AV33" s="123">
        <v>0.20969399999999999</v>
      </c>
      <c r="AW33" s="123">
        <v>0.20969399999999999</v>
      </c>
      <c r="AX33" s="123">
        <v>0.19204299999999999</v>
      </c>
      <c r="AY33" s="123">
        <v>0.19204299999999999</v>
      </c>
      <c r="AZ33" s="123">
        <v>0.19204299999999999</v>
      </c>
      <c r="BA33" s="124">
        <v>0</v>
      </c>
      <c r="BB33" s="124">
        <v>0</v>
      </c>
      <c r="BC33" s="124">
        <v>0</v>
      </c>
      <c r="BD33" s="124">
        <v>0</v>
      </c>
      <c r="BE33" s="127">
        <v>-1.7819999999999999E-2</v>
      </c>
      <c r="BF33" s="124">
        <v>0</v>
      </c>
      <c r="BG33" s="128">
        <v>1.8194999999999999E-2</v>
      </c>
      <c r="BH33" s="128">
        <v>0.59204699999999999</v>
      </c>
      <c r="BI33" s="128">
        <v>1.251E-2</v>
      </c>
      <c r="BJ33" s="128">
        <v>3.5061000000000002E-2</v>
      </c>
      <c r="BK33" s="128">
        <v>1.2694E-2</v>
      </c>
      <c r="BL33" s="127">
        <v>-3.5410999999999998E-2</v>
      </c>
      <c r="BM33" s="127">
        <v>-2.0323000000000001E-2</v>
      </c>
      <c r="BN33" s="128">
        <v>5.0850000000000001E-3</v>
      </c>
      <c r="BO33" s="127">
        <v>-1.4741000000000001E-2</v>
      </c>
      <c r="BP33" s="128">
        <v>4.8156999999999998E-2</v>
      </c>
      <c r="BQ33" s="124">
        <v>0</v>
      </c>
      <c r="BR33" s="128">
        <v>1.8488999999999998E-2</v>
      </c>
      <c r="BS33" s="128">
        <v>1.4768999999999999E-2</v>
      </c>
      <c r="BT33" s="124">
        <v>0</v>
      </c>
      <c r="BU33" s="124">
        <v>0</v>
      </c>
      <c r="BV33" s="128">
        <v>1.7651E-2</v>
      </c>
      <c r="BW33" s="124">
        <v>0</v>
      </c>
      <c r="BX33" s="124">
        <v>0</v>
      </c>
      <c r="BY33" s="124">
        <v>0</v>
      </c>
      <c r="BZ33" s="123">
        <v>13.04156832</v>
      </c>
      <c r="CA33" s="123">
        <v>13.04156832</v>
      </c>
      <c r="CB33" s="123">
        <v>13.04156832</v>
      </c>
      <c r="CC33" s="123">
        <v>13.04156832</v>
      </c>
      <c r="CD33" s="123">
        <v>13.04156832</v>
      </c>
      <c r="CE33" s="123">
        <v>14.416667329999999</v>
      </c>
      <c r="CF33" s="123">
        <v>14.56110204</v>
      </c>
      <c r="CG33" s="123">
        <v>14.184454300000001</v>
      </c>
      <c r="CH33" s="123">
        <v>4.2710220699999999</v>
      </c>
      <c r="CI33" s="123">
        <v>4.09456738</v>
      </c>
      <c r="CJ33" s="123">
        <v>3.6449214300000001</v>
      </c>
      <c r="CK33" s="123">
        <v>3.7728148899999998</v>
      </c>
      <c r="CL33" s="123">
        <v>4.6485427399999999</v>
      </c>
      <c r="CM33" s="123">
        <v>5.1706784800000003</v>
      </c>
      <c r="CN33" s="123">
        <v>4.5221214200000004</v>
      </c>
      <c r="CO33" s="123">
        <v>4.2816323699999996</v>
      </c>
      <c r="CP33" s="123">
        <v>3.9975001200000002</v>
      </c>
      <c r="CQ33" s="123">
        <v>4.6201924400000003</v>
      </c>
      <c r="CR33" s="123">
        <v>4.0644961000000004</v>
      </c>
      <c r="CS33" s="123">
        <v>3.7896581199999999</v>
      </c>
      <c r="CT33" s="123">
        <v>3.9805682099999999</v>
      </c>
      <c r="CU33" s="123">
        <v>3.6863408600000001</v>
      </c>
      <c r="CV33" s="123">
        <v>3.2427355599999999</v>
      </c>
      <c r="CW33" s="123">
        <v>2.9409500300000002</v>
      </c>
      <c r="CX33" s="123">
        <v>2.6689520299999998</v>
      </c>
      <c r="CY33" s="125">
        <v>46053</v>
      </c>
      <c r="CZ33" s="125">
        <v>46053</v>
      </c>
      <c r="DA33" s="125">
        <v>46053</v>
      </c>
      <c r="DB33" s="125">
        <v>46053</v>
      </c>
      <c r="DC33" s="125">
        <v>46053</v>
      </c>
      <c r="DD33" s="125">
        <v>46022</v>
      </c>
      <c r="DE33" s="125">
        <v>45991</v>
      </c>
      <c r="DF33" s="125">
        <v>45961</v>
      </c>
      <c r="DG33" s="125">
        <v>45930</v>
      </c>
      <c r="DH33" s="125">
        <v>45900</v>
      </c>
      <c r="DI33" s="125">
        <v>45869</v>
      </c>
      <c r="DJ33" s="125">
        <v>45838</v>
      </c>
      <c r="DK33" s="125">
        <v>45808</v>
      </c>
      <c r="DL33" s="125">
        <v>45777</v>
      </c>
      <c r="DM33" s="125">
        <v>45747</v>
      </c>
      <c r="DN33" s="125">
        <v>45716</v>
      </c>
      <c r="DO33" s="125">
        <v>45688</v>
      </c>
      <c r="DP33" s="125">
        <v>45657</v>
      </c>
      <c r="DQ33" s="125">
        <v>45626</v>
      </c>
      <c r="DR33" s="125">
        <v>45596</v>
      </c>
      <c r="DS33" s="125">
        <v>45565</v>
      </c>
      <c r="DT33" s="125">
        <v>45535</v>
      </c>
      <c r="DU33" s="125">
        <v>45504</v>
      </c>
      <c r="DV33" s="125">
        <v>45473</v>
      </c>
      <c r="DW33" s="125">
        <v>45443</v>
      </c>
      <c r="DX33" s="126" t="s">
        <v>150</v>
      </c>
      <c r="DY33" s="126" t="s">
        <v>150</v>
      </c>
      <c r="DZ33" s="126" t="s">
        <v>150</v>
      </c>
      <c r="EA33" s="126" t="s">
        <v>150</v>
      </c>
      <c r="EB33" s="126" t="s">
        <v>150</v>
      </c>
      <c r="EC33" s="126" t="s">
        <v>150</v>
      </c>
      <c r="ED33" s="126" t="s">
        <v>150</v>
      </c>
      <c r="EE33" s="126" t="s">
        <v>150</v>
      </c>
      <c r="EF33" s="126" t="s">
        <v>150</v>
      </c>
      <c r="EG33" s="126" t="s">
        <v>150</v>
      </c>
      <c r="EH33" s="126" t="s">
        <v>150</v>
      </c>
      <c r="EI33" s="126" t="s">
        <v>150</v>
      </c>
      <c r="EJ33" s="126" t="s">
        <v>150</v>
      </c>
      <c r="EK33" s="126" t="s">
        <v>150</v>
      </c>
      <c r="EL33" s="126" t="s">
        <v>150</v>
      </c>
      <c r="EM33" s="126" t="s">
        <v>150</v>
      </c>
      <c r="EN33" s="126" t="s">
        <v>150</v>
      </c>
      <c r="EO33" s="126" t="s">
        <v>150</v>
      </c>
      <c r="EP33" s="126" t="s">
        <v>150</v>
      </c>
      <c r="EQ33" s="126" t="s">
        <v>150</v>
      </c>
      <c r="ER33" s="126" t="s">
        <v>150</v>
      </c>
      <c r="ES33" s="126" t="s">
        <v>150</v>
      </c>
      <c r="ET33" s="126" t="s">
        <v>150</v>
      </c>
      <c r="EU33" s="126" t="s">
        <v>150</v>
      </c>
      <c r="EV33" s="126" t="s">
        <v>150</v>
      </c>
      <c r="EW33" s="126" t="s">
        <v>151</v>
      </c>
      <c r="EX33" s="126" t="s">
        <v>173</v>
      </c>
      <c r="EY33" s="123">
        <v>774576.01036369998</v>
      </c>
      <c r="EZ33" s="126" t="s">
        <v>153</v>
      </c>
      <c r="FA33" s="126" t="s">
        <v>144</v>
      </c>
      <c r="FB33" s="126" t="s">
        <v>144</v>
      </c>
      <c r="FC33" s="126" t="s">
        <v>144</v>
      </c>
      <c r="FD33" s="126" t="s">
        <v>144</v>
      </c>
      <c r="FE33" s="126" t="s">
        <v>144</v>
      </c>
      <c r="FF33" s="126" t="s">
        <v>144</v>
      </c>
      <c r="FG33" s="126" t="s">
        <v>144</v>
      </c>
      <c r="FH33" s="126" t="s">
        <v>144</v>
      </c>
      <c r="FI33" s="126" t="s">
        <v>144</v>
      </c>
      <c r="FJ33" s="126" t="s">
        <v>144</v>
      </c>
      <c r="FK33" s="126" t="s">
        <v>144</v>
      </c>
      <c r="FL33" s="126" t="s">
        <v>144</v>
      </c>
      <c r="FM33" s="126" t="s">
        <v>144</v>
      </c>
      <c r="FN33" s="126" t="s">
        <v>144</v>
      </c>
      <c r="FO33" s="126" t="s">
        <v>144</v>
      </c>
      <c r="FP33" s="126" t="s">
        <v>144</v>
      </c>
      <c r="FQ33" s="126" t="s">
        <v>144</v>
      </c>
      <c r="FR33" s="126" t="s">
        <v>144</v>
      </c>
      <c r="FS33" s="126" t="s">
        <v>144</v>
      </c>
      <c r="FT33" s="126" t="s">
        <v>144</v>
      </c>
      <c r="FU33" s="126" t="s">
        <v>144</v>
      </c>
      <c r="FV33" s="126" t="s">
        <v>144</v>
      </c>
      <c r="FW33" s="126" t="s">
        <v>144</v>
      </c>
      <c r="FX33" s="126" t="s">
        <v>144</v>
      </c>
      <c r="FY33" s="126" t="s">
        <v>144</v>
      </c>
      <c r="FZ33" s="126" t="s">
        <v>211</v>
      </c>
      <c r="GA33" s="126" t="s">
        <v>212</v>
      </c>
    </row>
    <row r="34" spans="1:183" ht="14.25" customHeight="1">
      <c r="A34" s="121">
        <v>32</v>
      </c>
      <c r="B34" s="121" t="s">
        <v>399</v>
      </c>
      <c r="C34" s="122">
        <v>1.0449999999999999E-3</v>
      </c>
      <c r="D34" s="122">
        <v>1.0449999999999999E-3</v>
      </c>
      <c r="E34" s="122">
        <v>1.0449999999999999E-3</v>
      </c>
      <c r="F34" s="122">
        <v>1.0449999999999999E-3</v>
      </c>
      <c r="G34" s="122">
        <v>1.0449999999999999E-3</v>
      </c>
      <c r="H34" s="122">
        <v>1.0449999999999999E-3</v>
      </c>
      <c r="I34" s="122">
        <v>1.0449999999999999E-3</v>
      </c>
      <c r="J34" s="122">
        <v>1.0449999999999999E-3</v>
      </c>
      <c r="K34" s="122">
        <v>1.0449999999999999E-3</v>
      </c>
      <c r="L34" s="122">
        <v>1.0449999999999999E-3</v>
      </c>
      <c r="M34" s="122">
        <v>1.0449999999999999E-3</v>
      </c>
      <c r="N34" s="122">
        <v>1.0449999999999999E-3</v>
      </c>
      <c r="O34" s="122">
        <v>1.0449999999999999E-3</v>
      </c>
      <c r="P34" s="122">
        <v>1.0449999999999999E-3</v>
      </c>
      <c r="Q34" s="122">
        <v>1.0449999999999999E-3</v>
      </c>
      <c r="R34" s="122">
        <v>1.261E-3</v>
      </c>
      <c r="S34" s="122">
        <v>1.261E-3</v>
      </c>
      <c r="T34" s="122">
        <v>1.261E-3</v>
      </c>
      <c r="U34" s="122">
        <v>1.261E-3</v>
      </c>
      <c r="V34" s="122">
        <v>1.261E-3</v>
      </c>
      <c r="W34" s="122">
        <v>1.261E-3</v>
      </c>
      <c r="X34" s="122">
        <v>1.261E-3</v>
      </c>
      <c r="Y34" s="122">
        <v>1.261E-3</v>
      </c>
      <c r="Z34" s="122">
        <v>1.261E-3</v>
      </c>
      <c r="AA34" s="122">
        <v>1.261E-3</v>
      </c>
      <c r="AB34" s="123">
        <v>0.76</v>
      </c>
      <c r="AC34" s="123">
        <v>0.76</v>
      </c>
      <c r="AD34" s="123">
        <v>0.76</v>
      </c>
      <c r="AE34" s="123">
        <v>0.76</v>
      </c>
      <c r="AF34" s="123">
        <v>0.76</v>
      </c>
      <c r="AG34" s="123">
        <v>0.76</v>
      </c>
      <c r="AH34" s="123">
        <v>0.76</v>
      </c>
      <c r="AI34" s="123">
        <v>0.76</v>
      </c>
      <c r="AJ34" s="123">
        <v>0.76</v>
      </c>
      <c r="AK34" s="123">
        <v>0.76</v>
      </c>
      <c r="AL34" s="123">
        <v>0.76</v>
      </c>
      <c r="AM34" s="123">
        <v>0.76</v>
      </c>
      <c r="AN34" s="123">
        <v>0.76</v>
      </c>
      <c r="AO34" s="123">
        <v>0.76</v>
      </c>
      <c r="AP34" s="123">
        <v>0.76</v>
      </c>
      <c r="AQ34" s="123">
        <v>0.91700000000000004</v>
      </c>
      <c r="AR34" s="123">
        <v>0.91700000000000004</v>
      </c>
      <c r="AS34" s="123">
        <v>0.91700000000000004</v>
      </c>
      <c r="AT34" s="123">
        <v>0.91700000000000004</v>
      </c>
      <c r="AU34" s="123">
        <v>0.91700000000000004</v>
      </c>
      <c r="AV34" s="123">
        <v>0.91700000000000004</v>
      </c>
      <c r="AW34" s="123">
        <v>0.91700000000000004</v>
      </c>
      <c r="AX34" s="123">
        <v>0.91700000000000004</v>
      </c>
      <c r="AY34" s="123">
        <v>0.91700000000000004</v>
      </c>
      <c r="AZ34" s="123">
        <v>0.91700000000000004</v>
      </c>
      <c r="BA34" s="124">
        <v>0</v>
      </c>
      <c r="BB34" s="124">
        <v>0</v>
      </c>
      <c r="BC34" s="124">
        <v>0</v>
      </c>
      <c r="BD34" s="124">
        <v>0</v>
      </c>
      <c r="BE34" s="124">
        <v>0</v>
      </c>
      <c r="BF34" s="124">
        <v>0</v>
      </c>
      <c r="BG34" s="124">
        <v>0</v>
      </c>
      <c r="BH34" s="124">
        <v>0</v>
      </c>
      <c r="BI34" s="124">
        <v>0</v>
      </c>
      <c r="BJ34" s="124">
        <v>0</v>
      </c>
      <c r="BK34" s="124">
        <v>0</v>
      </c>
      <c r="BL34" s="124">
        <v>0</v>
      </c>
      <c r="BM34" s="124">
        <v>0</v>
      </c>
      <c r="BN34" s="124">
        <v>0</v>
      </c>
      <c r="BO34" s="127">
        <v>-0.157</v>
      </c>
      <c r="BP34" s="124">
        <v>0</v>
      </c>
      <c r="BQ34" s="124">
        <v>0</v>
      </c>
      <c r="BR34" s="124">
        <v>0</v>
      </c>
      <c r="BS34" s="124">
        <v>0</v>
      </c>
      <c r="BT34" s="124">
        <v>0</v>
      </c>
      <c r="BU34" s="124">
        <v>0</v>
      </c>
      <c r="BV34" s="124">
        <v>0</v>
      </c>
      <c r="BW34" s="124">
        <v>0</v>
      </c>
      <c r="BX34" s="124">
        <v>0</v>
      </c>
      <c r="BY34" s="124">
        <v>0</v>
      </c>
      <c r="BZ34" s="123">
        <v>12.435637549999999</v>
      </c>
      <c r="CA34" s="123">
        <v>12.435637549999999</v>
      </c>
      <c r="CB34" s="123">
        <v>12.435637549999999</v>
      </c>
      <c r="CC34" s="123">
        <v>12.435637549999999</v>
      </c>
      <c r="CD34" s="123">
        <v>12.435637549999999</v>
      </c>
      <c r="CE34" s="123">
        <v>12.435637549999999</v>
      </c>
      <c r="CF34" s="123">
        <v>12.435637549999999</v>
      </c>
      <c r="CG34" s="123">
        <v>12.435637549999999</v>
      </c>
      <c r="CH34" s="123">
        <v>12.435637549999999</v>
      </c>
      <c r="CI34" s="123">
        <v>12.435637549999999</v>
      </c>
      <c r="CJ34" s="123">
        <v>12.435637549999999</v>
      </c>
      <c r="CK34" s="123">
        <v>12.435637549999999</v>
      </c>
      <c r="CL34" s="123">
        <v>12.435637549999999</v>
      </c>
      <c r="CM34" s="123">
        <v>12.435637549999999</v>
      </c>
      <c r="CN34" s="123">
        <v>12.435637549999999</v>
      </c>
      <c r="CO34" s="123">
        <v>12.47849182</v>
      </c>
      <c r="CP34" s="123">
        <v>12.47849182</v>
      </c>
      <c r="CQ34" s="123">
        <v>12.47849182</v>
      </c>
      <c r="CR34" s="123">
        <v>12.47849182</v>
      </c>
      <c r="CS34" s="123">
        <v>12.47849182</v>
      </c>
      <c r="CT34" s="123">
        <v>12.47849182</v>
      </c>
      <c r="CU34" s="123">
        <v>12.47849182</v>
      </c>
      <c r="CV34" s="123">
        <v>12.47849182</v>
      </c>
      <c r="CW34" s="123">
        <v>12.47849182</v>
      </c>
      <c r="CX34" s="123">
        <v>12.47849182</v>
      </c>
      <c r="CY34" s="125">
        <v>45747</v>
      </c>
      <c r="CZ34" s="125">
        <v>45747</v>
      </c>
      <c r="DA34" s="125">
        <v>45747</v>
      </c>
      <c r="DB34" s="125">
        <v>45747</v>
      </c>
      <c r="DC34" s="125">
        <v>45747</v>
      </c>
      <c r="DD34" s="125">
        <v>45747</v>
      </c>
      <c r="DE34" s="125">
        <v>45747</v>
      </c>
      <c r="DF34" s="125">
        <v>45747</v>
      </c>
      <c r="DG34" s="125">
        <v>45747</v>
      </c>
      <c r="DH34" s="125">
        <v>45747</v>
      </c>
      <c r="DI34" s="125">
        <v>45747</v>
      </c>
      <c r="DJ34" s="125">
        <v>45747</v>
      </c>
      <c r="DK34" s="125">
        <v>45747</v>
      </c>
      <c r="DL34" s="125">
        <v>45747</v>
      </c>
      <c r="DM34" s="125">
        <v>45747</v>
      </c>
      <c r="DN34" s="125">
        <v>45382</v>
      </c>
      <c r="DO34" s="125">
        <v>45382</v>
      </c>
      <c r="DP34" s="125">
        <v>45382</v>
      </c>
      <c r="DQ34" s="125">
        <v>45382</v>
      </c>
      <c r="DR34" s="125">
        <v>45382</v>
      </c>
      <c r="DS34" s="125">
        <v>45382</v>
      </c>
      <c r="DT34" s="125">
        <v>45382</v>
      </c>
      <c r="DU34" s="125">
        <v>45382</v>
      </c>
      <c r="DV34" s="125">
        <v>45382</v>
      </c>
      <c r="DW34" s="125">
        <v>45382</v>
      </c>
      <c r="DX34" s="126" t="s">
        <v>150</v>
      </c>
      <c r="DY34" s="126" t="s">
        <v>150</v>
      </c>
      <c r="DZ34" s="126" t="s">
        <v>150</v>
      </c>
      <c r="EA34" s="126" t="s">
        <v>150</v>
      </c>
      <c r="EB34" s="126" t="s">
        <v>150</v>
      </c>
      <c r="EC34" s="126" t="s">
        <v>150</v>
      </c>
      <c r="ED34" s="126" t="s">
        <v>150</v>
      </c>
      <c r="EE34" s="126" t="s">
        <v>150</v>
      </c>
      <c r="EF34" s="126" t="s">
        <v>150</v>
      </c>
      <c r="EG34" s="126" t="s">
        <v>150</v>
      </c>
      <c r="EH34" s="126" t="s">
        <v>150</v>
      </c>
      <c r="EI34" s="126" t="s">
        <v>150</v>
      </c>
      <c r="EJ34" s="126" t="s">
        <v>150</v>
      </c>
      <c r="EK34" s="126" t="s">
        <v>150</v>
      </c>
      <c r="EL34" s="126" t="s">
        <v>150</v>
      </c>
      <c r="EM34" s="126" t="s">
        <v>150</v>
      </c>
      <c r="EN34" s="126" t="s">
        <v>150</v>
      </c>
      <c r="EO34" s="126" t="s">
        <v>150</v>
      </c>
      <c r="EP34" s="126" t="s">
        <v>150</v>
      </c>
      <c r="EQ34" s="126" t="s">
        <v>150</v>
      </c>
      <c r="ER34" s="126" t="s">
        <v>150</v>
      </c>
      <c r="ES34" s="126" t="s">
        <v>150</v>
      </c>
      <c r="ET34" s="126" t="s">
        <v>150</v>
      </c>
      <c r="EU34" s="126" t="s">
        <v>150</v>
      </c>
      <c r="EV34" s="126" t="s">
        <v>150</v>
      </c>
      <c r="EW34" s="126" t="s">
        <v>151</v>
      </c>
      <c r="EX34" s="126" t="s">
        <v>199</v>
      </c>
      <c r="EY34" s="123">
        <v>208379.04138436</v>
      </c>
      <c r="EZ34" s="126" t="s">
        <v>178</v>
      </c>
      <c r="FA34" s="126" t="s">
        <v>144</v>
      </c>
      <c r="FB34" s="126" t="s">
        <v>144</v>
      </c>
      <c r="FC34" s="126" t="s">
        <v>144</v>
      </c>
      <c r="FD34" s="126" t="s">
        <v>144</v>
      </c>
      <c r="FE34" s="126" t="s">
        <v>144</v>
      </c>
      <c r="FF34" s="126" t="s">
        <v>144</v>
      </c>
      <c r="FG34" s="126" t="s">
        <v>144</v>
      </c>
      <c r="FH34" s="126" t="s">
        <v>144</v>
      </c>
      <c r="FI34" s="126" t="s">
        <v>144</v>
      </c>
      <c r="FJ34" s="126" t="s">
        <v>144</v>
      </c>
      <c r="FK34" s="126" t="s">
        <v>144</v>
      </c>
      <c r="FL34" s="126" t="s">
        <v>144</v>
      </c>
      <c r="FM34" s="126" t="s">
        <v>144</v>
      </c>
      <c r="FN34" s="126" t="s">
        <v>144</v>
      </c>
      <c r="FO34" s="126" t="s">
        <v>144</v>
      </c>
      <c r="FP34" s="126" t="s">
        <v>144</v>
      </c>
      <c r="FQ34" s="126" t="s">
        <v>144</v>
      </c>
      <c r="FR34" s="126" t="s">
        <v>144</v>
      </c>
      <c r="FS34" s="126" t="s">
        <v>144</v>
      </c>
      <c r="FT34" s="126" t="s">
        <v>144</v>
      </c>
      <c r="FU34" s="126" t="s">
        <v>144</v>
      </c>
      <c r="FV34" s="126" t="s">
        <v>144</v>
      </c>
      <c r="FW34" s="126" t="s">
        <v>144</v>
      </c>
      <c r="FX34" s="126" t="s">
        <v>144</v>
      </c>
      <c r="FY34" s="126" t="s">
        <v>144</v>
      </c>
      <c r="FZ34" s="126" t="s">
        <v>203</v>
      </c>
      <c r="GA34" s="126" t="s">
        <v>201</v>
      </c>
    </row>
    <row r="35" spans="1:183" ht="14.25" customHeight="1">
      <c r="A35" s="121">
        <v>33</v>
      </c>
      <c r="B35" s="121" t="s">
        <v>400</v>
      </c>
      <c r="C35" s="122">
        <v>9.4399999999999996E-4</v>
      </c>
      <c r="D35" s="122">
        <v>9.4399999999999996E-4</v>
      </c>
      <c r="E35" s="122">
        <v>8.25E-4</v>
      </c>
      <c r="F35" s="122">
        <v>7.2199999999999999E-4</v>
      </c>
      <c r="G35" s="122">
        <v>6.1899999999999998E-4</v>
      </c>
      <c r="H35" s="122">
        <v>3.7800000000000003E-4</v>
      </c>
      <c r="I35" s="121"/>
      <c r="J35" s="121"/>
      <c r="K35" s="121"/>
      <c r="L35" s="121"/>
      <c r="M35" s="121"/>
      <c r="N35" s="121"/>
      <c r="O35" s="121"/>
      <c r="P35" s="121"/>
      <c r="Q35" s="121"/>
      <c r="R35" s="121"/>
      <c r="S35" s="121"/>
      <c r="T35" s="121"/>
      <c r="U35" s="121"/>
      <c r="V35" s="121"/>
      <c r="W35" s="121"/>
      <c r="X35" s="121"/>
      <c r="Y35" s="121"/>
      <c r="Z35" s="121"/>
      <c r="AA35" s="121"/>
      <c r="AB35" s="123">
        <v>0.68688800000000005</v>
      </c>
      <c r="AC35" s="123">
        <v>0.68688800000000005</v>
      </c>
      <c r="AD35" s="123">
        <v>0.6</v>
      </c>
      <c r="AE35" s="123">
        <v>0.52500000000000002</v>
      </c>
      <c r="AF35" s="123">
        <v>0.45</v>
      </c>
      <c r="AG35" s="123">
        <v>0.27500000000000002</v>
      </c>
      <c r="AH35" s="126"/>
      <c r="AI35" s="126"/>
      <c r="AJ35" s="126"/>
      <c r="AK35" s="126"/>
      <c r="AL35" s="126"/>
      <c r="AM35" s="126"/>
      <c r="AN35" s="126"/>
      <c r="AO35" s="126"/>
      <c r="AP35" s="126"/>
      <c r="AQ35" s="126"/>
      <c r="AR35" s="126"/>
      <c r="AS35" s="126"/>
      <c r="AT35" s="126"/>
      <c r="AU35" s="126"/>
      <c r="AV35" s="126"/>
      <c r="AW35" s="126"/>
      <c r="AX35" s="126"/>
      <c r="AY35" s="126"/>
      <c r="AZ35" s="126"/>
      <c r="BA35" s="124">
        <v>0</v>
      </c>
      <c r="BB35" s="128">
        <v>8.6888000000000007E-2</v>
      </c>
      <c r="BC35" s="128">
        <v>7.4999999999999997E-2</v>
      </c>
      <c r="BD35" s="128">
        <v>7.4999999999999997E-2</v>
      </c>
      <c r="BE35" s="128">
        <v>0.17499999999999999</v>
      </c>
      <c r="BF35" s="128">
        <v>0.27500000000000002</v>
      </c>
      <c r="BG35" s="126"/>
      <c r="BH35" s="126"/>
      <c r="BI35" s="126"/>
      <c r="BJ35" s="126"/>
      <c r="BK35" s="126"/>
      <c r="BL35" s="126"/>
      <c r="BM35" s="126"/>
      <c r="BN35" s="126"/>
      <c r="BO35" s="126"/>
      <c r="BP35" s="126"/>
      <c r="BQ35" s="126"/>
      <c r="BR35" s="126"/>
      <c r="BS35" s="126"/>
      <c r="BT35" s="126"/>
      <c r="BU35" s="126"/>
      <c r="BV35" s="126"/>
      <c r="BW35" s="126"/>
      <c r="BX35" s="126"/>
      <c r="BY35" s="126"/>
      <c r="BZ35" s="123">
        <v>9.5997757799999999</v>
      </c>
      <c r="CA35" s="123">
        <v>9.5997757799999999</v>
      </c>
      <c r="CB35" s="123">
        <v>7.7157960299999999</v>
      </c>
      <c r="CC35" s="123">
        <v>7.9685181299999996</v>
      </c>
      <c r="CD35" s="123">
        <v>6.6810856799999998</v>
      </c>
      <c r="CE35" s="123">
        <v>4.4236426</v>
      </c>
      <c r="CF35" s="126"/>
      <c r="CG35" s="126"/>
      <c r="CH35" s="126"/>
      <c r="CI35" s="126"/>
      <c r="CJ35" s="126"/>
      <c r="CK35" s="126"/>
      <c r="CL35" s="126"/>
      <c r="CM35" s="126"/>
      <c r="CN35" s="126"/>
      <c r="CO35" s="126"/>
      <c r="CP35" s="126"/>
      <c r="CQ35" s="126"/>
      <c r="CR35" s="126"/>
      <c r="CS35" s="126"/>
      <c r="CT35" s="126"/>
      <c r="CU35" s="126"/>
      <c r="CV35" s="126"/>
      <c r="CW35" s="126"/>
      <c r="CX35" s="126"/>
      <c r="CY35" s="125">
        <v>46142</v>
      </c>
      <c r="CZ35" s="125">
        <v>46142</v>
      </c>
      <c r="DA35" s="125">
        <v>46112</v>
      </c>
      <c r="DB35" s="125">
        <v>46081</v>
      </c>
      <c r="DC35" s="125">
        <v>46053</v>
      </c>
      <c r="DD35" s="125">
        <v>46022</v>
      </c>
      <c r="DE35" s="126"/>
      <c r="DF35" s="126"/>
      <c r="DG35" s="126"/>
      <c r="DH35" s="126"/>
      <c r="DI35" s="126"/>
      <c r="DJ35" s="126"/>
      <c r="DK35" s="126"/>
      <c r="DL35" s="126"/>
      <c r="DM35" s="126"/>
      <c r="DN35" s="126"/>
      <c r="DO35" s="126"/>
      <c r="DP35" s="126"/>
      <c r="DQ35" s="126"/>
      <c r="DR35" s="126"/>
      <c r="DS35" s="126"/>
      <c r="DT35" s="126"/>
      <c r="DU35" s="126"/>
      <c r="DV35" s="126"/>
      <c r="DW35" s="126"/>
      <c r="DX35" s="126" t="s">
        <v>150</v>
      </c>
      <c r="DY35" s="126" t="s">
        <v>150</v>
      </c>
      <c r="DZ35" s="126" t="s">
        <v>150</v>
      </c>
      <c r="EA35" s="126" t="s">
        <v>150</v>
      </c>
      <c r="EB35" s="126" t="s">
        <v>150</v>
      </c>
      <c r="EC35" s="126" t="s">
        <v>150</v>
      </c>
      <c r="ED35" s="126"/>
      <c r="EE35" s="126"/>
      <c r="EF35" s="126"/>
      <c r="EG35" s="126"/>
      <c r="EH35" s="126"/>
      <c r="EI35" s="126"/>
      <c r="EJ35" s="126"/>
      <c r="EK35" s="126"/>
      <c r="EL35" s="126"/>
      <c r="EM35" s="126"/>
      <c r="EN35" s="126"/>
      <c r="EO35" s="126"/>
      <c r="EP35" s="126"/>
      <c r="EQ35" s="126"/>
      <c r="ER35" s="126"/>
      <c r="ES35" s="126"/>
      <c r="ET35" s="126"/>
      <c r="EU35" s="126"/>
      <c r="EV35" s="126"/>
      <c r="EW35" s="126" t="s">
        <v>151</v>
      </c>
      <c r="EX35" s="126" t="s">
        <v>152</v>
      </c>
      <c r="EY35" s="123">
        <v>692.79284554000003</v>
      </c>
      <c r="EZ35" s="126"/>
      <c r="FA35" s="126" t="s">
        <v>144</v>
      </c>
      <c r="FB35" s="126" t="s">
        <v>144</v>
      </c>
      <c r="FC35" s="126" t="s">
        <v>144</v>
      </c>
      <c r="FD35" s="126" t="s">
        <v>144</v>
      </c>
      <c r="FE35" s="126" t="s">
        <v>144</v>
      </c>
      <c r="FF35" s="126" t="s">
        <v>144</v>
      </c>
      <c r="FG35" s="126"/>
      <c r="FH35" s="126"/>
      <c r="FI35" s="126"/>
      <c r="FJ35" s="126"/>
      <c r="FK35" s="126"/>
      <c r="FL35" s="126"/>
      <c r="FM35" s="126"/>
      <c r="FN35" s="126"/>
      <c r="FO35" s="126"/>
      <c r="FP35" s="126"/>
      <c r="FQ35" s="126"/>
      <c r="FR35" s="126"/>
      <c r="FS35" s="126"/>
      <c r="FT35" s="126"/>
      <c r="FU35" s="126"/>
      <c r="FV35" s="126"/>
      <c r="FW35" s="126"/>
      <c r="FX35" s="126"/>
      <c r="FY35" s="126"/>
      <c r="FZ35" s="126" t="s">
        <v>154</v>
      </c>
      <c r="GA35" s="126" t="s">
        <v>146</v>
      </c>
    </row>
    <row r="36" spans="1:183" ht="14.25" customHeight="1">
      <c r="A36" s="121">
        <v>34</v>
      </c>
      <c r="B36" s="121" t="s">
        <v>401</v>
      </c>
      <c r="C36" s="122">
        <v>9.0300000000000005E-4</v>
      </c>
      <c r="D36" s="122">
        <v>9.0300000000000005E-4</v>
      </c>
      <c r="E36" s="122">
        <v>9.0300000000000005E-4</v>
      </c>
      <c r="F36" s="122">
        <v>9.0300000000000005E-4</v>
      </c>
      <c r="G36" s="122">
        <v>9.0300000000000005E-4</v>
      </c>
      <c r="H36" s="122">
        <v>9.0300000000000005E-4</v>
      </c>
      <c r="I36" s="121"/>
      <c r="J36" s="121"/>
      <c r="K36" s="121"/>
      <c r="L36" s="121"/>
      <c r="M36" s="121"/>
      <c r="N36" s="121"/>
      <c r="O36" s="121"/>
      <c r="P36" s="121"/>
      <c r="Q36" s="121"/>
      <c r="R36" s="121"/>
      <c r="S36" s="121"/>
      <c r="T36" s="121"/>
      <c r="U36" s="121"/>
      <c r="V36" s="121"/>
      <c r="W36" s="121"/>
      <c r="X36" s="121"/>
      <c r="Y36" s="121"/>
      <c r="Z36" s="121"/>
      <c r="AA36" s="121"/>
      <c r="AB36" s="123">
        <v>0.65693400000000002</v>
      </c>
      <c r="AC36" s="123">
        <v>0.65693400000000002</v>
      </c>
      <c r="AD36" s="123">
        <v>0.65693400000000002</v>
      </c>
      <c r="AE36" s="123">
        <v>0.65693400000000002</v>
      </c>
      <c r="AF36" s="123">
        <v>0.65693400000000002</v>
      </c>
      <c r="AG36" s="123">
        <v>0.65693400000000002</v>
      </c>
      <c r="AH36" s="126"/>
      <c r="AI36" s="126"/>
      <c r="AJ36" s="126"/>
      <c r="AK36" s="126"/>
      <c r="AL36" s="126"/>
      <c r="AM36" s="126"/>
      <c r="AN36" s="126"/>
      <c r="AO36" s="126"/>
      <c r="AP36" s="126"/>
      <c r="AQ36" s="126"/>
      <c r="AR36" s="126"/>
      <c r="AS36" s="126"/>
      <c r="AT36" s="126"/>
      <c r="AU36" s="126"/>
      <c r="AV36" s="126"/>
      <c r="AW36" s="126"/>
      <c r="AX36" s="126"/>
      <c r="AY36" s="126"/>
      <c r="AZ36" s="126"/>
      <c r="BA36" s="124">
        <v>0</v>
      </c>
      <c r="BB36" s="124">
        <v>0</v>
      </c>
      <c r="BC36" s="124">
        <v>0</v>
      </c>
      <c r="BD36" s="124">
        <v>0</v>
      </c>
      <c r="BE36" s="124">
        <v>0</v>
      </c>
      <c r="BF36" s="128">
        <v>0.65693400000000002</v>
      </c>
      <c r="BG36" s="126"/>
      <c r="BH36" s="126"/>
      <c r="BI36" s="126"/>
      <c r="BJ36" s="126"/>
      <c r="BK36" s="126"/>
      <c r="BL36" s="126"/>
      <c r="BM36" s="126"/>
      <c r="BN36" s="126"/>
      <c r="BO36" s="126"/>
      <c r="BP36" s="126"/>
      <c r="BQ36" s="126"/>
      <c r="BR36" s="126"/>
      <c r="BS36" s="126"/>
      <c r="BT36" s="126"/>
      <c r="BU36" s="126"/>
      <c r="BV36" s="126"/>
      <c r="BW36" s="126"/>
      <c r="BX36" s="126"/>
      <c r="BY36" s="126"/>
      <c r="BZ36" s="123">
        <v>10.567422649999999</v>
      </c>
      <c r="CA36" s="123">
        <v>10.567422649999999</v>
      </c>
      <c r="CB36" s="123">
        <v>10.567422649999999</v>
      </c>
      <c r="CC36" s="123">
        <v>10.567422649999999</v>
      </c>
      <c r="CD36" s="123">
        <v>10.567422649999999</v>
      </c>
      <c r="CE36" s="123">
        <v>10.567422649999999</v>
      </c>
      <c r="CF36" s="126"/>
      <c r="CG36" s="126"/>
      <c r="CH36" s="126"/>
      <c r="CI36" s="126"/>
      <c r="CJ36" s="126"/>
      <c r="CK36" s="126"/>
      <c r="CL36" s="126"/>
      <c r="CM36" s="126"/>
      <c r="CN36" s="126"/>
      <c r="CO36" s="126"/>
      <c r="CP36" s="126"/>
      <c r="CQ36" s="126"/>
      <c r="CR36" s="126"/>
      <c r="CS36" s="126"/>
      <c r="CT36" s="126"/>
      <c r="CU36" s="126"/>
      <c r="CV36" s="126"/>
      <c r="CW36" s="126"/>
      <c r="CX36" s="126"/>
      <c r="CY36" s="125">
        <v>46022</v>
      </c>
      <c r="CZ36" s="125">
        <v>46022</v>
      </c>
      <c r="DA36" s="125">
        <v>46022</v>
      </c>
      <c r="DB36" s="125">
        <v>46022</v>
      </c>
      <c r="DC36" s="125">
        <v>46022</v>
      </c>
      <c r="DD36" s="125">
        <v>46022</v>
      </c>
      <c r="DE36" s="126"/>
      <c r="DF36" s="126"/>
      <c r="DG36" s="126"/>
      <c r="DH36" s="126"/>
      <c r="DI36" s="126"/>
      <c r="DJ36" s="126"/>
      <c r="DK36" s="126"/>
      <c r="DL36" s="126"/>
      <c r="DM36" s="126"/>
      <c r="DN36" s="126"/>
      <c r="DO36" s="126"/>
      <c r="DP36" s="126"/>
      <c r="DQ36" s="126"/>
      <c r="DR36" s="126"/>
      <c r="DS36" s="126"/>
      <c r="DT36" s="126"/>
      <c r="DU36" s="126"/>
      <c r="DV36" s="126"/>
      <c r="DW36" s="126"/>
      <c r="DX36" s="126" t="s">
        <v>141</v>
      </c>
      <c r="DY36" s="126" t="s">
        <v>141</v>
      </c>
      <c r="DZ36" s="126" t="s">
        <v>141</v>
      </c>
      <c r="EA36" s="126" t="s">
        <v>141</v>
      </c>
      <c r="EB36" s="126" t="s">
        <v>141</v>
      </c>
      <c r="EC36" s="126" t="s">
        <v>141</v>
      </c>
      <c r="ED36" s="126"/>
      <c r="EE36" s="126"/>
      <c r="EF36" s="126"/>
      <c r="EG36" s="126"/>
      <c r="EH36" s="126"/>
      <c r="EI36" s="126"/>
      <c r="EJ36" s="126"/>
      <c r="EK36" s="126"/>
      <c r="EL36" s="126"/>
      <c r="EM36" s="126"/>
      <c r="EN36" s="126"/>
      <c r="EO36" s="126"/>
      <c r="EP36" s="126"/>
      <c r="EQ36" s="126"/>
      <c r="ER36" s="126"/>
      <c r="ES36" s="126"/>
      <c r="ET36" s="126"/>
      <c r="EU36" s="126"/>
      <c r="EV36" s="126"/>
      <c r="EW36" s="126" t="s">
        <v>151</v>
      </c>
      <c r="EX36" s="126" t="s">
        <v>199</v>
      </c>
      <c r="EY36" s="123">
        <v>20608.415474429999</v>
      </c>
      <c r="EZ36" s="126" t="s">
        <v>402</v>
      </c>
      <c r="FA36" s="126" t="s">
        <v>196</v>
      </c>
      <c r="FB36" s="126" t="s">
        <v>196</v>
      </c>
      <c r="FC36" s="126" t="s">
        <v>196</v>
      </c>
      <c r="FD36" s="126" t="s">
        <v>196</v>
      </c>
      <c r="FE36" s="126" t="s">
        <v>196</v>
      </c>
      <c r="FF36" s="126" t="s">
        <v>196</v>
      </c>
      <c r="FG36" s="126"/>
      <c r="FH36" s="126"/>
      <c r="FI36" s="126"/>
      <c r="FJ36" s="126"/>
      <c r="FK36" s="126"/>
      <c r="FL36" s="126"/>
      <c r="FM36" s="126"/>
      <c r="FN36" s="126"/>
      <c r="FO36" s="126"/>
      <c r="FP36" s="126"/>
      <c r="FQ36" s="126"/>
      <c r="FR36" s="126"/>
      <c r="FS36" s="126"/>
      <c r="FT36" s="126"/>
      <c r="FU36" s="126"/>
      <c r="FV36" s="126"/>
      <c r="FW36" s="126"/>
      <c r="FX36" s="126"/>
      <c r="FY36" s="126"/>
      <c r="FZ36" s="126" t="s">
        <v>403</v>
      </c>
      <c r="GA36" s="126" t="s">
        <v>404</v>
      </c>
    </row>
    <row r="37" spans="1:183" ht="14.25" customHeight="1">
      <c r="A37" s="121">
        <v>35</v>
      </c>
      <c r="B37" s="121" t="s">
        <v>193</v>
      </c>
      <c r="C37" s="122">
        <v>6.6E-4</v>
      </c>
      <c r="D37" s="122">
        <v>6.6E-4</v>
      </c>
      <c r="E37" s="122">
        <v>6.6E-4</v>
      </c>
      <c r="F37" s="122">
        <v>6.6E-4</v>
      </c>
      <c r="G37" s="122">
        <v>5.5199999999999997E-4</v>
      </c>
      <c r="H37" s="122">
        <v>3.59E-4</v>
      </c>
      <c r="I37" s="122">
        <v>3.1799999999999998E-4</v>
      </c>
      <c r="J37" s="122">
        <v>3.1799999999999998E-4</v>
      </c>
      <c r="K37" s="122">
        <v>3.1799999999999998E-4</v>
      </c>
      <c r="L37" s="122">
        <v>3.1799999999999998E-4</v>
      </c>
      <c r="M37" s="122">
        <v>3.1799999999999998E-4</v>
      </c>
      <c r="N37" s="122">
        <v>3.1799999999999998E-4</v>
      </c>
      <c r="O37" s="122">
        <v>2.6499999999999999E-4</v>
      </c>
      <c r="P37" s="122">
        <v>2.6499999999999999E-4</v>
      </c>
      <c r="Q37" s="122">
        <v>2.6499999999999999E-4</v>
      </c>
      <c r="R37" s="122">
        <v>2.6200000000000003E-4</v>
      </c>
      <c r="S37" s="122">
        <v>2.6200000000000003E-4</v>
      </c>
      <c r="T37" s="122">
        <v>2.6200000000000003E-4</v>
      </c>
      <c r="U37" s="122">
        <v>2.61E-4</v>
      </c>
      <c r="V37" s="122">
        <v>2.61E-4</v>
      </c>
      <c r="W37" s="122">
        <v>2.61E-4</v>
      </c>
      <c r="X37" s="122">
        <v>2.5700000000000001E-4</v>
      </c>
      <c r="Y37" s="122">
        <v>2.5700000000000001E-4</v>
      </c>
      <c r="Z37" s="122">
        <v>2.5700000000000001E-4</v>
      </c>
      <c r="AA37" s="122">
        <v>2.5700000000000001E-4</v>
      </c>
      <c r="AB37" s="123">
        <v>0.48013</v>
      </c>
      <c r="AC37" s="123">
        <v>0.48013</v>
      </c>
      <c r="AD37" s="123">
        <v>0.48001199999999999</v>
      </c>
      <c r="AE37" s="123">
        <v>0.48001199999999999</v>
      </c>
      <c r="AF37" s="123">
        <v>0.40174900000000002</v>
      </c>
      <c r="AG37" s="123">
        <v>0.261411</v>
      </c>
      <c r="AH37" s="123">
        <v>0.23149400000000001</v>
      </c>
      <c r="AI37" s="123">
        <v>0.23149400000000001</v>
      </c>
      <c r="AJ37" s="123">
        <v>0.23149400000000001</v>
      </c>
      <c r="AK37" s="123">
        <v>0.23149400000000001</v>
      </c>
      <c r="AL37" s="123">
        <v>0.23149400000000001</v>
      </c>
      <c r="AM37" s="123">
        <v>0.23149400000000001</v>
      </c>
      <c r="AN37" s="123">
        <v>0.19247700000000001</v>
      </c>
      <c r="AO37" s="123">
        <v>0.19247700000000001</v>
      </c>
      <c r="AP37" s="123">
        <v>0.19247700000000001</v>
      </c>
      <c r="AQ37" s="123">
        <v>0.190307</v>
      </c>
      <c r="AR37" s="123">
        <v>0.190307</v>
      </c>
      <c r="AS37" s="123">
        <v>0.190307</v>
      </c>
      <c r="AT37" s="123">
        <v>0.18973300000000001</v>
      </c>
      <c r="AU37" s="123">
        <v>0.18973300000000001</v>
      </c>
      <c r="AV37" s="123">
        <v>0.18973300000000001</v>
      </c>
      <c r="AW37" s="123">
        <v>0.18726000000000001</v>
      </c>
      <c r="AX37" s="123">
        <v>0.18726000000000001</v>
      </c>
      <c r="AY37" s="123">
        <v>0.18726000000000001</v>
      </c>
      <c r="AZ37" s="123">
        <v>0.18698799999999999</v>
      </c>
      <c r="BA37" s="124">
        <v>0</v>
      </c>
      <c r="BB37" s="128">
        <v>1.18E-4</v>
      </c>
      <c r="BC37" s="124">
        <v>0</v>
      </c>
      <c r="BD37" s="128">
        <v>7.8262999999999999E-2</v>
      </c>
      <c r="BE37" s="128">
        <v>0.14033799999999999</v>
      </c>
      <c r="BF37" s="128">
        <v>2.9916999999999999E-2</v>
      </c>
      <c r="BG37" s="124">
        <v>0</v>
      </c>
      <c r="BH37" s="124">
        <v>0</v>
      </c>
      <c r="BI37" s="124">
        <v>0</v>
      </c>
      <c r="BJ37" s="124">
        <v>0</v>
      </c>
      <c r="BK37" s="124">
        <v>0</v>
      </c>
      <c r="BL37" s="128">
        <v>3.9017000000000003E-2</v>
      </c>
      <c r="BM37" s="124">
        <v>0</v>
      </c>
      <c r="BN37" s="124">
        <v>0</v>
      </c>
      <c r="BO37" s="128">
        <v>2.1700000000000001E-3</v>
      </c>
      <c r="BP37" s="124">
        <v>0</v>
      </c>
      <c r="BQ37" s="124">
        <v>0</v>
      </c>
      <c r="BR37" s="128">
        <v>5.7399999999999997E-4</v>
      </c>
      <c r="BS37" s="124">
        <v>0</v>
      </c>
      <c r="BT37" s="124">
        <v>0</v>
      </c>
      <c r="BU37" s="128">
        <v>2.4729999999999999E-3</v>
      </c>
      <c r="BV37" s="124">
        <v>0</v>
      </c>
      <c r="BW37" s="124">
        <v>0</v>
      </c>
      <c r="BX37" s="128">
        <v>2.72E-4</v>
      </c>
      <c r="BY37" s="124">
        <v>0</v>
      </c>
      <c r="BZ37" s="123">
        <v>6.7101774199999999</v>
      </c>
      <c r="CA37" s="123">
        <v>6.7101774199999999</v>
      </c>
      <c r="CB37" s="123">
        <v>6.1727911400000002</v>
      </c>
      <c r="CC37" s="123">
        <v>7.2856844299999999</v>
      </c>
      <c r="CD37" s="123">
        <v>5.9647099800000003</v>
      </c>
      <c r="CE37" s="123">
        <v>4.2050503099999998</v>
      </c>
      <c r="CF37" s="123">
        <v>3.7611135500000001</v>
      </c>
      <c r="CG37" s="123">
        <v>3.7397495799999998</v>
      </c>
      <c r="CH37" s="123">
        <v>3.4572423099999998</v>
      </c>
      <c r="CI37" s="123">
        <v>3.4660252200000001</v>
      </c>
      <c r="CJ37" s="123">
        <v>3.5391419200000001</v>
      </c>
      <c r="CK37" s="123">
        <v>3.86934201</v>
      </c>
      <c r="CL37" s="123">
        <v>3.14943975</v>
      </c>
      <c r="CM37" s="123">
        <v>3.14943975</v>
      </c>
      <c r="CN37" s="123">
        <v>3.14943975</v>
      </c>
      <c r="CO37" s="123">
        <v>3.61904805</v>
      </c>
      <c r="CP37" s="123">
        <v>3.61904805</v>
      </c>
      <c r="CQ37" s="123">
        <v>3.61904805</v>
      </c>
      <c r="CR37" s="123">
        <v>3.6016535900000002</v>
      </c>
      <c r="CS37" s="123">
        <v>3.6016535900000002</v>
      </c>
      <c r="CT37" s="123">
        <v>3.6016535900000002</v>
      </c>
      <c r="CU37" s="123">
        <v>2.8677030800000001</v>
      </c>
      <c r="CV37" s="123">
        <v>2.8677030800000001</v>
      </c>
      <c r="CW37" s="123">
        <v>2.8677030800000001</v>
      </c>
      <c r="CX37" s="123">
        <v>2.5445236900000001</v>
      </c>
      <c r="CY37" s="125">
        <v>46142</v>
      </c>
      <c r="CZ37" s="125">
        <v>46142</v>
      </c>
      <c r="DA37" s="125">
        <v>46112</v>
      </c>
      <c r="DB37" s="125">
        <v>46081</v>
      </c>
      <c r="DC37" s="125">
        <v>46053</v>
      </c>
      <c r="DD37" s="125">
        <v>46022</v>
      </c>
      <c r="DE37" s="125">
        <v>45991</v>
      </c>
      <c r="DF37" s="125">
        <v>45961</v>
      </c>
      <c r="DG37" s="125">
        <v>45930</v>
      </c>
      <c r="DH37" s="125">
        <v>45900</v>
      </c>
      <c r="DI37" s="125">
        <v>45869</v>
      </c>
      <c r="DJ37" s="125">
        <v>45838</v>
      </c>
      <c r="DK37" s="125">
        <v>45747</v>
      </c>
      <c r="DL37" s="125">
        <v>45747</v>
      </c>
      <c r="DM37" s="125">
        <v>45747</v>
      </c>
      <c r="DN37" s="125">
        <v>45657</v>
      </c>
      <c r="DO37" s="125">
        <v>45657</v>
      </c>
      <c r="DP37" s="125">
        <v>45657</v>
      </c>
      <c r="DQ37" s="125">
        <v>45565</v>
      </c>
      <c r="DR37" s="125">
        <v>45565</v>
      </c>
      <c r="DS37" s="125">
        <v>45565</v>
      </c>
      <c r="DT37" s="125">
        <v>45473</v>
      </c>
      <c r="DU37" s="125">
        <v>45473</v>
      </c>
      <c r="DV37" s="125">
        <v>45473</v>
      </c>
      <c r="DW37" s="125">
        <v>45382</v>
      </c>
      <c r="DX37" s="126" t="s">
        <v>150</v>
      </c>
      <c r="DY37" s="126" t="s">
        <v>150</v>
      </c>
      <c r="DZ37" s="126" t="s">
        <v>150</v>
      </c>
      <c r="EA37" s="126" t="s">
        <v>150</v>
      </c>
      <c r="EB37" s="126" t="s">
        <v>150</v>
      </c>
      <c r="EC37" s="126" t="s">
        <v>150</v>
      </c>
      <c r="ED37" s="126" t="s">
        <v>150</v>
      </c>
      <c r="EE37" s="126" t="s">
        <v>150</v>
      </c>
      <c r="EF37" s="126" t="s">
        <v>150</v>
      </c>
      <c r="EG37" s="126" t="s">
        <v>150</v>
      </c>
      <c r="EH37" s="126" t="s">
        <v>150</v>
      </c>
      <c r="EI37" s="126" t="s">
        <v>150</v>
      </c>
      <c r="EJ37" s="126" t="s">
        <v>150</v>
      </c>
      <c r="EK37" s="126" t="s">
        <v>150</v>
      </c>
      <c r="EL37" s="126" t="s">
        <v>150</v>
      </c>
      <c r="EM37" s="126" t="s">
        <v>150</v>
      </c>
      <c r="EN37" s="126" t="s">
        <v>150</v>
      </c>
      <c r="EO37" s="126" t="s">
        <v>150</v>
      </c>
      <c r="EP37" s="126" t="s">
        <v>150</v>
      </c>
      <c r="EQ37" s="126" t="s">
        <v>150</v>
      </c>
      <c r="ER37" s="126" t="s">
        <v>150</v>
      </c>
      <c r="ES37" s="126" t="s">
        <v>150</v>
      </c>
      <c r="ET37" s="126" t="s">
        <v>150</v>
      </c>
      <c r="EU37" s="126" t="s">
        <v>150</v>
      </c>
      <c r="EV37" s="126" t="s">
        <v>150</v>
      </c>
      <c r="EW37" s="126" t="s">
        <v>151</v>
      </c>
      <c r="EX37" s="126" t="s">
        <v>152</v>
      </c>
      <c r="EY37" s="123">
        <v>278218.49431009998</v>
      </c>
      <c r="EZ37" s="126" t="s">
        <v>153</v>
      </c>
      <c r="FA37" s="126" t="s">
        <v>144</v>
      </c>
      <c r="FB37" s="126" t="s">
        <v>144</v>
      </c>
      <c r="FC37" s="126" t="s">
        <v>144</v>
      </c>
      <c r="FD37" s="126" t="s">
        <v>144</v>
      </c>
      <c r="FE37" s="126" t="s">
        <v>144</v>
      </c>
      <c r="FF37" s="126" t="s">
        <v>144</v>
      </c>
      <c r="FG37" s="126" t="s">
        <v>144</v>
      </c>
      <c r="FH37" s="126" t="s">
        <v>144</v>
      </c>
      <c r="FI37" s="126" t="s">
        <v>144</v>
      </c>
      <c r="FJ37" s="126" t="s">
        <v>144</v>
      </c>
      <c r="FK37" s="126" t="s">
        <v>144</v>
      </c>
      <c r="FL37" s="126" t="s">
        <v>144</v>
      </c>
      <c r="FM37" s="126" t="s">
        <v>144</v>
      </c>
      <c r="FN37" s="126" t="s">
        <v>144</v>
      </c>
      <c r="FO37" s="126" t="s">
        <v>144</v>
      </c>
      <c r="FP37" s="126" t="s">
        <v>144</v>
      </c>
      <c r="FQ37" s="126" t="s">
        <v>144</v>
      </c>
      <c r="FR37" s="126" t="s">
        <v>144</v>
      </c>
      <c r="FS37" s="126" t="s">
        <v>144</v>
      </c>
      <c r="FT37" s="126" t="s">
        <v>144</v>
      </c>
      <c r="FU37" s="126" t="s">
        <v>144</v>
      </c>
      <c r="FV37" s="126" t="s">
        <v>144</v>
      </c>
      <c r="FW37" s="126" t="s">
        <v>144</v>
      </c>
      <c r="FX37" s="126" t="s">
        <v>144</v>
      </c>
      <c r="FY37" s="126" t="s">
        <v>144</v>
      </c>
      <c r="FZ37" s="126" t="s">
        <v>194</v>
      </c>
      <c r="GA37" s="126" t="s">
        <v>163</v>
      </c>
    </row>
    <row r="38" spans="1:183" ht="14.25" customHeight="1">
      <c r="A38" s="121">
        <v>36</v>
      </c>
      <c r="B38" s="121" t="s">
        <v>246</v>
      </c>
      <c r="C38" s="122">
        <v>6.4899999999999995E-4</v>
      </c>
      <c r="D38" s="122">
        <v>6.4899999999999995E-4</v>
      </c>
      <c r="E38" s="122">
        <v>6.4899999999999995E-4</v>
      </c>
      <c r="F38" s="122">
        <v>6.4899999999999995E-4</v>
      </c>
      <c r="G38" s="122">
        <v>6.7900000000000002E-4</v>
      </c>
      <c r="H38" s="122">
        <v>6.7900000000000002E-4</v>
      </c>
      <c r="I38" s="122">
        <v>6.7900000000000002E-4</v>
      </c>
      <c r="J38" s="122">
        <v>7.0600000000000003E-4</v>
      </c>
      <c r="K38" s="122">
        <v>7.0600000000000003E-4</v>
      </c>
      <c r="L38" s="122">
        <v>7.2499999999999995E-4</v>
      </c>
      <c r="M38" s="122">
        <v>7.2499999999999995E-4</v>
      </c>
      <c r="N38" s="122">
        <v>7.2499999999999995E-4</v>
      </c>
      <c r="O38" s="122">
        <v>7.3099999999999999E-4</v>
      </c>
      <c r="P38" s="122">
        <v>7.4299999999999995E-4</v>
      </c>
      <c r="Q38" s="122">
        <v>7.4299999999999995E-4</v>
      </c>
      <c r="R38" s="122">
        <v>7.4299999999999995E-4</v>
      </c>
      <c r="S38" s="122">
        <v>7.6599999999999997E-4</v>
      </c>
      <c r="T38" s="122">
        <v>7.6599999999999997E-4</v>
      </c>
      <c r="U38" s="122">
        <v>7.6599999999999997E-4</v>
      </c>
      <c r="V38" s="122">
        <v>7.7300000000000003E-4</v>
      </c>
      <c r="W38" s="122">
        <v>7.7300000000000003E-4</v>
      </c>
      <c r="X38" s="122">
        <v>7.7999999999999999E-4</v>
      </c>
      <c r="Y38" s="122">
        <v>7.7999999999999999E-4</v>
      </c>
      <c r="Z38" s="122">
        <v>7.7300000000000003E-4</v>
      </c>
      <c r="AA38" s="122">
        <v>7.7300000000000003E-4</v>
      </c>
      <c r="AB38" s="123">
        <v>0.47177999999999998</v>
      </c>
      <c r="AC38" s="123">
        <v>0.47177999999999998</v>
      </c>
      <c r="AD38" s="123">
        <v>0.47177999999999998</v>
      </c>
      <c r="AE38" s="123">
        <v>0.47177999999999998</v>
      </c>
      <c r="AF38" s="123">
        <v>0.494058</v>
      </c>
      <c r="AG38" s="123">
        <v>0.494058</v>
      </c>
      <c r="AH38" s="123">
        <v>0.494058</v>
      </c>
      <c r="AI38" s="123">
        <v>0.51364100000000001</v>
      </c>
      <c r="AJ38" s="123">
        <v>0.51364100000000001</v>
      </c>
      <c r="AK38" s="123">
        <v>0.52712199999999998</v>
      </c>
      <c r="AL38" s="123">
        <v>0.52753000000000005</v>
      </c>
      <c r="AM38" s="123">
        <v>0.52753000000000005</v>
      </c>
      <c r="AN38" s="123">
        <v>0.53200999999999998</v>
      </c>
      <c r="AO38" s="123">
        <v>0.54011600000000004</v>
      </c>
      <c r="AP38" s="123">
        <v>0.54011600000000004</v>
      </c>
      <c r="AQ38" s="123">
        <v>0.54011600000000004</v>
      </c>
      <c r="AR38" s="123">
        <v>0.55684699999999998</v>
      </c>
      <c r="AS38" s="123">
        <v>0.55684699999999998</v>
      </c>
      <c r="AT38" s="123">
        <v>0.55684699999999998</v>
      </c>
      <c r="AU38" s="123">
        <v>0.562079</v>
      </c>
      <c r="AV38" s="123">
        <v>0.562079</v>
      </c>
      <c r="AW38" s="123">
        <v>0.56712799999999997</v>
      </c>
      <c r="AX38" s="123">
        <v>0.56712799999999997</v>
      </c>
      <c r="AY38" s="123">
        <v>0.56254899999999997</v>
      </c>
      <c r="AZ38" s="123">
        <v>0.56254899999999997</v>
      </c>
      <c r="BA38" s="124">
        <v>0</v>
      </c>
      <c r="BB38" s="124">
        <v>0</v>
      </c>
      <c r="BC38" s="124">
        <v>0</v>
      </c>
      <c r="BD38" s="127">
        <v>-2.2277999999999999E-2</v>
      </c>
      <c r="BE38" s="124">
        <v>0</v>
      </c>
      <c r="BF38" s="124">
        <v>0</v>
      </c>
      <c r="BG38" s="127">
        <v>-1.9583E-2</v>
      </c>
      <c r="BH38" s="124">
        <v>0</v>
      </c>
      <c r="BI38" s="127">
        <v>-1.3481E-2</v>
      </c>
      <c r="BJ38" s="127">
        <v>-4.08E-4</v>
      </c>
      <c r="BK38" s="124">
        <v>0</v>
      </c>
      <c r="BL38" s="127">
        <v>-4.4799999999999996E-3</v>
      </c>
      <c r="BM38" s="127">
        <v>-8.1060000000000004E-3</v>
      </c>
      <c r="BN38" s="124">
        <v>0</v>
      </c>
      <c r="BO38" s="124">
        <v>0</v>
      </c>
      <c r="BP38" s="127">
        <v>-1.6730999999999999E-2</v>
      </c>
      <c r="BQ38" s="124">
        <v>0</v>
      </c>
      <c r="BR38" s="124">
        <v>0</v>
      </c>
      <c r="BS38" s="127">
        <v>-5.2319999999999997E-3</v>
      </c>
      <c r="BT38" s="124">
        <v>0</v>
      </c>
      <c r="BU38" s="127">
        <v>-5.0489999999999997E-3</v>
      </c>
      <c r="BV38" s="124">
        <v>0</v>
      </c>
      <c r="BW38" s="128">
        <v>4.5789999999999997E-3</v>
      </c>
      <c r="BX38" s="124">
        <v>0</v>
      </c>
      <c r="BY38" s="124">
        <v>0</v>
      </c>
      <c r="BZ38" s="123">
        <v>6.5934798900000002</v>
      </c>
      <c r="CA38" s="123">
        <v>6.5934798900000002</v>
      </c>
      <c r="CB38" s="123">
        <v>6.0669304200000003</v>
      </c>
      <c r="CC38" s="123">
        <v>7.1607380699999998</v>
      </c>
      <c r="CD38" s="123">
        <v>7.3352085000000002</v>
      </c>
      <c r="CE38" s="123">
        <v>7.9474036999999997</v>
      </c>
      <c r="CF38" s="123">
        <v>8.0270254899999998</v>
      </c>
      <c r="CG38" s="123">
        <v>8.2977904999999996</v>
      </c>
      <c r="CH38" s="123">
        <v>7.6709607799999997</v>
      </c>
      <c r="CI38" s="123">
        <v>7.8922915700000003</v>
      </c>
      <c r="CJ38" s="123">
        <v>8.0650191200000005</v>
      </c>
      <c r="CK38" s="123">
        <v>8.8174811900000005</v>
      </c>
      <c r="CL38" s="123">
        <v>9.4706514899999998</v>
      </c>
      <c r="CM38" s="123">
        <v>9.9226733300000003</v>
      </c>
      <c r="CN38" s="123">
        <v>8.8377458099999995</v>
      </c>
      <c r="CO38" s="123">
        <v>7.94402835</v>
      </c>
      <c r="CP38" s="123">
        <v>9.1622869999999992</v>
      </c>
      <c r="CQ38" s="123">
        <v>10.58950039</v>
      </c>
      <c r="CR38" s="123">
        <v>10.08318725</v>
      </c>
      <c r="CS38" s="123">
        <v>10.158074360000001</v>
      </c>
      <c r="CT38" s="123">
        <v>10.66980362</v>
      </c>
      <c r="CU38" s="123">
        <v>9.9698948000000005</v>
      </c>
      <c r="CV38" s="123">
        <v>9.5762205900000001</v>
      </c>
      <c r="CW38" s="123">
        <v>8.6148857099999994</v>
      </c>
      <c r="CX38" s="123">
        <v>7.8181256100000001</v>
      </c>
      <c r="CY38" s="125">
        <v>46142</v>
      </c>
      <c r="CZ38" s="125">
        <v>46142</v>
      </c>
      <c r="DA38" s="125">
        <v>46112</v>
      </c>
      <c r="DB38" s="125">
        <v>46081</v>
      </c>
      <c r="DC38" s="125">
        <v>46053</v>
      </c>
      <c r="DD38" s="125">
        <v>46022</v>
      </c>
      <c r="DE38" s="125">
        <v>45991</v>
      </c>
      <c r="DF38" s="125">
        <v>45961</v>
      </c>
      <c r="DG38" s="125">
        <v>45930</v>
      </c>
      <c r="DH38" s="125">
        <v>45900</v>
      </c>
      <c r="DI38" s="125">
        <v>45869</v>
      </c>
      <c r="DJ38" s="125">
        <v>45838</v>
      </c>
      <c r="DK38" s="125">
        <v>45808</v>
      </c>
      <c r="DL38" s="125">
        <v>45777</v>
      </c>
      <c r="DM38" s="125">
        <v>45747</v>
      </c>
      <c r="DN38" s="125">
        <v>45716</v>
      </c>
      <c r="DO38" s="125">
        <v>45688</v>
      </c>
      <c r="DP38" s="125">
        <v>45657</v>
      </c>
      <c r="DQ38" s="125">
        <v>45626</v>
      </c>
      <c r="DR38" s="125">
        <v>45596</v>
      </c>
      <c r="DS38" s="125">
        <v>45565</v>
      </c>
      <c r="DT38" s="125">
        <v>45535</v>
      </c>
      <c r="DU38" s="125">
        <v>45504</v>
      </c>
      <c r="DV38" s="125">
        <v>45473</v>
      </c>
      <c r="DW38" s="125">
        <v>45443</v>
      </c>
      <c r="DX38" s="126" t="s">
        <v>150</v>
      </c>
      <c r="DY38" s="126" t="s">
        <v>150</v>
      </c>
      <c r="DZ38" s="126" t="s">
        <v>150</v>
      </c>
      <c r="EA38" s="126" t="s">
        <v>150</v>
      </c>
      <c r="EB38" s="126" t="s">
        <v>150</v>
      </c>
      <c r="EC38" s="126" t="s">
        <v>150</v>
      </c>
      <c r="ED38" s="126" t="s">
        <v>150</v>
      </c>
      <c r="EE38" s="126" t="s">
        <v>150</v>
      </c>
      <c r="EF38" s="126" t="s">
        <v>150</v>
      </c>
      <c r="EG38" s="126" t="s">
        <v>150</v>
      </c>
      <c r="EH38" s="126" t="s">
        <v>150</v>
      </c>
      <c r="EI38" s="126" t="s">
        <v>150</v>
      </c>
      <c r="EJ38" s="126" t="s">
        <v>150</v>
      </c>
      <c r="EK38" s="126" t="s">
        <v>150</v>
      </c>
      <c r="EL38" s="126" t="s">
        <v>150</v>
      </c>
      <c r="EM38" s="126" t="s">
        <v>150</v>
      </c>
      <c r="EN38" s="126" t="s">
        <v>150</v>
      </c>
      <c r="EO38" s="126" t="s">
        <v>150</v>
      </c>
      <c r="EP38" s="126" t="s">
        <v>150</v>
      </c>
      <c r="EQ38" s="126" t="s">
        <v>150</v>
      </c>
      <c r="ER38" s="126" t="s">
        <v>150</v>
      </c>
      <c r="ES38" s="126" t="s">
        <v>150</v>
      </c>
      <c r="ET38" s="126" t="s">
        <v>150</v>
      </c>
      <c r="EU38" s="126" t="s">
        <v>150</v>
      </c>
      <c r="EV38" s="126" t="s">
        <v>150</v>
      </c>
      <c r="EW38" s="126" t="s">
        <v>151</v>
      </c>
      <c r="EX38" s="126" t="s">
        <v>152</v>
      </c>
      <c r="EY38" s="123">
        <v>572820.37468737003</v>
      </c>
      <c r="EZ38" s="126" t="s">
        <v>165</v>
      </c>
      <c r="FA38" s="126" t="s">
        <v>144</v>
      </c>
      <c r="FB38" s="126" t="s">
        <v>144</v>
      </c>
      <c r="FC38" s="126" t="s">
        <v>144</v>
      </c>
      <c r="FD38" s="126" t="s">
        <v>144</v>
      </c>
      <c r="FE38" s="126" t="s">
        <v>144</v>
      </c>
      <c r="FF38" s="126" t="s">
        <v>144</v>
      </c>
      <c r="FG38" s="126" t="s">
        <v>144</v>
      </c>
      <c r="FH38" s="126" t="s">
        <v>144</v>
      </c>
      <c r="FI38" s="126" t="s">
        <v>144</v>
      </c>
      <c r="FJ38" s="126" t="s">
        <v>144</v>
      </c>
      <c r="FK38" s="126" t="s">
        <v>144</v>
      </c>
      <c r="FL38" s="126" t="s">
        <v>144</v>
      </c>
      <c r="FM38" s="126" t="s">
        <v>144</v>
      </c>
      <c r="FN38" s="126" t="s">
        <v>144</v>
      </c>
      <c r="FO38" s="126" t="s">
        <v>144</v>
      </c>
      <c r="FP38" s="126" t="s">
        <v>144</v>
      </c>
      <c r="FQ38" s="126" t="s">
        <v>144</v>
      </c>
      <c r="FR38" s="126" t="s">
        <v>144</v>
      </c>
      <c r="FS38" s="126" t="s">
        <v>144</v>
      </c>
      <c r="FT38" s="126" t="s">
        <v>144</v>
      </c>
      <c r="FU38" s="126" t="s">
        <v>144</v>
      </c>
      <c r="FV38" s="126" t="s">
        <v>144</v>
      </c>
      <c r="FW38" s="126" t="s">
        <v>144</v>
      </c>
      <c r="FX38" s="126" t="s">
        <v>144</v>
      </c>
      <c r="FY38" s="126" t="s">
        <v>144</v>
      </c>
      <c r="FZ38" s="126" t="s">
        <v>247</v>
      </c>
      <c r="GA38" s="126" t="s">
        <v>163</v>
      </c>
    </row>
    <row r="39" spans="1:183" ht="14.25" customHeight="1">
      <c r="A39" s="121">
        <v>37</v>
      </c>
      <c r="B39" s="121" t="s">
        <v>230</v>
      </c>
      <c r="C39" s="122">
        <v>6.4400000000000004E-4</v>
      </c>
      <c r="D39" s="122">
        <v>6.4400000000000004E-4</v>
      </c>
      <c r="E39" s="122">
        <v>8.8999999999999995E-5</v>
      </c>
      <c r="F39" s="122">
        <v>1.03E-4</v>
      </c>
      <c r="G39" s="122">
        <v>1.03E-4</v>
      </c>
      <c r="H39" s="122">
        <v>1.06E-4</v>
      </c>
      <c r="I39" s="122">
        <v>1.4999999999999999E-4</v>
      </c>
      <c r="J39" s="122">
        <v>1.65E-4</v>
      </c>
      <c r="K39" s="122">
        <v>1.6100000000000001E-4</v>
      </c>
      <c r="L39" s="122">
        <v>9.1000000000000003E-5</v>
      </c>
      <c r="M39" s="122">
        <v>3.6999999999999998E-5</v>
      </c>
      <c r="N39" s="122">
        <v>3.3000000000000003E-5</v>
      </c>
      <c r="O39" s="122">
        <v>3.3000000000000003E-5</v>
      </c>
      <c r="P39" s="122">
        <v>4.6E-5</v>
      </c>
      <c r="Q39" s="122">
        <v>4.6E-5</v>
      </c>
      <c r="R39" s="122">
        <v>4.5000000000000003E-5</v>
      </c>
      <c r="S39" s="122">
        <v>4.5000000000000003E-5</v>
      </c>
      <c r="T39" s="122">
        <v>2.1999999999999999E-5</v>
      </c>
      <c r="U39" s="122">
        <v>2.1999999999999999E-5</v>
      </c>
      <c r="V39" s="122">
        <v>2.1999999999999999E-5</v>
      </c>
      <c r="W39" s="122">
        <v>2.1999999999999999E-5</v>
      </c>
      <c r="X39" s="122">
        <v>2.1999999999999999E-5</v>
      </c>
      <c r="Y39" s="122">
        <v>2.1999999999999999E-5</v>
      </c>
      <c r="Z39" s="122">
        <v>2.4000000000000001E-5</v>
      </c>
      <c r="AA39" s="122">
        <v>2.3E-5</v>
      </c>
      <c r="AB39" s="123">
        <v>0.46834799999999999</v>
      </c>
      <c r="AC39" s="123">
        <v>0.46834799999999999</v>
      </c>
      <c r="AD39" s="123">
        <v>6.5033999999999995E-2</v>
      </c>
      <c r="AE39" s="123">
        <v>7.5034000000000003E-2</v>
      </c>
      <c r="AF39" s="123">
        <v>7.5034000000000003E-2</v>
      </c>
      <c r="AG39" s="123">
        <v>7.7434000000000003E-2</v>
      </c>
      <c r="AH39" s="123">
        <v>0.108843</v>
      </c>
      <c r="AI39" s="123">
        <v>0.12009</v>
      </c>
      <c r="AJ39" s="123">
        <v>0.11688999999999999</v>
      </c>
      <c r="AK39" s="123">
        <v>6.6449999999999995E-2</v>
      </c>
      <c r="AL39" s="123">
        <v>2.6641999999999999E-2</v>
      </c>
      <c r="AM39" s="123">
        <v>2.4242E-2</v>
      </c>
      <c r="AN39" s="123">
        <v>2.4242E-2</v>
      </c>
      <c r="AO39" s="123">
        <v>3.3341999999999997E-2</v>
      </c>
      <c r="AP39" s="123">
        <v>3.3341999999999997E-2</v>
      </c>
      <c r="AQ39" s="123">
        <v>3.2497999999999999E-2</v>
      </c>
      <c r="AR39" s="123">
        <v>3.2497999999999999E-2</v>
      </c>
      <c r="AS39" s="123">
        <v>1.5698E-2</v>
      </c>
      <c r="AT39" s="123">
        <v>1.5698E-2</v>
      </c>
      <c r="AU39" s="123">
        <v>1.5698E-2</v>
      </c>
      <c r="AV39" s="123">
        <v>1.5698E-2</v>
      </c>
      <c r="AW39" s="123">
        <v>1.5698E-2</v>
      </c>
      <c r="AX39" s="123">
        <v>1.5698E-2</v>
      </c>
      <c r="AY39" s="123">
        <v>1.7097999999999999E-2</v>
      </c>
      <c r="AZ39" s="123">
        <v>1.7090999999999999E-2</v>
      </c>
      <c r="BA39" s="124">
        <v>0</v>
      </c>
      <c r="BB39" s="128">
        <v>0.40331400000000001</v>
      </c>
      <c r="BC39" s="127">
        <v>-0.01</v>
      </c>
      <c r="BD39" s="124">
        <v>0</v>
      </c>
      <c r="BE39" s="127">
        <v>-2.3999999999999998E-3</v>
      </c>
      <c r="BF39" s="127">
        <v>-3.1408999999999999E-2</v>
      </c>
      <c r="BG39" s="127">
        <v>-1.1247E-2</v>
      </c>
      <c r="BH39" s="128">
        <v>3.2000000000000002E-3</v>
      </c>
      <c r="BI39" s="128">
        <v>5.0439999999999999E-2</v>
      </c>
      <c r="BJ39" s="128">
        <v>3.9808000000000003E-2</v>
      </c>
      <c r="BK39" s="128">
        <v>2.3999999999999998E-3</v>
      </c>
      <c r="BL39" s="124">
        <v>0</v>
      </c>
      <c r="BM39" s="127">
        <v>-9.1000000000000004E-3</v>
      </c>
      <c r="BN39" s="124">
        <v>0</v>
      </c>
      <c r="BO39" s="128">
        <v>8.4400000000000002E-4</v>
      </c>
      <c r="BP39" s="124">
        <v>0</v>
      </c>
      <c r="BQ39" s="128">
        <v>1.6799999999999999E-2</v>
      </c>
      <c r="BR39" s="124">
        <v>0</v>
      </c>
      <c r="BS39" s="124">
        <v>0</v>
      </c>
      <c r="BT39" s="124">
        <v>0</v>
      </c>
      <c r="BU39" s="124">
        <v>0</v>
      </c>
      <c r="BV39" s="124">
        <v>0</v>
      </c>
      <c r="BW39" s="127">
        <v>-1.4E-3</v>
      </c>
      <c r="BX39" s="128">
        <v>6.9999999999999999E-6</v>
      </c>
      <c r="BY39" s="128">
        <v>1.4E-3</v>
      </c>
      <c r="BZ39" s="123">
        <v>6.5455151200000001</v>
      </c>
      <c r="CA39" s="123">
        <v>6.5455151200000001</v>
      </c>
      <c r="CB39" s="123">
        <v>0.83631513000000002</v>
      </c>
      <c r="CC39" s="123">
        <v>1.1388757899999999</v>
      </c>
      <c r="CD39" s="123">
        <v>1.1140190699999999</v>
      </c>
      <c r="CE39" s="123">
        <v>1.2456012400000001</v>
      </c>
      <c r="CF39" s="123">
        <v>1.76838658</v>
      </c>
      <c r="CG39" s="123">
        <v>1.94003528</v>
      </c>
      <c r="CH39" s="123">
        <v>1.7456912600000001</v>
      </c>
      <c r="CI39" s="123">
        <v>0.99491726000000003</v>
      </c>
      <c r="CJ39" s="123">
        <v>0.40730999000000001</v>
      </c>
      <c r="CK39" s="123">
        <v>0.40519663</v>
      </c>
      <c r="CL39" s="123">
        <v>0.43154740000000003</v>
      </c>
      <c r="CM39" s="123">
        <v>0.61253837</v>
      </c>
      <c r="CN39" s="123">
        <v>0.54556450999999995</v>
      </c>
      <c r="CO39" s="123">
        <v>0.47798072000000003</v>
      </c>
      <c r="CP39" s="123">
        <v>0.53471780000000002</v>
      </c>
      <c r="CQ39" s="123">
        <v>0.29852719999999999</v>
      </c>
      <c r="CR39" s="123">
        <v>0.28369936000000001</v>
      </c>
      <c r="CS39" s="123">
        <v>0.28369936000000001</v>
      </c>
      <c r="CT39" s="123">
        <v>0.29799117000000003</v>
      </c>
      <c r="CU39" s="123">
        <v>0.27596488000000002</v>
      </c>
      <c r="CV39" s="123">
        <v>0.26506805</v>
      </c>
      <c r="CW39" s="123">
        <v>0.26183909</v>
      </c>
      <c r="CX39" s="123">
        <v>0.23752524</v>
      </c>
      <c r="CY39" s="125">
        <v>46142</v>
      </c>
      <c r="CZ39" s="125">
        <v>46142</v>
      </c>
      <c r="DA39" s="125">
        <v>46112</v>
      </c>
      <c r="DB39" s="125">
        <v>46081</v>
      </c>
      <c r="DC39" s="125">
        <v>46053</v>
      </c>
      <c r="DD39" s="125">
        <v>46022</v>
      </c>
      <c r="DE39" s="125">
        <v>45991</v>
      </c>
      <c r="DF39" s="125">
        <v>45961</v>
      </c>
      <c r="DG39" s="125">
        <v>45930</v>
      </c>
      <c r="DH39" s="125">
        <v>45900</v>
      </c>
      <c r="DI39" s="125">
        <v>45869</v>
      </c>
      <c r="DJ39" s="125">
        <v>45838</v>
      </c>
      <c r="DK39" s="125">
        <v>45808</v>
      </c>
      <c r="DL39" s="125">
        <v>45777</v>
      </c>
      <c r="DM39" s="125">
        <v>45747</v>
      </c>
      <c r="DN39" s="125">
        <v>45716</v>
      </c>
      <c r="DO39" s="125">
        <v>45688</v>
      </c>
      <c r="DP39" s="125">
        <v>45657</v>
      </c>
      <c r="DQ39" s="125">
        <v>45596</v>
      </c>
      <c r="DR39" s="125">
        <v>45596</v>
      </c>
      <c r="DS39" s="125">
        <v>45565</v>
      </c>
      <c r="DT39" s="125">
        <v>45535</v>
      </c>
      <c r="DU39" s="125">
        <v>45504</v>
      </c>
      <c r="DV39" s="125">
        <v>45473</v>
      </c>
      <c r="DW39" s="125">
        <v>45443</v>
      </c>
      <c r="DX39" s="126" t="s">
        <v>150</v>
      </c>
      <c r="DY39" s="126" t="s">
        <v>150</v>
      </c>
      <c r="DZ39" s="126" t="s">
        <v>150</v>
      </c>
      <c r="EA39" s="126" t="s">
        <v>150</v>
      </c>
      <c r="EB39" s="126" t="s">
        <v>150</v>
      </c>
      <c r="EC39" s="126" t="s">
        <v>150</v>
      </c>
      <c r="ED39" s="126" t="s">
        <v>150</v>
      </c>
      <c r="EE39" s="126" t="s">
        <v>150</v>
      </c>
      <c r="EF39" s="126" t="s">
        <v>150</v>
      </c>
      <c r="EG39" s="126" t="s">
        <v>150</v>
      </c>
      <c r="EH39" s="126" t="s">
        <v>150</v>
      </c>
      <c r="EI39" s="126" t="s">
        <v>150</v>
      </c>
      <c r="EJ39" s="126" t="s">
        <v>150</v>
      </c>
      <c r="EK39" s="126" t="s">
        <v>150</v>
      </c>
      <c r="EL39" s="126" t="s">
        <v>150</v>
      </c>
      <c r="EM39" s="126" t="s">
        <v>150</v>
      </c>
      <c r="EN39" s="126" t="s">
        <v>150</v>
      </c>
      <c r="EO39" s="126" t="s">
        <v>150</v>
      </c>
      <c r="EP39" s="126" t="s">
        <v>150</v>
      </c>
      <c r="EQ39" s="126" t="s">
        <v>150</v>
      </c>
      <c r="ER39" s="126" t="s">
        <v>150</v>
      </c>
      <c r="ES39" s="126" t="s">
        <v>150</v>
      </c>
      <c r="ET39" s="126" t="s">
        <v>150</v>
      </c>
      <c r="EU39" s="126" t="s">
        <v>150</v>
      </c>
      <c r="EV39" s="126" t="s">
        <v>150</v>
      </c>
      <c r="EW39" s="126" t="s">
        <v>151</v>
      </c>
      <c r="EX39" s="126" t="s">
        <v>152</v>
      </c>
      <c r="EY39" s="123">
        <v>10996.457014490001</v>
      </c>
      <c r="EZ39" s="126" t="s">
        <v>178</v>
      </c>
      <c r="FA39" s="126" t="s">
        <v>144</v>
      </c>
      <c r="FB39" s="126" t="s">
        <v>144</v>
      </c>
      <c r="FC39" s="126" t="s">
        <v>144</v>
      </c>
      <c r="FD39" s="126" t="s">
        <v>144</v>
      </c>
      <c r="FE39" s="126" t="s">
        <v>144</v>
      </c>
      <c r="FF39" s="126" t="s">
        <v>144</v>
      </c>
      <c r="FG39" s="126" t="s">
        <v>144</v>
      </c>
      <c r="FH39" s="126" t="s">
        <v>144</v>
      </c>
      <c r="FI39" s="126" t="s">
        <v>144</v>
      </c>
      <c r="FJ39" s="126" t="s">
        <v>144</v>
      </c>
      <c r="FK39" s="126" t="s">
        <v>144</v>
      </c>
      <c r="FL39" s="126" t="s">
        <v>144</v>
      </c>
      <c r="FM39" s="126" t="s">
        <v>144</v>
      </c>
      <c r="FN39" s="126" t="s">
        <v>144</v>
      </c>
      <c r="FO39" s="126" t="s">
        <v>144</v>
      </c>
      <c r="FP39" s="126" t="s">
        <v>157</v>
      </c>
      <c r="FQ39" s="126" t="s">
        <v>157</v>
      </c>
      <c r="FR39" s="126" t="s">
        <v>144</v>
      </c>
      <c r="FS39" s="126" t="s">
        <v>144</v>
      </c>
      <c r="FT39" s="126" t="s">
        <v>144</v>
      </c>
      <c r="FU39" s="126" t="s">
        <v>157</v>
      </c>
      <c r="FV39" s="126" t="s">
        <v>157</v>
      </c>
      <c r="FW39" s="126" t="s">
        <v>157</v>
      </c>
      <c r="FX39" s="126" t="s">
        <v>157</v>
      </c>
      <c r="FY39" s="126" t="s">
        <v>144</v>
      </c>
      <c r="FZ39" s="126" t="s">
        <v>154</v>
      </c>
      <c r="GA39" s="126" t="s">
        <v>146</v>
      </c>
    </row>
    <row r="40" spans="1:183" ht="14.25" customHeight="1">
      <c r="A40" s="121">
        <v>38</v>
      </c>
      <c r="B40" s="121" t="s">
        <v>405</v>
      </c>
      <c r="C40" s="122">
        <v>6.2699999999999995E-4</v>
      </c>
      <c r="D40" s="122">
        <v>6.2699999999999995E-4</v>
      </c>
      <c r="E40" s="122">
        <v>6.6E-4</v>
      </c>
      <c r="F40" s="122">
        <v>7.1900000000000002E-4</v>
      </c>
      <c r="G40" s="122">
        <v>6.6299999999999996E-4</v>
      </c>
      <c r="H40" s="122">
        <v>6.4899999999999995E-4</v>
      </c>
      <c r="I40" s="122">
        <v>5.9299999999999999E-4</v>
      </c>
      <c r="J40" s="122">
        <v>5.8500000000000002E-4</v>
      </c>
      <c r="K40" s="122">
        <v>5.6999999999999998E-4</v>
      </c>
      <c r="L40" s="122">
        <v>8.8000000000000003E-4</v>
      </c>
      <c r="M40" s="122">
        <v>8.8800000000000001E-4</v>
      </c>
      <c r="N40" s="122">
        <v>5.22E-4</v>
      </c>
      <c r="O40" s="122">
        <v>8.34E-4</v>
      </c>
      <c r="P40" s="122">
        <v>7.9000000000000001E-4</v>
      </c>
      <c r="Q40" s="122">
        <v>7.1400000000000001E-4</v>
      </c>
      <c r="R40" s="122">
        <v>7.2000000000000005E-4</v>
      </c>
      <c r="S40" s="122">
        <v>7.1699999999999997E-4</v>
      </c>
      <c r="T40" s="122">
        <v>7.0699999999999995E-4</v>
      </c>
      <c r="U40" s="122">
        <v>4.08E-4</v>
      </c>
      <c r="V40" s="122">
        <v>6.5799999999999995E-4</v>
      </c>
      <c r="W40" s="122">
        <v>6.4700000000000001E-4</v>
      </c>
      <c r="X40" s="122">
        <v>3.86E-4</v>
      </c>
      <c r="Y40" s="122">
        <v>3.7100000000000002E-4</v>
      </c>
      <c r="Z40" s="122">
        <v>3.4299999999999999E-4</v>
      </c>
      <c r="AA40" s="122">
        <v>2.7099999999999997E-4</v>
      </c>
      <c r="AB40" s="123">
        <v>0.45586199999999999</v>
      </c>
      <c r="AC40" s="123">
        <v>0.45586199999999999</v>
      </c>
      <c r="AD40" s="123">
        <v>0.47972599999999999</v>
      </c>
      <c r="AE40" s="123">
        <v>0.52298500000000003</v>
      </c>
      <c r="AF40" s="123">
        <v>0.48223100000000002</v>
      </c>
      <c r="AG40" s="123">
        <v>0.47210400000000002</v>
      </c>
      <c r="AH40" s="123">
        <v>0.43096299999999998</v>
      </c>
      <c r="AI40" s="123">
        <v>0.42584300000000003</v>
      </c>
      <c r="AJ40" s="123">
        <v>0.41428199999999998</v>
      </c>
      <c r="AK40" s="123">
        <v>0.64042200000000005</v>
      </c>
      <c r="AL40" s="123">
        <v>0.64560499999999998</v>
      </c>
      <c r="AM40" s="123">
        <v>0.37962000000000001</v>
      </c>
      <c r="AN40" s="123">
        <v>0.60643499999999995</v>
      </c>
      <c r="AO40" s="123">
        <v>0.57439499999999999</v>
      </c>
      <c r="AP40" s="123">
        <v>0.51932299999999998</v>
      </c>
      <c r="AQ40" s="123">
        <v>0.52367799999999998</v>
      </c>
      <c r="AR40" s="123">
        <v>0.52155399999999996</v>
      </c>
      <c r="AS40" s="123">
        <v>0.513984</v>
      </c>
      <c r="AT40" s="123">
        <v>0.29673100000000002</v>
      </c>
      <c r="AU40" s="123">
        <v>0.478267</v>
      </c>
      <c r="AV40" s="123">
        <v>0.47059800000000002</v>
      </c>
      <c r="AW40" s="123">
        <v>0.28064099999999997</v>
      </c>
      <c r="AX40" s="123">
        <v>0.26985700000000001</v>
      </c>
      <c r="AY40" s="123">
        <v>0.24954399999999999</v>
      </c>
      <c r="AZ40" s="123">
        <v>0.19735</v>
      </c>
      <c r="BA40" s="124">
        <v>0</v>
      </c>
      <c r="BB40" s="127">
        <v>-2.3864E-2</v>
      </c>
      <c r="BC40" s="127">
        <v>-4.3258999999999999E-2</v>
      </c>
      <c r="BD40" s="128">
        <v>4.0753999999999999E-2</v>
      </c>
      <c r="BE40" s="128">
        <v>1.0127000000000001E-2</v>
      </c>
      <c r="BF40" s="128">
        <v>4.1140999999999997E-2</v>
      </c>
      <c r="BG40" s="128">
        <v>5.1200000000000004E-3</v>
      </c>
      <c r="BH40" s="128">
        <v>1.1561E-2</v>
      </c>
      <c r="BI40" s="127">
        <v>-0.22614000000000001</v>
      </c>
      <c r="BJ40" s="127">
        <v>-5.1830000000000001E-3</v>
      </c>
      <c r="BK40" s="128">
        <v>0.26598500000000003</v>
      </c>
      <c r="BL40" s="127">
        <v>-0.22681499999999999</v>
      </c>
      <c r="BM40" s="128">
        <v>3.2039999999999999E-2</v>
      </c>
      <c r="BN40" s="128">
        <v>5.5072000000000003E-2</v>
      </c>
      <c r="BO40" s="127">
        <v>-4.3550000000000004E-3</v>
      </c>
      <c r="BP40" s="128">
        <v>2.124E-3</v>
      </c>
      <c r="BQ40" s="128">
        <v>7.5700000000000003E-3</v>
      </c>
      <c r="BR40" s="128">
        <v>0.217253</v>
      </c>
      <c r="BS40" s="127">
        <v>-0.181536</v>
      </c>
      <c r="BT40" s="128">
        <v>7.6689999999999996E-3</v>
      </c>
      <c r="BU40" s="128">
        <v>0.18995699999999999</v>
      </c>
      <c r="BV40" s="128">
        <v>1.0784E-2</v>
      </c>
      <c r="BW40" s="128">
        <v>2.0313000000000001E-2</v>
      </c>
      <c r="BX40" s="128">
        <v>5.2193999999999997E-2</v>
      </c>
      <c r="BY40" s="127">
        <v>-0.12798699999999999</v>
      </c>
      <c r="BZ40" s="123">
        <v>6.3710138900000004</v>
      </c>
      <c r="CA40" s="123">
        <v>6.3710138900000004</v>
      </c>
      <c r="CB40" s="123">
        <v>6.1691132700000004</v>
      </c>
      <c r="CC40" s="123">
        <v>7.9379341999999999</v>
      </c>
      <c r="CD40" s="123">
        <v>7.1596147200000004</v>
      </c>
      <c r="CE40" s="123">
        <v>7.5942522500000003</v>
      </c>
      <c r="CF40" s="123">
        <v>7.00191271</v>
      </c>
      <c r="CG40" s="123">
        <v>6.8794274599999996</v>
      </c>
      <c r="CH40" s="123">
        <v>6.1870858699999998</v>
      </c>
      <c r="CI40" s="123">
        <v>9.5886666700000003</v>
      </c>
      <c r="CJ40" s="123">
        <v>9.8701811599999996</v>
      </c>
      <c r="CK40" s="123">
        <v>6.3452167800000003</v>
      </c>
      <c r="CL40" s="123">
        <v>10.79553868</v>
      </c>
      <c r="CM40" s="123">
        <v>10.552425680000001</v>
      </c>
      <c r="CN40" s="123">
        <v>8.4975165799999992</v>
      </c>
      <c r="CO40" s="123">
        <v>7.7022581800000003</v>
      </c>
      <c r="CP40" s="123">
        <v>8.5815806299999995</v>
      </c>
      <c r="CQ40" s="123">
        <v>9.7743792599999999</v>
      </c>
      <c r="CR40" s="123">
        <v>5.3730993199999997</v>
      </c>
      <c r="CS40" s="123">
        <v>8.6433966499999997</v>
      </c>
      <c r="CT40" s="123">
        <v>8.9332429100000006</v>
      </c>
      <c r="CU40" s="123">
        <v>4.9335621700000001</v>
      </c>
      <c r="CV40" s="123">
        <v>4.5566612099999997</v>
      </c>
      <c r="CW40" s="123">
        <v>3.8215214</v>
      </c>
      <c r="CX40" s="123">
        <v>2.7427070100000002</v>
      </c>
      <c r="CY40" s="125">
        <v>46142</v>
      </c>
      <c r="CZ40" s="125">
        <v>46142</v>
      </c>
      <c r="DA40" s="125">
        <v>46112</v>
      </c>
      <c r="DB40" s="125">
        <v>46081</v>
      </c>
      <c r="DC40" s="125">
        <v>46053</v>
      </c>
      <c r="DD40" s="125">
        <v>46022</v>
      </c>
      <c r="DE40" s="125">
        <v>45991</v>
      </c>
      <c r="DF40" s="125">
        <v>45961</v>
      </c>
      <c r="DG40" s="125">
        <v>45930</v>
      </c>
      <c r="DH40" s="125">
        <v>45900</v>
      </c>
      <c r="DI40" s="125">
        <v>45869</v>
      </c>
      <c r="DJ40" s="125">
        <v>45838</v>
      </c>
      <c r="DK40" s="125">
        <v>45808</v>
      </c>
      <c r="DL40" s="125">
        <v>45777</v>
      </c>
      <c r="DM40" s="125">
        <v>45747</v>
      </c>
      <c r="DN40" s="125">
        <v>45716</v>
      </c>
      <c r="DO40" s="125">
        <v>45688</v>
      </c>
      <c r="DP40" s="125">
        <v>45657</v>
      </c>
      <c r="DQ40" s="125">
        <v>45626</v>
      </c>
      <c r="DR40" s="125">
        <v>45596</v>
      </c>
      <c r="DS40" s="125">
        <v>45565</v>
      </c>
      <c r="DT40" s="125">
        <v>45535</v>
      </c>
      <c r="DU40" s="125">
        <v>45504</v>
      </c>
      <c r="DV40" s="125">
        <v>45473</v>
      </c>
      <c r="DW40" s="125">
        <v>45443</v>
      </c>
      <c r="DX40" s="126" t="s">
        <v>150</v>
      </c>
      <c r="DY40" s="126" t="s">
        <v>150</v>
      </c>
      <c r="DZ40" s="126" t="s">
        <v>150</v>
      </c>
      <c r="EA40" s="126" t="s">
        <v>150</v>
      </c>
      <c r="EB40" s="126" t="s">
        <v>150</v>
      </c>
      <c r="EC40" s="126" t="s">
        <v>150</v>
      </c>
      <c r="ED40" s="126" t="s">
        <v>150</v>
      </c>
      <c r="EE40" s="126" t="s">
        <v>150</v>
      </c>
      <c r="EF40" s="126" t="s">
        <v>150</v>
      </c>
      <c r="EG40" s="126" t="s">
        <v>150</v>
      </c>
      <c r="EH40" s="126" t="s">
        <v>150</v>
      </c>
      <c r="EI40" s="126" t="s">
        <v>150</v>
      </c>
      <c r="EJ40" s="126" t="s">
        <v>150</v>
      </c>
      <c r="EK40" s="126" t="s">
        <v>150</v>
      </c>
      <c r="EL40" s="126" t="s">
        <v>150</v>
      </c>
      <c r="EM40" s="126" t="s">
        <v>150</v>
      </c>
      <c r="EN40" s="126" t="s">
        <v>150</v>
      </c>
      <c r="EO40" s="126" t="s">
        <v>150</v>
      </c>
      <c r="EP40" s="126" t="s">
        <v>150</v>
      </c>
      <c r="EQ40" s="126" t="s">
        <v>150</v>
      </c>
      <c r="ER40" s="126" t="s">
        <v>150</v>
      </c>
      <c r="ES40" s="126" t="s">
        <v>150</v>
      </c>
      <c r="ET40" s="126" t="s">
        <v>150</v>
      </c>
      <c r="EU40" s="126" t="s">
        <v>150</v>
      </c>
      <c r="EV40" s="126" t="s">
        <v>150</v>
      </c>
      <c r="EW40" s="126" t="s">
        <v>151</v>
      </c>
      <c r="EX40" s="126" t="s">
        <v>152</v>
      </c>
      <c r="EY40" s="123">
        <v>14103.146606050001</v>
      </c>
      <c r="EZ40" s="126" t="s">
        <v>406</v>
      </c>
      <c r="FA40" s="126" t="s">
        <v>157</v>
      </c>
      <c r="FB40" s="126" t="s">
        <v>157</v>
      </c>
      <c r="FC40" s="126" t="s">
        <v>157</v>
      </c>
      <c r="FD40" s="126" t="s">
        <v>157</v>
      </c>
      <c r="FE40" s="126" t="s">
        <v>157</v>
      </c>
      <c r="FF40" s="126" t="s">
        <v>157</v>
      </c>
      <c r="FG40" s="126" t="s">
        <v>157</v>
      </c>
      <c r="FH40" s="126" t="s">
        <v>157</v>
      </c>
      <c r="FI40" s="126" t="s">
        <v>157</v>
      </c>
      <c r="FJ40" s="126" t="s">
        <v>157</v>
      </c>
      <c r="FK40" s="126" t="s">
        <v>157</v>
      </c>
      <c r="FL40" s="126" t="s">
        <v>157</v>
      </c>
      <c r="FM40" s="126" t="s">
        <v>157</v>
      </c>
      <c r="FN40" s="126" t="s">
        <v>157</v>
      </c>
      <c r="FO40" s="126" t="s">
        <v>157</v>
      </c>
      <c r="FP40" s="126" t="s">
        <v>157</v>
      </c>
      <c r="FQ40" s="126" t="s">
        <v>157</v>
      </c>
      <c r="FR40" s="126" t="s">
        <v>157</v>
      </c>
      <c r="FS40" s="126" t="s">
        <v>157</v>
      </c>
      <c r="FT40" s="126" t="s">
        <v>157</v>
      </c>
      <c r="FU40" s="126" t="s">
        <v>157</v>
      </c>
      <c r="FV40" s="126" t="s">
        <v>144</v>
      </c>
      <c r="FW40" s="126" t="s">
        <v>144</v>
      </c>
      <c r="FX40" s="126" t="s">
        <v>144</v>
      </c>
      <c r="FY40" s="126" t="s">
        <v>157</v>
      </c>
      <c r="FZ40" s="126" t="s">
        <v>407</v>
      </c>
      <c r="GA40" s="126" t="s">
        <v>163</v>
      </c>
    </row>
    <row r="41" spans="1:183" ht="14.25" customHeight="1">
      <c r="A41" s="121">
        <v>39</v>
      </c>
      <c r="B41" s="121" t="s">
        <v>236</v>
      </c>
      <c r="C41" s="122">
        <v>6.2200000000000005E-4</v>
      </c>
      <c r="D41" s="122">
        <v>6.2200000000000005E-4</v>
      </c>
      <c r="E41" s="122">
        <v>6.2200000000000005E-4</v>
      </c>
      <c r="F41" s="122">
        <v>6.2200000000000005E-4</v>
      </c>
      <c r="G41" s="122">
        <v>6.2200000000000005E-4</v>
      </c>
      <c r="H41" s="122">
        <v>6.2200000000000005E-4</v>
      </c>
      <c r="I41" s="122">
        <v>6.2200000000000005E-4</v>
      </c>
      <c r="J41" s="122">
        <v>6.2200000000000005E-4</v>
      </c>
      <c r="K41" s="122">
        <v>6.2200000000000005E-4</v>
      </c>
      <c r="L41" s="122">
        <v>6.2200000000000005E-4</v>
      </c>
      <c r="M41" s="122">
        <v>6.2200000000000005E-4</v>
      </c>
      <c r="N41" s="122">
        <v>6.2200000000000005E-4</v>
      </c>
      <c r="O41" s="122">
        <v>6.3900000000000003E-4</v>
      </c>
      <c r="P41" s="122">
        <v>6.3900000000000003E-4</v>
      </c>
      <c r="Q41" s="122">
        <v>6.3900000000000003E-4</v>
      </c>
      <c r="R41" s="122">
        <v>6.3900000000000003E-4</v>
      </c>
      <c r="S41" s="122">
        <v>6.3900000000000003E-4</v>
      </c>
      <c r="T41" s="122">
        <v>6.3900000000000003E-4</v>
      </c>
      <c r="U41" s="122">
        <v>6.3900000000000003E-4</v>
      </c>
      <c r="V41" s="122">
        <v>6.3900000000000003E-4</v>
      </c>
      <c r="W41" s="122">
        <v>6.3900000000000003E-4</v>
      </c>
      <c r="X41" s="122">
        <v>6.3900000000000003E-4</v>
      </c>
      <c r="Y41" s="122">
        <v>6.3900000000000003E-4</v>
      </c>
      <c r="Z41" s="122">
        <v>6.3900000000000003E-4</v>
      </c>
      <c r="AA41" s="122">
        <v>7.1100000000000004E-4</v>
      </c>
      <c r="AB41" s="123">
        <v>0.45272000000000001</v>
      </c>
      <c r="AC41" s="123">
        <v>0.45272000000000001</v>
      </c>
      <c r="AD41" s="123">
        <v>0.45272000000000001</v>
      </c>
      <c r="AE41" s="123">
        <v>0.45272000000000001</v>
      </c>
      <c r="AF41" s="123">
        <v>0.45272000000000001</v>
      </c>
      <c r="AG41" s="123">
        <v>0.45272000000000001</v>
      </c>
      <c r="AH41" s="123">
        <v>0.45272000000000001</v>
      </c>
      <c r="AI41" s="123">
        <v>0.45272000000000001</v>
      </c>
      <c r="AJ41" s="123">
        <v>0.45272000000000001</v>
      </c>
      <c r="AK41" s="123">
        <v>0.45272000000000001</v>
      </c>
      <c r="AL41" s="123">
        <v>0.45272000000000001</v>
      </c>
      <c r="AM41" s="123">
        <v>0.45272000000000001</v>
      </c>
      <c r="AN41" s="123">
        <v>0.46512300000000001</v>
      </c>
      <c r="AO41" s="123">
        <v>0.46512300000000001</v>
      </c>
      <c r="AP41" s="123">
        <v>0.46512300000000001</v>
      </c>
      <c r="AQ41" s="123">
        <v>0.46512300000000001</v>
      </c>
      <c r="AR41" s="123">
        <v>0.46512300000000001</v>
      </c>
      <c r="AS41" s="123">
        <v>0.46512300000000001</v>
      </c>
      <c r="AT41" s="123">
        <v>0.46512300000000001</v>
      </c>
      <c r="AU41" s="123">
        <v>0.46512300000000001</v>
      </c>
      <c r="AV41" s="123">
        <v>0.46512300000000001</v>
      </c>
      <c r="AW41" s="123">
        <v>0.46512300000000001</v>
      </c>
      <c r="AX41" s="123">
        <v>0.46512300000000001</v>
      </c>
      <c r="AY41" s="123">
        <v>0.46512300000000001</v>
      </c>
      <c r="AZ41" s="123">
        <v>0.51710599999999995</v>
      </c>
      <c r="BA41" s="124">
        <v>0</v>
      </c>
      <c r="BB41" s="124">
        <v>0</v>
      </c>
      <c r="BC41" s="124">
        <v>0</v>
      </c>
      <c r="BD41" s="124">
        <v>0</v>
      </c>
      <c r="BE41" s="124">
        <v>0</v>
      </c>
      <c r="BF41" s="124">
        <v>0</v>
      </c>
      <c r="BG41" s="124">
        <v>0</v>
      </c>
      <c r="BH41" s="124">
        <v>0</v>
      </c>
      <c r="BI41" s="124">
        <v>0</v>
      </c>
      <c r="BJ41" s="124">
        <v>0</v>
      </c>
      <c r="BK41" s="124">
        <v>0</v>
      </c>
      <c r="BL41" s="127">
        <v>-1.2403000000000001E-2</v>
      </c>
      <c r="BM41" s="124">
        <v>0</v>
      </c>
      <c r="BN41" s="124">
        <v>0</v>
      </c>
      <c r="BO41" s="124">
        <v>0</v>
      </c>
      <c r="BP41" s="124">
        <v>0</v>
      </c>
      <c r="BQ41" s="124">
        <v>0</v>
      </c>
      <c r="BR41" s="124">
        <v>0</v>
      </c>
      <c r="BS41" s="124">
        <v>0</v>
      </c>
      <c r="BT41" s="124">
        <v>0</v>
      </c>
      <c r="BU41" s="124">
        <v>0</v>
      </c>
      <c r="BV41" s="124">
        <v>0</v>
      </c>
      <c r="BW41" s="124">
        <v>0</v>
      </c>
      <c r="BX41" s="127">
        <v>-5.1983000000000001E-2</v>
      </c>
      <c r="BY41" s="124">
        <v>0</v>
      </c>
      <c r="BZ41" s="123">
        <v>7.5670579599999996</v>
      </c>
      <c r="CA41" s="123">
        <v>7.5670579599999996</v>
      </c>
      <c r="CB41" s="123">
        <v>7.5670579599999996</v>
      </c>
      <c r="CC41" s="123">
        <v>7.5670579599999996</v>
      </c>
      <c r="CD41" s="123">
        <v>7.5670579599999996</v>
      </c>
      <c r="CE41" s="123">
        <v>7.5670579599999996</v>
      </c>
      <c r="CF41" s="123">
        <v>7.5670579599999996</v>
      </c>
      <c r="CG41" s="123">
        <v>7.5670579599999996</v>
      </c>
      <c r="CH41" s="123">
        <v>7.5670579599999996</v>
      </c>
      <c r="CI41" s="123">
        <v>7.5670579599999996</v>
      </c>
      <c r="CJ41" s="123">
        <v>7.5670579599999996</v>
      </c>
      <c r="CK41" s="123">
        <v>7.5670579599999996</v>
      </c>
      <c r="CL41" s="123">
        <v>7.1229021599999998</v>
      </c>
      <c r="CM41" s="123">
        <v>7.1229021599999998</v>
      </c>
      <c r="CN41" s="123">
        <v>7.1229021599999998</v>
      </c>
      <c r="CO41" s="123">
        <v>7.1229021599999998</v>
      </c>
      <c r="CP41" s="123">
        <v>7.1229021599999998</v>
      </c>
      <c r="CQ41" s="123">
        <v>7.1229021599999998</v>
      </c>
      <c r="CR41" s="123">
        <v>7.1229021599999998</v>
      </c>
      <c r="CS41" s="123">
        <v>7.1229021599999998</v>
      </c>
      <c r="CT41" s="123">
        <v>7.1229021599999998</v>
      </c>
      <c r="CU41" s="123">
        <v>7.1229021599999998</v>
      </c>
      <c r="CV41" s="123">
        <v>7.1229021599999998</v>
      </c>
      <c r="CW41" s="123">
        <v>7.1229021599999998</v>
      </c>
      <c r="CX41" s="123">
        <v>5.74611216</v>
      </c>
      <c r="CY41" s="125">
        <v>45838</v>
      </c>
      <c r="CZ41" s="125">
        <v>45838</v>
      </c>
      <c r="DA41" s="125">
        <v>45838</v>
      </c>
      <c r="DB41" s="125">
        <v>45838</v>
      </c>
      <c r="DC41" s="125">
        <v>45838</v>
      </c>
      <c r="DD41" s="125">
        <v>45838</v>
      </c>
      <c r="DE41" s="125">
        <v>45838</v>
      </c>
      <c r="DF41" s="125">
        <v>45838</v>
      </c>
      <c r="DG41" s="125">
        <v>45838</v>
      </c>
      <c r="DH41" s="125">
        <v>45838</v>
      </c>
      <c r="DI41" s="125">
        <v>45838</v>
      </c>
      <c r="DJ41" s="125">
        <v>45838</v>
      </c>
      <c r="DK41" s="125">
        <v>45473</v>
      </c>
      <c r="DL41" s="125">
        <v>45473</v>
      </c>
      <c r="DM41" s="125">
        <v>45473</v>
      </c>
      <c r="DN41" s="125">
        <v>45473</v>
      </c>
      <c r="DO41" s="125">
        <v>45473</v>
      </c>
      <c r="DP41" s="125">
        <v>45473</v>
      </c>
      <c r="DQ41" s="125">
        <v>45473</v>
      </c>
      <c r="DR41" s="125">
        <v>45473</v>
      </c>
      <c r="DS41" s="125">
        <v>45473</v>
      </c>
      <c r="DT41" s="125">
        <v>45473</v>
      </c>
      <c r="DU41" s="125">
        <v>45473</v>
      </c>
      <c r="DV41" s="125">
        <v>45473</v>
      </c>
      <c r="DW41" s="125">
        <v>45107</v>
      </c>
      <c r="DX41" s="126" t="s">
        <v>141</v>
      </c>
      <c r="DY41" s="126" t="s">
        <v>141</v>
      </c>
      <c r="DZ41" s="126" t="s">
        <v>141</v>
      </c>
      <c r="EA41" s="126" t="s">
        <v>141</v>
      </c>
      <c r="EB41" s="126" t="s">
        <v>141</v>
      </c>
      <c r="EC41" s="126" t="s">
        <v>141</v>
      </c>
      <c r="ED41" s="126" t="s">
        <v>141</v>
      </c>
      <c r="EE41" s="126" t="s">
        <v>141</v>
      </c>
      <c r="EF41" s="126" t="s">
        <v>141</v>
      </c>
      <c r="EG41" s="126" t="s">
        <v>141</v>
      </c>
      <c r="EH41" s="126" t="s">
        <v>141</v>
      </c>
      <c r="EI41" s="126" t="s">
        <v>141</v>
      </c>
      <c r="EJ41" s="126" t="s">
        <v>141</v>
      </c>
      <c r="EK41" s="126" t="s">
        <v>141</v>
      </c>
      <c r="EL41" s="126" t="s">
        <v>141</v>
      </c>
      <c r="EM41" s="126" t="s">
        <v>141</v>
      </c>
      <c r="EN41" s="126" t="s">
        <v>141</v>
      </c>
      <c r="EO41" s="126" t="s">
        <v>141</v>
      </c>
      <c r="EP41" s="126" t="s">
        <v>141</v>
      </c>
      <c r="EQ41" s="126" t="s">
        <v>141</v>
      </c>
      <c r="ER41" s="126" t="s">
        <v>141</v>
      </c>
      <c r="ES41" s="126" t="s">
        <v>141</v>
      </c>
      <c r="ET41" s="126" t="s">
        <v>141</v>
      </c>
      <c r="EU41" s="126" t="s">
        <v>141</v>
      </c>
      <c r="EV41" s="126" t="s">
        <v>141</v>
      </c>
      <c r="EW41" s="126" t="s">
        <v>151</v>
      </c>
      <c r="EX41" s="126" t="s">
        <v>199</v>
      </c>
      <c r="EY41" s="123">
        <v>248443.39724716</v>
      </c>
      <c r="EZ41" s="126" t="s">
        <v>161</v>
      </c>
      <c r="FA41" s="126" t="s">
        <v>144</v>
      </c>
      <c r="FB41" s="126" t="s">
        <v>144</v>
      </c>
      <c r="FC41" s="126" t="s">
        <v>144</v>
      </c>
      <c r="FD41" s="126" t="s">
        <v>144</v>
      </c>
      <c r="FE41" s="126" t="s">
        <v>144</v>
      </c>
      <c r="FF41" s="126" t="s">
        <v>144</v>
      </c>
      <c r="FG41" s="126" t="s">
        <v>144</v>
      </c>
      <c r="FH41" s="126" t="s">
        <v>144</v>
      </c>
      <c r="FI41" s="126" t="s">
        <v>144</v>
      </c>
      <c r="FJ41" s="126" t="s">
        <v>144</v>
      </c>
      <c r="FK41" s="126" t="s">
        <v>144</v>
      </c>
      <c r="FL41" s="126" t="s">
        <v>144</v>
      </c>
      <c r="FM41" s="126" t="s">
        <v>144</v>
      </c>
      <c r="FN41" s="126" t="s">
        <v>144</v>
      </c>
      <c r="FO41" s="126" t="s">
        <v>144</v>
      </c>
      <c r="FP41" s="126" t="s">
        <v>144</v>
      </c>
      <c r="FQ41" s="126" t="s">
        <v>144</v>
      </c>
      <c r="FR41" s="126" t="s">
        <v>144</v>
      </c>
      <c r="FS41" s="126" t="s">
        <v>144</v>
      </c>
      <c r="FT41" s="126" t="s">
        <v>144</v>
      </c>
      <c r="FU41" s="126" t="s">
        <v>144</v>
      </c>
      <c r="FV41" s="126" t="s">
        <v>144</v>
      </c>
      <c r="FW41" s="126" t="s">
        <v>144</v>
      </c>
      <c r="FX41" s="126" t="s">
        <v>144</v>
      </c>
      <c r="FY41" s="126" t="s">
        <v>144</v>
      </c>
      <c r="FZ41" s="126" t="s">
        <v>237</v>
      </c>
      <c r="GA41" s="126" t="s">
        <v>163</v>
      </c>
    </row>
    <row r="42" spans="1:183" ht="14.25" customHeight="1">
      <c r="A42" s="121">
        <v>40</v>
      </c>
      <c r="B42" s="121" t="s">
        <v>164</v>
      </c>
      <c r="C42" s="122">
        <v>6.2100000000000002E-4</v>
      </c>
      <c r="D42" s="122">
        <v>6.2100000000000002E-4</v>
      </c>
      <c r="E42" s="122">
        <v>1.92E-4</v>
      </c>
      <c r="F42" s="122">
        <v>1.83E-4</v>
      </c>
      <c r="G42" s="122">
        <v>1.83E-4</v>
      </c>
      <c r="H42" s="122">
        <v>1.83E-4</v>
      </c>
      <c r="I42" s="122">
        <v>2.1000000000000001E-4</v>
      </c>
      <c r="J42" s="122">
        <v>2.1000000000000001E-4</v>
      </c>
      <c r="K42" s="122">
        <v>2.1499999999999999E-4</v>
      </c>
      <c r="L42" s="122">
        <v>2.0799999999999999E-4</v>
      </c>
      <c r="M42" s="122">
        <v>2.1499999999999999E-4</v>
      </c>
      <c r="N42" s="122">
        <v>2.03E-4</v>
      </c>
      <c r="O42" s="122">
        <v>1.2E-4</v>
      </c>
      <c r="P42" s="122">
        <v>1.2E-4</v>
      </c>
      <c r="Q42" s="122">
        <v>1.2E-4</v>
      </c>
      <c r="R42" s="122">
        <v>1.2E-4</v>
      </c>
      <c r="S42" s="122">
        <v>1.1900000000000001E-4</v>
      </c>
      <c r="T42" s="122">
        <v>1.1900000000000001E-4</v>
      </c>
      <c r="U42" s="122">
        <v>1.6899999999999999E-4</v>
      </c>
      <c r="V42" s="122">
        <v>1.6799999999999999E-4</v>
      </c>
      <c r="W42" s="122">
        <v>1.6699999999999999E-4</v>
      </c>
      <c r="X42" s="122">
        <v>1.8100000000000001E-4</v>
      </c>
      <c r="Y42" s="122">
        <v>2.9300000000000002E-4</v>
      </c>
      <c r="Z42" s="122">
        <v>2.3800000000000001E-4</v>
      </c>
      <c r="AA42" s="122">
        <v>5.0900000000000001E-4</v>
      </c>
      <c r="AB42" s="123">
        <v>0.451569</v>
      </c>
      <c r="AC42" s="123">
        <v>0.451569</v>
      </c>
      <c r="AD42" s="123">
        <v>0.13944300000000001</v>
      </c>
      <c r="AE42" s="123">
        <v>0.13331899999999999</v>
      </c>
      <c r="AF42" s="123">
        <v>0.13316600000000001</v>
      </c>
      <c r="AG42" s="123">
        <v>0.133022</v>
      </c>
      <c r="AH42" s="123">
        <v>0.15293899999999999</v>
      </c>
      <c r="AI42" s="123">
        <v>0.15282899999999999</v>
      </c>
      <c r="AJ42" s="123">
        <v>0.156058</v>
      </c>
      <c r="AK42" s="123">
        <v>0.15110599999999999</v>
      </c>
      <c r="AL42" s="123">
        <v>0.15637599999999999</v>
      </c>
      <c r="AM42" s="123">
        <v>0.14749499999999999</v>
      </c>
      <c r="AN42" s="123">
        <v>8.7562000000000001E-2</v>
      </c>
      <c r="AO42" s="123">
        <v>8.7568000000000007E-2</v>
      </c>
      <c r="AP42" s="123">
        <v>8.7399000000000004E-2</v>
      </c>
      <c r="AQ42" s="123">
        <v>8.6928000000000005E-2</v>
      </c>
      <c r="AR42" s="123">
        <v>8.6881E-2</v>
      </c>
      <c r="AS42" s="123">
        <v>8.6499000000000006E-2</v>
      </c>
      <c r="AT42" s="123">
        <v>0.12257700000000001</v>
      </c>
      <c r="AU42" s="123">
        <v>0.12213</v>
      </c>
      <c r="AV42" s="123">
        <v>0.12162000000000001</v>
      </c>
      <c r="AW42" s="123">
        <v>0.131906</v>
      </c>
      <c r="AX42" s="123">
        <v>0.21304200000000001</v>
      </c>
      <c r="AY42" s="123">
        <v>0.17306199999999999</v>
      </c>
      <c r="AZ42" s="123">
        <v>0.37031500000000001</v>
      </c>
      <c r="BA42" s="124">
        <v>0</v>
      </c>
      <c r="BB42" s="128">
        <v>0.31212600000000001</v>
      </c>
      <c r="BC42" s="128">
        <v>6.1240000000000001E-3</v>
      </c>
      <c r="BD42" s="128">
        <v>1.5300000000000001E-4</v>
      </c>
      <c r="BE42" s="128">
        <v>1.44E-4</v>
      </c>
      <c r="BF42" s="127">
        <v>-1.9917000000000001E-2</v>
      </c>
      <c r="BG42" s="128">
        <v>1.1E-4</v>
      </c>
      <c r="BH42" s="127">
        <v>-3.2290000000000001E-3</v>
      </c>
      <c r="BI42" s="128">
        <v>4.9519999999999998E-3</v>
      </c>
      <c r="BJ42" s="127">
        <v>-5.2700000000000004E-3</v>
      </c>
      <c r="BK42" s="128">
        <v>8.881E-3</v>
      </c>
      <c r="BL42" s="128">
        <v>5.9933E-2</v>
      </c>
      <c r="BM42" s="127">
        <v>-6.0000000000000002E-6</v>
      </c>
      <c r="BN42" s="128">
        <v>1.6899999999999999E-4</v>
      </c>
      <c r="BO42" s="128">
        <v>4.7100000000000001E-4</v>
      </c>
      <c r="BP42" s="128">
        <v>4.6999999999999997E-5</v>
      </c>
      <c r="BQ42" s="128">
        <v>3.8200000000000002E-4</v>
      </c>
      <c r="BR42" s="127">
        <v>-3.6077999999999999E-2</v>
      </c>
      <c r="BS42" s="128">
        <v>4.4700000000000002E-4</v>
      </c>
      <c r="BT42" s="128">
        <v>5.1000000000000004E-4</v>
      </c>
      <c r="BU42" s="127">
        <v>-1.0286E-2</v>
      </c>
      <c r="BV42" s="127">
        <v>-8.1136E-2</v>
      </c>
      <c r="BW42" s="128">
        <v>3.9980000000000002E-2</v>
      </c>
      <c r="BX42" s="127">
        <v>-0.19725300000000001</v>
      </c>
      <c r="BY42" s="127">
        <v>-3.6601000000000002E-2</v>
      </c>
      <c r="BZ42" s="123">
        <v>6.3110159899999996</v>
      </c>
      <c r="CA42" s="123">
        <v>6.3110159899999996</v>
      </c>
      <c r="CB42" s="123">
        <v>1.7931895799999999</v>
      </c>
      <c r="CC42" s="123">
        <v>2.02353308</v>
      </c>
      <c r="CD42" s="123">
        <v>1.9770965700000001</v>
      </c>
      <c r="CE42" s="123">
        <v>2.1397883100000001</v>
      </c>
      <c r="CF42" s="123">
        <v>2.4848201099999998</v>
      </c>
      <c r="CG42" s="123">
        <v>2.46892874</v>
      </c>
      <c r="CH42" s="123">
        <v>2.33064494</v>
      </c>
      <c r="CI42" s="123">
        <v>2.2624223799999998</v>
      </c>
      <c r="CJ42" s="123">
        <v>2.3907179300000001</v>
      </c>
      <c r="CK42" s="123">
        <v>2.4653278300000001</v>
      </c>
      <c r="CL42" s="123">
        <v>1.5587473599999999</v>
      </c>
      <c r="CM42" s="123">
        <v>1.6087445300000001</v>
      </c>
      <c r="CN42" s="123">
        <v>1.4300819600000001</v>
      </c>
      <c r="CO42" s="123">
        <v>1.2785373799999999</v>
      </c>
      <c r="CP42" s="123">
        <v>1.4295285</v>
      </c>
      <c r="CQ42" s="123">
        <v>1.64494232</v>
      </c>
      <c r="CR42" s="123">
        <v>2.21958068</v>
      </c>
      <c r="CS42" s="123">
        <v>2.2071730500000002</v>
      </c>
      <c r="CT42" s="123">
        <v>2.30868173</v>
      </c>
      <c r="CU42" s="123">
        <v>2.3188573699999999</v>
      </c>
      <c r="CV42" s="123">
        <v>3.5973134600000001</v>
      </c>
      <c r="CW42" s="123">
        <v>2.6502746400000001</v>
      </c>
      <c r="CX42" s="123">
        <v>5.1465191199999998</v>
      </c>
      <c r="CY42" s="125">
        <v>46142</v>
      </c>
      <c r="CZ42" s="125">
        <v>46142</v>
      </c>
      <c r="DA42" s="125">
        <v>46112</v>
      </c>
      <c r="DB42" s="125">
        <v>46081</v>
      </c>
      <c r="DC42" s="125">
        <v>46053</v>
      </c>
      <c r="DD42" s="125">
        <v>46022</v>
      </c>
      <c r="DE42" s="125">
        <v>45991</v>
      </c>
      <c r="DF42" s="125">
        <v>45961</v>
      </c>
      <c r="DG42" s="125">
        <v>45930</v>
      </c>
      <c r="DH42" s="125">
        <v>45900</v>
      </c>
      <c r="DI42" s="125">
        <v>45869</v>
      </c>
      <c r="DJ42" s="125">
        <v>45838</v>
      </c>
      <c r="DK42" s="125">
        <v>45808</v>
      </c>
      <c r="DL42" s="125">
        <v>45777</v>
      </c>
      <c r="DM42" s="125">
        <v>45747</v>
      </c>
      <c r="DN42" s="125">
        <v>45716</v>
      </c>
      <c r="DO42" s="125">
        <v>45688</v>
      </c>
      <c r="DP42" s="125">
        <v>45657</v>
      </c>
      <c r="DQ42" s="125">
        <v>45626</v>
      </c>
      <c r="DR42" s="125">
        <v>45596</v>
      </c>
      <c r="DS42" s="125">
        <v>45565</v>
      </c>
      <c r="DT42" s="125">
        <v>45535</v>
      </c>
      <c r="DU42" s="125">
        <v>45504</v>
      </c>
      <c r="DV42" s="125">
        <v>45473</v>
      </c>
      <c r="DW42" s="125">
        <v>45443</v>
      </c>
      <c r="DX42" s="126" t="s">
        <v>150</v>
      </c>
      <c r="DY42" s="126" t="s">
        <v>150</v>
      </c>
      <c r="DZ42" s="126" t="s">
        <v>150</v>
      </c>
      <c r="EA42" s="126" t="s">
        <v>150</v>
      </c>
      <c r="EB42" s="126" t="s">
        <v>150</v>
      </c>
      <c r="EC42" s="126" t="s">
        <v>150</v>
      </c>
      <c r="ED42" s="126" t="s">
        <v>150</v>
      </c>
      <c r="EE42" s="126" t="s">
        <v>150</v>
      </c>
      <c r="EF42" s="126" t="s">
        <v>150</v>
      </c>
      <c r="EG42" s="126" t="s">
        <v>150</v>
      </c>
      <c r="EH42" s="126" t="s">
        <v>150</v>
      </c>
      <c r="EI42" s="126" t="s">
        <v>150</v>
      </c>
      <c r="EJ42" s="126" t="s">
        <v>150</v>
      </c>
      <c r="EK42" s="126" t="s">
        <v>150</v>
      </c>
      <c r="EL42" s="126" t="s">
        <v>150</v>
      </c>
      <c r="EM42" s="126" t="s">
        <v>150</v>
      </c>
      <c r="EN42" s="126" t="s">
        <v>150</v>
      </c>
      <c r="EO42" s="126" t="s">
        <v>150</v>
      </c>
      <c r="EP42" s="126" t="s">
        <v>150</v>
      </c>
      <c r="EQ42" s="126" t="s">
        <v>150</v>
      </c>
      <c r="ER42" s="126" t="s">
        <v>150</v>
      </c>
      <c r="ES42" s="126" t="s">
        <v>150</v>
      </c>
      <c r="ET42" s="126" t="s">
        <v>150</v>
      </c>
      <c r="EU42" s="126" t="s">
        <v>150</v>
      </c>
      <c r="EV42" s="126" t="s">
        <v>150</v>
      </c>
      <c r="EW42" s="126" t="s">
        <v>151</v>
      </c>
      <c r="EX42" s="126" t="s">
        <v>152</v>
      </c>
      <c r="EY42" s="123">
        <v>9607.0921661299999</v>
      </c>
      <c r="EZ42" s="126" t="s">
        <v>165</v>
      </c>
      <c r="FA42" s="126" t="s">
        <v>157</v>
      </c>
      <c r="FB42" s="126" t="s">
        <v>157</v>
      </c>
      <c r="FC42" s="126" t="s">
        <v>144</v>
      </c>
      <c r="FD42" s="126" t="s">
        <v>144</v>
      </c>
      <c r="FE42" s="126" t="s">
        <v>157</v>
      </c>
      <c r="FF42" s="126" t="s">
        <v>157</v>
      </c>
      <c r="FG42" s="126" t="s">
        <v>157</v>
      </c>
      <c r="FH42" s="126" t="s">
        <v>144</v>
      </c>
      <c r="FI42" s="126" t="s">
        <v>144</v>
      </c>
      <c r="FJ42" s="126" t="s">
        <v>144</v>
      </c>
      <c r="FK42" s="126" t="s">
        <v>157</v>
      </c>
      <c r="FL42" s="126" t="s">
        <v>144</v>
      </c>
      <c r="FM42" s="126" t="s">
        <v>157</v>
      </c>
      <c r="FN42" s="126" t="s">
        <v>157</v>
      </c>
      <c r="FO42" s="126" t="s">
        <v>157</v>
      </c>
      <c r="FP42" s="126" t="s">
        <v>157</v>
      </c>
      <c r="FQ42" s="126" t="s">
        <v>157</v>
      </c>
      <c r="FR42" s="126" t="s">
        <v>157</v>
      </c>
      <c r="FS42" s="126" t="s">
        <v>157</v>
      </c>
      <c r="FT42" s="126" t="s">
        <v>157</v>
      </c>
      <c r="FU42" s="126" t="s">
        <v>157</v>
      </c>
      <c r="FV42" s="126" t="s">
        <v>157</v>
      </c>
      <c r="FW42" s="126" t="s">
        <v>157</v>
      </c>
      <c r="FX42" s="126" t="s">
        <v>157</v>
      </c>
      <c r="FY42" s="126" t="s">
        <v>157</v>
      </c>
      <c r="FZ42" s="126" t="s">
        <v>154</v>
      </c>
      <c r="GA42" s="126" t="s">
        <v>146</v>
      </c>
    </row>
    <row r="43" spans="1:183" ht="14.25" customHeight="1">
      <c r="A43" s="121">
        <v>41</v>
      </c>
      <c r="B43" s="121" t="s">
        <v>408</v>
      </c>
      <c r="C43" s="122">
        <v>6.2E-4</v>
      </c>
      <c r="D43" s="122">
        <v>6.2E-4</v>
      </c>
      <c r="E43" s="122">
        <v>6.2E-4</v>
      </c>
      <c r="F43" s="122">
        <v>6.1600000000000001E-4</v>
      </c>
      <c r="G43" s="122">
        <v>5.9100000000000005E-4</v>
      </c>
      <c r="H43" s="122">
        <v>4.9200000000000003E-4</v>
      </c>
      <c r="I43" s="122">
        <v>6.5700000000000003E-4</v>
      </c>
      <c r="J43" s="122">
        <v>6.8400000000000004E-4</v>
      </c>
      <c r="K43" s="122">
        <v>6.7199999999999996E-4</v>
      </c>
      <c r="L43" s="122">
        <v>7.2000000000000005E-4</v>
      </c>
      <c r="M43" s="122">
        <v>7.5100000000000004E-4</v>
      </c>
      <c r="N43" s="122">
        <v>7.5100000000000004E-4</v>
      </c>
      <c r="O43" s="122">
        <v>7.27E-4</v>
      </c>
      <c r="P43" s="122">
        <v>7.2099999999999996E-4</v>
      </c>
      <c r="Q43" s="122">
        <v>7.5100000000000004E-4</v>
      </c>
      <c r="R43" s="122">
        <v>7.6300000000000001E-4</v>
      </c>
      <c r="S43" s="122">
        <v>7.2599999999999997E-4</v>
      </c>
      <c r="T43" s="122">
        <v>7.1100000000000004E-4</v>
      </c>
      <c r="U43" s="122">
        <v>7.2900000000000005E-4</v>
      </c>
      <c r="V43" s="122">
        <v>7.6199999999999998E-4</v>
      </c>
      <c r="W43" s="122">
        <v>7.94E-4</v>
      </c>
      <c r="X43" s="122">
        <v>7.9299999999999998E-4</v>
      </c>
      <c r="Y43" s="122">
        <v>8.0000000000000004E-4</v>
      </c>
      <c r="Z43" s="122">
        <v>8.3299999999999997E-4</v>
      </c>
      <c r="AA43" s="122">
        <v>8.3199999999999995E-4</v>
      </c>
      <c r="AB43" s="123">
        <v>0.45065899999999998</v>
      </c>
      <c r="AC43" s="123">
        <v>0.45065899999999998</v>
      </c>
      <c r="AD43" s="123">
        <v>0.45065899999999998</v>
      </c>
      <c r="AE43" s="123">
        <v>0.44837399999999999</v>
      </c>
      <c r="AF43" s="123">
        <v>0.43021799999999999</v>
      </c>
      <c r="AG43" s="123">
        <v>0.35758899999999999</v>
      </c>
      <c r="AH43" s="123">
        <v>0.47775299999999998</v>
      </c>
      <c r="AI43" s="123">
        <v>0.49785600000000002</v>
      </c>
      <c r="AJ43" s="123">
        <v>0.48857299999999998</v>
      </c>
      <c r="AK43" s="123">
        <v>0.52396100000000001</v>
      </c>
      <c r="AL43" s="123">
        <v>0.54595400000000005</v>
      </c>
      <c r="AM43" s="123">
        <v>0.54638799999999998</v>
      </c>
      <c r="AN43" s="123">
        <v>0.52893599999999996</v>
      </c>
      <c r="AO43" s="123">
        <v>0.52475899999999998</v>
      </c>
      <c r="AP43" s="123">
        <v>0.54649700000000001</v>
      </c>
      <c r="AQ43" s="123">
        <v>0.55506100000000003</v>
      </c>
      <c r="AR43" s="123">
        <v>0.52809700000000004</v>
      </c>
      <c r="AS43" s="123">
        <v>0.51739400000000002</v>
      </c>
      <c r="AT43" s="123">
        <v>0.53001200000000004</v>
      </c>
      <c r="AU43" s="123">
        <v>0.55413100000000004</v>
      </c>
      <c r="AV43" s="123">
        <v>0.57753399999999999</v>
      </c>
      <c r="AW43" s="123">
        <v>0.57699</v>
      </c>
      <c r="AX43" s="123">
        <v>0.58221299999999998</v>
      </c>
      <c r="AY43" s="123">
        <v>0.60578399999999999</v>
      </c>
      <c r="AZ43" s="123">
        <v>0.60484000000000004</v>
      </c>
      <c r="BA43" s="124">
        <v>0</v>
      </c>
      <c r="BB43" s="124">
        <v>0</v>
      </c>
      <c r="BC43" s="128">
        <v>2.2850000000000001E-3</v>
      </c>
      <c r="BD43" s="128">
        <v>1.8155999999999999E-2</v>
      </c>
      <c r="BE43" s="128">
        <v>7.2628999999999999E-2</v>
      </c>
      <c r="BF43" s="127">
        <v>-0.12016400000000001</v>
      </c>
      <c r="BG43" s="127">
        <v>-2.0102999999999999E-2</v>
      </c>
      <c r="BH43" s="128">
        <v>9.2829999999999996E-3</v>
      </c>
      <c r="BI43" s="127">
        <v>-3.5388000000000003E-2</v>
      </c>
      <c r="BJ43" s="127">
        <v>-2.1992999999999999E-2</v>
      </c>
      <c r="BK43" s="127">
        <v>-4.3399999999999998E-4</v>
      </c>
      <c r="BL43" s="128">
        <v>1.7451999999999999E-2</v>
      </c>
      <c r="BM43" s="128">
        <v>4.1770000000000002E-3</v>
      </c>
      <c r="BN43" s="127">
        <v>-2.1738E-2</v>
      </c>
      <c r="BO43" s="127">
        <v>-8.5640000000000004E-3</v>
      </c>
      <c r="BP43" s="128">
        <v>2.6963999999999998E-2</v>
      </c>
      <c r="BQ43" s="128">
        <v>1.0703000000000001E-2</v>
      </c>
      <c r="BR43" s="127">
        <v>-1.2618000000000001E-2</v>
      </c>
      <c r="BS43" s="127">
        <v>-2.4119000000000002E-2</v>
      </c>
      <c r="BT43" s="127">
        <v>-2.3403E-2</v>
      </c>
      <c r="BU43" s="128">
        <v>5.44E-4</v>
      </c>
      <c r="BV43" s="127">
        <v>-5.2230000000000002E-3</v>
      </c>
      <c r="BW43" s="127">
        <v>-2.3571000000000002E-2</v>
      </c>
      <c r="BX43" s="128">
        <v>9.4399999999999996E-4</v>
      </c>
      <c r="BY43" s="127">
        <v>-9.4399999999999996E-4</v>
      </c>
      <c r="BZ43" s="123">
        <v>5.7953215399999998</v>
      </c>
      <c r="CA43" s="123">
        <v>5.7953215399999998</v>
      </c>
      <c r="CB43" s="123">
        <v>5.7953215399999998</v>
      </c>
      <c r="CC43" s="123">
        <v>6.8054787599999997</v>
      </c>
      <c r="CD43" s="123">
        <v>6.3873851500000001</v>
      </c>
      <c r="CE43" s="123">
        <v>5.7521670399999998</v>
      </c>
      <c r="CF43" s="123">
        <v>7.7621160099999997</v>
      </c>
      <c r="CG43" s="123">
        <v>8.0427862799999996</v>
      </c>
      <c r="CH43" s="123">
        <v>7.2965832600000002</v>
      </c>
      <c r="CI43" s="123">
        <v>7.8449637499999998</v>
      </c>
      <c r="CJ43" s="123">
        <v>8.3466901399999998</v>
      </c>
      <c r="CK43" s="123">
        <v>9.1326861299999997</v>
      </c>
      <c r="CL43" s="123">
        <v>9.4159292400000005</v>
      </c>
      <c r="CM43" s="123">
        <v>9.6405441300000003</v>
      </c>
      <c r="CN43" s="123">
        <v>8.9421560699999993</v>
      </c>
      <c r="CO43" s="123">
        <v>8.16383948</v>
      </c>
      <c r="CP43" s="123">
        <v>8.6892382900000005</v>
      </c>
      <c r="CQ43" s="123">
        <v>9.8392268699999992</v>
      </c>
      <c r="CR43" s="123">
        <v>9.5972686300000003</v>
      </c>
      <c r="CS43" s="123">
        <v>10.014435519999999</v>
      </c>
      <c r="CT43" s="123">
        <v>10.96318198</v>
      </c>
      <c r="CU43" s="123">
        <v>10.14326501</v>
      </c>
      <c r="CV43" s="123">
        <v>9.8309378499999998</v>
      </c>
      <c r="CW43" s="123">
        <v>9.2769873</v>
      </c>
      <c r="CX43" s="123">
        <v>8.40587236</v>
      </c>
      <c r="CY43" s="125">
        <v>46112</v>
      </c>
      <c r="CZ43" s="125">
        <v>46112</v>
      </c>
      <c r="DA43" s="125">
        <v>46112</v>
      </c>
      <c r="DB43" s="125">
        <v>46081</v>
      </c>
      <c r="DC43" s="125">
        <v>46053</v>
      </c>
      <c r="DD43" s="125">
        <v>46022</v>
      </c>
      <c r="DE43" s="125">
        <v>45991</v>
      </c>
      <c r="DF43" s="125">
        <v>45961</v>
      </c>
      <c r="DG43" s="125">
        <v>45930</v>
      </c>
      <c r="DH43" s="125">
        <v>45900</v>
      </c>
      <c r="DI43" s="125">
        <v>45869</v>
      </c>
      <c r="DJ43" s="125">
        <v>45838</v>
      </c>
      <c r="DK43" s="125">
        <v>45808</v>
      </c>
      <c r="DL43" s="125">
        <v>45777</v>
      </c>
      <c r="DM43" s="125">
        <v>45747</v>
      </c>
      <c r="DN43" s="125">
        <v>45716</v>
      </c>
      <c r="DO43" s="125">
        <v>45688</v>
      </c>
      <c r="DP43" s="125">
        <v>45657</v>
      </c>
      <c r="DQ43" s="125">
        <v>45626</v>
      </c>
      <c r="DR43" s="125">
        <v>45596</v>
      </c>
      <c r="DS43" s="125">
        <v>45565</v>
      </c>
      <c r="DT43" s="125">
        <v>45535</v>
      </c>
      <c r="DU43" s="125">
        <v>45504</v>
      </c>
      <c r="DV43" s="125">
        <v>45473</v>
      </c>
      <c r="DW43" s="125">
        <v>45443</v>
      </c>
      <c r="DX43" s="126" t="s">
        <v>150</v>
      </c>
      <c r="DY43" s="126" t="s">
        <v>150</v>
      </c>
      <c r="DZ43" s="126" t="s">
        <v>150</v>
      </c>
      <c r="EA43" s="126" t="s">
        <v>150</v>
      </c>
      <c r="EB43" s="126" t="s">
        <v>150</v>
      </c>
      <c r="EC43" s="126" t="s">
        <v>150</v>
      </c>
      <c r="ED43" s="126" t="s">
        <v>150</v>
      </c>
      <c r="EE43" s="126" t="s">
        <v>150</v>
      </c>
      <c r="EF43" s="126" t="s">
        <v>150</v>
      </c>
      <c r="EG43" s="126" t="s">
        <v>150</v>
      </c>
      <c r="EH43" s="126" t="s">
        <v>150</v>
      </c>
      <c r="EI43" s="126" t="s">
        <v>150</v>
      </c>
      <c r="EJ43" s="126" t="s">
        <v>150</v>
      </c>
      <c r="EK43" s="126" t="s">
        <v>150</v>
      </c>
      <c r="EL43" s="126" t="s">
        <v>150</v>
      </c>
      <c r="EM43" s="126" t="s">
        <v>150</v>
      </c>
      <c r="EN43" s="126" t="s">
        <v>150</v>
      </c>
      <c r="EO43" s="126" t="s">
        <v>150</v>
      </c>
      <c r="EP43" s="126" t="s">
        <v>150</v>
      </c>
      <c r="EQ43" s="126" t="s">
        <v>150</v>
      </c>
      <c r="ER43" s="126" t="s">
        <v>150</v>
      </c>
      <c r="ES43" s="126" t="s">
        <v>150</v>
      </c>
      <c r="ET43" s="126" t="s">
        <v>150</v>
      </c>
      <c r="EU43" s="126" t="s">
        <v>150</v>
      </c>
      <c r="EV43" s="126" t="s">
        <v>150</v>
      </c>
      <c r="EW43" s="126" t="s">
        <v>151</v>
      </c>
      <c r="EX43" s="126" t="s">
        <v>152</v>
      </c>
      <c r="EY43" s="123">
        <v>126005.0185933</v>
      </c>
      <c r="EZ43" s="126" t="s">
        <v>161</v>
      </c>
      <c r="FA43" s="126" t="s">
        <v>144</v>
      </c>
      <c r="FB43" s="126" t="s">
        <v>144</v>
      </c>
      <c r="FC43" s="126" t="s">
        <v>144</v>
      </c>
      <c r="FD43" s="126" t="s">
        <v>144</v>
      </c>
      <c r="FE43" s="126" t="s">
        <v>144</v>
      </c>
      <c r="FF43" s="126" t="s">
        <v>144</v>
      </c>
      <c r="FG43" s="126" t="s">
        <v>157</v>
      </c>
      <c r="FH43" s="126" t="s">
        <v>157</v>
      </c>
      <c r="FI43" s="126" t="s">
        <v>157</v>
      </c>
      <c r="FJ43" s="126" t="s">
        <v>157</v>
      </c>
      <c r="FK43" s="126" t="s">
        <v>157</v>
      </c>
      <c r="FL43" s="126" t="s">
        <v>157</v>
      </c>
      <c r="FM43" s="126" t="s">
        <v>157</v>
      </c>
      <c r="FN43" s="126" t="s">
        <v>157</v>
      </c>
      <c r="FO43" s="126" t="s">
        <v>157</v>
      </c>
      <c r="FP43" s="126" t="s">
        <v>157</v>
      </c>
      <c r="FQ43" s="126" t="s">
        <v>157</v>
      </c>
      <c r="FR43" s="126" t="s">
        <v>157</v>
      </c>
      <c r="FS43" s="126" t="s">
        <v>144</v>
      </c>
      <c r="FT43" s="126" t="s">
        <v>144</v>
      </c>
      <c r="FU43" s="126" t="s">
        <v>144</v>
      </c>
      <c r="FV43" s="126" t="s">
        <v>144</v>
      </c>
      <c r="FW43" s="126" t="s">
        <v>144</v>
      </c>
      <c r="FX43" s="126" t="s">
        <v>144</v>
      </c>
      <c r="FY43" s="126" t="s">
        <v>144</v>
      </c>
      <c r="FZ43" s="126" t="s">
        <v>211</v>
      </c>
      <c r="GA43" s="126" t="s">
        <v>212</v>
      </c>
    </row>
    <row r="44" spans="1:183" ht="14.25" customHeight="1">
      <c r="A44" s="121">
        <v>42</v>
      </c>
      <c r="B44" s="121" t="s">
        <v>331</v>
      </c>
      <c r="C44" s="122">
        <v>5.7700000000000004E-4</v>
      </c>
      <c r="D44" s="122">
        <v>5.7700000000000004E-4</v>
      </c>
      <c r="E44" s="122">
        <v>5.3200000000000003E-4</v>
      </c>
      <c r="F44" s="122">
        <v>4.2200000000000001E-4</v>
      </c>
      <c r="G44" s="122">
        <v>3.9599999999999998E-4</v>
      </c>
      <c r="H44" s="122">
        <v>3.8699999999999997E-4</v>
      </c>
      <c r="I44" s="122">
        <v>3.4900000000000003E-4</v>
      </c>
      <c r="J44" s="122">
        <v>2.9300000000000002E-4</v>
      </c>
      <c r="K44" s="122">
        <v>2.81E-4</v>
      </c>
      <c r="L44" s="122">
        <v>2.4899999999999998E-4</v>
      </c>
      <c r="M44" s="122">
        <v>2.3800000000000001E-4</v>
      </c>
      <c r="N44" s="122">
        <v>2.1800000000000001E-4</v>
      </c>
      <c r="O44" s="122">
        <v>2.1699999999999999E-4</v>
      </c>
      <c r="P44" s="122">
        <v>2.1699999999999999E-4</v>
      </c>
      <c r="Q44" s="122">
        <v>2.1599999999999999E-4</v>
      </c>
      <c r="R44" s="122">
        <v>2.1599999999999999E-4</v>
      </c>
      <c r="S44" s="122">
        <v>2.0900000000000001E-4</v>
      </c>
      <c r="T44" s="122">
        <v>2.0000000000000001E-4</v>
      </c>
      <c r="U44" s="122">
        <v>2.0000000000000001E-4</v>
      </c>
      <c r="V44" s="122">
        <v>1.35E-4</v>
      </c>
      <c r="W44" s="122">
        <v>1.11E-4</v>
      </c>
      <c r="X44" s="122">
        <v>1.11E-4</v>
      </c>
      <c r="Y44" s="122">
        <v>1.05E-4</v>
      </c>
      <c r="Z44" s="122">
        <v>1.05E-4</v>
      </c>
      <c r="AA44" s="122">
        <v>6.0000000000000002E-5</v>
      </c>
      <c r="AB44" s="123">
        <v>0.41943399999999997</v>
      </c>
      <c r="AC44" s="123">
        <v>0.41943399999999997</v>
      </c>
      <c r="AD44" s="123">
        <v>0.38663999999999998</v>
      </c>
      <c r="AE44" s="123">
        <v>0.30684699999999998</v>
      </c>
      <c r="AF44" s="123">
        <v>0.288186</v>
      </c>
      <c r="AG44" s="123">
        <v>0.28146700000000002</v>
      </c>
      <c r="AH44" s="123">
        <v>0.25378400000000001</v>
      </c>
      <c r="AI44" s="123">
        <v>0.21332200000000001</v>
      </c>
      <c r="AJ44" s="123">
        <v>0.20419899999999999</v>
      </c>
      <c r="AK44" s="123">
        <v>0.180927</v>
      </c>
      <c r="AL44" s="123">
        <v>0.17338899999999999</v>
      </c>
      <c r="AM44" s="123">
        <v>0.15857599999999999</v>
      </c>
      <c r="AN44" s="123">
        <v>0.158109</v>
      </c>
      <c r="AO44" s="123">
        <v>0.158109</v>
      </c>
      <c r="AP44" s="123">
        <v>0.157415</v>
      </c>
      <c r="AQ44" s="123">
        <v>0.156807</v>
      </c>
      <c r="AR44" s="123">
        <v>0.15197099999999999</v>
      </c>
      <c r="AS44" s="123">
        <v>0.14570900000000001</v>
      </c>
      <c r="AT44" s="123">
        <v>0.14570900000000001</v>
      </c>
      <c r="AU44" s="123">
        <v>9.8395999999999997E-2</v>
      </c>
      <c r="AV44" s="123">
        <v>8.0717999999999998E-2</v>
      </c>
      <c r="AW44" s="123">
        <v>8.0717999999999998E-2</v>
      </c>
      <c r="AX44" s="123">
        <v>7.6300000000000007E-2</v>
      </c>
      <c r="AY44" s="123">
        <v>7.6300000000000007E-2</v>
      </c>
      <c r="AZ44" s="123">
        <v>4.3658000000000002E-2</v>
      </c>
      <c r="BA44" s="124">
        <v>0</v>
      </c>
      <c r="BB44" s="128">
        <v>3.2793999999999997E-2</v>
      </c>
      <c r="BC44" s="128">
        <v>7.9793000000000003E-2</v>
      </c>
      <c r="BD44" s="128">
        <v>1.8661000000000001E-2</v>
      </c>
      <c r="BE44" s="128">
        <v>6.7190000000000001E-3</v>
      </c>
      <c r="BF44" s="128">
        <v>2.7682999999999999E-2</v>
      </c>
      <c r="BG44" s="128">
        <v>4.0461999999999998E-2</v>
      </c>
      <c r="BH44" s="128">
        <v>9.1229999999999992E-3</v>
      </c>
      <c r="BI44" s="128">
        <v>2.3272000000000001E-2</v>
      </c>
      <c r="BJ44" s="128">
        <v>7.5380000000000004E-3</v>
      </c>
      <c r="BK44" s="128">
        <v>1.4813E-2</v>
      </c>
      <c r="BL44" s="128">
        <v>4.6700000000000002E-4</v>
      </c>
      <c r="BM44" s="124">
        <v>0</v>
      </c>
      <c r="BN44" s="128">
        <v>6.9399999999999996E-4</v>
      </c>
      <c r="BO44" s="128">
        <v>6.0800000000000003E-4</v>
      </c>
      <c r="BP44" s="128">
        <v>4.836E-3</v>
      </c>
      <c r="BQ44" s="128">
        <v>6.2620000000000002E-3</v>
      </c>
      <c r="BR44" s="124">
        <v>0</v>
      </c>
      <c r="BS44" s="128">
        <v>4.7313000000000001E-2</v>
      </c>
      <c r="BT44" s="128">
        <v>1.7677999999999999E-2</v>
      </c>
      <c r="BU44" s="124">
        <v>0</v>
      </c>
      <c r="BV44" s="128">
        <v>4.4180000000000001E-3</v>
      </c>
      <c r="BW44" s="124">
        <v>0</v>
      </c>
      <c r="BX44" s="128">
        <v>3.2641999999999997E-2</v>
      </c>
      <c r="BY44" s="124">
        <v>0</v>
      </c>
      <c r="BZ44" s="123">
        <v>5.8619052199999997</v>
      </c>
      <c r="CA44" s="123">
        <v>5.8619052199999997</v>
      </c>
      <c r="CB44" s="123">
        <v>4.97205896</v>
      </c>
      <c r="CC44" s="123">
        <v>4.6573635900000001</v>
      </c>
      <c r="CD44" s="123">
        <v>4.2786563500000003</v>
      </c>
      <c r="CE44" s="123">
        <v>4.5276705899999996</v>
      </c>
      <c r="CF44" s="123">
        <v>4.1232621199999997</v>
      </c>
      <c r="CG44" s="123">
        <v>3.4461837499999999</v>
      </c>
      <c r="CH44" s="123">
        <v>3.0496056999999999</v>
      </c>
      <c r="CI44" s="123">
        <v>2.70891489</v>
      </c>
      <c r="CJ44" s="123">
        <v>2.6508172000000001</v>
      </c>
      <c r="CK44" s="123">
        <v>2.6505429</v>
      </c>
      <c r="CL44" s="123">
        <v>2.8145997899999999</v>
      </c>
      <c r="CM44" s="123">
        <v>2.9046796600000002</v>
      </c>
      <c r="CN44" s="123">
        <v>2.5757314299999998</v>
      </c>
      <c r="CO44" s="123">
        <v>2.3063180000000001</v>
      </c>
      <c r="CP44" s="123">
        <v>2.5005107600000001</v>
      </c>
      <c r="CQ44" s="123">
        <v>2.77093261</v>
      </c>
      <c r="CR44" s="123">
        <v>2.6384466999999998</v>
      </c>
      <c r="CS44" s="123">
        <v>1.7782444900000001</v>
      </c>
      <c r="CT44" s="123">
        <v>1.5322494</v>
      </c>
      <c r="CU44" s="123">
        <v>1.41899178</v>
      </c>
      <c r="CV44" s="123">
        <v>1.2883610599999999</v>
      </c>
      <c r="CW44" s="123">
        <v>1.1684596</v>
      </c>
      <c r="CX44" s="123">
        <v>0.60674488000000004</v>
      </c>
      <c r="CY44" s="125">
        <v>46142</v>
      </c>
      <c r="CZ44" s="125">
        <v>46142</v>
      </c>
      <c r="DA44" s="125">
        <v>46112</v>
      </c>
      <c r="DB44" s="125">
        <v>46081</v>
      </c>
      <c r="DC44" s="125">
        <v>46053</v>
      </c>
      <c r="DD44" s="125">
        <v>46022</v>
      </c>
      <c r="DE44" s="125">
        <v>45991</v>
      </c>
      <c r="DF44" s="125">
        <v>45961</v>
      </c>
      <c r="DG44" s="125">
        <v>45930</v>
      </c>
      <c r="DH44" s="125">
        <v>45900</v>
      </c>
      <c r="DI44" s="125">
        <v>45869</v>
      </c>
      <c r="DJ44" s="125">
        <v>45838</v>
      </c>
      <c r="DK44" s="125">
        <v>45808</v>
      </c>
      <c r="DL44" s="125">
        <v>45777</v>
      </c>
      <c r="DM44" s="125">
        <v>45747</v>
      </c>
      <c r="DN44" s="125">
        <v>45716</v>
      </c>
      <c r="DO44" s="125">
        <v>45688</v>
      </c>
      <c r="DP44" s="125">
        <v>45657</v>
      </c>
      <c r="DQ44" s="125">
        <v>45626</v>
      </c>
      <c r="DR44" s="125">
        <v>45596</v>
      </c>
      <c r="DS44" s="125">
        <v>45565</v>
      </c>
      <c r="DT44" s="125">
        <v>45535</v>
      </c>
      <c r="DU44" s="125">
        <v>45504</v>
      </c>
      <c r="DV44" s="125">
        <v>45473</v>
      </c>
      <c r="DW44" s="125">
        <v>45443</v>
      </c>
      <c r="DX44" s="126" t="s">
        <v>150</v>
      </c>
      <c r="DY44" s="126" t="s">
        <v>150</v>
      </c>
      <c r="DZ44" s="126" t="s">
        <v>150</v>
      </c>
      <c r="EA44" s="126" t="s">
        <v>150</v>
      </c>
      <c r="EB44" s="126" t="s">
        <v>150</v>
      </c>
      <c r="EC44" s="126" t="s">
        <v>150</v>
      </c>
      <c r="ED44" s="126" t="s">
        <v>150</v>
      </c>
      <c r="EE44" s="126" t="s">
        <v>150</v>
      </c>
      <c r="EF44" s="126" t="s">
        <v>150</v>
      </c>
      <c r="EG44" s="126" t="s">
        <v>150</v>
      </c>
      <c r="EH44" s="126" t="s">
        <v>150</v>
      </c>
      <c r="EI44" s="126" t="s">
        <v>150</v>
      </c>
      <c r="EJ44" s="126" t="s">
        <v>150</v>
      </c>
      <c r="EK44" s="126" t="s">
        <v>150</v>
      </c>
      <c r="EL44" s="126" t="s">
        <v>150</v>
      </c>
      <c r="EM44" s="126" t="s">
        <v>150</v>
      </c>
      <c r="EN44" s="126" t="s">
        <v>150</v>
      </c>
      <c r="EO44" s="126" t="s">
        <v>150</v>
      </c>
      <c r="EP44" s="126" t="s">
        <v>150</v>
      </c>
      <c r="EQ44" s="126" t="s">
        <v>150</v>
      </c>
      <c r="ER44" s="126" t="s">
        <v>150</v>
      </c>
      <c r="ES44" s="126" t="s">
        <v>150</v>
      </c>
      <c r="ET44" s="126" t="s">
        <v>150</v>
      </c>
      <c r="EU44" s="126" t="s">
        <v>150</v>
      </c>
      <c r="EV44" s="126" t="s">
        <v>150</v>
      </c>
      <c r="EW44" s="126" t="s">
        <v>151</v>
      </c>
      <c r="EX44" s="126" t="s">
        <v>173</v>
      </c>
      <c r="EY44" s="123">
        <v>505919.30459577998</v>
      </c>
      <c r="EZ44" s="126" t="s">
        <v>165</v>
      </c>
      <c r="FA44" s="126" t="s">
        <v>144</v>
      </c>
      <c r="FB44" s="126" t="s">
        <v>144</v>
      </c>
      <c r="FC44" s="126" t="s">
        <v>144</v>
      </c>
      <c r="FD44" s="126" t="s">
        <v>144</v>
      </c>
      <c r="FE44" s="126" t="s">
        <v>144</v>
      </c>
      <c r="FF44" s="126" t="s">
        <v>144</v>
      </c>
      <c r="FG44" s="126" t="s">
        <v>144</v>
      </c>
      <c r="FH44" s="126" t="s">
        <v>144</v>
      </c>
      <c r="FI44" s="126" t="s">
        <v>144</v>
      </c>
      <c r="FJ44" s="126" t="s">
        <v>144</v>
      </c>
      <c r="FK44" s="126" t="s">
        <v>144</v>
      </c>
      <c r="FL44" s="126" t="s">
        <v>144</v>
      </c>
      <c r="FM44" s="126" t="s">
        <v>144</v>
      </c>
      <c r="FN44" s="126" t="s">
        <v>144</v>
      </c>
      <c r="FO44" s="126" t="s">
        <v>144</v>
      </c>
      <c r="FP44" s="126" t="s">
        <v>144</v>
      </c>
      <c r="FQ44" s="126" t="s">
        <v>144</v>
      </c>
      <c r="FR44" s="126" t="s">
        <v>144</v>
      </c>
      <c r="FS44" s="126" t="s">
        <v>144</v>
      </c>
      <c r="FT44" s="126" t="s">
        <v>144</v>
      </c>
      <c r="FU44" s="126" t="s">
        <v>144</v>
      </c>
      <c r="FV44" s="126" t="s">
        <v>144</v>
      </c>
      <c r="FW44" s="126" t="s">
        <v>157</v>
      </c>
      <c r="FX44" s="126" t="s">
        <v>157</v>
      </c>
      <c r="FY44" s="126" t="s">
        <v>196</v>
      </c>
      <c r="FZ44" s="126" t="s">
        <v>332</v>
      </c>
      <c r="GA44" s="126" t="s">
        <v>333</v>
      </c>
    </row>
    <row r="45" spans="1:183" ht="14.25" customHeight="1">
      <c r="A45" s="121">
        <v>43</v>
      </c>
      <c r="B45" s="121" t="s">
        <v>409</v>
      </c>
      <c r="C45" s="122">
        <v>5.5999999999999995E-4</v>
      </c>
      <c r="D45" s="122">
        <v>5.5999999999999995E-4</v>
      </c>
      <c r="E45" s="122">
        <v>5.6499999999999996E-4</v>
      </c>
      <c r="F45" s="122">
        <v>6.2399999999999999E-4</v>
      </c>
      <c r="G45" s="122">
        <v>6.0999999999999997E-4</v>
      </c>
      <c r="H45" s="122">
        <v>6.4199999999999999E-4</v>
      </c>
      <c r="I45" s="122">
        <v>6.4300000000000002E-4</v>
      </c>
      <c r="J45" s="122">
        <v>6.5099999999999999E-4</v>
      </c>
      <c r="K45" s="122">
        <v>6.5200000000000002E-4</v>
      </c>
      <c r="L45" s="122">
        <v>6.7199999999999996E-4</v>
      </c>
      <c r="M45" s="122">
        <v>7.0299999999999996E-4</v>
      </c>
      <c r="N45" s="122">
        <v>7.1599999999999995E-4</v>
      </c>
      <c r="O45" s="122">
        <v>6.4300000000000002E-4</v>
      </c>
      <c r="P45" s="122">
        <v>6.3699999999999998E-4</v>
      </c>
      <c r="Q45" s="122">
        <v>6.8900000000000005E-4</v>
      </c>
      <c r="R45" s="122">
        <v>7.2000000000000005E-4</v>
      </c>
      <c r="S45" s="122">
        <v>7.3399999999999995E-4</v>
      </c>
      <c r="T45" s="122">
        <v>7.8299999999999995E-4</v>
      </c>
      <c r="U45" s="122">
        <v>8.5499999999999997E-4</v>
      </c>
      <c r="V45" s="122">
        <v>9.1200000000000005E-4</v>
      </c>
      <c r="W45" s="122">
        <v>8.8599999999999996E-4</v>
      </c>
      <c r="X45" s="122">
        <v>7.0200000000000004E-4</v>
      </c>
      <c r="Y45" s="122">
        <v>6.2799999999999998E-4</v>
      </c>
      <c r="Z45" s="122">
        <v>5.6700000000000001E-4</v>
      </c>
      <c r="AA45" s="122">
        <v>5.3300000000000005E-4</v>
      </c>
      <c r="AB45" s="123">
        <v>0.40697299999999997</v>
      </c>
      <c r="AC45" s="123">
        <v>0.40697299999999997</v>
      </c>
      <c r="AD45" s="123">
        <v>0.41129900000000003</v>
      </c>
      <c r="AE45" s="123">
        <v>0.45388600000000001</v>
      </c>
      <c r="AF45" s="123">
        <v>0.44387599999999999</v>
      </c>
      <c r="AG45" s="123">
        <v>0.46719500000000003</v>
      </c>
      <c r="AH45" s="123">
        <v>0.467748</v>
      </c>
      <c r="AI45" s="123">
        <v>0.47349999999999998</v>
      </c>
      <c r="AJ45" s="123">
        <v>0.47444799999999998</v>
      </c>
      <c r="AK45" s="123">
        <v>0.48847000000000002</v>
      </c>
      <c r="AL45" s="123">
        <v>0.511625</v>
      </c>
      <c r="AM45" s="123">
        <v>0.52083699999999999</v>
      </c>
      <c r="AN45" s="123">
        <v>0.46778700000000001</v>
      </c>
      <c r="AO45" s="123">
        <v>0.463059</v>
      </c>
      <c r="AP45" s="123">
        <v>0.50103699999999995</v>
      </c>
      <c r="AQ45" s="123">
        <v>0.52391399999999999</v>
      </c>
      <c r="AR45" s="123">
        <v>0.53359800000000002</v>
      </c>
      <c r="AS45" s="123">
        <v>0.56962999999999997</v>
      </c>
      <c r="AT45" s="123">
        <v>0.62220799999999998</v>
      </c>
      <c r="AU45" s="123">
        <v>0.663412</v>
      </c>
      <c r="AV45" s="123">
        <v>0.644154</v>
      </c>
      <c r="AW45" s="123">
        <v>0.51047200000000004</v>
      </c>
      <c r="AX45" s="123">
        <v>0.45679500000000001</v>
      </c>
      <c r="AY45" s="123">
        <v>0.41231899999999999</v>
      </c>
      <c r="AZ45" s="123">
        <v>0.387544</v>
      </c>
      <c r="BA45" s="124">
        <v>0</v>
      </c>
      <c r="BB45" s="127">
        <v>-4.326E-3</v>
      </c>
      <c r="BC45" s="127">
        <v>-4.2587E-2</v>
      </c>
      <c r="BD45" s="128">
        <v>1.001E-2</v>
      </c>
      <c r="BE45" s="127">
        <v>-2.3318999999999999E-2</v>
      </c>
      <c r="BF45" s="127">
        <v>-5.53E-4</v>
      </c>
      <c r="BG45" s="127">
        <v>-5.7520000000000002E-3</v>
      </c>
      <c r="BH45" s="127">
        <v>-9.4799999999999995E-4</v>
      </c>
      <c r="BI45" s="127">
        <v>-1.4022E-2</v>
      </c>
      <c r="BJ45" s="127">
        <v>-2.3154999999999999E-2</v>
      </c>
      <c r="BK45" s="127">
        <v>-9.2119999999999997E-3</v>
      </c>
      <c r="BL45" s="128">
        <v>5.305E-2</v>
      </c>
      <c r="BM45" s="128">
        <v>4.7280000000000004E-3</v>
      </c>
      <c r="BN45" s="127">
        <v>-3.7977999999999998E-2</v>
      </c>
      <c r="BO45" s="127">
        <v>-2.2877000000000002E-2</v>
      </c>
      <c r="BP45" s="127">
        <v>-9.6839999999999999E-3</v>
      </c>
      <c r="BQ45" s="127">
        <v>-3.6032000000000002E-2</v>
      </c>
      <c r="BR45" s="127">
        <v>-5.2578E-2</v>
      </c>
      <c r="BS45" s="127">
        <v>-4.1203999999999998E-2</v>
      </c>
      <c r="BT45" s="128">
        <v>1.9258000000000001E-2</v>
      </c>
      <c r="BU45" s="128">
        <v>0.133682</v>
      </c>
      <c r="BV45" s="128">
        <v>5.3677000000000002E-2</v>
      </c>
      <c r="BW45" s="128">
        <v>4.4476000000000002E-2</v>
      </c>
      <c r="BX45" s="128">
        <v>2.4774999999999998E-2</v>
      </c>
      <c r="BY45" s="128">
        <v>3.4862999999999998E-2</v>
      </c>
      <c r="BZ45" s="123">
        <v>5.6877533900000001</v>
      </c>
      <c r="CA45" s="123">
        <v>5.6877533900000001</v>
      </c>
      <c r="CB45" s="123">
        <v>5.2891653200000004</v>
      </c>
      <c r="CC45" s="123">
        <v>6.8891406100000001</v>
      </c>
      <c r="CD45" s="123">
        <v>6.5901635199999999</v>
      </c>
      <c r="CE45" s="123">
        <v>7.5152862000000002</v>
      </c>
      <c r="CF45" s="123">
        <v>7.5995634499999998</v>
      </c>
      <c r="CG45" s="123">
        <v>7.64931889</v>
      </c>
      <c r="CH45" s="123">
        <v>7.0856337399999996</v>
      </c>
      <c r="CI45" s="123">
        <v>7.3135776200000002</v>
      </c>
      <c r="CJ45" s="123">
        <v>7.8218592400000002</v>
      </c>
      <c r="CK45" s="123">
        <v>8.7056100199999999</v>
      </c>
      <c r="CL45" s="123">
        <v>8.3273766400000007</v>
      </c>
      <c r="CM45" s="123">
        <v>8.5070303200000001</v>
      </c>
      <c r="CN45" s="123">
        <v>8.1983086000000007</v>
      </c>
      <c r="CO45" s="123">
        <v>7.70572927</v>
      </c>
      <c r="CP45" s="123">
        <v>8.7797510200000008</v>
      </c>
      <c r="CQ45" s="123">
        <v>10.832593340000001</v>
      </c>
      <c r="CR45" s="123">
        <v>11.266720980000001</v>
      </c>
      <c r="CS45" s="123">
        <v>11.989397260000001</v>
      </c>
      <c r="CT45" s="123">
        <v>12.2278126</v>
      </c>
      <c r="CU45" s="123">
        <v>8.9739038400000002</v>
      </c>
      <c r="CV45" s="123">
        <v>7.7131964599999998</v>
      </c>
      <c r="CW45" s="123">
        <v>6.31426073</v>
      </c>
      <c r="CX45" s="123">
        <v>5.3859622399999996</v>
      </c>
      <c r="CY45" s="125">
        <v>46142</v>
      </c>
      <c r="CZ45" s="125">
        <v>46142</v>
      </c>
      <c r="DA45" s="125">
        <v>46112</v>
      </c>
      <c r="DB45" s="125">
        <v>46081</v>
      </c>
      <c r="DC45" s="125">
        <v>46053</v>
      </c>
      <c r="DD45" s="125">
        <v>46022</v>
      </c>
      <c r="DE45" s="125">
        <v>45991</v>
      </c>
      <c r="DF45" s="125">
        <v>45961</v>
      </c>
      <c r="DG45" s="125">
        <v>45930</v>
      </c>
      <c r="DH45" s="125">
        <v>45900</v>
      </c>
      <c r="DI45" s="125">
        <v>45869</v>
      </c>
      <c r="DJ45" s="125">
        <v>45838</v>
      </c>
      <c r="DK45" s="125">
        <v>45808</v>
      </c>
      <c r="DL45" s="125">
        <v>45777</v>
      </c>
      <c r="DM45" s="125">
        <v>45747</v>
      </c>
      <c r="DN45" s="125">
        <v>45716</v>
      </c>
      <c r="DO45" s="125">
        <v>45688</v>
      </c>
      <c r="DP45" s="125">
        <v>45657</v>
      </c>
      <c r="DQ45" s="125">
        <v>45626</v>
      </c>
      <c r="DR45" s="125">
        <v>45596</v>
      </c>
      <c r="DS45" s="125">
        <v>45565</v>
      </c>
      <c r="DT45" s="125">
        <v>45535</v>
      </c>
      <c r="DU45" s="125">
        <v>45504</v>
      </c>
      <c r="DV45" s="125">
        <v>45473</v>
      </c>
      <c r="DW45" s="125">
        <v>45443</v>
      </c>
      <c r="DX45" s="126" t="s">
        <v>150</v>
      </c>
      <c r="DY45" s="126" t="s">
        <v>150</v>
      </c>
      <c r="DZ45" s="126" t="s">
        <v>150</v>
      </c>
      <c r="EA45" s="126" t="s">
        <v>150</v>
      </c>
      <c r="EB45" s="126" t="s">
        <v>150</v>
      </c>
      <c r="EC45" s="126" t="s">
        <v>150</v>
      </c>
      <c r="ED45" s="126" t="s">
        <v>150</v>
      </c>
      <c r="EE45" s="126" t="s">
        <v>150</v>
      </c>
      <c r="EF45" s="126" t="s">
        <v>150</v>
      </c>
      <c r="EG45" s="126" t="s">
        <v>150</v>
      </c>
      <c r="EH45" s="126" t="s">
        <v>150</v>
      </c>
      <c r="EI45" s="126" t="s">
        <v>150</v>
      </c>
      <c r="EJ45" s="126" t="s">
        <v>150</v>
      </c>
      <c r="EK45" s="126" t="s">
        <v>150</v>
      </c>
      <c r="EL45" s="126" t="s">
        <v>150</v>
      </c>
      <c r="EM45" s="126" t="s">
        <v>150</v>
      </c>
      <c r="EN45" s="126" t="s">
        <v>150</v>
      </c>
      <c r="EO45" s="126" t="s">
        <v>150</v>
      </c>
      <c r="EP45" s="126" t="s">
        <v>150</v>
      </c>
      <c r="EQ45" s="126" t="s">
        <v>150</v>
      </c>
      <c r="ER45" s="126" t="s">
        <v>150</v>
      </c>
      <c r="ES45" s="126" t="s">
        <v>150</v>
      </c>
      <c r="ET45" s="126" t="s">
        <v>150</v>
      </c>
      <c r="EU45" s="126" t="s">
        <v>150</v>
      </c>
      <c r="EV45" s="126" t="s">
        <v>150</v>
      </c>
      <c r="EW45" s="126" t="s">
        <v>151</v>
      </c>
      <c r="EX45" s="126" t="s">
        <v>173</v>
      </c>
      <c r="EY45" s="123">
        <v>438815.86042326997</v>
      </c>
      <c r="EZ45" s="126" t="s">
        <v>178</v>
      </c>
      <c r="FA45" s="126" t="s">
        <v>144</v>
      </c>
      <c r="FB45" s="126" t="s">
        <v>144</v>
      </c>
      <c r="FC45" s="126" t="s">
        <v>144</v>
      </c>
      <c r="FD45" s="126" t="s">
        <v>144</v>
      </c>
      <c r="FE45" s="126" t="s">
        <v>144</v>
      </c>
      <c r="FF45" s="126" t="s">
        <v>144</v>
      </c>
      <c r="FG45" s="126" t="s">
        <v>144</v>
      </c>
      <c r="FH45" s="126" t="s">
        <v>144</v>
      </c>
      <c r="FI45" s="126" t="s">
        <v>144</v>
      </c>
      <c r="FJ45" s="126" t="s">
        <v>144</v>
      </c>
      <c r="FK45" s="126" t="s">
        <v>144</v>
      </c>
      <c r="FL45" s="126" t="s">
        <v>144</v>
      </c>
      <c r="FM45" s="126" t="s">
        <v>144</v>
      </c>
      <c r="FN45" s="126" t="s">
        <v>144</v>
      </c>
      <c r="FO45" s="126" t="s">
        <v>144</v>
      </c>
      <c r="FP45" s="126" t="s">
        <v>144</v>
      </c>
      <c r="FQ45" s="126" t="s">
        <v>144</v>
      </c>
      <c r="FR45" s="126" t="s">
        <v>144</v>
      </c>
      <c r="FS45" s="126" t="s">
        <v>144</v>
      </c>
      <c r="FT45" s="126" t="s">
        <v>144</v>
      </c>
      <c r="FU45" s="126" t="s">
        <v>144</v>
      </c>
      <c r="FV45" s="126" t="s">
        <v>144</v>
      </c>
      <c r="FW45" s="126" t="s">
        <v>144</v>
      </c>
      <c r="FX45" s="126" t="s">
        <v>144</v>
      </c>
      <c r="FY45" s="126" t="s">
        <v>144</v>
      </c>
      <c r="FZ45" s="126" t="s">
        <v>214</v>
      </c>
      <c r="GA45" s="126" t="s">
        <v>163</v>
      </c>
    </row>
    <row r="46" spans="1:183" ht="14.25" customHeight="1">
      <c r="A46" s="121">
        <v>44</v>
      </c>
      <c r="B46" s="121" t="s">
        <v>410</v>
      </c>
      <c r="C46" s="122">
        <v>5.4900000000000001E-4</v>
      </c>
      <c r="D46" s="122">
        <v>5.4900000000000001E-4</v>
      </c>
      <c r="E46" s="122">
        <v>5.4299999999999997E-4</v>
      </c>
      <c r="F46" s="122">
        <v>5.4199999999999995E-4</v>
      </c>
      <c r="G46" s="122">
        <v>5.2300000000000003E-4</v>
      </c>
      <c r="H46" s="122">
        <v>5.1999999999999995E-4</v>
      </c>
      <c r="I46" s="122">
        <v>8.6000000000000003E-5</v>
      </c>
      <c r="J46" s="122">
        <v>5.0299999999999997E-4</v>
      </c>
      <c r="K46" s="122">
        <v>5.0199999999999995E-4</v>
      </c>
      <c r="L46" s="122">
        <v>2.9599999999999998E-4</v>
      </c>
      <c r="M46" s="122">
        <v>2.9599999999999998E-4</v>
      </c>
      <c r="N46" s="122">
        <v>2.9599999999999998E-4</v>
      </c>
      <c r="O46" s="122">
        <v>6.6100000000000002E-4</v>
      </c>
      <c r="P46" s="122">
        <v>6.1499999999999999E-4</v>
      </c>
      <c r="Q46" s="122">
        <v>2.6200000000000003E-4</v>
      </c>
      <c r="R46" s="122">
        <v>2.8400000000000002E-4</v>
      </c>
      <c r="S46" s="122">
        <v>2.6200000000000003E-4</v>
      </c>
      <c r="T46" s="122">
        <v>2.6200000000000003E-4</v>
      </c>
      <c r="U46" s="122">
        <v>3.4E-5</v>
      </c>
      <c r="V46" s="122">
        <v>3.4E-5</v>
      </c>
      <c r="W46" s="122">
        <v>3.4E-5</v>
      </c>
      <c r="X46" s="122">
        <v>3.4E-5</v>
      </c>
      <c r="Y46" s="122">
        <v>3.4E-5</v>
      </c>
      <c r="Z46" s="122">
        <v>3.4E-5</v>
      </c>
      <c r="AA46" s="122">
        <v>3.4E-5</v>
      </c>
      <c r="AB46" s="123">
        <v>0.39915899999999999</v>
      </c>
      <c r="AC46" s="123">
        <v>0.39915899999999999</v>
      </c>
      <c r="AD46" s="123">
        <v>0.39472299999999999</v>
      </c>
      <c r="AE46" s="123">
        <v>0.39395599999999997</v>
      </c>
      <c r="AF46" s="123">
        <v>0.38049100000000002</v>
      </c>
      <c r="AG46" s="123">
        <v>0.37837900000000002</v>
      </c>
      <c r="AH46" s="123">
        <v>6.2553999999999998E-2</v>
      </c>
      <c r="AI46" s="123">
        <v>0.36600700000000003</v>
      </c>
      <c r="AJ46" s="123">
        <v>0.36524699999999999</v>
      </c>
      <c r="AK46" s="123">
        <v>0.21514</v>
      </c>
      <c r="AL46" s="123">
        <v>0.21514</v>
      </c>
      <c r="AM46" s="123">
        <v>0.21514</v>
      </c>
      <c r="AN46" s="123">
        <v>0.48047000000000001</v>
      </c>
      <c r="AO46" s="123">
        <v>0.44720700000000002</v>
      </c>
      <c r="AP46" s="123">
        <v>0.1905</v>
      </c>
      <c r="AQ46" s="123">
        <v>0.20629</v>
      </c>
      <c r="AR46" s="123">
        <v>0.1905</v>
      </c>
      <c r="AS46" s="123">
        <v>0.1905</v>
      </c>
      <c r="AT46" s="123">
        <v>2.4445999999999999E-2</v>
      </c>
      <c r="AU46" s="123">
        <v>2.4445999999999999E-2</v>
      </c>
      <c r="AV46" s="123">
        <v>2.4445999999999999E-2</v>
      </c>
      <c r="AW46" s="123">
        <v>2.4445999999999999E-2</v>
      </c>
      <c r="AX46" s="123">
        <v>2.4445999999999999E-2</v>
      </c>
      <c r="AY46" s="123">
        <v>2.4445999999999999E-2</v>
      </c>
      <c r="AZ46" s="123">
        <v>2.4445999999999999E-2</v>
      </c>
      <c r="BA46" s="124">
        <v>0</v>
      </c>
      <c r="BB46" s="128">
        <v>4.4359999999999998E-3</v>
      </c>
      <c r="BC46" s="128">
        <v>7.67E-4</v>
      </c>
      <c r="BD46" s="128">
        <v>1.3465E-2</v>
      </c>
      <c r="BE46" s="128">
        <v>2.1120000000000002E-3</v>
      </c>
      <c r="BF46" s="128">
        <v>0.31582500000000002</v>
      </c>
      <c r="BG46" s="127">
        <v>-0.30345299999999997</v>
      </c>
      <c r="BH46" s="128">
        <v>7.6000000000000004E-4</v>
      </c>
      <c r="BI46" s="128">
        <v>0.15010699999999999</v>
      </c>
      <c r="BJ46" s="124">
        <v>0</v>
      </c>
      <c r="BK46" s="124">
        <v>0</v>
      </c>
      <c r="BL46" s="127">
        <v>-0.26533000000000001</v>
      </c>
      <c r="BM46" s="128">
        <v>3.3263000000000001E-2</v>
      </c>
      <c r="BN46" s="128">
        <v>0.25670700000000002</v>
      </c>
      <c r="BO46" s="127">
        <v>-1.5789999999999998E-2</v>
      </c>
      <c r="BP46" s="128">
        <v>1.5789999999999998E-2</v>
      </c>
      <c r="BQ46" s="124">
        <v>0</v>
      </c>
      <c r="BR46" s="128">
        <v>0.16605400000000001</v>
      </c>
      <c r="BS46" s="124">
        <v>0</v>
      </c>
      <c r="BT46" s="124">
        <v>0</v>
      </c>
      <c r="BU46" s="124">
        <v>0</v>
      </c>
      <c r="BV46" s="124">
        <v>0</v>
      </c>
      <c r="BW46" s="124">
        <v>0</v>
      </c>
      <c r="BX46" s="124">
        <v>0</v>
      </c>
      <c r="BY46" s="124">
        <v>0</v>
      </c>
      <c r="BZ46" s="123">
        <v>5.5785468700000003</v>
      </c>
      <c r="CA46" s="123">
        <v>5.5785468700000003</v>
      </c>
      <c r="CB46" s="123">
        <v>5.07600359</v>
      </c>
      <c r="CC46" s="123">
        <v>5.9795152900000001</v>
      </c>
      <c r="CD46" s="123">
        <v>5.6490954899999997</v>
      </c>
      <c r="CE46" s="123">
        <v>6.0865944199999999</v>
      </c>
      <c r="CF46" s="123">
        <v>1.01632309</v>
      </c>
      <c r="CG46" s="123">
        <v>5.9127861800000003</v>
      </c>
      <c r="CH46" s="123">
        <v>5.4547736899999997</v>
      </c>
      <c r="CI46" s="123">
        <v>3.2211662699999999</v>
      </c>
      <c r="CJ46" s="123">
        <v>3.2891176099999999</v>
      </c>
      <c r="CK46" s="123">
        <v>3.5959905700000001</v>
      </c>
      <c r="CL46" s="123">
        <v>8.5531548599999994</v>
      </c>
      <c r="CM46" s="123">
        <v>8.2158072900000008</v>
      </c>
      <c r="CN46" s="123">
        <v>3.1170907300000001</v>
      </c>
      <c r="CO46" s="123">
        <v>3.0341141700000001</v>
      </c>
      <c r="CP46" s="123">
        <v>3.1344618400000002</v>
      </c>
      <c r="CQ46" s="123">
        <v>3.6227183100000002</v>
      </c>
      <c r="CR46" s="123">
        <v>0.44265947</v>
      </c>
      <c r="CS46" s="123">
        <v>0.44179605999999999</v>
      </c>
      <c r="CT46" s="123">
        <v>0.46405224</v>
      </c>
      <c r="CU46" s="123">
        <v>0.42975139000000001</v>
      </c>
      <c r="CV46" s="123">
        <v>0.41278209999999999</v>
      </c>
      <c r="CW46" s="123">
        <v>0.37436649</v>
      </c>
      <c r="CX46" s="123">
        <v>0.33974267000000002</v>
      </c>
      <c r="CY46" s="125">
        <v>46142</v>
      </c>
      <c r="CZ46" s="125">
        <v>46142</v>
      </c>
      <c r="DA46" s="125">
        <v>46112</v>
      </c>
      <c r="DB46" s="125">
        <v>46081</v>
      </c>
      <c r="DC46" s="125">
        <v>46053</v>
      </c>
      <c r="DD46" s="125">
        <v>46022</v>
      </c>
      <c r="DE46" s="125">
        <v>45991</v>
      </c>
      <c r="DF46" s="125">
        <v>45961</v>
      </c>
      <c r="DG46" s="125">
        <v>45930</v>
      </c>
      <c r="DH46" s="125">
        <v>45900</v>
      </c>
      <c r="DI46" s="125">
        <v>45869</v>
      </c>
      <c r="DJ46" s="125">
        <v>45838</v>
      </c>
      <c r="DK46" s="125">
        <v>45808</v>
      </c>
      <c r="DL46" s="125">
        <v>45777</v>
      </c>
      <c r="DM46" s="125">
        <v>45747</v>
      </c>
      <c r="DN46" s="125">
        <v>45716</v>
      </c>
      <c r="DO46" s="125">
        <v>45688</v>
      </c>
      <c r="DP46" s="125">
        <v>45657</v>
      </c>
      <c r="DQ46" s="125">
        <v>45626</v>
      </c>
      <c r="DR46" s="125">
        <v>45596</v>
      </c>
      <c r="DS46" s="125">
        <v>45565</v>
      </c>
      <c r="DT46" s="125">
        <v>45535</v>
      </c>
      <c r="DU46" s="125">
        <v>45504</v>
      </c>
      <c r="DV46" s="125">
        <v>45473</v>
      </c>
      <c r="DW46" s="125">
        <v>45443</v>
      </c>
      <c r="DX46" s="126" t="s">
        <v>150</v>
      </c>
      <c r="DY46" s="126" t="s">
        <v>150</v>
      </c>
      <c r="DZ46" s="126" t="s">
        <v>150</v>
      </c>
      <c r="EA46" s="126" t="s">
        <v>150</v>
      </c>
      <c r="EB46" s="126" t="s">
        <v>150</v>
      </c>
      <c r="EC46" s="126" t="s">
        <v>150</v>
      </c>
      <c r="ED46" s="126" t="s">
        <v>150</v>
      </c>
      <c r="EE46" s="126" t="s">
        <v>150</v>
      </c>
      <c r="EF46" s="126" t="s">
        <v>150</v>
      </c>
      <c r="EG46" s="126" t="s">
        <v>150</v>
      </c>
      <c r="EH46" s="126" t="s">
        <v>150</v>
      </c>
      <c r="EI46" s="126" t="s">
        <v>150</v>
      </c>
      <c r="EJ46" s="126" t="s">
        <v>150</v>
      </c>
      <c r="EK46" s="126" t="s">
        <v>150</v>
      </c>
      <c r="EL46" s="126" t="s">
        <v>150</v>
      </c>
      <c r="EM46" s="126" t="s">
        <v>150</v>
      </c>
      <c r="EN46" s="126" t="s">
        <v>150</v>
      </c>
      <c r="EO46" s="126" t="s">
        <v>150</v>
      </c>
      <c r="EP46" s="126" t="s">
        <v>150</v>
      </c>
      <c r="EQ46" s="126" t="s">
        <v>150</v>
      </c>
      <c r="ER46" s="126" t="s">
        <v>150</v>
      </c>
      <c r="ES46" s="126" t="s">
        <v>150</v>
      </c>
      <c r="ET46" s="126" t="s">
        <v>150</v>
      </c>
      <c r="EU46" s="126" t="s">
        <v>150</v>
      </c>
      <c r="EV46" s="126" t="s">
        <v>150</v>
      </c>
      <c r="EW46" s="126" t="s">
        <v>151</v>
      </c>
      <c r="EX46" s="126" t="s">
        <v>173</v>
      </c>
      <c r="EY46" s="123">
        <v>295668.0069488</v>
      </c>
      <c r="EZ46" s="126" t="s">
        <v>165</v>
      </c>
      <c r="FA46" s="126" t="s">
        <v>144</v>
      </c>
      <c r="FB46" s="126" t="s">
        <v>144</v>
      </c>
      <c r="FC46" s="126" t="s">
        <v>144</v>
      </c>
      <c r="FD46" s="126" t="s">
        <v>144</v>
      </c>
      <c r="FE46" s="126" t="s">
        <v>144</v>
      </c>
      <c r="FF46" s="126" t="s">
        <v>144</v>
      </c>
      <c r="FG46" s="126" t="s">
        <v>144</v>
      </c>
      <c r="FH46" s="126" t="s">
        <v>144</v>
      </c>
      <c r="FI46" s="126" t="s">
        <v>144</v>
      </c>
      <c r="FJ46" s="126" t="s">
        <v>144</v>
      </c>
      <c r="FK46" s="126" t="s">
        <v>144</v>
      </c>
      <c r="FL46" s="126" t="s">
        <v>144</v>
      </c>
      <c r="FM46" s="126" t="s">
        <v>144</v>
      </c>
      <c r="FN46" s="126" t="s">
        <v>144</v>
      </c>
      <c r="FO46" s="126" t="s">
        <v>144</v>
      </c>
      <c r="FP46" s="126" t="s">
        <v>144</v>
      </c>
      <c r="FQ46" s="126" t="s">
        <v>144</v>
      </c>
      <c r="FR46" s="126" t="s">
        <v>144</v>
      </c>
      <c r="FS46" s="126" t="s">
        <v>144</v>
      </c>
      <c r="FT46" s="126" t="s">
        <v>144</v>
      </c>
      <c r="FU46" s="126" t="s">
        <v>144</v>
      </c>
      <c r="FV46" s="126" t="s">
        <v>144</v>
      </c>
      <c r="FW46" s="126" t="s">
        <v>144</v>
      </c>
      <c r="FX46" s="126" t="s">
        <v>144</v>
      </c>
      <c r="FY46" s="126" t="s">
        <v>144</v>
      </c>
      <c r="FZ46" s="126" t="s">
        <v>366</v>
      </c>
      <c r="GA46" s="126" t="s">
        <v>367</v>
      </c>
    </row>
    <row r="47" spans="1:183" ht="14.25" customHeight="1">
      <c r="A47" s="121">
        <v>45</v>
      </c>
      <c r="B47" s="121" t="s">
        <v>185</v>
      </c>
      <c r="C47" s="122">
        <v>5.4000000000000001E-4</v>
      </c>
      <c r="D47" s="122">
        <v>5.4000000000000001E-4</v>
      </c>
      <c r="E47" s="122">
        <v>4.0999999999999999E-4</v>
      </c>
      <c r="F47" s="122">
        <v>3.97E-4</v>
      </c>
      <c r="G47" s="122">
        <v>3.9599999999999998E-4</v>
      </c>
      <c r="H47" s="122">
        <v>3.7100000000000002E-4</v>
      </c>
      <c r="I47" s="122">
        <v>0</v>
      </c>
      <c r="J47" s="122">
        <v>0</v>
      </c>
      <c r="K47" s="122">
        <v>1.6100000000000001E-4</v>
      </c>
      <c r="L47" s="122">
        <v>3.2200000000000002E-4</v>
      </c>
      <c r="M47" s="122">
        <v>4.55E-4</v>
      </c>
      <c r="N47" s="122">
        <v>6.3100000000000005E-4</v>
      </c>
      <c r="O47" s="122">
        <v>8.9400000000000005E-4</v>
      </c>
      <c r="P47" s="122">
        <v>8.8000000000000003E-4</v>
      </c>
      <c r="Q47" s="122">
        <v>7.8899999999999999E-4</v>
      </c>
      <c r="R47" s="122">
        <v>7.6199999999999998E-4</v>
      </c>
      <c r="S47" s="122">
        <v>7.6300000000000001E-4</v>
      </c>
      <c r="T47" s="122">
        <v>7.1400000000000001E-4</v>
      </c>
      <c r="U47" s="122">
        <v>7.18E-4</v>
      </c>
      <c r="V47" s="122">
        <v>6.5700000000000003E-4</v>
      </c>
      <c r="W47" s="122">
        <v>6.5200000000000002E-4</v>
      </c>
      <c r="X47" s="122">
        <v>6.4199999999999999E-4</v>
      </c>
      <c r="Y47" s="122">
        <v>6.2100000000000002E-4</v>
      </c>
      <c r="Z47" s="122">
        <v>4.4900000000000002E-4</v>
      </c>
      <c r="AA47" s="122">
        <v>4.55E-4</v>
      </c>
      <c r="AB47" s="123">
        <v>0.39300000000000002</v>
      </c>
      <c r="AC47" s="123">
        <v>0.39300000000000002</v>
      </c>
      <c r="AD47" s="123">
        <v>0.29820000000000002</v>
      </c>
      <c r="AE47" s="123">
        <v>0.28839999999999999</v>
      </c>
      <c r="AF47" s="123">
        <v>0.28799999999999998</v>
      </c>
      <c r="AG47" s="123">
        <v>0.27</v>
      </c>
      <c r="AH47" s="123">
        <v>0</v>
      </c>
      <c r="AI47" s="123">
        <v>0</v>
      </c>
      <c r="AJ47" s="123">
        <v>0.11700000000000001</v>
      </c>
      <c r="AK47" s="123">
        <v>0.23400000000000001</v>
      </c>
      <c r="AL47" s="123">
        <v>0.33119999999999999</v>
      </c>
      <c r="AM47" s="123">
        <v>0.45889999999999997</v>
      </c>
      <c r="AN47" s="123">
        <v>0.65005000000000002</v>
      </c>
      <c r="AO47" s="123">
        <v>0.64</v>
      </c>
      <c r="AP47" s="123">
        <v>0.57399999999999995</v>
      </c>
      <c r="AQ47" s="123">
        <v>0.55449999999999999</v>
      </c>
      <c r="AR47" s="123">
        <v>0.55484999999999995</v>
      </c>
      <c r="AS47" s="123">
        <v>0.51949999999999996</v>
      </c>
      <c r="AT47" s="123">
        <v>0.52229999999999999</v>
      </c>
      <c r="AU47" s="123">
        <v>0.47820000000000001</v>
      </c>
      <c r="AV47" s="123">
        <v>0.47399999999999998</v>
      </c>
      <c r="AW47" s="123">
        <v>0.46679999999999999</v>
      </c>
      <c r="AX47" s="123">
        <v>0.45150000000000001</v>
      </c>
      <c r="AY47" s="123">
        <v>0.32669999999999999</v>
      </c>
      <c r="AZ47" s="123">
        <v>0.33090000000000003</v>
      </c>
      <c r="BA47" s="124">
        <v>0</v>
      </c>
      <c r="BB47" s="128">
        <v>9.4799999999999995E-2</v>
      </c>
      <c r="BC47" s="128">
        <v>9.7999999999999997E-3</v>
      </c>
      <c r="BD47" s="128">
        <v>4.0000000000000002E-4</v>
      </c>
      <c r="BE47" s="128">
        <v>1.7999999999999999E-2</v>
      </c>
      <c r="BF47" s="128">
        <v>0.27</v>
      </c>
      <c r="BG47" s="124">
        <v>0</v>
      </c>
      <c r="BH47" s="127">
        <v>-0.11700000000000001</v>
      </c>
      <c r="BI47" s="127">
        <v>-0.11700000000000001</v>
      </c>
      <c r="BJ47" s="127">
        <v>-9.7199999999999995E-2</v>
      </c>
      <c r="BK47" s="127">
        <v>-0.12770000000000001</v>
      </c>
      <c r="BL47" s="127">
        <v>-0.19114999999999999</v>
      </c>
      <c r="BM47" s="128">
        <v>1.005E-2</v>
      </c>
      <c r="BN47" s="128">
        <v>6.6000000000000003E-2</v>
      </c>
      <c r="BO47" s="128">
        <v>1.95E-2</v>
      </c>
      <c r="BP47" s="127">
        <v>-3.5E-4</v>
      </c>
      <c r="BQ47" s="128">
        <v>3.5349999999999999E-2</v>
      </c>
      <c r="BR47" s="127">
        <v>-2.8E-3</v>
      </c>
      <c r="BS47" s="128">
        <v>4.41E-2</v>
      </c>
      <c r="BT47" s="128">
        <v>4.1999999999999997E-3</v>
      </c>
      <c r="BU47" s="128">
        <v>7.1999999999999998E-3</v>
      </c>
      <c r="BV47" s="128">
        <v>1.5299999999999999E-2</v>
      </c>
      <c r="BW47" s="128">
        <v>0.12479999999999999</v>
      </c>
      <c r="BX47" s="127">
        <v>-4.1999999999999997E-3</v>
      </c>
      <c r="BY47" s="128">
        <v>3.9899999999999998E-2</v>
      </c>
      <c r="BZ47" s="123">
        <v>5.4924702200000004</v>
      </c>
      <c r="CA47" s="123">
        <v>5.4924702200000004</v>
      </c>
      <c r="CB47" s="123">
        <v>3.8347506299999998</v>
      </c>
      <c r="CC47" s="123">
        <v>4.37737263</v>
      </c>
      <c r="CD47" s="123">
        <v>4.2758948300000004</v>
      </c>
      <c r="CE47" s="123">
        <v>4.3432127400000002</v>
      </c>
      <c r="CF47" s="123">
        <v>0</v>
      </c>
      <c r="CG47" s="123">
        <v>0</v>
      </c>
      <c r="CH47" s="123">
        <v>1.74733406</v>
      </c>
      <c r="CI47" s="123">
        <v>3.5035460999999999</v>
      </c>
      <c r="CJ47" s="123">
        <v>5.0634737999999997</v>
      </c>
      <c r="CK47" s="123">
        <v>7.6703545200000001</v>
      </c>
      <c r="CL47" s="123">
        <v>11.57195729</v>
      </c>
      <c r="CM47" s="123">
        <v>11.757679700000001</v>
      </c>
      <c r="CN47" s="123">
        <v>9.3921788900000003</v>
      </c>
      <c r="CO47" s="123">
        <v>8.1555882900000007</v>
      </c>
      <c r="CP47" s="123">
        <v>9.1294286200000005</v>
      </c>
      <c r="CQ47" s="123">
        <v>9.8792764500000008</v>
      </c>
      <c r="CR47" s="123">
        <v>9.4576224799999995</v>
      </c>
      <c r="CS47" s="123">
        <v>8.6421858100000009</v>
      </c>
      <c r="CT47" s="123">
        <v>8.9978222199999998</v>
      </c>
      <c r="CU47" s="123">
        <v>8.20616667</v>
      </c>
      <c r="CV47" s="123">
        <v>7.6237879199999998</v>
      </c>
      <c r="CW47" s="123">
        <v>5.0030897999999997</v>
      </c>
      <c r="CX47" s="123">
        <v>4.59874209</v>
      </c>
      <c r="CY47" s="125">
        <v>46142</v>
      </c>
      <c r="CZ47" s="125">
        <v>46142</v>
      </c>
      <c r="DA47" s="125">
        <v>46112</v>
      </c>
      <c r="DB47" s="125">
        <v>46081</v>
      </c>
      <c r="DC47" s="125">
        <v>46053</v>
      </c>
      <c r="DD47" s="125">
        <v>46022</v>
      </c>
      <c r="DE47" s="125">
        <v>45961</v>
      </c>
      <c r="DF47" s="125">
        <v>45961</v>
      </c>
      <c r="DG47" s="125">
        <v>45930</v>
      </c>
      <c r="DH47" s="125">
        <v>45900</v>
      </c>
      <c r="DI47" s="125">
        <v>45869</v>
      </c>
      <c r="DJ47" s="125">
        <v>45838</v>
      </c>
      <c r="DK47" s="125">
        <v>45808</v>
      </c>
      <c r="DL47" s="125">
        <v>45777</v>
      </c>
      <c r="DM47" s="125">
        <v>45747</v>
      </c>
      <c r="DN47" s="125">
        <v>45716</v>
      </c>
      <c r="DO47" s="125">
        <v>45688</v>
      </c>
      <c r="DP47" s="125">
        <v>45657</v>
      </c>
      <c r="DQ47" s="125">
        <v>45626</v>
      </c>
      <c r="DR47" s="125">
        <v>45596</v>
      </c>
      <c r="DS47" s="125">
        <v>45565</v>
      </c>
      <c r="DT47" s="125">
        <v>45535</v>
      </c>
      <c r="DU47" s="125">
        <v>45504</v>
      </c>
      <c r="DV47" s="125">
        <v>45473</v>
      </c>
      <c r="DW47" s="125">
        <v>45443</v>
      </c>
      <c r="DX47" s="126" t="s">
        <v>150</v>
      </c>
      <c r="DY47" s="126" t="s">
        <v>150</v>
      </c>
      <c r="DZ47" s="126" t="s">
        <v>150</v>
      </c>
      <c r="EA47" s="126" t="s">
        <v>150</v>
      </c>
      <c r="EB47" s="126" t="s">
        <v>150</v>
      </c>
      <c r="EC47" s="126" t="s">
        <v>150</v>
      </c>
      <c r="ED47" s="126" t="s">
        <v>150</v>
      </c>
      <c r="EE47" s="126" t="s">
        <v>150</v>
      </c>
      <c r="EF47" s="126" t="s">
        <v>150</v>
      </c>
      <c r="EG47" s="126" t="s">
        <v>150</v>
      </c>
      <c r="EH47" s="126" t="s">
        <v>150</v>
      </c>
      <c r="EI47" s="126" t="s">
        <v>150</v>
      </c>
      <c r="EJ47" s="126" t="s">
        <v>150</v>
      </c>
      <c r="EK47" s="126" t="s">
        <v>150</v>
      </c>
      <c r="EL47" s="126" t="s">
        <v>150</v>
      </c>
      <c r="EM47" s="126" t="s">
        <v>150</v>
      </c>
      <c r="EN47" s="126" t="s">
        <v>150</v>
      </c>
      <c r="EO47" s="126" t="s">
        <v>150</v>
      </c>
      <c r="EP47" s="126" t="s">
        <v>150</v>
      </c>
      <c r="EQ47" s="126" t="s">
        <v>150</v>
      </c>
      <c r="ER47" s="126" t="s">
        <v>150</v>
      </c>
      <c r="ES47" s="126" t="s">
        <v>150</v>
      </c>
      <c r="ET47" s="126" t="s">
        <v>150</v>
      </c>
      <c r="EU47" s="126" t="s">
        <v>150</v>
      </c>
      <c r="EV47" s="126" t="s">
        <v>150</v>
      </c>
      <c r="EW47" s="126" t="s">
        <v>151</v>
      </c>
      <c r="EX47" s="126" t="s">
        <v>152</v>
      </c>
      <c r="EY47" s="123">
        <v>2900.30930395</v>
      </c>
      <c r="EZ47" s="126" t="s">
        <v>165</v>
      </c>
      <c r="FA47" s="126" t="s">
        <v>157</v>
      </c>
      <c r="FB47" s="126" t="s">
        <v>157</v>
      </c>
      <c r="FC47" s="126" t="s">
        <v>157</v>
      </c>
      <c r="FD47" s="126" t="s">
        <v>157</v>
      </c>
      <c r="FE47" s="126" t="s">
        <v>157</v>
      </c>
      <c r="FF47" s="126" t="s">
        <v>157</v>
      </c>
      <c r="FG47" s="126" t="s">
        <v>157</v>
      </c>
      <c r="FH47" s="126" t="s">
        <v>157</v>
      </c>
      <c r="FI47" s="126" t="s">
        <v>157</v>
      </c>
      <c r="FJ47" s="126" t="s">
        <v>157</v>
      </c>
      <c r="FK47" s="126" t="s">
        <v>157</v>
      </c>
      <c r="FL47" s="126" t="s">
        <v>157</v>
      </c>
      <c r="FM47" s="126" t="s">
        <v>157</v>
      </c>
      <c r="FN47" s="126" t="s">
        <v>157</v>
      </c>
      <c r="FO47" s="126" t="s">
        <v>157</v>
      </c>
      <c r="FP47" s="126" t="s">
        <v>157</v>
      </c>
      <c r="FQ47" s="126" t="s">
        <v>157</v>
      </c>
      <c r="FR47" s="126" t="s">
        <v>157</v>
      </c>
      <c r="FS47" s="126" t="s">
        <v>157</v>
      </c>
      <c r="FT47" s="126" t="s">
        <v>157</v>
      </c>
      <c r="FU47" s="126" t="s">
        <v>157</v>
      </c>
      <c r="FV47" s="126" t="s">
        <v>157</v>
      </c>
      <c r="FW47" s="126" t="s">
        <v>157</v>
      </c>
      <c r="FX47" s="126" t="s">
        <v>157</v>
      </c>
      <c r="FY47" s="126" t="s">
        <v>157</v>
      </c>
      <c r="FZ47" s="126" t="s">
        <v>154</v>
      </c>
      <c r="GA47" s="126" t="s">
        <v>146</v>
      </c>
    </row>
    <row r="48" spans="1:183" ht="14.25" customHeight="1">
      <c r="A48" s="121">
        <v>46</v>
      </c>
      <c r="B48" s="121" t="s">
        <v>411</v>
      </c>
      <c r="C48" s="122">
        <v>5.31E-4</v>
      </c>
      <c r="D48" s="122">
        <v>5.31E-4</v>
      </c>
      <c r="E48" s="122">
        <v>5.31E-4</v>
      </c>
      <c r="F48" s="122">
        <v>4.0900000000000002E-4</v>
      </c>
      <c r="G48" s="122">
        <v>3.9199999999999999E-4</v>
      </c>
      <c r="H48" s="122">
        <v>3.8400000000000001E-4</v>
      </c>
      <c r="I48" s="122">
        <v>2.7300000000000002E-4</v>
      </c>
      <c r="J48" s="122">
        <v>2.72E-4</v>
      </c>
      <c r="K48" s="122">
        <v>2.72E-4</v>
      </c>
      <c r="L48" s="122">
        <v>1.8100000000000001E-4</v>
      </c>
      <c r="M48" s="122">
        <v>1.7200000000000001E-4</v>
      </c>
      <c r="N48" s="122">
        <v>1.6799999999999999E-4</v>
      </c>
      <c r="O48" s="122">
        <v>1.5899999999999999E-4</v>
      </c>
      <c r="P48" s="122">
        <v>1.5100000000000001E-4</v>
      </c>
      <c r="Q48" s="122">
        <v>1.4899999999999999E-4</v>
      </c>
      <c r="R48" s="122">
        <v>1.4799999999999999E-4</v>
      </c>
      <c r="S48" s="122">
        <v>1.45E-4</v>
      </c>
      <c r="T48" s="122">
        <v>1.4799999999999999E-4</v>
      </c>
      <c r="U48" s="122">
        <v>1.0000000000000001E-5</v>
      </c>
      <c r="V48" s="122">
        <v>9.0000000000000002E-6</v>
      </c>
      <c r="W48" s="122">
        <v>1.0000000000000001E-5</v>
      </c>
      <c r="X48" s="122">
        <v>1.0000000000000001E-5</v>
      </c>
      <c r="Y48" s="122">
        <v>9.0000000000000002E-6</v>
      </c>
      <c r="Z48" s="122">
        <v>9.0000000000000002E-6</v>
      </c>
      <c r="AA48" s="122">
        <v>9.0000000000000002E-6</v>
      </c>
      <c r="AB48" s="123">
        <v>0.38597999999999999</v>
      </c>
      <c r="AC48" s="123">
        <v>0.38597999999999999</v>
      </c>
      <c r="AD48" s="123">
        <v>0.38597999999999999</v>
      </c>
      <c r="AE48" s="123">
        <v>0.297431</v>
      </c>
      <c r="AF48" s="123">
        <v>0.28479599999999999</v>
      </c>
      <c r="AG48" s="123">
        <v>0.27947</v>
      </c>
      <c r="AH48" s="123">
        <v>0.19872799999999999</v>
      </c>
      <c r="AI48" s="123">
        <v>0.19775300000000001</v>
      </c>
      <c r="AJ48" s="123">
        <v>0.19801299999999999</v>
      </c>
      <c r="AK48" s="123">
        <v>0.13167400000000001</v>
      </c>
      <c r="AL48" s="123">
        <v>0.125056</v>
      </c>
      <c r="AM48" s="123">
        <v>0.12205199999999999</v>
      </c>
      <c r="AN48" s="123">
        <v>0.115465</v>
      </c>
      <c r="AO48" s="123">
        <v>0.109588</v>
      </c>
      <c r="AP48" s="123">
        <v>0.108377</v>
      </c>
      <c r="AQ48" s="123">
        <v>0.10795299999999999</v>
      </c>
      <c r="AR48" s="123">
        <v>0.105827</v>
      </c>
      <c r="AS48" s="123">
        <v>0.10743900000000001</v>
      </c>
      <c r="AT48" s="123">
        <v>6.9360000000000003E-3</v>
      </c>
      <c r="AU48" s="123">
        <v>6.8019999999999999E-3</v>
      </c>
      <c r="AV48" s="123">
        <v>7.1289999999999999E-3</v>
      </c>
      <c r="AW48" s="123">
        <v>7.0410000000000004E-3</v>
      </c>
      <c r="AX48" s="123">
        <v>6.5729999999999998E-3</v>
      </c>
      <c r="AY48" s="123">
        <v>6.5659999999999998E-3</v>
      </c>
      <c r="AZ48" s="123">
        <v>6.2500000000000003E-3</v>
      </c>
      <c r="BA48" s="124">
        <v>0</v>
      </c>
      <c r="BB48" s="124">
        <v>0</v>
      </c>
      <c r="BC48" s="128">
        <v>8.8549000000000003E-2</v>
      </c>
      <c r="BD48" s="128">
        <v>1.2635E-2</v>
      </c>
      <c r="BE48" s="128">
        <v>5.326E-3</v>
      </c>
      <c r="BF48" s="128">
        <v>8.0741999999999994E-2</v>
      </c>
      <c r="BG48" s="128">
        <v>9.7499999999999996E-4</v>
      </c>
      <c r="BH48" s="127">
        <v>-2.5999999999999998E-4</v>
      </c>
      <c r="BI48" s="128">
        <v>6.6338999999999995E-2</v>
      </c>
      <c r="BJ48" s="128">
        <v>6.6179999999999998E-3</v>
      </c>
      <c r="BK48" s="128">
        <v>3.0040000000000002E-3</v>
      </c>
      <c r="BL48" s="128">
        <v>6.587E-3</v>
      </c>
      <c r="BM48" s="128">
        <v>5.8770000000000003E-3</v>
      </c>
      <c r="BN48" s="128">
        <v>1.2110000000000001E-3</v>
      </c>
      <c r="BO48" s="128">
        <v>4.2400000000000001E-4</v>
      </c>
      <c r="BP48" s="128">
        <v>2.1259999999999999E-3</v>
      </c>
      <c r="BQ48" s="127">
        <v>-1.6119999999999999E-3</v>
      </c>
      <c r="BR48" s="128">
        <v>0.100503</v>
      </c>
      <c r="BS48" s="128">
        <v>1.34E-4</v>
      </c>
      <c r="BT48" s="127">
        <v>-3.2699999999999998E-4</v>
      </c>
      <c r="BU48" s="128">
        <v>8.7999999999999998E-5</v>
      </c>
      <c r="BV48" s="128">
        <v>4.6799999999999999E-4</v>
      </c>
      <c r="BW48" s="128">
        <v>6.9999999999999999E-6</v>
      </c>
      <c r="BX48" s="128">
        <v>3.1599999999999998E-4</v>
      </c>
      <c r="BY48" s="127">
        <v>-3.2699999999999998E-4</v>
      </c>
      <c r="BZ48" s="123">
        <v>4.96357158</v>
      </c>
      <c r="CA48" s="123">
        <v>4.96357158</v>
      </c>
      <c r="CB48" s="123">
        <v>4.96357158</v>
      </c>
      <c r="CC48" s="123">
        <v>4.5144463200000002</v>
      </c>
      <c r="CD48" s="123">
        <v>4.2283255000000004</v>
      </c>
      <c r="CE48" s="123">
        <v>4.4955468999999999</v>
      </c>
      <c r="CF48" s="123">
        <v>3.2287600300000001</v>
      </c>
      <c r="CG48" s="123">
        <v>3.1946689699999999</v>
      </c>
      <c r="CH48" s="123">
        <v>2.95722101</v>
      </c>
      <c r="CI48" s="123">
        <v>1.9714783300000001</v>
      </c>
      <c r="CJ48" s="123">
        <v>1.91188943</v>
      </c>
      <c r="CK48" s="123">
        <v>2.0400569000000002</v>
      </c>
      <c r="CL48" s="123">
        <v>2.05546658</v>
      </c>
      <c r="CM48" s="123">
        <v>2.01328219</v>
      </c>
      <c r="CN48" s="123">
        <v>1.7733382799999999</v>
      </c>
      <c r="CO48" s="123">
        <v>1.58777317</v>
      </c>
      <c r="CP48" s="123">
        <v>1.74126348</v>
      </c>
      <c r="CQ48" s="123">
        <v>2.0431560800000002</v>
      </c>
      <c r="CR48" s="123">
        <v>0.12559461999999999</v>
      </c>
      <c r="CS48" s="123">
        <v>0.12292794999999999</v>
      </c>
      <c r="CT48" s="123">
        <v>0.13532801</v>
      </c>
      <c r="CU48" s="123">
        <v>0.12377811</v>
      </c>
      <c r="CV48" s="123">
        <v>0.11098817</v>
      </c>
      <c r="CW48" s="123">
        <v>0.10055184</v>
      </c>
      <c r="CX48" s="123">
        <v>8.6860499999999993E-2</v>
      </c>
      <c r="CY48" s="125">
        <v>46112</v>
      </c>
      <c r="CZ48" s="125">
        <v>46112</v>
      </c>
      <c r="DA48" s="125">
        <v>46112</v>
      </c>
      <c r="DB48" s="125">
        <v>46081</v>
      </c>
      <c r="DC48" s="125">
        <v>46053</v>
      </c>
      <c r="DD48" s="125">
        <v>46022</v>
      </c>
      <c r="DE48" s="125">
        <v>45991</v>
      </c>
      <c r="DF48" s="125">
        <v>45961</v>
      </c>
      <c r="DG48" s="125">
        <v>45930</v>
      </c>
      <c r="DH48" s="125">
        <v>45900</v>
      </c>
      <c r="DI48" s="125">
        <v>45869</v>
      </c>
      <c r="DJ48" s="125">
        <v>45838</v>
      </c>
      <c r="DK48" s="125">
        <v>45808</v>
      </c>
      <c r="DL48" s="125">
        <v>45777</v>
      </c>
      <c r="DM48" s="125">
        <v>45747</v>
      </c>
      <c r="DN48" s="125">
        <v>45716</v>
      </c>
      <c r="DO48" s="125">
        <v>45688</v>
      </c>
      <c r="DP48" s="125">
        <v>45657</v>
      </c>
      <c r="DQ48" s="125">
        <v>45626</v>
      </c>
      <c r="DR48" s="125">
        <v>45596</v>
      </c>
      <c r="DS48" s="125">
        <v>45565</v>
      </c>
      <c r="DT48" s="125">
        <v>45535</v>
      </c>
      <c r="DU48" s="125">
        <v>45504</v>
      </c>
      <c r="DV48" s="125">
        <v>45473</v>
      </c>
      <c r="DW48" s="125">
        <v>45443</v>
      </c>
      <c r="DX48" s="126" t="s">
        <v>150</v>
      </c>
      <c r="DY48" s="126" t="s">
        <v>150</v>
      </c>
      <c r="DZ48" s="126" t="s">
        <v>150</v>
      </c>
      <c r="EA48" s="126" t="s">
        <v>150</v>
      </c>
      <c r="EB48" s="126" t="s">
        <v>150</v>
      </c>
      <c r="EC48" s="126" t="s">
        <v>150</v>
      </c>
      <c r="ED48" s="126" t="s">
        <v>150</v>
      </c>
      <c r="EE48" s="126" t="s">
        <v>150</v>
      </c>
      <c r="EF48" s="126" t="s">
        <v>150</v>
      </c>
      <c r="EG48" s="126" t="s">
        <v>150</v>
      </c>
      <c r="EH48" s="126" t="s">
        <v>150</v>
      </c>
      <c r="EI48" s="126" t="s">
        <v>150</v>
      </c>
      <c r="EJ48" s="126" t="s">
        <v>150</v>
      </c>
      <c r="EK48" s="126" t="s">
        <v>150</v>
      </c>
      <c r="EL48" s="126" t="s">
        <v>150</v>
      </c>
      <c r="EM48" s="126" t="s">
        <v>150</v>
      </c>
      <c r="EN48" s="126" t="s">
        <v>150</v>
      </c>
      <c r="EO48" s="126" t="s">
        <v>150</v>
      </c>
      <c r="EP48" s="126" t="s">
        <v>150</v>
      </c>
      <c r="EQ48" s="126" t="s">
        <v>150</v>
      </c>
      <c r="ER48" s="126" t="s">
        <v>150</v>
      </c>
      <c r="ES48" s="126" t="s">
        <v>150</v>
      </c>
      <c r="ET48" s="126" t="s">
        <v>150</v>
      </c>
      <c r="EU48" s="126" t="s">
        <v>150</v>
      </c>
      <c r="EV48" s="126" t="s">
        <v>150</v>
      </c>
      <c r="EW48" s="126" t="s">
        <v>151</v>
      </c>
      <c r="EX48" s="126" t="s">
        <v>152</v>
      </c>
      <c r="EY48" s="123">
        <v>189295.41394564</v>
      </c>
      <c r="EZ48" s="126" t="s">
        <v>153</v>
      </c>
      <c r="FA48" s="126" t="s">
        <v>144</v>
      </c>
      <c r="FB48" s="126" t="s">
        <v>144</v>
      </c>
      <c r="FC48" s="126" t="s">
        <v>144</v>
      </c>
      <c r="FD48" s="126" t="s">
        <v>157</v>
      </c>
      <c r="FE48" s="126" t="s">
        <v>157</v>
      </c>
      <c r="FF48" s="126" t="s">
        <v>144</v>
      </c>
      <c r="FG48" s="126" t="s">
        <v>144</v>
      </c>
      <c r="FH48" s="126" t="s">
        <v>144</v>
      </c>
      <c r="FI48" s="126" t="s">
        <v>144</v>
      </c>
      <c r="FJ48" s="126" t="s">
        <v>144</v>
      </c>
      <c r="FK48" s="126" t="s">
        <v>144</v>
      </c>
      <c r="FL48" s="126" t="s">
        <v>144</v>
      </c>
      <c r="FM48" s="126" t="s">
        <v>144</v>
      </c>
      <c r="FN48" s="126" t="s">
        <v>157</v>
      </c>
      <c r="FO48" s="126" t="s">
        <v>157</v>
      </c>
      <c r="FP48" s="126" t="s">
        <v>157</v>
      </c>
      <c r="FQ48" s="126" t="s">
        <v>157</v>
      </c>
      <c r="FR48" s="126" t="s">
        <v>157</v>
      </c>
      <c r="FS48" s="126" t="s">
        <v>157</v>
      </c>
      <c r="FT48" s="126" t="s">
        <v>157</v>
      </c>
      <c r="FU48" s="126" t="s">
        <v>157</v>
      </c>
      <c r="FV48" s="126" t="s">
        <v>157</v>
      </c>
      <c r="FW48" s="126" t="s">
        <v>157</v>
      </c>
      <c r="FX48" s="126" t="s">
        <v>157</v>
      </c>
      <c r="FY48" s="126" t="s">
        <v>157</v>
      </c>
      <c r="FZ48" s="126" t="s">
        <v>412</v>
      </c>
      <c r="GA48" s="126" t="s">
        <v>212</v>
      </c>
    </row>
    <row r="49" spans="1:183" ht="14.25" customHeight="1">
      <c r="A49" s="121">
        <v>47</v>
      </c>
      <c r="B49" s="121" t="s">
        <v>413</v>
      </c>
      <c r="C49" s="122">
        <v>5.04E-4</v>
      </c>
      <c r="D49" s="122">
        <v>5.04E-4</v>
      </c>
      <c r="E49" s="122">
        <v>5.04E-4</v>
      </c>
      <c r="F49" s="122">
        <v>5.04E-4</v>
      </c>
      <c r="G49" s="122">
        <v>5.04E-4</v>
      </c>
      <c r="H49" s="122">
        <v>5.04E-4</v>
      </c>
      <c r="I49" s="122">
        <v>5.6700000000000001E-4</v>
      </c>
      <c r="J49" s="122">
        <v>5.6700000000000001E-4</v>
      </c>
      <c r="K49" s="122">
        <v>5.6700000000000001E-4</v>
      </c>
      <c r="L49" s="122">
        <v>4.6900000000000002E-4</v>
      </c>
      <c r="M49" s="122">
        <v>4.6900000000000002E-4</v>
      </c>
      <c r="N49" s="122">
        <v>4.6900000000000002E-4</v>
      </c>
      <c r="O49" s="122">
        <v>5.62E-4</v>
      </c>
      <c r="P49" s="122">
        <v>5.62E-4</v>
      </c>
      <c r="Q49" s="122">
        <v>5.62E-4</v>
      </c>
      <c r="R49" s="122">
        <v>1.4159999999999999E-3</v>
      </c>
      <c r="S49" s="122">
        <v>1.4159999999999999E-3</v>
      </c>
      <c r="T49" s="122">
        <v>1.4159999999999999E-3</v>
      </c>
      <c r="U49" s="122">
        <v>1.6800000000000001E-3</v>
      </c>
      <c r="V49" s="122">
        <v>1.6800000000000001E-3</v>
      </c>
      <c r="W49" s="122">
        <v>1.6800000000000001E-3</v>
      </c>
      <c r="X49" s="122">
        <v>1.4970000000000001E-3</v>
      </c>
      <c r="Y49" s="122">
        <v>1.4970000000000001E-3</v>
      </c>
      <c r="Z49" s="122">
        <v>1.4970000000000001E-3</v>
      </c>
      <c r="AA49" s="122">
        <v>1.6069999999999999E-3</v>
      </c>
      <c r="AB49" s="123">
        <v>0.36685600000000002</v>
      </c>
      <c r="AC49" s="123">
        <v>0.36685600000000002</v>
      </c>
      <c r="AD49" s="123">
        <v>0.36685600000000002</v>
      </c>
      <c r="AE49" s="123">
        <v>0.36685600000000002</v>
      </c>
      <c r="AF49" s="123">
        <v>0.36685600000000002</v>
      </c>
      <c r="AG49" s="123">
        <v>0.36685600000000002</v>
      </c>
      <c r="AH49" s="123">
        <v>0.41204499999999999</v>
      </c>
      <c r="AI49" s="123">
        <v>0.41204499999999999</v>
      </c>
      <c r="AJ49" s="123">
        <v>0.41204499999999999</v>
      </c>
      <c r="AK49" s="123">
        <v>0.34109800000000001</v>
      </c>
      <c r="AL49" s="123">
        <v>0.34109800000000001</v>
      </c>
      <c r="AM49" s="123">
        <v>0.34109800000000001</v>
      </c>
      <c r="AN49" s="123">
        <v>0.40904099999999999</v>
      </c>
      <c r="AO49" s="123">
        <v>0.40904099999999999</v>
      </c>
      <c r="AP49" s="123">
        <v>0.40904099999999999</v>
      </c>
      <c r="AQ49" s="123">
        <v>1.0296670000000001</v>
      </c>
      <c r="AR49" s="123">
        <v>1.0296670000000001</v>
      </c>
      <c r="AS49" s="123">
        <v>1.0296670000000001</v>
      </c>
      <c r="AT49" s="123">
        <v>1.22167</v>
      </c>
      <c r="AU49" s="123">
        <v>1.22167</v>
      </c>
      <c r="AV49" s="123">
        <v>1.22167</v>
      </c>
      <c r="AW49" s="123">
        <v>1.088792</v>
      </c>
      <c r="AX49" s="123">
        <v>1.088792</v>
      </c>
      <c r="AY49" s="123">
        <v>1.088792</v>
      </c>
      <c r="AZ49" s="123">
        <v>1.1692</v>
      </c>
      <c r="BA49" s="124">
        <v>0</v>
      </c>
      <c r="BB49" s="124">
        <v>0</v>
      </c>
      <c r="BC49" s="124">
        <v>0</v>
      </c>
      <c r="BD49" s="124">
        <v>0</v>
      </c>
      <c r="BE49" s="124">
        <v>0</v>
      </c>
      <c r="BF49" s="127">
        <v>-4.5189E-2</v>
      </c>
      <c r="BG49" s="124">
        <v>0</v>
      </c>
      <c r="BH49" s="124">
        <v>0</v>
      </c>
      <c r="BI49" s="128">
        <v>7.0946999999999996E-2</v>
      </c>
      <c r="BJ49" s="124">
        <v>0</v>
      </c>
      <c r="BK49" s="124">
        <v>0</v>
      </c>
      <c r="BL49" s="127">
        <v>-6.7943000000000003E-2</v>
      </c>
      <c r="BM49" s="124">
        <v>0</v>
      </c>
      <c r="BN49" s="124">
        <v>0</v>
      </c>
      <c r="BO49" s="127">
        <v>-0.62062600000000001</v>
      </c>
      <c r="BP49" s="124">
        <v>0</v>
      </c>
      <c r="BQ49" s="124">
        <v>0</v>
      </c>
      <c r="BR49" s="127">
        <v>-0.19200300000000001</v>
      </c>
      <c r="BS49" s="124">
        <v>0</v>
      </c>
      <c r="BT49" s="124">
        <v>0</v>
      </c>
      <c r="BU49" s="128">
        <v>0.132878</v>
      </c>
      <c r="BV49" s="124">
        <v>0</v>
      </c>
      <c r="BW49" s="124">
        <v>0</v>
      </c>
      <c r="BX49" s="127">
        <v>-8.0407999999999993E-2</v>
      </c>
      <c r="BY49" s="124">
        <v>0</v>
      </c>
      <c r="BZ49" s="123">
        <v>5.9012357499999997</v>
      </c>
      <c r="CA49" s="123">
        <v>5.9012357499999997</v>
      </c>
      <c r="CB49" s="123">
        <v>5.9012357499999997</v>
      </c>
      <c r="CC49" s="123">
        <v>5.9012357499999997</v>
      </c>
      <c r="CD49" s="123">
        <v>5.9012357499999997</v>
      </c>
      <c r="CE49" s="123">
        <v>5.9012357499999997</v>
      </c>
      <c r="CF49" s="123">
        <v>6.1536774400000001</v>
      </c>
      <c r="CG49" s="123">
        <v>6.1536774400000001</v>
      </c>
      <c r="CH49" s="123">
        <v>6.1536774400000001</v>
      </c>
      <c r="CI49" s="123">
        <v>5.7013349</v>
      </c>
      <c r="CJ49" s="123">
        <v>5.7013349</v>
      </c>
      <c r="CK49" s="123">
        <v>5.7013349</v>
      </c>
      <c r="CL49" s="123">
        <v>6.69300739</v>
      </c>
      <c r="CM49" s="123">
        <v>6.69300739</v>
      </c>
      <c r="CN49" s="123">
        <v>6.69300739</v>
      </c>
      <c r="CO49" s="123">
        <v>19.581068219999999</v>
      </c>
      <c r="CP49" s="123">
        <v>19.581068219999999</v>
      </c>
      <c r="CQ49" s="123">
        <v>19.581068219999999</v>
      </c>
      <c r="CR49" s="123">
        <v>23.190652889999999</v>
      </c>
      <c r="CS49" s="123">
        <v>23.190652889999999</v>
      </c>
      <c r="CT49" s="123">
        <v>23.190652889999999</v>
      </c>
      <c r="CU49" s="123">
        <v>16.673780669999999</v>
      </c>
      <c r="CV49" s="123">
        <v>16.673780669999999</v>
      </c>
      <c r="CW49" s="123">
        <v>16.673780669999999</v>
      </c>
      <c r="CX49" s="123">
        <v>15.91041727</v>
      </c>
      <c r="CY49" s="125">
        <v>46022</v>
      </c>
      <c r="CZ49" s="125">
        <v>46022</v>
      </c>
      <c r="DA49" s="125">
        <v>46022</v>
      </c>
      <c r="DB49" s="125">
        <v>46022</v>
      </c>
      <c r="DC49" s="125">
        <v>46022</v>
      </c>
      <c r="DD49" s="125">
        <v>46022</v>
      </c>
      <c r="DE49" s="125">
        <v>45930</v>
      </c>
      <c r="DF49" s="125">
        <v>45930</v>
      </c>
      <c r="DG49" s="125">
        <v>45930</v>
      </c>
      <c r="DH49" s="125">
        <v>45838</v>
      </c>
      <c r="DI49" s="125">
        <v>45838</v>
      </c>
      <c r="DJ49" s="125">
        <v>45838</v>
      </c>
      <c r="DK49" s="125">
        <v>45747</v>
      </c>
      <c r="DL49" s="125">
        <v>45747</v>
      </c>
      <c r="DM49" s="125">
        <v>45747</v>
      </c>
      <c r="DN49" s="125">
        <v>45657</v>
      </c>
      <c r="DO49" s="125">
        <v>45657</v>
      </c>
      <c r="DP49" s="125">
        <v>45657</v>
      </c>
      <c r="DQ49" s="125">
        <v>45565</v>
      </c>
      <c r="DR49" s="125">
        <v>45565</v>
      </c>
      <c r="DS49" s="125">
        <v>45565</v>
      </c>
      <c r="DT49" s="125">
        <v>45473</v>
      </c>
      <c r="DU49" s="125">
        <v>45473</v>
      </c>
      <c r="DV49" s="125">
        <v>45473</v>
      </c>
      <c r="DW49" s="125">
        <v>45382</v>
      </c>
      <c r="DX49" s="126" t="s">
        <v>150</v>
      </c>
      <c r="DY49" s="126" t="s">
        <v>150</v>
      </c>
      <c r="DZ49" s="126" t="s">
        <v>150</v>
      </c>
      <c r="EA49" s="126" t="s">
        <v>150</v>
      </c>
      <c r="EB49" s="126" t="s">
        <v>150</v>
      </c>
      <c r="EC49" s="126" t="s">
        <v>150</v>
      </c>
      <c r="ED49" s="126" t="s">
        <v>150</v>
      </c>
      <c r="EE49" s="126" t="s">
        <v>150</v>
      </c>
      <c r="EF49" s="126" t="s">
        <v>150</v>
      </c>
      <c r="EG49" s="126" t="s">
        <v>150</v>
      </c>
      <c r="EH49" s="126" t="s">
        <v>150</v>
      </c>
      <c r="EI49" s="126" t="s">
        <v>150</v>
      </c>
      <c r="EJ49" s="126" t="s">
        <v>150</v>
      </c>
      <c r="EK49" s="126" t="s">
        <v>150</v>
      </c>
      <c r="EL49" s="126" t="s">
        <v>150</v>
      </c>
      <c r="EM49" s="126" t="s">
        <v>150</v>
      </c>
      <c r="EN49" s="126" t="s">
        <v>150</v>
      </c>
      <c r="EO49" s="126" t="s">
        <v>150</v>
      </c>
      <c r="EP49" s="126" t="s">
        <v>150</v>
      </c>
      <c r="EQ49" s="126" t="s">
        <v>150</v>
      </c>
      <c r="ER49" s="126" t="s">
        <v>150</v>
      </c>
      <c r="ES49" s="126" t="s">
        <v>150</v>
      </c>
      <c r="ET49" s="126" t="s">
        <v>150</v>
      </c>
      <c r="EU49" s="126" t="s">
        <v>150</v>
      </c>
      <c r="EV49" s="126" t="s">
        <v>150</v>
      </c>
      <c r="EW49" s="126" t="s">
        <v>151</v>
      </c>
      <c r="EX49" s="126" t="s">
        <v>152</v>
      </c>
      <c r="EY49" s="123">
        <v>19086.896134170001</v>
      </c>
      <c r="EZ49" s="126" t="s">
        <v>156</v>
      </c>
      <c r="FA49" s="126" t="s">
        <v>144</v>
      </c>
      <c r="FB49" s="126" t="s">
        <v>144</v>
      </c>
      <c r="FC49" s="126" t="s">
        <v>144</v>
      </c>
      <c r="FD49" s="126" t="s">
        <v>144</v>
      </c>
      <c r="FE49" s="126" t="s">
        <v>144</v>
      </c>
      <c r="FF49" s="126" t="s">
        <v>144</v>
      </c>
      <c r="FG49" s="126" t="s">
        <v>144</v>
      </c>
      <c r="FH49" s="126" t="s">
        <v>144</v>
      </c>
      <c r="FI49" s="126" t="s">
        <v>144</v>
      </c>
      <c r="FJ49" s="126" t="s">
        <v>144</v>
      </c>
      <c r="FK49" s="126" t="s">
        <v>144</v>
      </c>
      <c r="FL49" s="126" t="s">
        <v>144</v>
      </c>
      <c r="FM49" s="126" t="s">
        <v>144</v>
      </c>
      <c r="FN49" s="126" t="s">
        <v>144</v>
      </c>
      <c r="FO49" s="126" t="s">
        <v>144</v>
      </c>
      <c r="FP49" s="126" t="s">
        <v>144</v>
      </c>
      <c r="FQ49" s="126" t="s">
        <v>144</v>
      </c>
      <c r="FR49" s="126" t="s">
        <v>144</v>
      </c>
      <c r="FS49" s="126" t="s">
        <v>144</v>
      </c>
      <c r="FT49" s="126" t="s">
        <v>144</v>
      </c>
      <c r="FU49" s="126" t="s">
        <v>144</v>
      </c>
      <c r="FV49" s="126" t="s">
        <v>144</v>
      </c>
      <c r="FW49" s="126" t="s">
        <v>144</v>
      </c>
      <c r="FX49" s="126" t="s">
        <v>144</v>
      </c>
      <c r="FY49" s="126" t="s">
        <v>144</v>
      </c>
      <c r="FZ49" s="126" t="s">
        <v>182</v>
      </c>
      <c r="GA49" s="126" t="s">
        <v>163</v>
      </c>
    </row>
    <row r="50" spans="1:183" ht="14.25" customHeight="1">
      <c r="A50" s="121">
        <v>48</v>
      </c>
      <c r="B50" s="121" t="s">
        <v>243</v>
      </c>
      <c r="C50" s="122">
        <v>4.9399999999999997E-4</v>
      </c>
      <c r="D50" s="122">
        <v>4.9399999999999997E-4</v>
      </c>
      <c r="E50" s="122">
        <v>4.9399999999999997E-4</v>
      </c>
      <c r="F50" s="122">
        <v>4.95E-4</v>
      </c>
      <c r="G50" s="122">
        <v>4.95E-4</v>
      </c>
      <c r="H50" s="122">
        <v>4.7199999999999998E-4</v>
      </c>
      <c r="I50" s="122">
        <v>4.7199999999999998E-4</v>
      </c>
      <c r="J50" s="122">
        <v>4.7199999999999998E-4</v>
      </c>
      <c r="K50" s="122">
        <v>4.7199999999999998E-4</v>
      </c>
      <c r="L50" s="122">
        <v>4.7199999999999998E-4</v>
      </c>
      <c r="M50" s="122">
        <v>4.7199999999999998E-4</v>
      </c>
      <c r="N50" s="122">
        <v>4.7199999999999998E-4</v>
      </c>
      <c r="O50" s="122">
        <v>4.7199999999999998E-4</v>
      </c>
      <c r="P50" s="122">
        <v>4.7199999999999998E-4</v>
      </c>
      <c r="Q50" s="122">
        <v>4.7199999999999998E-4</v>
      </c>
      <c r="R50" s="122">
        <v>4.7199999999999998E-4</v>
      </c>
      <c r="S50" s="122">
        <v>4.7199999999999998E-4</v>
      </c>
      <c r="T50" s="122">
        <v>4.7199999999999998E-4</v>
      </c>
      <c r="U50" s="122">
        <v>4.9700000000000005E-4</v>
      </c>
      <c r="V50" s="122">
        <v>4.9700000000000005E-4</v>
      </c>
      <c r="W50" s="122">
        <v>4.9700000000000005E-4</v>
      </c>
      <c r="X50" s="122">
        <v>4.9700000000000005E-4</v>
      </c>
      <c r="Y50" s="122">
        <v>4.9700000000000005E-4</v>
      </c>
      <c r="Z50" s="122">
        <v>4.9700000000000005E-4</v>
      </c>
      <c r="AA50" s="122">
        <v>5.0199999999999995E-4</v>
      </c>
      <c r="AB50" s="123">
        <v>0.35903600000000002</v>
      </c>
      <c r="AC50" s="123">
        <v>0.35903600000000002</v>
      </c>
      <c r="AD50" s="123">
        <v>0.35903600000000002</v>
      </c>
      <c r="AE50" s="123">
        <v>0.36026000000000002</v>
      </c>
      <c r="AF50" s="123">
        <v>0.36026000000000002</v>
      </c>
      <c r="AG50" s="123">
        <v>0.34349299999999999</v>
      </c>
      <c r="AH50" s="123">
        <v>0.34349299999999999</v>
      </c>
      <c r="AI50" s="123">
        <v>0.34299299999999999</v>
      </c>
      <c r="AJ50" s="123">
        <v>0.34299299999999999</v>
      </c>
      <c r="AK50" s="123">
        <v>0.34299299999999999</v>
      </c>
      <c r="AL50" s="123">
        <v>0.34299299999999999</v>
      </c>
      <c r="AM50" s="123">
        <v>0.34299299999999999</v>
      </c>
      <c r="AN50" s="123">
        <v>0.34299299999999999</v>
      </c>
      <c r="AO50" s="123">
        <v>0.34299299999999999</v>
      </c>
      <c r="AP50" s="123">
        <v>0.34299299999999999</v>
      </c>
      <c r="AQ50" s="123">
        <v>0.34299299999999999</v>
      </c>
      <c r="AR50" s="123">
        <v>0.34299299999999999</v>
      </c>
      <c r="AS50" s="123">
        <v>0.34299299999999999</v>
      </c>
      <c r="AT50" s="123">
        <v>0.36177500000000001</v>
      </c>
      <c r="AU50" s="123">
        <v>0.36177500000000001</v>
      </c>
      <c r="AV50" s="123">
        <v>0.36177500000000001</v>
      </c>
      <c r="AW50" s="123">
        <v>0.36177500000000001</v>
      </c>
      <c r="AX50" s="123">
        <v>0.36177500000000001</v>
      </c>
      <c r="AY50" s="123">
        <v>0.36177500000000001</v>
      </c>
      <c r="AZ50" s="123">
        <v>0.36479899999999998</v>
      </c>
      <c r="BA50" s="124">
        <v>0</v>
      </c>
      <c r="BB50" s="124">
        <v>0</v>
      </c>
      <c r="BC50" s="127">
        <v>-1.224E-3</v>
      </c>
      <c r="BD50" s="124">
        <v>0</v>
      </c>
      <c r="BE50" s="128">
        <v>1.6767000000000001E-2</v>
      </c>
      <c r="BF50" s="124">
        <v>0</v>
      </c>
      <c r="BG50" s="128">
        <v>5.0000000000000001E-4</v>
      </c>
      <c r="BH50" s="124">
        <v>0</v>
      </c>
      <c r="BI50" s="124">
        <v>0</v>
      </c>
      <c r="BJ50" s="124">
        <v>0</v>
      </c>
      <c r="BK50" s="124">
        <v>0</v>
      </c>
      <c r="BL50" s="124">
        <v>0</v>
      </c>
      <c r="BM50" s="124">
        <v>0</v>
      </c>
      <c r="BN50" s="124">
        <v>0</v>
      </c>
      <c r="BO50" s="124">
        <v>0</v>
      </c>
      <c r="BP50" s="124">
        <v>0</v>
      </c>
      <c r="BQ50" s="124">
        <v>0</v>
      </c>
      <c r="BR50" s="127">
        <v>-1.8782E-2</v>
      </c>
      <c r="BS50" s="124">
        <v>0</v>
      </c>
      <c r="BT50" s="124">
        <v>0</v>
      </c>
      <c r="BU50" s="124">
        <v>0</v>
      </c>
      <c r="BV50" s="124">
        <v>0</v>
      </c>
      <c r="BW50" s="124">
        <v>0</v>
      </c>
      <c r="BX50" s="127">
        <v>-3.0240000000000002E-3</v>
      </c>
      <c r="BY50" s="124">
        <v>0</v>
      </c>
      <c r="BZ50" s="123">
        <v>5.0177978000000003</v>
      </c>
      <c r="CA50" s="123">
        <v>5.0177978000000003</v>
      </c>
      <c r="CB50" s="123">
        <v>4.6170809000000004</v>
      </c>
      <c r="CC50" s="123">
        <v>5.4680730300000002</v>
      </c>
      <c r="CD50" s="123">
        <v>5.3487287200000004</v>
      </c>
      <c r="CE50" s="123">
        <v>5.5254191600000002</v>
      </c>
      <c r="CF50" s="123">
        <v>5.5807760799999997</v>
      </c>
      <c r="CG50" s="123">
        <v>5.5409985900000001</v>
      </c>
      <c r="CH50" s="123">
        <v>5.1224217899999998</v>
      </c>
      <c r="CI50" s="123">
        <v>5.1354349900000003</v>
      </c>
      <c r="CJ50" s="123">
        <v>5.24376832</v>
      </c>
      <c r="CK50" s="123">
        <v>5.7330091699999999</v>
      </c>
      <c r="CL50" s="123">
        <v>6.1058385499999996</v>
      </c>
      <c r="CM50" s="123">
        <v>6.3012528699999999</v>
      </c>
      <c r="CN50" s="123">
        <v>5.6122850399999997</v>
      </c>
      <c r="CO50" s="123">
        <v>5.0447424600000002</v>
      </c>
      <c r="CP50" s="123">
        <v>5.6435615200000004</v>
      </c>
      <c r="CQ50" s="123">
        <v>6.5226615299999997</v>
      </c>
      <c r="CR50" s="123">
        <v>6.5508929199999999</v>
      </c>
      <c r="CS50" s="123">
        <v>6.5381153699999999</v>
      </c>
      <c r="CT50" s="123">
        <v>6.8674834000000002</v>
      </c>
      <c r="CU50" s="123">
        <v>6.35986707</v>
      </c>
      <c r="CV50" s="123">
        <v>6.1087394799999997</v>
      </c>
      <c r="CW50" s="123">
        <v>5.5402289900000001</v>
      </c>
      <c r="CX50" s="123">
        <v>5.0698595199999996</v>
      </c>
      <c r="CY50" s="125">
        <v>46142</v>
      </c>
      <c r="CZ50" s="125">
        <v>46142</v>
      </c>
      <c r="DA50" s="125">
        <v>46112</v>
      </c>
      <c r="DB50" s="125">
        <v>46081</v>
      </c>
      <c r="DC50" s="125">
        <v>46053</v>
      </c>
      <c r="DD50" s="125">
        <v>46022</v>
      </c>
      <c r="DE50" s="125">
        <v>45991</v>
      </c>
      <c r="DF50" s="125">
        <v>45961</v>
      </c>
      <c r="DG50" s="125">
        <v>45930</v>
      </c>
      <c r="DH50" s="125">
        <v>45900</v>
      </c>
      <c r="DI50" s="125">
        <v>45869</v>
      </c>
      <c r="DJ50" s="125">
        <v>45838</v>
      </c>
      <c r="DK50" s="125">
        <v>45808</v>
      </c>
      <c r="DL50" s="125">
        <v>45777</v>
      </c>
      <c r="DM50" s="125">
        <v>45747</v>
      </c>
      <c r="DN50" s="125">
        <v>45716</v>
      </c>
      <c r="DO50" s="125">
        <v>45688</v>
      </c>
      <c r="DP50" s="125">
        <v>45657</v>
      </c>
      <c r="DQ50" s="125">
        <v>45626</v>
      </c>
      <c r="DR50" s="125">
        <v>45596</v>
      </c>
      <c r="DS50" s="125">
        <v>45565</v>
      </c>
      <c r="DT50" s="125">
        <v>45535</v>
      </c>
      <c r="DU50" s="125">
        <v>45504</v>
      </c>
      <c r="DV50" s="125">
        <v>45473</v>
      </c>
      <c r="DW50" s="125">
        <v>45443</v>
      </c>
      <c r="DX50" s="126" t="s">
        <v>150</v>
      </c>
      <c r="DY50" s="126" t="s">
        <v>150</v>
      </c>
      <c r="DZ50" s="126" t="s">
        <v>150</v>
      </c>
      <c r="EA50" s="126" t="s">
        <v>150</v>
      </c>
      <c r="EB50" s="126" t="s">
        <v>150</v>
      </c>
      <c r="EC50" s="126" t="s">
        <v>150</v>
      </c>
      <c r="ED50" s="126" t="s">
        <v>150</v>
      </c>
      <c r="EE50" s="126" t="s">
        <v>150</v>
      </c>
      <c r="EF50" s="126" t="s">
        <v>150</v>
      </c>
      <c r="EG50" s="126" t="s">
        <v>150</v>
      </c>
      <c r="EH50" s="126" t="s">
        <v>150</v>
      </c>
      <c r="EI50" s="126" t="s">
        <v>150</v>
      </c>
      <c r="EJ50" s="126" t="s">
        <v>150</v>
      </c>
      <c r="EK50" s="126" t="s">
        <v>150</v>
      </c>
      <c r="EL50" s="126" t="s">
        <v>150</v>
      </c>
      <c r="EM50" s="126" t="s">
        <v>150</v>
      </c>
      <c r="EN50" s="126" t="s">
        <v>150</v>
      </c>
      <c r="EO50" s="126" t="s">
        <v>150</v>
      </c>
      <c r="EP50" s="126" t="s">
        <v>150</v>
      </c>
      <c r="EQ50" s="126" t="s">
        <v>150</v>
      </c>
      <c r="ER50" s="126" t="s">
        <v>150</v>
      </c>
      <c r="ES50" s="126" t="s">
        <v>150</v>
      </c>
      <c r="ET50" s="126" t="s">
        <v>150</v>
      </c>
      <c r="EU50" s="126" t="s">
        <v>150</v>
      </c>
      <c r="EV50" s="126" t="s">
        <v>150</v>
      </c>
      <c r="EW50" s="126" t="s">
        <v>151</v>
      </c>
      <c r="EX50" s="126" t="s">
        <v>152</v>
      </c>
      <c r="EY50" s="123">
        <v>880179.49492625997</v>
      </c>
      <c r="EZ50" s="126" t="s">
        <v>161</v>
      </c>
      <c r="FA50" s="126" t="s">
        <v>144</v>
      </c>
      <c r="FB50" s="126" t="s">
        <v>144</v>
      </c>
      <c r="FC50" s="126" t="s">
        <v>144</v>
      </c>
      <c r="FD50" s="126" t="s">
        <v>144</v>
      </c>
      <c r="FE50" s="126" t="s">
        <v>144</v>
      </c>
      <c r="FF50" s="126" t="s">
        <v>144</v>
      </c>
      <c r="FG50" s="126" t="s">
        <v>144</v>
      </c>
      <c r="FH50" s="126" t="s">
        <v>144</v>
      </c>
      <c r="FI50" s="126" t="s">
        <v>144</v>
      </c>
      <c r="FJ50" s="126" t="s">
        <v>144</v>
      </c>
      <c r="FK50" s="126" t="s">
        <v>144</v>
      </c>
      <c r="FL50" s="126" t="s">
        <v>144</v>
      </c>
      <c r="FM50" s="126" t="s">
        <v>144</v>
      </c>
      <c r="FN50" s="126" t="s">
        <v>144</v>
      </c>
      <c r="FO50" s="126" t="s">
        <v>144</v>
      </c>
      <c r="FP50" s="126" t="s">
        <v>144</v>
      </c>
      <c r="FQ50" s="126" t="s">
        <v>144</v>
      </c>
      <c r="FR50" s="126" t="s">
        <v>144</v>
      </c>
      <c r="FS50" s="126" t="s">
        <v>144</v>
      </c>
      <c r="FT50" s="126" t="s">
        <v>144</v>
      </c>
      <c r="FU50" s="126" t="s">
        <v>144</v>
      </c>
      <c r="FV50" s="126" t="s">
        <v>144</v>
      </c>
      <c r="FW50" s="126" t="s">
        <v>144</v>
      </c>
      <c r="FX50" s="126" t="s">
        <v>144</v>
      </c>
      <c r="FY50" s="126" t="s">
        <v>144</v>
      </c>
      <c r="FZ50" s="126" t="s">
        <v>176</v>
      </c>
      <c r="GA50" s="126" t="s">
        <v>163</v>
      </c>
    </row>
    <row r="51" spans="1:183" ht="14.25" customHeight="1">
      <c r="A51" s="121">
        <v>49</v>
      </c>
      <c r="B51" s="121" t="s">
        <v>414</v>
      </c>
      <c r="C51" s="122">
        <v>4.7199999999999998E-4</v>
      </c>
      <c r="D51" s="122">
        <v>4.7199999999999998E-4</v>
      </c>
      <c r="E51" s="122">
        <v>4.7199999999999998E-4</v>
      </c>
      <c r="F51" s="122">
        <v>4.7199999999999998E-4</v>
      </c>
      <c r="G51" s="122">
        <v>3.19E-4</v>
      </c>
      <c r="H51" s="122">
        <v>1.5200000000000001E-4</v>
      </c>
      <c r="I51" s="122">
        <v>3.19E-4</v>
      </c>
      <c r="J51" s="122">
        <v>3.19E-4</v>
      </c>
      <c r="K51" s="122">
        <v>3.19E-4</v>
      </c>
      <c r="L51" s="122">
        <v>3.19E-4</v>
      </c>
      <c r="M51" s="122">
        <v>3.19E-4</v>
      </c>
      <c r="N51" s="122">
        <v>3.19E-4</v>
      </c>
      <c r="O51" s="122">
        <v>3.19E-4</v>
      </c>
      <c r="P51" s="122">
        <v>3.19E-4</v>
      </c>
      <c r="Q51" s="122">
        <v>3.19E-4</v>
      </c>
      <c r="R51" s="122">
        <v>2.9799999999999998E-4</v>
      </c>
      <c r="S51" s="122">
        <v>2.9799999999999998E-4</v>
      </c>
      <c r="T51" s="122">
        <v>2.9799999999999998E-4</v>
      </c>
      <c r="U51" s="122">
        <v>2.9799999999999998E-4</v>
      </c>
      <c r="V51" s="122">
        <v>2.9799999999999998E-4</v>
      </c>
      <c r="W51" s="122">
        <v>2.9799999999999998E-4</v>
      </c>
      <c r="X51" s="122">
        <v>2.9799999999999998E-4</v>
      </c>
      <c r="Y51" s="122">
        <v>2.9799999999999998E-4</v>
      </c>
      <c r="Z51" s="122">
        <v>2.9799999999999998E-4</v>
      </c>
      <c r="AA51" s="122">
        <v>2.9799999999999998E-4</v>
      </c>
      <c r="AB51" s="123">
        <v>0.34337800000000002</v>
      </c>
      <c r="AC51" s="123">
        <v>0.34337800000000002</v>
      </c>
      <c r="AD51" s="123">
        <v>0.34337800000000002</v>
      </c>
      <c r="AE51" s="123">
        <v>0.34337800000000002</v>
      </c>
      <c r="AF51" s="123">
        <v>0.232183</v>
      </c>
      <c r="AG51" s="123">
        <v>0.11079799999999999</v>
      </c>
      <c r="AH51" s="123">
        <v>0.232183</v>
      </c>
      <c r="AI51" s="123">
        <v>0.232183</v>
      </c>
      <c r="AJ51" s="123">
        <v>0.232183</v>
      </c>
      <c r="AK51" s="123">
        <v>0.232183</v>
      </c>
      <c r="AL51" s="123">
        <v>0.232183</v>
      </c>
      <c r="AM51" s="123">
        <v>0.232183</v>
      </c>
      <c r="AN51" s="123">
        <v>0.232183</v>
      </c>
      <c r="AO51" s="123">
        <v>0.232183</v>
      </c>
      <c r="AP51" s="123">
        <v>0.232183</v>
      </c>
      <c r="AQ51" s="123">
        <v>0.21655199999999999</v>
      </c>
      <c r="AR51" s="123">
        <v>0.21655199999999999</v>
      </c>
      <c r="AS51" s="123">
        <v>0.21655199999999999</v>
      </c>
      <c r="AT51" s="123">
        <v>0.21655199999999999</v>
      </c>
      <c r="AU51" s="123">
        <v>0.21655199999999999</v>
      </c>
      <c r="AV51" s="123">
        <v>0.21655199999999999</v>
      </c>
      <c r="AW51" s="123">
        <v>0.21655199999999999</v>
      </c>
      <c r="AX51" s="123">
        <v>0.21655199999999999</v>
      </c>
      <c r="AY51" s="123">
        <v>0.21655199999999999</v>
      </c>
      <c r="AZ51" s="123">
        <v>0.21655199999999999</v>
      </c>
      <c r="BA51" s="124">
        <v>0</v>
      </c>
      <c r="BB51" s="124">
        <v>0</v>
      </c>
      <c r="BC51" s="124">
        <v>0</v>
      </c>
      <c r="BD51" s="128">
        <v>0.111195</v>
      </c>
      <c r="BE51" s="128">
        <v>0.12138500000000001</v>
      </c>
      <c r="BF51" s="127">
        <v>-0.12138500000000001</v>
      </c>
      <c r="BG51" s="124">
        <v>0</v>
      </c>
      <c r="BH51" s="124">
        <v>0</v>
      </c>
      <c r="BI51" s="124">
        <v>0</v>
      </c>
      <c r="BJ51" s="124">
        <v>0</v>
      </c>
      <c r="BK51" s="124">
        <v>0</v>
      </c>
      <c r="BL51" s="124">
        <v>0</v>
      </c>
      <c r="BM51" s="124">
        <v>0</v>
      </c>
      <c r="BN51" s="124">
        <v>0</v>
      </c>
      <c r="BO51" s="128">
        <v>1.5630999999999999E-2</v>
      </c>
      <c r="BP51" s="124">
        <v>0</v>
      </c>
      <c r="BQ51" s="124">
        <v>0</v>
      </c>
      <c r="BR51" s="124">
        <v>0</v>
      </c>
      <c r="BS51" s="124">
        <v>0</v>
      </c>
      <c r="BT51" s="124">
        <v>0</v>
      </c>
      <c r="BU51" s="124">
        <v>0</v>
      </c>
      <c r="BV51" s="124">
        <v>0</v>
      </c>
      <c r="BW51" s="124">
        <v>0</v>
      </c>
      <c r="BX51" s="124">
        <v>0</v>
      </c>
      <c r="BY51" s="124">
        <v>0</v>
      </c>
      <c r="BZ51" s="123">
        <v>4.7989654899999996</v>
      </c>
      <c r="CA51" s="123">
        <v>4.7989654899999996</v>
      </c>
      <c r="CB51" s="123">
        <v>4.4157243499999996</v>
      </c>
      <c r="CC51" s="123">
        <v>5.2118358499999999</v>
      </c>
      <c r="CD51" s="123">
        <v>3.44718781</v>
      </c>
      <c r="CE51" s="123">
        <v>1.78229365</v>
      </c>
      <c r="CF51" s="123">
        <v>3.7723078299999999</v>
      </c>
      <c r="CG51" s="123">
        <v>3.7508802700000001</v>
      </c>
      <c r="CH51" s="123">
        <v>3.4675321600000002</v>
      </c>
      <c r="CI51" s="123">
        <v>3.4763412100000002</v>
      </c>
      <c r="CJ51" s="123">
        <v>3.54967553</v>
      </c>
      <c r="CK51" s="123">
        <v>3.8808584100000001</v>
      </c>
      <c r="CL51" s="123">
        <v>4.1332386100000003</v>
      </c>
      <c r="CM51" s="123">
        <v>4.2655208499999997</v>
      </c>
      <c r="CN51" s="123">
        <v>3.7991363599999999</v>
      </c>
      <c r="CO51" s="123">
        <v>3.1850477100000001</v>
      </c>
      <c r="CP51" s="123">
        <v>3.5631180100000002</v>
      </c>
      <c r="CQ51" s="123">
        <v>4.1181464400000003</v>
      </c>
      <c r="CR51" s="123">
        <v>3.9212465299999999</v>
      </c>
      <c r="CS51" s="123">
        <v>3.9135981200000001</v>
      </c>
      <c r="CT51" s="123">
        <v>3.8069018899999998</v>
      </c>
      <c r="CU51" s="123">
        <v>3.8069018899999998</v>
      </c>
      <c r="CV51" s="123">
        <v>3.6565814400000001</v>
      </c>
      <c r="CW51" s="123">
        <v>3.3162813</v>
      </c>
      <c r="CX51" s="123">
        <v>3.0095702499999999</v>
      </c>
      <c r="CY51" s="125">
        <v>46142</v>
      </c>
      <c r="CZ51" s="125">
        <v>46142</v>
      </c>
      <c r="DA51" s="125">
        <v>46112</v>
      </c>
      <c r="DB51" s="125">
        <v>46081</v>
      </c>
      <c r="DC51" s="125">
        <v>46053</v>
      </c>
      <c r="DD51" s="125">
        <v>46022</v>
      </c>
      <c r="DE51" s="125">
        <v>45991</v>
      </c>
      <c r="DF51" s="125">
        <v>45961</v>
      </c>
      <c r="DG51" s="125">
        <v>45930</v>
      </c>
      <c r="DH51" s="125">
        <v>45900</v>
      </c>
      <c r="DI51" s="125">
        <v>45869</v>
      </c>
      <c r="DJ51" s="125">
        <v>45838</v>
      </c>
      <c r="DK51" s="125">
        <v>45808</v>
      </c>
      <c r="DL51" s="125">
        <v>45777</v>
      </c>
      <c r="DM51" s="125">
        <v>45747</v>
      </c>
      <c r="DN51" s="125">
        <v>45716</v>
      </c>
      <c r="DO51" s="125">
        <v>45688</v>
      </c>
      <c r="DP51" s="125">
        <v>45657</v>
      </c>
      <c r="DQ51" s="125">
        <v>45626</v>
      </c>
      <c r="DR51" s="125">
        <v>45596</v>
      </c>
      <c r="DS51" s="125">
        <v>45535</v>
      </c>
      <c r="DT51" s="125">
        <v>45535</v>
      </c>
      <c r="DU51" s="125">
        <v>45504</v>
      </c>
      <c r="DV51" s="125">
        <v>45473</v>
      </c>
      <c r="DW51" s="125">
        <v>45443</v>
      </c>
      <c r="DX51" s="126" t="s">
        <v>150</v>
      </c>
      <c r="DY51" s="126" t="s">
        <v>150</v>
      </c>
      <c r="DZ51" s="126" t="s">
        <v>150</v>
      </c>
      <c r="EA51" s="126" t="s">
        <v>150</v>
      </c>
      <c r="EB51" s="126" t="s">
        <v>150</v>
      </c>
      <c r="EC51" s="126" t="s">
        <v>150</v>
      </c>
      <c r="ED51" s="126" t="s">
        <v>150</v>
      </c>
      <c r="EE51" s="126" t="s">
        <v>150</v>
      </c>
      <c r="EF51" s="126" t="s">
        <v>150</v>
      </c>
      <c r="EG51" s="126" t="s">
        <v>150</v>
      </c>
      <c r="EH51" s="126" t="s">
        <v>150</v>
      </c>
      <c r="EI51" s="126" t="s">
        <v>150</v>
      </c>
      <c r="EJ51" s="126" t="s">
        <v>150</v>
      </c>
      <c r="EK51" s="126" t="s">
        <v>150</v>
      </c>
      <c r="EL51" s="126" t="s">
        <v>150</v>
      </c>
      <c r="EM51" s="126" t="s">
        <v>150</v>
      </c>
      <c r="EN51" s="126" t="s">
        <v>150</v>
      </c>
      <c r="EO51" s="126" t="s">
        <v>150</v>
      </c>
      <c r="EP51" s="126" t="s">
        <v>150</v>
      </c>
      <c r="EQ51" s="126" t="s">
        <v>150</v>
      </c>
      <c r="ER51" s="126" t="s">
        <v>150</v>
      </c>
      <c r="ES51" s="126" t="s">
        <v>150</v>
      </c>
      <c r="ET51" s="126" t="s">
        <v>150</v>
      </c>
      <c r="EU51" s="126" t="s">
        <v>150</v>
      </c>
      <c r="EV51" s="126" t="s">
        <v>150</v>
      </c>
      <c r="EW51" s="126" t="s">
        <v>151</v>
      </c>
      <c r="EX51" s="126" t="s">
        <v>152</v>
      </c>
      <c r="EY51" s="123">
        <v>18914.189449779999</v>
      </c>
      <c r="EZ51" s="126" t="s">
        <v>156</v>
      </c>
      <c r="FA51" s="126" t="s">
        <v>157</v>
      </c>
      <c r="FB51" s="126" t="s">
        <v>157</v>
      </c>
      <c r="FC51" s="126" t="s">
        <v>157</v>
      </c>
      <c r="FD51" s="126" t="s">
        <v>157</v>
      </c>
      <c r="FE51" s="126" t="s">
        <v>157</v>
      </c>
      <c r="FF51" s="126" t="s">
        <v>157</v>
      </c>
      <c r="FG51" s="126" t="s">
        <v>144</v>
      </c>
      <c r="FH51" s="126" t="s">
        <v>144</v>
      </c>
      <c r="FI51" s="126" t="s">
        <v>144</v>
      </c>
      <c r="FJ51" s="126" t="s">
        <v>144</v>
      </c>
      <c r="FK51" s="126" t="s">
        <v>144</v>
      </c>
      <c r="FL51" s="126" t="s">
        <v>144</v>
      </c>
      <c r="FM51" s="126" t="s">
        <v>144</v>
      </c>
      <c r="FN51" s="126" t="s">
        <v>144</v>
      </c>
      <c r="FO51" s="126" t="s">
        <v>144</v>
      </c>
      <c r="FP51" s="126" t="s">
        <v>144</v>
      </c>
      <c r="FQ51" s="126" t="s">
        <v>144</v>
      </c>
      <c r="FR51" s="126" t="s">
        <v>144</v>
      </c>
      <c r="FS51" s="126" t="s">
        <v>144</v>
      </c>
      <c r="FT51" s="126" t="s">
        <v>144</v>
      </c>
      <c r="FU51" s="126" t="s">
        <v>144</v>
      </c>
      <c r="FV51" s="126" t="s">
        <v>144</v>
      </c>
      <c r="FW51" s="126" t="s">
        <v>144</v>
      </c>
      <c r="FX51" s="126" t="s">
        <v>144</v>
      </c>
      <c r="FY51" s="126" t="s">
        <v>144</v>
      </c>
      <c r="FZ51" s="126" t="s">
        <v>415</v>
      </c>
      <c r="GA51" s="126" t="s">
        <v>416</v>
      </c>
    </row>
    <row r="52" spans="1:183" ht="14.25" customHeight="1">
      <c r="A52" s="121">
        <v>50</v>
      </c>
      <c r="B52" s="121" t="s">
        <v>417</v>
      </c>
      <c r="C52" s="122">
        <v>4.5600000000000003E-4</v>
      </c>
      <c r="D52" s="122">
        <v>4.5600000000000003E-4</v>
      </c>
      <c r="E52" s="122">
        <v>4.5800000000000002E-4</v>
      </c>
      <c r="F52" s="122">
        <v>4.57E-4</v>
      </c>
      <c r="G52" s="122">
        <v>4.1599999999999997E-4</v>
      </c>
      <c r="H52" s="122">
        <v>3.9800000000000002E-4</v>
      </c>
      <c r="I52" s="122">
        <v>4.0000000000000002E-4</v>
      </c>
      <c r="J52" s="122">
        <v>3.6999999999999999E-4</v>
      </c>
      <c r="K52" s="122">
        <v>3.4000000000000002E-4</v>
      </c>
      <c r="L52" s="122">
        <v>3.4000000000000002E-4</v>
      </c>
      <c r="M52" s="122">
        <v>3.59E-4</v>
      </c>
      <c r="N52" s="122">
        <v>3.59E-4</v>
      </c>
      <c r="O52" s="122">
        <v>3.7199999999999999E-4</v>
      </c>
      <c r="P52" s="122">
        <v>3.6600000000000001E-4</v>
      </c>
      <c r="Q52" s="122">
        <v>3.0299999999999999E-4</v>
      </c>
      <c r="R52" s="122">
        <v>3.1E-4</v>
      </c>
      <c r="S52" s="122">
        <v>3.1E-4</v>
      </c>
      <c r="T52" s="122">
        <v>3.1E-4</v>
      </c>
      <c r="U52" s="122">
        <v>1.2999999999999999E-5</v>
      </c>
      <c r="V52" s="122">
        <v>1.2999999999999999E-5</v>
      </c>
      <c r="W52" s="122">
        <v>1.9000000000000001E-5</v>
      </c>
      <c r="X52" s="122">
        <v>1.4E-5</v>
      </c>
      <c r="Y52" s="122">
        <v>2.43E-4</v>
      </c>
      <c r="Z52" s="122">
        <v>2.2800000000000001E-4</v>
      </c>
      <c r="AA52" s="122">
        <v>3.3500000000000001E-4</v>
      </c>
      <c r="AB52" s="123">
        <v>0.33157599999999998</v>
      </c>
      <c r="AC52" s="123">
        <v>0.33157599999999998</v>
      </c>
      <c r="AD52" s="123">
        <v>0.33339600000000003</v>
      </c>
      <c r="AE52" s="123">
        <v>0.33265600000000001</v>
      </c>
      <c r="AF52" s="123">
        <v>0.30280800000000002</v>
      </c>
      <c r="AG52" s="123">
        <v>0.28959600000000002</v>
      </c>
      <c r="AH52" s="123">
        <v>0.29112199999999999</v>
      </c>
      <c r="AI52" s="123">
        <v>0.26946900000000001</v>
      </c>
      <c r="AJ52" s="123">
        <v>0.247449</v>
      </c>
      <c r="AK52" s="123">
        <v>0.247449</v>
      </c>
      <c r="AL52" s="123">
        <v>0.26121299999999997</v>
      </c>
      <c r="AM52" s="123">
        <v>0.26121299999999997</v>
      </c>
      <c r="AN52" s="123">
        <v>0.27058300000000002</v>
      </c>
      <c r="AO52" s="123">
        <v>0.26628099999999999</v>
      </c>
      <c r="AP52" s="123">
        <v>0.22062399999999999</v>
      </c>
      <c r="AQ52" s="123">
        <v>0.225798</v>
      </c>
      <c r="AR52" s="123">
        <v>0.225798</v>
      </c>
      <c r="AS52" s="123">
        <v>0.22542200000000001</v>
      </c>
      <c r="AT52" s="123">
        <v>9.6620000000000004E-3</v>
      </c>
      <c r="AU52" s="123">
        <v>9.6620000000000004E-3</v>
      </c>
      <c r="AV52" s="123">
        <v>1.3523E-2</v>
      </c>
      <c r="AW52" s="123">
        <v>1.0489999999999999E-2</v>
      </c>
      <c r="AX52" s="123">
        <v>0.17651700000000001</v>
      </c>
      <c r="AY52" s="123">
        <v>0.16614899999999999</v>
      </c>
      <c r="AZ52" s="123">
        <v>0.24395</v>
      </c>
      <c r="BA52" s="124">
        <v>0</v>
      </c>
      <c r="BB52" s="127">
        <v>-1.82E-3</v>
      </c>
      <c r="BC52" s="128">
        <v>7.3999999999999999E-4</v>
      </c>
      <c r="BD52" s="128">
        <v>2.9848E-2</v>
      </c>
      <c r="BE52" s="128">
        <v>1.3212E-2</v>
      </c>
      <c r="BF52" s="127">
        <v>-1.526E-3</v>
      </c>
      <c r="BG52" s="128">
        <v>2.1652999999999999E-2</v>
      </c>
      <c r="BH52" s="128">
        <v>2.2020000000000001E-2</v>
      </c>
      <c r="BI52" s="124">
        <v>0</v>
      </c>
      <c r="BJ52" s="127">
        <v>-1.3764E-2</v>
      </c>
      <c r="BK52" s="124">
        <v>0</v>
      </c>
      <c r="BL52" s="127">
        <v>-9.3699999999999999E-3</v>
      </c>
      <c r="BM52" s="128">
        <v>4.3020000000000003E-3</v>
      </c>
      <c r="BN52" s="128">
        <v>4.5657000000000003E-2</v>
      </c>
      <c r="BO52" s="127">
        <v>-5.1739999999999998E-3</v>
      </c>
      <c r="BP52" s="124">
        <v>0</v>
      </c>
      <c r="BQ52" s="128">
        <v>3.7599999999999998E-4</v>
      </c>
      <c r="BR52" s="128">
        <v>0.21576000000000001</v>
      </c>
      <c r="BS52" s="124">
        <v>0</v>
      </c>
      <c r="BT52" s="127">
        <v>-3.8609999999999998E-3</v>
      </c>
      <c r="BU52" s="128">
        <v>3.0330000000000001E-3</v>
      </c>
      <c r="BV52" s="127">
        <v>-0.16602700000000001</v>
      </c>
      <c r="BW52" s="128">
        <v>1.0368E-2</v>
      </c>
      <c r="BX52" s="127">
        <v>-7.7800999999999995E-2</v>
      </c>
      <c r="BY52" s="128">
        <v>0.148863</v>
      </c>
      <c r="BZ52" s="123">
        <v>4.6340236800000003</v>
      </c>
      <c r="CA52" s="123">
        <v>4.6340236800000003</v>
      </c>
      <c r="CB52" s="123">
        <v>4.2873592199999999</v>
      </c>
      <c r="CC52" s="123">
        <v>5.0490959399999999</v>
      </c>
      <c r="CD52" s="123">
        <v>4.4957470900000001</v>
      </c>
      <c r="CE52" s="123">
        <v>4.6584334700000003</v>
      </c>
      <c r="CF52" s="123">
        <v>4.7298975299999997</v>
      </c>
      <c r="CG52" s="123">
        <v>4.3532298000000003</v>
      </c>
      <c r="CH52" s="123">
        <v>3.69552192</v>
      </c>
      <c r="CI52" s="123">
        <v>3.7049101699999998</v>
      </c>
      <c r="CJ52" s="123">
        <v>3.9934938999999998</v>
      </c>
      <c r="CK52" s="123">
        <v>4.3660848000000003</v>
      </c>
      <c r="CL52" s="123">
        <v>4.8168216599999996</v>
      </c>
      <c r="CM52" s="123">
        <v>4.8919479800000003</v>
      </c>
      <c r="CN52" s="123">
        <v>3.61000013</v>
      </c>
      <c r="CO52" s="123">
        <v>3.3210379099999998</v>
      </c>
      <c r="CP52" s="123">
        <v>3.71525047</v>
      </c>
      <c r="CQ52" s="123">
        <v>4.2868262899999996</v>
      </c>
      <c r="CR52" s="123">
        <v>0.17495606</v>
      </c>
      <c r="CS52" s="123">
        <v>0.17461479999999999</v>
      </c>
      <c r="CT52" s="123">
        <v>0.25670368999999998</v>
      </c>
      <c r="CU52" s="123">
        <v>0.18441020999999999</v>
      </c>
      <c r="CV52" s="123">
        <v>2.9805718099999998</v>
      </c>
      <c r="CW52" s="123">
        <v>2.54440884</v>
      </c>
      <c r="CX52" s="123">
        <v>3.3903388699999999</v>
      </c>
      <c r="CY52" s="125">
        <v>46142</v>
      </c>
      <c r="CZ52" s="125">
        <v>46142</v>
      </c>
      <c r="DA52" s="125">
        <v>46112</v>
      </c>
      <c r="DB52" s="125">
        <v>46081</v>
      </c>
      <c r="DC52" s="125">
        <v>46053</v>
      </c>
      <c r="DD52" s="125">
        <v>46022</v>
      </c>
      <c r="DE52" s="125">
        <v>45991</v>
      </c>
      <c r="DF52" s="125">
        <v>45961</v>
      </c>
      <c r="DG52" s="125">
        <v>45930</v>
      </c>
      <c r="DH52" s="125">
        <v>45900</v>
      </c>
      <c r="DI52" s="125">
        <v>45869</v>
      </c>
      <c r="DJ52" s="125">
        <v>45838</v>
      </c>
      <c r="DK52" s="125">
        <v>45808</v>
      </c>
      <c r="DL52" s="125">
        <v>45777</v>
      </c>
      <c r="DM52" s="125">
        <v>45747</v>
      </c>
      <c r="DN52" s="125">
        <v>45716</v>
      </c>
      <c r="DO52" s="125">
        <v>45688</v>
      </c>
      <c r="DP52" s="125">
        <v>45657</v>
      </c>
      <c r="DQ52" s="125">
        <v>45626</v>
      </c>
      <c r="DR52" s="125">
        <v>45596</v>
      </c>
      <c r="DS52" s="125">
        <v>45565</v>
      </c>
      <c r="DT52" s="125">
        <v>45535</v>
      </c>
      <c r="DU52" s="125">
        <v>45504</v>
      </c>
      <c r="DV52" s="125">
        <v>45473</v>
      </c>
      <c r="DW52" s="125">
        <v>45443</v>
      </c>
      <c r="DX52" s="126" t="s">
        <v>150</v>
      </c>
      <c r="DY52" s="126" t="s">
        <v>150</v>
      </c>
      <c r="DZ52" s="126" t="s">
        <v>150</v>
      </c>
      <c r="EA52" s="126" t="s">
        <v>150</v>
      </c>
      <c r="EB52" s="126" t="s">
        <v>150</v>
      </c>
      <c r="EC52" s="126" t="s">
        <v>150</v>
      </c>
      <c r="ED52" s="126" t="s">
        <v>150</v>
      </c>
      <c r="EE52" s="126" t="s">
        <v>150</v>
      </c>
      <c r="EF52" s="126" t="s">
        <v>150</v>
      </c>
      <c r="EG52" s="126" t="s">
        <v>150</v>
      </c>
      <c r="EH52" s="126" t="s">
        <v>150</v>
      </c>
      <c r="EI52" s="126" t="s">
        <v>150</v>
      </c>
      <c r="EJ52" s="126" t="s">
        <v>150</v>
      </c>
      <c r="EK52" s="126" t="s">
        <v>150</v>
      </c>
      <c r="EL52" s="126" t="s">
        <v>150</v>
      </c>
      <c r="EM52" s="126" t="s">
        <v>150</v>
      </c>
      <c r="EN52" s="126" t="s">
        <v>150</v>
      </c>
      <c r="EO52" s="126" t="s">
        <v>150</v>
      </c>
      <c r="EP52" s="126" t="s">
        <v>150</v>
      </c>
      <c r="EQ52" s="126" t="s">
        <v>150</v>
      </c>
      <c r="ER52" s="126" t="s">
        <v>150</v>
      </c>
      <c r="ES52" s="126" t="s">
        <v>150</v>
      </c>
      <c r="ET52" s="126" t="s">
        <v>150</v>
      </c>
      <c r="EU52" s="126" t="s">
        <v>150</v>
      </c>
      <c r="EV52" s="126" t="s">
        <v>150</v>
      </c>
      <c r="EW52" s="126" t="s">
        <v>151</v>
      </c>
      <c r="EX52" s="126" t="s">
        <v>173</v>
      </c>
      <c r="EY52" s="123">
        <v>226038.94022577</v>
      </c>
      <c r="EZ52" s="126" t="s">
        <v>402</v>
      </c>
      <c r="FA52" s="126" t="s">
        <v>144</v>
      </c>
      <c r="FB52" s="126" t="s">
        <v>144</v>
      </c>
      <c r="FC52" s="126" t="s">
        <v>144</v>
      </c>
      <c r="FD52" s="126" t="s">
        <v>144</v>
      </c>
      <c r="FE52" s="126" t="s">
        <v>144</v>
      </c>
      <c r="FF52" s="126" t="s">
        <v>144</v>
      </c>
      <c r="FG52" s="126" t="s">
        <v>144</v>
      </c>
      <c r="FH52" s="126" t="s">
        <v>144</v>
      </c>
      <c r="FI52" s="126" t="s">
        <v>144</v>
      </c>
      <c r="FJ52" s="126" t="s">
        <v>144</v>
      </c>
      <c r="FK52" s="126" t="s">
        <v>144</v>
      </c>
      <c r="FL52" s="126" t="s">
        <v>144</v>
      </c>
      <c r="FM52" s="126" t="s">
        <v>144</v>
      </c>
      <c r="FN52" s="126" t="s">
        <v>144</v>
      </c>
      <c r="FO52" s="126" t="s">
        <v>144</v>
      </c>
      <c r="FP52" s="126" t="s">
        <v>144</v>
      </c>
      <c r="FQ52" s="126" t="s">
        <v>144</v>
      </c>
      <c r="FR52" s="126" t="s">
        <v>144</v>
      </c>
      <c r="FS52" s="126" t="s">
        <v>144</v>
      </c>
      <c r="FT52" s="126" t="s">
        <v>144</v>
      </c>
      <c r="FU52" s="126" t="s">
        <v>144</v>
      </c>
      <c r="FV52" s="126" t="s">
        <v>144</v>
      </c>
      <c r="FW52" s="126" t="s">
        <v>144</v>
      </c>
      <c r="FX52" s="126" t="s">
        <v>144</v>
      </c>
      <c r="FY52" s="126" t="s">
        <v>144</v>
      </c>
      <c r="FZ52" s="126" t="s">
        <v>407</v>
      </c>
      <c r="GA52" s="126" t="s">
        <v>163</v>
      </c>
    </row>
    <row r="53" spans="1:183" ht="14.25" customHeight="1">
      <c r="A53" s="121">
        <v>51</v>
      </c>
      <c r="B53" s="121" t="s">
        <v>235</v>
      </c>
      <c r="C53" s="122">
        <v>4.55E-4</v>
      </c>
      <c r="D53" s="122">
        <v>4.55E-4</v>
      </c>
      <c r="E53" s="122">
        <v>4.5600000000000003E-4</v>
      </c>
      <c r="F53" s="122">
        <v>4.8099999999999998E-4</v>
      </c>
      <c r="G53" s="122">
        <v>4.8200000000000001E-4</v>
      </c>
      <c r="H53" s="122">
        <v>3.6600000000000001E-4</v>
      </c>
      <c r="I53" s="122">
        <v>5.1999999999999995E-4</v>
      </c>
      <c r="J53" s="122">
        <v>3.88E-4</v>
      </c>
      <c r="K53" s="122">
        <v>4.5100000000000001E-4</v>
      </c>
      <c r="L53" s="122">
        <v>4.8700000000000002E-4</v>
      </c>
      <c r="M53" s="122">
        <v>3.2499999999999999E-4</v>
      </c>
      <c r="N53" s="122">
        <v>3.3300000000000002E-4</v>
      </c>
      <c r="O53" s="122">
        <v>3.3300000000000002E-4</v>
      </c>
      <c r="P53" s="122">
        <v>5.04E-4</v>
      </c>
      <c r="Q53" s="122">
        <v>3.1199999999999999E-4</v>
      </c>
      <c r="R53" s="122">
        <v>2.7900000000000001E-4</v>
      </c>
      <c r="S53" s="122">
        <v>2.8400000000000002E-4</v>
      </c>
      <c r="T53" s="122">
        <v>2.8600000000000001E-4</v>
      </c>
      <c r="U53" s="122">
        <v>1.9000000000000001E-4</v>
      </c>
      <c r="V53" s="122">
        <v>2.1800000000000001E-4</v>
      </c>
      <c r="W53" s="122">
        <v>4.6799999999999999E-4</v>
      </c>
      <c r="X53" s="122">
        <v>4.7699999999999999E-4</v>
      </c>
      <c r="Y53" s="122">
        <v>4.6900000000000002E-4</v>
      </c>
      <c r="Z53" s="122">
        <v>4.5600000000000003E-4</v>
      </c>
      <c r="AA53" s="122">
        <v>4.44E-4</v>
      </c>
      <c r="AB53" s="123">
        <v>0.33064500000000002</v>
      </c>
      <c r="AC53" s="123">
        <v>0.33064500000000002</v>
      </c>
      <c r="AD53" s="123">
        <v>0.331395</v>
      </c>
      <c r="AE53" s="123">
        <v>0.349582</v>
      </c>
      <c r="AF53" s="123">
        <v>0.35059200000000001</v>
      </c>
      <c r="AG53" s="123">
        <v>0.26603300000000002</v>
      </c>
      <c r="AH53" s="123">
        <v>0.37850600000000001</v>
      </c>
      <c r="AI53" s="123">
        <v>0.28235700000000002</v>
      </c>
      <c r="AJ53" s="123">
        <v>0.32782600000000001</v>
      </c>
      <c r="AK53" s="123">
        <v>0.35434500000000002</v>
      </c>
      <c r="AL53" s="123">
        <v>0.236211</v>
      </c>
      <c r="AM53" s="123">
        <v>0.24199699999999999</v>
      </c>
      <c r="AN53" s="123">
        <v>0.242116</v>
      </c>
      <c r="AO53" s="123">
        <v>0.36626399999999998</v>
      </c>
      <c r="AP53" s="123">
        <v>0.22677900000000001</v>
      </c>
      <c r="AQ53" s="123">
        <v>0.20314299999999999</v>
      </c>
      <c r="AR53" s="123">
        <v>0.20666899999999999</v>
      </c>
      <c r="AS53" s="123">
        <v>0.20807</v>
      </c>
      <c r="AT53" s="123">
        <v>0.13822899999999999</v>
      </c>
      <c r="AU53" s="123">
        <v>0.158695</v>
      </c>
      <c r="AV53" s="123">
        <v>0.340254</v>
      </c>
      <c r="AW53" s="123">
        <v>0.346937</v>
      </c>
      <c r="AX53" s="123">
        <v>0.34076800000000002</v>
      </c>
      <c r="AY53" s="123">
        <v>0.33142199999999999</v>
      </c>
      <c r="AZ53" s="123">
        <v>0.32289099999999998</v>
      </c>
      <c r="BA53" s="124">
        <v>0</v>
      </c>
      <c r="BB53" s="127">
        <v>-7.5000000000000002E-4</v>
      </c>
      <c r="BC53" s="127">
        <v>-1.8186999999999998E-2</v>
      </c>
      <c r="BD53" s="127">
        <v>-1.01E-3</v>
      </c>
      <c r="BE53" s="128">
        <v>8.4558999999999995E-2</v>
      </c>
      <c r="BF53" s="127">
        <v>-0.112473</v>
      </c>
      <c r="BG53" s="128">
        <v>9.6148999999999998E-2</v>
      </c>
      <c r="BH53" s="127">
        <v>-4.5469000000000002E-2</v>
      </c>
      <c r="BI53" s="127">
        <v>-2.6519000000000001E-2</v>
      </c>
      <c r="BJ53" s="128">
        <v>0.118134</v>
      </c>
      <c r="BK53" s="127">
        <v>-5.7860000000000003E-3</v>
      </c>
      <c r="BL53" s="127">
        <v>-1.1900000000000001E-4</v>
      </c>
      <c r="BM53" s="127">
        <v>-0.12414799999999999</v>
      </c>
      <c r="BN53" s="128">
        <v>0.139485</v>
      </c>
      <c r="BO53" s="128">
        <v>2.3636000000000001E-2</v>
      </c>
      <c r="BP53" s="127">
        <v>-3.5260000000000001E-3</v>
      </c>
      <c r="BQ53" s="127">
        <v>-1.4009999999999999E-3</v>
      </c>
      <c r="BR53" s="128">
        <v>6.9841E-2</v>
      </c>
      <c r="BS53" s="127">
        <v>-2.0466000000000002E-2</v>
      </c>
      <c r="BT53" s="127">
        <v>-0.181559</v>
      </c>
      <c r="BU53" s="127">
        <v>-6.6829999999999997E-3</v>
      </c>
      <c r="BV53" s="128">
        <v>6.169E-3</v>
      </c>
      <c r="BW53" s="128">
        <v>9.3460000000000001E-3</v>
      </c>
      <c r="BX53" s="128">
        <v>8.5310000000000004E-3</v>
      </c>
      <c r="BY53" s="128">
        <v>1.6150999999999999E-2</v>
      </c>
      <c r="BZ53" s="123">
        <v>4.6210122499999997</v>
      </c>
      <c r="CA53" s="123">
        <v>4.6210122499999997</v>
      </c>
      <c r="CB53" s="123">
        <v>4.2616270399999996</v>
      </c>
      <c r="CC53" s="123">
        <v>5.3060009600000004</v>
      </c>
      <c r="CD53" s="123">
        <v>5.2051893099999997</v>
      </c>
      <c r="CE53" s="123">
        <v>4.27939968</v>
      </c>
      <c r="CF53" s="123">
        <v>6.1496369099999999</v>
      </c>
      <c r="CG53" s="123">
        <v>4.5614334400000001</v>
      </c>
      <c r="CH53" s="123">
        <v>4.89591055</v>
      </c>
      <c r="CI53" s="123">
        <v>5.3054018899999997</v>
      </c>
      <c r="CJ53" s="123">
        <v>3.6112566699999999</v>
      </c>
      <c r="CK53" s="123">
        <v>4.0448960200000004</v>
      </c>
      <c r="CL53" s="123">
        <v>4.3100623200000001</v>
      </c>
      <c r="CM53" s="123">
        <v>6.7287731199999996</v>
      </c>
      <c r="CN53" s="123">
        <v>3.7107124300000001</v>
      </c>
      <c r="CO53" s="123">
        <v>2.9878280799999999</v>
      </c>
      <c r="CP53" s="123">
        <v>3.4005044299999998</v>
      </c>
      <c r="CQ53" s="123">
        <v>3.95684514</v>
      </c>
      <c r="CR53" s="123">
        <v>2.5030015300000001</v>
      </c>
      <c r="CS53" s="123">
        <v>2.8679876100000001</v>
      </c>
      <c r="CT53" s="123">
        <v>6.4589556999999997</v>
      </c>
      <c r="CU53" s="123">
        <v>6.0990206599999999</v>
      </c>
      <c r="CV53" s="123">
        <v>5.7540264900000002</v>
      </c>
      <c r="CW53" s="123">
        <v>5.0754025900000004</v>
      </c>
      <c r="CX53" s="123">
        <v>4.4874355699999997</v>
      </c>
      <c r="CY53" s="125">
        <v>46142</v>
      </c>
      <c r="CZ53" s="125">
        <v>46142</v>
      </c>
      <c r="DA53" s="125">
        <v>46112</v>
      </c>
      <c r="DB53" s="125">
        <v>46081</v>
      </c>
      <c r="DC53" s="125">
        <v>46053</v>
      </c>
      <c r="DD53" s="125">
        <v>46022</v>
      </c>
      <c r="DE53" s="125">
        <v>45991</v>
      </c>
      <c r="DF53" s="125">
        <v>45961</v>
      </c>
      <c r="DG53" s="125">
        <v>45930</v>
      </c>
      <c r="DH53" s="125">
        <v>45900</v>
      </c>
      <c r="DI53" s="125">
        <v>45869</v>
      </c>
      <c r="DJ53" s="125">
        <v>45838</v>
      </c>
      <c r="DK53" s="125">
        <v>45808</v>
      </c>
      <c r="DL53" s="125">
        <v>45777</v>
      </c>
      <c r="DM53" s="125">
        <v>45747</v>
      </c>
      <c r="DN53" s="125">
        <v>45716</v>
      </c>
      <c r="DO53" s="125">
        <v>45688</v>
      </c>
      <c r="DP53" s="125">
        <v>45657</v>
      </c>
      <c r="DQ53" s="125">
        <v>45626</v>
      </c>
      <c r="DR53" s="125">
        <v>45596</v>
      </c>
      <c r="DS53" s="125">
        <v>45565</v>
      </c>
      <c r="DT53" s="125">
        <v>45535</v>
      </c>
      <c r="DU53" s="125">
        <v>45504</v>
      </c>
      <c r="DV53" s="125">
        <v>45473</v>
      </c>
      <c r="DW53" s="125">
        <v>45443</v>
      </c>
      <c r="DX53" s="126" t="s">
        <v>150</v>
      </c>
      <c r="DY53" s="126" t="s">
        <v>150</v>
      </c>
      <c r="DZ53" s="126" t="s">
        <v>150</v>
      </c>
      <c r="EA53" s="126" t="s">
        <v>150</v>
      </c>
      <c r="EB53" s="126" t="s">
        <v>150</v>
      </c>
      <c r="EC53" s="126" t="s">
        <v>150</v>
      </c>
      <c r="ED53" s="126" t="s">
        <v>150</v>
      </c>
      <c r="EE53" s="126" t="s">
        <v>150</v>
      </c>
      <c r="EF53" s="126" t="s">
        <v>150</v>
      </c>
      <c r="EG53" s="126" t="s">
        <v>150</v>
      </c>
      <c r="EH53" s="126" t="s">
        <v>150</v>
      </c>
      <c r="EI53" s="126" t="s">
        <v>150</v>
      </c>
      <c r="EJ53" s="126" t="s">
        <v>150</v>
      </c>
      <c r="EK53" s="126" t="s">
        <v>150</v>
      </c>
      <c r="EL53" s="126" t="s">
        <v>150</v>
      </c>
      <c r="EM53" s="126" t="s">
        <v>150</v>
      </c>
      <c r="EN53" s="126" t="s">
        <v>150</v>
      </c>
      <c r="EO53" s="126" t="s">
        <v>150</v>
      </c>
      <c r="EP53" s="126" t="s">
        <v>150</v>
      </c>
      <c r="EQ53" s="126" t="s">
        <v>150</v>
      </c>
      <c r="ER53" s="126" t="s">
        <v>150</v>
      </c>
      <c r="ES53" s="126" t="s">
        <v>150</v>
      </c>
      <c r="ET53" s="126" t="s">
        <v>150</v>
      </c>
      <c r="EU53" s="126" t="s">
        <v>150</v>
      </c>
      <c r="EV53" s="126" t="s">
        <v>150</v>
      </c>
      <c r="EW53" s="126" t="s">
        <v>151</v>
      </c>
      <c r="EX53" s="126" t="s">
        <v>173</v>
      </c>
      <c r="EY53" s="123">
        <v>328992.26440465997</v>
      </c>
      <c r="EZ53" s="126" t="s">
        <v>165</v>
      </c>
      <c r="FA53" s="126" t="s">
        <v>144</v>
      </c>
      <c r="FB53" s="126" t="s">
        <v>144</v>
      </c>
      <c r="FC53" s="126" t="s">
        <v>144</v>
      </c>
      <c r="FD53" s="126" t="s">
        <v>144</v>
      </c>
      <c r="FE53" s="126" t="s">
        <v>144</v>
      </c>
      <c r="FF53" s="126" t="s">
        <v>144</v>
      </c>
      <c r="FG53" s="126" t="s">
        <v>144</v>
      </c>
      <c r="FH53" s="126" t="s">
        <v>144</v>
      </c>
      <c r="FI53" s="126" t="s">
        <v>144</v>
      </c>
      <c r="FJ53" s="126" t="s">
        <v>144</v>
      </c>
      <c r="FK53" s="126" t="s">
        <v>144</v>
      </c>
      <c r="FL53" s="126" t="s">
        <v>144</v>
      </c>
      <c r="FM53" s="126" t="s">
        <v>144</v>
      </c>
      <c r="FN53" s="126" t="s">
        <v>144</v>
      </c>
      <c r="FO53" s="126" t="s">
        <v>144</v>
      </c>
      <c r="FP53" s="126" t="s">
        <v>144</v>
      </c>
      <c r="FQ53" s="126" t="s">
        <v>144</v>
      </c>
      <c r="FR53" s="126" t="s">
        <v>144</v>
      </c>
      <c r="FS53" s="126" t="s">
        <v>144</v>
      </c>
      <c r="FT53" s="126" t="s">
        <v>144</v>
      </c>
      <c r="FU53" s="126" t="s">
        <v>144</v>
      </c>
      <c r="FV53" s="126" t="s">
        <v>144</v>
      </c>
      <c r="FW53" s="126" t="s">
        <v>144</v>
      </c>
      <c r="FX53" s="126" t="s">
        <v>144</v>
      </c>
      <c r="FY53" s="126" t="s">
        <v>144</v>
      </c>
      <c r="FZ53" s="126" t="s">
        <v>214</v>
      </c>
      <c r="GA53" s="126" t="s">
        <v>163</v>
      </c>
    </row>
    <row r="54" spans="1:183" ht="14.25" customHeight="1">
      <c r="A54" s="121">
        <v>52</v>
      </c>
      <c r="B54" s="121" t="s">
        <v>418</v>
      </c>
      <c r="C54" s="122">
        <v>4.3399999999999998E-4</v>
      </c>
      <c r="D54" s="122">
        <v>4.3399999999999998E-4</v>
      </c>
      <c r="E54" s="122">
        <v>4.3399999999999998E-4</v>
      </c>
      <c r="F54" s="122">
        <v>4.3399999999999998E-4</v>
      </c>
      <c r="G54" s="122">
        <v>4.3399999999999998E-4</v>
      </c>
      <c r="H54" s="122">
        <v>4.3399999999999998E-4</v>
      </c>
      <c r="I54" s="122">
        <v>4.2900000000000002E-4</v>
      </c>
      <c r="J54" s="122">
        <v>4.17E-4</v>
      </c>
      <c r="K54" s="122">
        <v>3.9599999999999998E-4</v>
      </c>
      <c r="L54" s="122">
        <v>3.88E-4</v>
      </c>
      <c r="M54" s="122">
        <v>3.8499999999999998E-4</v>
      </c>
      <c r="N54" s="122">
        <v>3.5100000000000002E-4</v>
      </c>
      <c r="O54" s="122">
        <v>3.6499999999999998E-4</v>
      </c>
      <c r="P54" s="122">
        <v>3.5300000000000002E-4</v>
      </c>
      <c r="Q54" s="122">
        <v>3.4299999999999999E-4</v>
      </c>
      <c r="R54" s="122">
        <v>3.4600000000000001E-4</v>
      </c>
      <c r="S54" s="122">
        <v>3.4600000000000001E-4</v>
      </c>
      <c r="T54" s="122">
        <v>3.4200000000000002E-4</v>
      </c>
      <c r="U54" s="122">
        <v>3.6099999999999999E-4</v>
      </c>
      <c r="V54" s="122">
        <v>3.6699999999999998E-4</v>
      </c>
      <c r="W54" s="122">
        <v>3.3599999999999998E-4</v>
      </c>
      <c r="X54" s="122">
        <v>3.3E-4</v>
      </c>
      <c r="Y54" s="122">
        <v>3.3E-4</v>
      </c>
      <c r="Z54" s="122">
        <v>3.3E-4</v>
      </c>
      <c r="AA54" s="122">
        <v>3.77E-4</v>
      </c>
      <c r="AB54" s="123">
        <v>0.31582500000000002</v>
      </c>
      <c r="AC54" s="123">
        <v>0.31582500000000002</v>
      </c>
      <c r="AD54" s="123">
        <v>0.31582500000000002</v>
      </c>
      <c r="AE54" s="123">
        <v>0.31582500000000002</v>
      </c>
      <c r="AF54" s="123">
        <v>0.31582500000000002</v>
      </c>
      <c r="AG54" s="123">
        <v>0.31582500000000002</v>
      </c>
      <c r="AH54" s="123">
        <v>0.31195000000000001</v>
      </c>
      <c r="AI54" s="123">
        <v>0.30345299999999997</v>
      </c>
      <c r="AJ54" s="123">
        <v>0.28805799999999998</v>
      </c>
      <c r="AK54" s="123">
        <v>0.28188299999999999</v>
      </c>
      <c r="AL54" s="123">
        <v>0.28029500000000002</v>
      </c>
      <c r="AM54" s="123">
        <v>0.25526799999999999</v>
      </c>
      <c r="AN54" s="123">
        <v>0.26533000000000001</v>
      </c>
      <c r="AO54" s="123">
        <v>0.25670700000000002</v>
      </c>
      <c r="AP54" s="123">
        <v>0.24935099999999999</v>
      </c>
      <c r="AQ54" s="123">
        <v>0.25186199999999997</v>
      </c>
      <c r="AR54" s="123">
        <v>0.25151299999999999</v>
      </c>
      <c r="AS54" s="123">
        <v>0.24861</v>
      </c>
      <c r="AT54" s="123">
        <v>0.26256200000000002</v>
      </c>
      <c r="AU54" s="123">
        <v>0.26685300000000001</v>
      </c>
      <c r="AV54" s="123">
        <v>0.244309</v>
      </c>
      <c r="AW54" s="123">
        <v>0.24024599999999999</v>
      </c>
      <c r="AX54" s="123">
        <v>0.24038799999999999</v>
      </c>
      <c r="AY54" s="123">
        <v>0.24005499999999999</v>
      </c>
      <c r="AZ54" s="123">
        <v>0.27416099999999999</v>
      </c>
      <c r="BA54" s="124">
        <v>0</v>
      </c>
      <c r="BB54" s="124">
        <v>0</v>
      </c>
      <c r="BC54" s="124">
        <v>0</v>
      </c>
      <c r="BD54" s="124">
        <v>0</v>
      </c>
      <c r="BE54" s="124">
        <v>0</v>
      </c>
      <c r="BF54" s="128">
        <v>3.875E-3</v>
      </c>
      <c r="BG54" s="128">
        <v>8.4969999999999993E-3</v>
      </c>
      <c r="BH54" s="128">
        <v>1.5395000000000001E-2</v>
      </c>
      <c r="BI54" s="128">
        <v>6.1749999999999999E-3</v>
      </c>
      <c r="BJ54" s="128">
        <v>1.588E-3</v>
      </c>
      <c r="BK54" s="128">
        <v>2.5027000000000001E-2</v>
      </c>
      <c r="BL54" s="127">
        <v>-1.0062E-2</v>
      </c>
      <c r="BM54" s="128">
        <v>8.6230000000000005E-3</v>
      </c>
      <c r="BN54" s="128">
        <v>7.3559999999999997E-3</v>
      </c>
      <c r="BO54" s="127">
        <v>-2.5110000000000002E-3</v>
      </c>
      <c r="BP54" s="128">
        <v>3.4900000000000003E-4</v>
      </c>
      <c r="BQ54" s="128">
        <v>2.9030000000000002E-3</v>
      </c>
      <c r="BR54" s="127">
        <v>-1.3952000000000001E-2</v>
      </c>
      <c r="BS54" s="127">
        <v>-4.2909999999999997E-3</v>
      </c>
      <c r="BT54" s="128">
        <v>2.2544000000000002E-2</v>
      </c>
      <c r="BU54" s="128">
        <v>4.0629999999999998E-3</v>
      </c>
      <c r="BV54" s="127">
        <v>-1.4200000000000001E-4</v>
      </c>
      <c r="BW54" s="128">
        <v>3.3300000000000002E-4</v>
      </c>
      <c r="BX54" s="127">
        <v>-3.4105999999999997E-2</v>
      </c>
      <c r="BY54" s="128">
        <v>8.7519999999999994E-3</v>
      </c>
      <c r="BZ54" s="123">
        <v>5.0803524600000003</v>
      </c>
      <c r="CA54" s="123">
        <v>5.0803524600000003</v>
      </c>
      <c r="CB54" s="123">
        <v>5.0803524600000003</v>
      </c>
      <c r="CC54" s="123">
        <v>5.0803524600000003</v>
      </c>
      <c r="CD54" s="123">
        <v>5.0803524600000003</v>
      </c>
      <c r="CE54" s="123">
        <v>5.0803524600000003</v>
      </c>
      <c r="CF54" s="123">
        <v>5.0682928</v>
      </c>
      <c r="CG54" s="123">
        <v>4.90223604</v>
      </c>
      <c r="CH54" s="123">
        <v>4.3019961799999997</v>
      </c>
      <c r="CI54" s="123">
        <v>4.2204704499999997</v>
      </c>
      <c r="CJ54" s="123">
        <v>4.2852246000000003</v>
      </c>
      <c r="CK54" s="123">
        <v>4.2667161800000004</v>
      </c>
      <c r="CL54" s="123">
        <v>4.7233096300000001</v>
      </c>
      <c r="CM54" s="123">
        <v>4.7160604399999997</v>
      </c>
      <c r="CN54" s="123">
        <v>4.08005087</v>
      </c>
      <c r="CO54" s="123">
        <v>3.7043873299999999</v>
      </c>
      <c r="CP54" s="123">
        <v>4.13836168</v>
      </c>
      <c r="CQ54" s="123">
        <v>4.7277900199999996</v>
      </c>
      <c r="CR54" s="123">
        <v>4.7543792299999996</v>
      </c>
      <c r="CS54" s="123">
        <v>4.82265414</v>
      </c>
      <c r="CT54" s="123">
        <v>4.6376560099999997</v>
      </c>
      <c r="CU54" s="123">
        <v>4.2234334100000002</v>
      </c>
      <c r="CV54" s="123">
        <v>4.0590634100000003</v>
      </c>
      <c r="CW54" s="123">
        <v>3.6762066799999999</v>
      </c>
      <c r="CX54" s="123">
        <v>3.8102016600000002</v>
      </c>
      <c r="CY54" s="125">
        <v>46022</v>
      </c>
      <c r="CZ54" s="125">
        <v>46022</v>
      </c>
      <c r="DA54" s="125">
        <v>46022</v>
      </c>
      <c r="DB54" s="125">
        <v>46022</v>
      </c>
      <c r="DC54" s="125">
        <v>46022</v>
      </c>
      <c r="DD54" s="125">
        <v>46022</v>
      </c>
      <c r="DE54" s="125">
        <v>45991</v>
      </c>
      <c r="DF54" s="125">
        <v>45961</v>
      </c>
      <c r="DG54" s="125">
        <v>45930</v>
      </c>
      <c r="DH54" s="125">
        <v>45900</v>
      </c>
      <c r="DI54" s="125">
        <v>45869</v>
      </c>
      <c r="DJ54" s="125">
        <v>45838</v>
      </c>
      <c r="DK54" s="125">
        <v>45808</v>
      </c>
      <c r="DL54" s="125">
        <v>45777</v>
      </c>
      <c r="DM54" s="125">
        <v>45747</v>
      </c>
      <c r="DN54" s="125">
        <v>45716</v>
      </c>
      <c r="DO54" s="125">
        <v>45688</v>
      </c>
      <c r="DP54" s="125">
        <v>45657</v>
      </c>
      <c r="DQ54" s="125">
        <v>45626</v>
      </c>
      <c r="DR54" s="125">
        <v>45596</v>
      </c>
      <c r="DS54" s="125">
        <v>45565</v>
      </c>
      <c r="DT54" s="125">
        <v>45535</v>
      </c>
      <c r="DU54" s="125">
        <v>45504</v>
      </c>
      <c r="DV54" s="125">
        <v>45473</v>
      </c>
      <c r="DW54" s="125">
        <v>45443</v>
      </c>
      <c r="DX54" s="126" t="s">
        <v>150</v>
      </c>
      <c r="DY54" s="126" t="s">
        <v>150</v>
      </c>
      <c r="DZ54" s="126" t="s">
        <v>150</v>
      </c>
      <c r="EA54" s="126" t="s">
        <v>150</v>
      </c>
      <c r="EB54" s="126" t="s">
        <v>150</v>
      </c>
      <c r="EC54" s="126" t="s">
        <v>150</v>
      </c>
      <c r="ED54" s="126" t="s">
        <v>150</v>
      </c>
      <c r="EE54" s="126" t="s">
        <v>150</v>
      </c>
      <c r="EF54" s="126" t="s">
        <v>150</v>
      </c>
      <c r="EG54" s="126" t="s">
        <v>150</v>
      </c>
      <c r="EH54" s="126" t="s">
        <v>150</v>
      </c>
      <c r="EI54" s="126" t="s">
        <v>150</v>
      </c>
      <c r="EJ54" s="126" t="s">
        <v>150</v>
      </c>
      <c r="EK54" s="126" t="s">
        <v>150</v>
      </c>
      <c r="EL54" s="126" t="s">
        <v>150</v>
      </c>
      <c r="EM54" s="126" t="s">
        <v>150</v>
      </c>
      <c r="EN54" s="126" t="s">
        <v>150</v>
      </c>
      <c r="EO54" s="126" t="s">
        <v>150</v>
      </c>
      <c r="EP54" s="126" t="s">
        <v>150</v>
      </c>
      <c r="EQ54" s="126" t="s">
        <v>150</v>
      </c>
      <c r="ER54" s="126" t="s">
        <v>150</v>
      </c>
      <c r="ES54" s="126" t="s">
        <v>150</v>
      </c>
      <c r="ET54" s="126" t="s">
        <v>150</v>
      </c>
      <c r="EU54" s="126" t="s">
        <v>150</v>
      </c>
      <c r="EV54" s="126" t="s">
        <v>150</v>
      </c>
      <c r="EW54" s="126" t="s">
        <v>151</v>
      </c>
      <c r="EX54" s="126" t="s">
        <v>152</v>
      </c>
      <c r="EY54" s="123">
        <v>186877.50392254</v>
      </c>
      <c r="EZ54" s="126" t="s">
        <v>156</v>
      </c>
      <c r="FA54" s="126" t="s">
        <v>157</v>
      </c>
      <c r="FB54" s="126" t="s">
        <v>144</v>
      </c>
      <c r="FC54" s="126" t="s">
        <v>157</v>
      </c>
      <c r="FD54" s="126" t="s">
        <v>157</v>
      </c>
      <c r="FE54" s="126" t="s">
        <v>157</v>
      </c>
      <c r="FF54" s="126" t="s">
        <v>144</v>
      </c>
      <c r="FG54" s="126" t="s">
        <v>144</v>
      </c>
      <c r="FH54" s="126" t="s">
        <v>144</v>
      </c>
      <c r="FI54" s="126" t="s">
        <v>157</v>
      </c>
      <c r="FJ54" s="126" t="s">
        <v>157</v>
      </c>
      <c r="FK54" s="126" t="s">
        <v>157</v>
      </c>
      <c r="FL54" s="126" t="s">
        <v>157</v>
      </c>
      <c r="FM54" s="126" t="s">
        <v>157</v>
      </c>
      <c r="FN54" s="126" t="s">
        <v>157</v>
      </c>
      <c r="FO54" s="126" t="s">
        <v>157</v>
      </c>
      <c r="FP54" s="126" t="s">
        <v>157</v>
      </c>
      <c r="FQ54" s="126" t="s">
        <v>157</v>
      </c>
      <c r="FR54" s="126" t="s">
        <v>157</v>
      </c>
      <c r="FS54" s="126" t="s">
        <v>157</v>
      </c>
      <c r="FT54" s="126" t="s">
        <v>157</v>
      </c>
      <c r="FU54" s="126" t="s">
        <v>157</v>
      </c>
      <c r="FV54" s="126" t="s">
        <v>157</v>
      </c>
      <c r="FW54" s="126" t="s">
        <v>157</v>
      </c>
      <c r="FX54" s="126" t="s">
        <v>157</v>
      </c>
      <c r="FY54" s="126" t="s">
        <v>157</v>
      </c>
      <c r="FZ54" s="126" t="s">
        <v>211</v>
      </c>
      <c r="GA54" s="126" t="s">
        <v>212</v>
      </c>
    </row>
    <row r="55" spans="1:183" ht="14.25" customHeight="1">
      <c r="A55" s="121">
        <v>53</v>
      </c>
      <c r="B55" s="121" t="s">
        <v>419</v>
      </c>
      <c r="C55" s="122">
        <v>4.1800000000000002E-4</v>
      </c>
      <c r="D55" s="122">
        <v>4.1800000000000002E-4</v>
      </c>
      <c r="E55" s="122">
        <v>4.1800000000000002E-4</v>
      </c>
      <c r="F55" s="122">
        <v>4.17E-4</v>
      </c>
      <c r="G55" s="122">
        <v>4.17E-4</v>
      </c>
      <c r="H55" s="122">
        <v>4.1599999999999997E-4</v>
      </c>
      <c r="I55" s="122">
        <v>3.8299999999999999E-4</v>
      </c>
      <c r="J55" s="122">
        <v>3.8400000000000001E-4</v>
      </c>
      <c r="K55" s="122">
        <v>3.8699999999999997E-4</v>
      </c>
      <c r="L55" s="122">
        <v>3.8699999999999997E-4</v>
      </c>
      <c r="M55" s="122">
        <v>3.79E-4</v>
      </c>
      <c r="N55" s="122">
        <v>3.0800000000000001E-4</v>
      </c>
      <c r="O55" s="122">
        <v>3.0699999999999998E-4</v>
      </c>
      <c r="P55" s="122">
        <v>2.7700000000000001E-4</v>
      </c>
      <c r="Q55" s="122">
        <v>2.7700000000000001E-4</v>
      </c>
      <c r="R55" s="122">
        <v>2.7700000000000001E-4</v>
      </c>
      <c r="S55" s="122">
        <v>2.8200000000000002E-4</v>
      </c>
      <c r="T55" s="122">
        <v>2.8200000000000002E-4</v>
      </c>
      <c r="U55" s="122">
        <v>2.8200000000000002E-4</v>
      </c>
      <c r="V55" s="122">
        <v>2.8200000000000002E-4</v>
      </c>
      <c r="W55" s="122">
        <v>2.8200000000000002E-4</v>
      </c>
      <c r="X55" s="122">
        <v>2.8200000000000002E-4</v>
      </c>
      <c r="Y55" s="122">
        <v>2.8200000000000002E-4</v>
      </c>
      <c r="Z55" s="122">
        <v>2.8200000000000002E-4</v>
      </c>
      <c r="AA55" s="122">
        <v>2.8600000000000001E-4</v>
      </c>
      <c r="AB55" s="123">
        <v>0.30412600000000001</v>
      </c>
      <c r="AC55" s="123">
        <v>0.30412600000000001</v>
      </c>
      <c r="AD55" s="123">
        <v>0.30412600000000001</v>
      </c>
      <c r="AE55" s="123">
        <v>0.30295899999999998</v>
      </c>
      <c r="AF55" s="123">
        <v>0.30343199999999998</v>
      </c>
      <c r="AG55" s="123">
        <v>0.30243599999999998</v>
      </c>
      <c r="AH55" s="123">
        <v>0.27834599999999998</v>
      </c>
      <c r="AI55" s="123">
        <v>0.27930899999999997</v>
      </c>
      <c r="AJ55" s="123">
        <v>0.28131200000000001</v>
      </c>
      <c r="AK55" s="123">
        <v>0.28131200000000001</v>
      </c>
      <c r="AL55" s="123">
        <v>0.27577099999999999</v>
      </c>
      <c r="AM55" s="123">
        <v>0.22381599999999999</v>
      </c>
      <c r="AN55" s="123">
        <v>0.22353999999999999</v>
      </c>
      <c r="AO55" s="123">
        <v>0.20153599999999999</v>
      </c>
      <c r="AP55" s="123">
        <v>0.201349</v>
      </c>
      <c r="AQ55" s="123">
        <v>0.201349</v>
      </c>
      <c r="AR55" s="123">
        <v>0.204788</v>
      </c>
      <c r="AS55" s="123">
        <v>0.204788</v>
      </c>
      <c r="AT55" s="123">
        <v>0.204788</v>
      </c>
      <c r="AU55" s="123">
        <v>0.204788</v>
      </c>
      <c r="AV55" s="123">
        <v>0.204788</v>
      </c>
      <c r="AW55" s="123">
        <v>0.204788</v>
      </c>
      <c r="AX55" s="123">
        <v>0.204788</v>
      </c>
      <c r="AY55" s="123">
        <v>0.204788</v>
      </c>
      <c r="AZ55" s="123">
        <v>0.207844</v>
      </c>
      <c r="BA55" s="124">
        <v>0</v>
      </c>
      <c r="BB55" s="124">
        <v>0</v>
      </c>
      <c r="BC55" s="128">
        <v>1.1670000000000001E-3</v>
      </c>
      <c r="BD55" s="127">
        <v>-4.73E-4</v>
      </c>
      <c r="BE55" s="128">
        <v>9.9599999999999992E-4</v>
      </c>
      <c r="BF55" s="128">
        <v>2.409E-2</v>
      </c>
      <c r="BG55" s="127">
        <v>-9.6299999999999999E-4</v>
      </c>
      <c r="BH55" s="127">
        <v>-2.003E-3</v>
      </c>
      <c r="BI55" s="124">
        <v>0</v>
      </c>
      <c r="BJ55" s="128">
        <v>5.5409999999999999E-3</v>
      </c>
      <c r="BK55" s="128">
        <v>5.1955000000000001E-2</v>
      </c>
      <c r="BL55" s="128">
        <v>2.7599999999999999E-4</v>
      </c>
      <c r="BM55" s="128">
        <v>2.2003999999999999E-2</v>
      </c>
      <c r="BN55" s="128">
        <v>1.8699999999999999E-4</v>
      </c>
      <c r="BO55" s="124">
        <v>0</v>
      </c>
      <c r="BP55" s="127">
        <v>-3.4390000000000002E-3</v>
      </c>
      <c r="BQ55" s="124">
        <v>0</v>
      </c>
      <c r="BR55" s="124">
        <v>0</v>
      </c>
      <c r="BS55" s="124">
        <v>0</v>
      </c>
      <c r="BT55" s="124">
        <v>0</v>
      </c>
      <c r="BU55" s="124">
        <v>0</v>
      </c>
      <c r="BV55" s="124">
        <v>0</v>
      </c>
      <c r="BW55" s="124">
        <v>0</v>
      </c>
      <c r="BX55" s="127">
        <v>-3.0560000000000001E-3</v>
      </c>
      <c r="BY55" s="124">
        <v>0</v>
      </c>
      <c r="BZ55" s="123">
        <v>4.2503893100000001</v>
      </c>
      <c r="CA55" s="123">
        <v>4.2503893100000001</v>
      </c>
      <c r="CB55" s="123">
        <v>3.91095697</v>
      </c>
      <c r="CC55" s="123">
        <v>4.59835102</v>
      </c>
      <c r="CD55" s="123">
        <v>4.50501153</v>
      </c>
      <c r="CE55" s="123">
        <v>4.8649773600000001</v>
      </c>
      <c r="CF55" s="123">
        <v>4.52232418</v>
      </c>
      <c r="CG55" s="123">
        <v>4.5121934699999997</v>
      </c>
      <c r="CH55" s="123">
        <v>4.2012481900000003</v>
      </c>
      <c r="CI55" s="123">
        <v>4.2119211999999999</v>
      </c>
      <c r="CJ55" s="123">
        <v>4.2160604800000003</v>
      </c>
      <c r="CK55" s="123">
        <v>3.7410068999999999</v>
      </c>
      <c r="CL55" s="123">
        <v>3.9793790200000001</v>
      </c>
      <c r="CM55" s="123">
        <v>3.7024933400000002</v>
      </c>
      <c r="CN55" s="123">
        <v>3.2946094499999998</v>
      </c>
      <c r="CO55" s="123">
        <v>2.9614419199999999</v>
      </c>
      <c r="CP55" s="123">
        <v>3.3695547100000001</v>
      </c>
      <c r="CQ55" s="123">
        <v>3.8944316899999998</v>
      </c>
      <c r="CR55" s="123">
        <v>3.7082282100000001</v>
      </c>
      <c r="CS55" s="123">
        <v>3.7009952899999998</v>
      </c>
      <c r="CT55" s="123">
        <v>3.8874388500000001</v>
      </c>
      <c r="CU55" s="123">
        <v>3.6000952399999999</v>
      </c>
      <c r="CV55" s="123">
        <v>3.4579408200000001</v>
      </c>
      <c r="CW55" s="123">
        <v>3.1361271899999998</v>
      </c>
      <c r="CX55" s="123">
        <v>2.88854926</v>
      </c>
      <c r="CY55" s="125">
        <v>46142</v>
      </c>
      <c r="CZ55" s="125">
        <v>46142</v>
      </c>
      <c r="DA55" s="125">
        <v>46112</v>
      </c>
      <c r="DB55" s="125">
        <v>46081</v>
      </c>
      <c r="DC55" s="125">
        <v>46053</v>
      </c>
      <c r="DD55" s="125">
        <v>46022</v>
      </c>
      <c r="DE55" s="125">
        <v>45991</v>
      </c>
      <c r="DF55" s="125">
        <v>45961</v>
      </c>
      <c r="DG55" s="125">
        <v>45930</v>
      </c>
      <c r="DH55" s="125">
        <v>45900</v>
      </c>
      <c r="DI55" s="125">
        <v>45869</v>
      </c>
      <c r="DJ55" s="125">
        <v>45838</v>
      </c>
      <c r="DK55" s="125">
        <v>45808</v>
      </c>
      <c r="DL55" s="125">
        <v>45777</v>
      </c>
      <c r="DM55" s="125">
        <v>45747</v>
      </c>
      <c r="DN55" s="125">
        <v>45716</v>
      </c>
      <c r="DO55" s="125">
        <v>45688</v>
      </c>
      <c r="DP55" s="125">
        <v>45657</v>
      </c>
      <c r="DQ55" s="125">
        <v>45626</v>
      </c>
      <c r="DR55" s="125">
        <v>45596</v>
      </c>
      <c r="DS55" s="125">
        <v>45565</v>
      </c>
      <c r="DT55" s="125">
        <v>45535</v>
      </c>
      <c r="DU55" s="125">
        <v>45504</v>
      </c>
      <c r="DV55" s="125">
        <v>45473</v>
      </c>
      <c r="DW55" s="125">
        <v>45443</v>
      </c>
      <c r="DX55" s="126" t="s">
        <v>150</v>
      </c>
      <c r="DY55" s="126" t="s">
        <v>150</v>
      </c>
      <c r="DZ55" s="126" t="s">
        <v>150</v>
      </c>
      <c r="EA55" s="126" t="s">
        <v>150</v>
      </c>
      <c r="EB55" s="126" t="s">
        <v>150</v>
      </c>
      <c r="EC55" s="126" t="s">
        <v>150</v>
      </c>
      <c r="ED55" s="126" t="s">
        <v>150</v>
      </c>
      <c r="EE55" s="126" t="s">
        <v>150</v>
      </c>
      <c r="EF55" s="126" t="s">
        <v>150</v>
      </c>
      <c r="EG55" s="126" t="s">
        <v>150</v>
      </c>
      <c r="EH55" s="126" t="s">
        <v>150</v>
      </c>
      <c r="EI55" s="126" t="s">
        <v>150</v>
      </c>
      <c r="EJ55" s="126" t="s">
        <v>150</v>
      </c>
      <c r="EK55" s="126" t="s">
        <v>150</v>
      </c>
      <c r="EL55" s="126" t="s">
        <v>150</v>
      </c>
      <c r="EM55" s="126" t="s">
        <v>150</v>
      </c>
      <c r="EN55" s="126" t="s">
        <v>150</v>
      </c>
      <c r="EO55" s="126" t="s">
        <v>150</v>
      </c>
      <c r="EP55" s="126" t="s">
        <v>150</v>
      </c>
      <c r="EQ55" s="126" t="s">
        <v>150</v>
      </c>
      <c r="ER55" s="126" t="s">
        <v>150</v>
      </c>
      <c r="ES55" s="126" t="s">
        <v>150</v>
      </c>
      <c r="ET55" s="126" t="s">
        <v>150</v>
      </c>
      <c r="EU55" s="126" t="s">
        <v>150</v>
      </c>
      <c r="EV55" s="126" t="s">
        <v>150</v>
      </c>
      <c r="EW55" s="126" t="s">
        <v>151</v>
      </c>
      <c r="EX55" s="126" t="s">
        <v>152</v>
      </c>
      <c r="EY55" s="123">
        <v>263717.79201723001</v>
      </c>
      <c r="EZ55" s="126" t="s">
        <v>178</v>
      </c>
      <c r="FA55" s="126" t="s">
        <v>144</v>
      </c>
      <c r="FB55" s="126" t="s">
        <v>144</v>
      </c>
      <c r="FC55" s="126" t="s">
        <v>144</v>
      </c>
      <c r="FD55" s="126" t="s">
        <v>144</v>
      </c>
      <c r="FE55" s="126" t="s">
        <v>144</v>
      </c>
      <c r="FF55" s="126" t="s">
        <v>144</v>
      </c>
      <c r="FG55" s="126" t="s">
        <v>144</v>
      </c>
      <c r="FH55" s="126" t="s">
        <v>144</v>
      </c>
      <c r="FI55" s="126" t="s">
        <v>144</v>
      </c>
      <c r="FJ55" s="126" t="s">
        <v>144</v>
      </c>
      <c r="FK55" s="126" t="s">
        <v>144</v>
      </c>
      <c r="FL55" s="126" t="s">
        <v>144</v>
      </c>
      <c r="FM55" s="126" t="s">
        <v>144</v>
      </c>
      <c r="FN55" s="126" t="s">
        <v>144</v>
      </c>
      <c r="FO55" s="126" t="s">
        <v>144</v>
      </c>
      <c r="FP55" s="126" t="s">
        <v>144</v>
      </c>
      <c r="FQ55" s="126" t="s">
        <v>144</v>
      </c>
      <c r="FR55" s="126" t="s">
        <v>144</v>
      </c>
      <c r="FS55" s="126" t="s">
        <v>144</v>
      </c>
      <c r="FT55" s="126" t="s">
        <v>144</v>
      </c>
      <c r="FU55" s="126" t="s">
        <v>144</v>
      </c>
      <c r="FV55" s="126" t="s">
        <v>144</v>
      </c>
      <c r="FW55" s="126" t="s">
        <v>144</v>
      </c>
      <c r="FX55" s="126" t="s">
        <v>144</v>
      </c>
      <c r="FY55" s="126" t="s">
        <v>144</v>
      </c>
      <c r="FZ55" s="126" t="s">
        <v>211</v>
      </c>
      <c r="GA55" s="126" t="s">
        <v>212</v>
      </c>
    </row>
    <row r="56" spans="1:183" ht="14.25" customHeight="1">
      <c r="A56" s="121">
        <v>54</v>
      </c>
      <c r="B56" s="121" t="s">
        <v>420</v>
      </c>
      <c r="C56" s="122">
        <v>4.17E-4</v>
      </c>
      <c r="D56" s="122">
        <v>4.17E-4</v>
      </c>
      <c r="E56" s="122">
        <v>4.17E-4</v>
      </c>
      <c r="F56" s="122">
        <v>4.17E-4</v>
      </c>
      <c r="G56" s="122">
        <v>4.17E-4</v>
      </c>
      <c r="H56" s="122">
        <v>4.17E-4</v>
      </c>
      <c r="I56" s="122">
        <v>4.17E-4</v>
      </c>
      <c r="J56" s="122">
        <v>4.17E-4</v>
      </c>
      <c r="K56" s="122">
        <v>4.17E-4</v>
      </c>
      <c r="L56" s="122">
        <v>4.17E-4</v>
      </c>
      <c r="M56" s="122">
        <v>4.17E-4</v>
      </c>
      <c r="N56" s="122">
        <v>4.17E-4</v>
      </c>
      <c r="O56" s="122">
        <v>4.17E-4</v>
      </c>
      <c r="P56" s="122">
        <v>3.9599999999999998E-4</v>
      </c>
      <c r="Q56" s="122">
        <v>3.9599999999999998E-4</v>
      </c>
      <c r="R56" s="122">
        <v>3.88E-4</v>
      </c>
      <c r="S56" s="122">
        <v>3.59E-4</v>
      </c>
      <c r="T56" s="122">
        <v>3.2499999999999999E-4</v>
      </c>
      <c r="U56" s="121"/>
      <c r="V56" s="121"/>
      <c r="W56" s="121"/>
      <c r="X56" s="121"/>
      <c r="Y56" s="121"/>
      <c r="Z56" s="121"/>
      <c r="AA56" s="121"/>
      <c r="AB56" s="123">
        <v>0.30325999999999997</v>
      </c>
      <c r="AC56" s="123">
        <v>0.30325999999999997</v>
      </c>
      <c r="AD56" s="123">
        <v>0.30325999999999997</v>
      </c>
      <c r="AE56" s="123">
        <v>0.30325999999999997</v>
      </c>
      <c r="AF56" s="123">
        <v>0.30325999999999997</v>
      </c>
      <c r="AG56" s="123">
        <v>0.30325999999999997</v>
      </c>
      <c r="AH56" s="123">
        <v>0.30325999999999997</v>
      </c>
      <c r="AI56" s="123">
        <v>0.30325999999999997</v>
      </c>
      <c r="AJ56" s="123">
        <v>0.30325999999999997</v>
      </c>
      <c r="AK56" s="123">
        <v>0.30325999999999997</v>
      </c>
      <c r="AL56" s="123">
        <v>0.30325999999999997</v>
      </c>
      <c r="AM56" s="123">
        <v>0.30325999999999997</v>
      </c>
      <c r="AN56" s="123">
        <v>0.30325999999999997</v>
      </c>
      <c r="AO56" s="123">
        <v>0.288136</v>
      </c>
      <c r="AP56" s="123">
        <v>0.288136</v>
      </c>
      <c r="AQ56" s="123">
        <v>0.28206199999999998</v>
      </c>
      <c r="AR56" s="123">
        <v>0.26093100000000002</v>
      </c>
      <c r="AS56" s="123">
        <v>0.236516</v>
      </c>
      <c r="AT56" s="126"/>
      <c r="AU56" s="126"/>
      <c r="AV56" s="126"/>
      <c r="AW56" s="126"/>
      <c r="AX56" s="126"/>
      <c r="AY56" s="126"/>
      <c r="AZ56" s="126"/>
      <c r="BA56" s="124">
        <v>0</v>
      </c>
      <c r="BB56" s="124">
        <v>0</v>
      </c>
      <c r="BC56" s="124">
        <v>0</v>
      </c>
      <c r="BD56" s="124">
        <v>0</v>
      </c>
      <c r="BE56" s="124">
        <v>0</v>
      </c>
      <c r="BF56" s="124">
        <v>0</v>
      </c>
      <c r="BG56" s="124">
        <v>0</v>
      </c>
      <c r="BH56" s="124">
        <v>0</v>
      </c>
      <c r="BI56" s="124">
        <v>0</v>
      </c>
      <c r="BJ56" s="124">
        <v>0</v>
      </c>
      <c r="BK56" s="124">
        <v>0</v>
      </c>
      <c r="BL56" s="124">
        <v>0</v>
      </c>
      <c r="BM56" s="128">
        <v>1.5124E-2</v>
      </c>
      <c r="BN56" s="124">
        <v>0</v>
      </c>
      <c r="BO56" s="128">
        <v>6.0740000000000004E-3</v>
      </c>
      <c r="BP56" s="128">
        <v>2.1131E-2</v>
      </c>
      <c r="BQ56" s="128">
        <v>2.4414999999999999E-2</v>
      </c>
      <c r="BR56" s="128">
        <v>0.236516</v>
      </c>
      <c r="BS56" s="126"/>
      <c r="BT56" s="126"/>
      <c r="BU56" s="126"/>
      <c r="BV56" s="126"/>
      <c r="BW56" s="126"/>
      <c r="BX56" s="126"/>
      <c r="BY56" s="126"/>
      <c r="BZ56" s="123">
        <v>4.5024578699999998</v>
      </c>
      <c r="CA56" s="123">
        <v>4.5024578699999998</v>
      </c>
      <c r="CB56" s="123">
        <v>4.5024578699999998</v>
      </c>
      <c r="CC56" s="123">
        <v>4.5024578699999998</v>
      </c>
      <c r="CD56" s="123">
        <v>4.5024578699999998</v>
      </c>
      <c r="CE56" s="123">
        <v>4.8782322000000002</v>
      </c>
      <c r="CF56" s="123">
        <v>4.9271052199999996</v>
      </c>
      <c r="CG56" s="123">
        <v>4.8991181499999996</v>
      </c>
      <c r="CH56" s="123">
        <v>4.5290301299999998</v>
      </c>
      <c r="CI56" s="123">
        <v>4.5405358600000003</v>
      </c>
      <c r="CJ56" s="123">
        <v>4.63631964</v>
      </c>
      <c r="CK56" s="123">
        <v>5.0688858400000001</v>
      </c>
      <c r="CL56" s="123">
        <v>5.39852591</v>
      </c>
      <c r="CM56" s="123">
        <v>5.2934543700000001</v>
      </c>
      <c r="CN56" s="123">
        <v>4.7146774499999999</v>
      </c>
      <c r="CO56" s="123">
        <v>4.1485690599999998</v>
      </c>
      <c r="CP56" s="123">
        <v>4.2933242099999998</v>
      </c>
      <c r="CQ56" s="123">
        <v>4.4977997099999998</v>
      </c>
      <c r="CR56" s="126"/>
      <c r="CS56" s="126"/>
      <c r="CT56" s="126"/>
      <c r="CU56" s="126"/>
      <c r="CV56" s="126"/>
      <c r="CW56" s="126"/>
      <c r="CX56" s="126"/>
      <c r="CY56" s="125">
        <v>46053</v>
      </c>
      <c r="CZ56" s="125">
        <v>46053</v>
      </c>
      <c r="DA56" s="125">
        <v>46053</v>
      </c>
      <c r="DB56" s="125">
        <v>46053</v>
      </c>
      <c r="DC56" s="125">
        <v>46053</v>
      </c>
      <c r="DD56" s="125">
        <v>46022</v>
      </c>
      <c r="DE56" s="125">
        <v>45991</v>
      </c>
      <c r="DF56" s="125">
        <v>45961</v>
      </c>
      <c r="DG56" s="125">
        <v>45930</v>
      </c>
      <c r="DH56" s="125">
        <v>45900</v>
      </c>
      <c r="DI56" s="125">
        <v>45869</v>
      </c>
      <c r="DJ56" s="125">
        <v>45838</v>
      </c>
      <c r="DK56" s="125">
        <v>45808</v>
      </c>
      <c r="DL56" s="125">
        <v>45777</v>
      </c>
      <c r="DM56" s="125">
        <v>45747</v>
      </c>
      <c r="DN56" s="125">
        <v>45716</v>
      </c>
      <c r="DO56" s="125">
        <v>45688</v>
      </c>
      <c r="DP56" s="125">
        <v>45657</v>
      </c>
      <c r="DQ56" s="126"/>
      <c r="DR56" s="126"/>
      <c r="DS56" s="126"/>
      <c r="DT56" s="126"/>
      <c r="DU56" s="126"/>
      <c r="DV56" s="126"/>
      <c r="DW56" s="126"/>
      <c r="DX56" s="126" t="s">
        <v>150</v>
      </c>
      <c r="DY56" s="126" t="s">
        <v>150</v>
      </c>
      <c r="DZ56" s="126" t="s">
        <v>150</v>
      </c>
      <c r="EA56" s="126" t="s">
        <v>150</v>
      </c>
      <c r="EB56" s="126" t="s">
        <v>150</v>
      </c>
      <c r="EC56" s="126" t="s">
        <v>150</v>
      </c>
      <c r="ED56" s="126" t="s">
        <v>150</v>
      </c>
      <c r="EE56" s="126" t="s">
        <v>150</v>
      </c>
      <c r="EF56" s="126" t="s">
        <v>150</v>
      </c>
      <c r="EG56" s="126" t="s">
        <v>150</v>
      </c>
      <c r="EH56" s="126" t="s">
        <v>150</v>
      </c>
      <c r="EI56" s="126" t="s">
        <v>150</v>
      </c>
      <c r="EJ56" s="126" t="s">
        <v>150</v>
      </c>
      <c r="EK56" s="126" t="s">
        <v>150</v>
      </c>
      <c r="EL56" s="126" t="s">
        <v>150</v>
      </c>
      <c r="EM56" s="126" t="s">
        <v>150</v>
      </c>
      <c r="EN56" s="126" t="s">
        <v>150</v>
      </c>
      <c r="EO56" s="126" t="s">
        <v>150</v>
      </c>
      <c r="EP56" s="126"/>
      <c r="EQ56" s="126"/>
      <c r="ER56" s="126"/>
      <c r="ES56" s="126"/>
      <c r="ET56" s="126"/>
      <c r="EU56" s="126"/>
      <c r="EV56" s="126"/>
      <c r="EW56" s="126" t="s">
        <v>151</v>
      </c>
      <c r="EX56" s="126" t="s">
        <v>173</v>
      </c>
      <c r="EY56" s="123">
        <v>188873.50843511001</v>
      </c>
      <c r="EZ56" s="126" t="s">
        <v>207</v>
      </c>
      <c r="FA56" s="126" t="s">
        <v>157</v>
      </c>
      <c r="FB56" s="126" t="s">
        <v>157</v>
      </c>
      <c r="FC56" s="126" t="s">
        <v>157</v>
      </c>
      <c r="FD56" s="126" t="s">
        <v>157</v>
      </c>
      <c r="FE56" s="126" t="s">
        <v>157</v>
      </c>
      <c r="FF56" s="126" t="s">
        <v>157</v>
      </c>
      <c r="FG56" s="126" t="s">
        <v>157</v>
      </c>
      <c r="FH56" s="126" t="s">
        <v>157</v>
      </c>
      <c r="FI56" s="126" t="s">
        <v>157</v>
      </c>
      <c r="FJ56" s="126" t="s">
        <v>157</v>
      </c>
      <c r="FK56" s="126" t="s">
        <v>157</v>
      </c>
      <c r="FL56" s="126" t="s">
        <v>157</v>
      </c>
      <c r="FM56" s="126" t="s">
        <v>157</v>
      </c>
      <c r="FN56" s="126" t="s">
        <v>144</v>
      </c>
      <c r="FO56" s="126" t="s">
        <v>144</v>
      </c>
      <c r="FP56" s="126" t="s">
        <v>144</v>
      </c>
      <c r="FQ56" s="126" t="s">
        <v>144</v>
      </c>
      <c r="FR56" s="126" t="s">
        <v>144</v>
      </c>
      <c r="FS56" s="126"/>
      <c r="FT56" s="126"/>
      <c r="FU56" s="126"/>
      <c r="FV56" s="126"/>
      <c r="FW56" s="126"/>
      <c r="FX56" s="126"/>
      <c r="FY56" s="126"/>
      <c r="FZ56" s="126" t="s">
        <v>211</v>
      </c>
      <c r="GA56" s="126" t="s">
        <v>212</v>
      </c>
    </row>
    <row r="57" spans="1:183" ht="14.25" customHeight="1">
      <c r="A57" s="121">
        <v>55</v>
      </c>
      <c r="B57" s="121" t="s">
        <v>228</v>
      </c>
      <c r="C57" s="122">
        <v>3.6900000000000002E-4</v>
      </c>
      <c r="D57" s="122">
        <v>3.6900000000000002E-4</v>
      </c>
      <c r="E57" s="122">
        <v>2.1000000000000001E-4</v>
      </c>
      <c r="F57" s="122">
        <v>2.52E-4</v>
      </c>
      <c r="G57" s="122">
        <v>2.52E-4</v>
      </c>
      <c r="H57" s="122">
        <v>2.8499999999999999E-4</v>
      </c>
      <c r="I57" s="122">
        <v>2.9E-4</v>
      </c>
      <c r="J57" s="122">
        <v>2.2900000000000001E-4</v>
      </c>
      <c r="K57" s="122">
        <v>6.8999999999999997E-5</v>
      </c>
      <c r="L57" s="121"/>
      <c r="M57" s="121"/>
      <c r="N57" s="121"/>
      <c r="O57" s="121"/>
      <c r="P57" s="121"/>
      <c r="Q57" s="121"/>
      <c r="R57" s="121"/>
      <c r="S57" s="121"/>
      <c r="T57" s="121"/>
      <c r="U57" s="121"/>
      <c r="V57" s="121"/>
      <c r="W57" s="121"/>
      <c r="X57" s="121"/>
      <c r="Y57" s="121"/>
      <c r="Z57" s="121"/>
      <c r="AA57" s="121"/>
      <c r="AB57" s="123">
        <v>0.26840000000000003</v>
      </c>
      <c r="AC57" s="123">
        <v>0.26840000000000003</v>
      </c>
      <c r="AD57" s="123">
        <v>0.153</v>
      </c>
      <c r="AE57" s="123">
        <v>0.1835</v>
      </c>
      <c r="AF57" s="123">
        <v>0.1835</v>
      </c>
      <c r="AG57" s="123">
        <v>0.20757300000000001</v>
      </c>
      <c r="AH57" s="123">
        <v>0.21077299999999999</v>
      </c>
      <c r="AI57" s="123">
        <v>0.16658100000000001</v>
      </c>
      <c r="AJ57" s="123">
        <v>5.0137000000000001E-2</v>
      </c>
      <c r="AK57" s="126"/>
      <c r="AL57" s="126"/>
      <c r="AM57" s="126"/>
      <c r="AN57" s="126"/>
      <c r="AO57" s="126"/>
      <c r="AP57" s="126"/>
      <c r="AQ57" s="126"/>
      <c r="AR57" s="126"/>
      <c r="AS57" s="126"/>
      <c r="AT57" s="126"/>
      <c r="AU57" s="126"/>
      <c r="AV57" s="126"/>
      <c r="AW57" s="126"/>
      <c r="AX57" s="126"/>
      <c r="AY57" s="126"/>
      <c r="AZ57" s="126"/>
      <c r="BA57" s="124">
        <v>0</v>
      </c>
      <c r="BB57" s="128">
        <v>0.1154</v>
      </c>
      <c r="BC57" s="127">
        <v>-3.0499999999999999E-2</v>
      </c>
      <c r="BD57" s="124">
        <v>0</v>
      </c>
      <c r="BE57" s="127">
        <v>-2.4073000000000001E-2</v>
      </c>
      <c r="BF57" s="127">
        <v>-3.2000000000000002E-3</v>
      </c>
      <c r="BG57" s="128">
        <v>4.4192000000000002E-2</v>
      </c>
      <c r="BH57" s="128">
        <v>0.11644400000000001</v>
      </c>
      <c r="BI57" s="128">
        <v>5.0137000000000001E-2</v>
      </c>
      <c r="BJ57" s="126"/>
      <c r="BK57" s="126"/>
      <c r="BL57" s="126"/>
      <c r="BM57" s="126"/>
      <c r="BN57" s="126"/>
      <c r="BO57" s="126"/>
      <c r="BP57" s="126"/>
      <c r="BQ57" s="126"/>
      <c r="BR57" s="126"/>
      <c r="BS57" s="126"/>
      <c r="BT57" s="126"/>
      <c r="BU57" s="126"/>
      <c r="BV57" s="126"/>
      <c r="BW57" s="126"/>
      <c r="BX57" s="126"/>
      <c r="BY57" s="126"/>
      <c r="BZ57" s="123">
        <v>3.75109162</v>
      </c>
      <c r="CA57" s="123">
        <v>3.75109162</v>
      </c>
      <c r="CB57" s="123">
        <v>1.96752799</v>
      </c>
      <c r="CC57" s="123">
        <v>2.7851868099999999</v>
      </c>
      <c r="CD57" s="123">
        <v>2.72439827</v>
      </c>
      <c r="CE57" s="123">
        <v>3.3390136899999998</v>
      </c>
      <c r="CF57" s="123">
        <v>3.4244567300000002</v>
      </c>
      <c r="CG57" s="123">
        <v>2.6910901599999999</v>
      </c>
      <c r="CH57" s="123">
        <v>0.74876997999999995</v>
      </c>
      <c r="CI57" s="126"/>
      <c r="CJ57" s="126"/>
      <c r="CK57" s="126"/>
      <c r="CL57" s="126"/>
      <c r="CM57" s="126"/>
      <c r="CN57" s="126"/>
      <c r="CO57" s="126"/>
      <c r="CP57" s="126"/>
      <c r="CQ57" s="126"/>
      <c r="CR57" s="126"/>
      <c r="CS57" s="126"/>
      <c r="CT57" s="126"/>
      <c r="CU57" s="126"/>
      <c r="CV57" s="126"/>
      <c r="CW57" s="126"/>
      <c r="CX57" s="126"/>
      <c r="CY57" s="125">
        <v>46142</v>
      </c>
      <c r="CZ57" s="125">
        <v>46142</v>
      </c>
      <c r="DA57" s="125">
        <v>46112</v>
      </c>
      <c r="DB57" s="125">
        <v>46081</v>
      </c>
      <c r="DC57" s="125">
        <v>46053</v>
      </c>
      <c r="DD57" s="125">
        <v>46022</v>
      </c>
      <c r="DE57" s="125">
        <v>45991</v>
      </c>
      <c r="DF57" s="125">
        <v>45961</v>
      </c>
      <c r="DG57" s="125">
        <v>45930</v>
      </c>
      <c r="DH57" s="126"/>
      <c r="DI57" s="126"/>
      <c r="DJ57" s="126"/>
      <c r="DK57" s="126"/>
      <c r="DL57" s="126"/>
      <c r="DM57" s="126"/>
      <c r="DN57" s="126"/>
      <c r="DO57" s="126"/>
      <c r="DP57" s="126"/>
      <c r="DQ57" s="126"/>
      <c r="DR57" s="126"/>
      <c r="DS57" s="126"/>
      <c r="DT57" s="126"/>
      <c r="DU57" s="126"/>
      <c r="DV57" s="126"/>
      <c r="DW57" s="126"/>
      <c r="DX57" s="126" t="s">
        <v>150</v>
      </c>
      <c r="DY57" s="126" t="s">
        <v>150</v>
      </c>
      <c r="DZ57" s="126" t="s">
        <v>150</v>
      </c>
      <c r="EA57" s="126" t="s">
        <v>150</v>
      </c>
      <c r="EB57" s="126" t="s">
        <v>150</v>
      </c>
      <c r="EC57" s="126" t="s">
        <v>150</v>
      </c>
      <c r="ED57" s="126" t="s">
        <v>150</v>
      </c>
      <c r="EE57" s="126" t="s">
        <v>150</v>
      </c>
      <c r="EF57" s="126" t="s">
        <v>150</v>
      </c>
      <c r="EG57" s="126"/>
      <c r="EH57" s="126"/>
      <c r="EI57" s="126"/>
      <c r="EJ57" s="126"/>
      <c r="EK57" s="126"/>
      <c r="EL57" s="126"/>
      <c r="EM57" s="126"/>
      <c r="EN57" s="126"/>
      <c r="EO57" s="126"/>
      <c r="EP57" s="126"/>
      <c r="EQ57" s="126"/>
      <c r="ER57" s="126"/>
      <c r="ES57" s="126"/>
      <c r="ET57" s="126"/>
      <c r="EU57" s="126"/>
      <c r="EV57" s="126"/>
      <c r="EW57" s="126" t="s">
        <v>151</v>
      </c>
      <c r="EX57" s="126" t="s">
        <v>152</v>
      </c>
      <c r="EY57" s="123">
        <v>950.11342468999999</v>
      </c>
      <c r="EZ57" s="126"/>
      <c r="FA57" s="126" t="s">
        <v>157</v>
      </c>
      <c r="FB57" s="126" t="s">
        <v>157</v>
      </c>
      <c r="FC57" s="126" t="s">
        <v>157</v>
      </c>
      <c r="FD57" s="126" t="s">
        <v>157</v>
      </c>
      <c r="FE57" s="126" t="s">
        <v>157</v>
      </c>
      <c r="FF57" s="126" t="s">
        <v>157</v>
      </c>
      <c r="FG57" s="126" t="s">
        <v>157</v>
      </c>
      <c r="FH57" s="126" t="s">
        <v>157</v>
      </c>
      <c r="FI57" s="126" t="s">
        <v>157</v>
      </c>
      <c r="FJ57" s="126"/>
      <c r="FK57" s="126"/>
      <c r="FL57" s="126"/>
      <c r="FM57" s="126"/>
      <c r="FN57" s="126"/>
      <c r="FO57" s="126"/>
      <c r="FP57" s="126"/>
      <c r="FQ57" s="126"/>
      <c r="FR57" s="126"/>
      <c r="FS57" s="126"/>
      <c r="FT57" s="126"/>
      <c r="FU57" s="126"/>
      <c r="FV57" s="126"/>
      <c r="FW57" s="126"/>
      <c r="FX57" s="126"/>
      <c r="FY57" s="126"/>
      <c r="FZ57" s="126" t="s">
        <v>154</v>
      </c>
      <c r="GA57" s="126" t="s">
        <v>146</v>
      </c>
    </row>
    <row r="58" spans="1:183" ht="14.25" customHeight="1">
      <c r="A58" s="121">
        <v>56</v>
      </c>
      <c r="B58" s="121" t="s">
        <v>421</v>
      </c>
      <c r="C58" s="122">
        <v>3.6699999999999998E-4</v>
      </c>
      <c r="D58" s="122">
        <v>3.6699999999999998E-4</v>
      </c>
      <c r="E58" s="122">
        <v>3.6699999999999998E-4</v>
      </c>
      <c r="F58" s="122">
        <v>3.6699999999999998E-4</v>
      </c>
      <c r="G58" s="122">
        <v>3.6699999999999998E-4</v>
      </c>
      <c r="H58" s="122">
        <v>3.6699999999999998E-4</v>
      </c>
      <c r="I58" s="122">
        <v>3.6699999999999998E-4</v>
      </c>
      <c r="J58" s="122">
        <v>3.6699999999999998E-4</v>
      </c>
      <c r="K58" s="122">
        <v>3.6699999999999998E-4</v>
      </c>
      <c r="L58" s="122">
        <v>3.6699999999999998E-4</v>
      </c>
      <c r="M58" s="122">
        <v>3.6699999999999998E-4</v>
      </c>
      <c r="N58" s="122">
        <v>4.2499999999999998E-4</v>
      </c>
      <c r="O58" s="122">
        <v>4.2499999999999998E-4</v>
      </c>
      <c r="P58" s="122">
        <v>4.4299999999999998E-4</v>
      </c>
      <c r="Q58" s="122">
        <v>4.4299999999999998E-4</v>
      </c>
      <c r="R58" s="122">
        <v>4.4299999999999998E-4</v>
      </c>
      <c r="S58" s="122">
        <v>4.6700000000000002E-4</v>
      </c>
      <c r="T58" s="122">
        <v>4.6700000000000002E-4</v>
      </c>
      <c r="U58" s="122">
        <v>4.6700000000000002E-4</v>
      </c>
      <c r="V58" s="122">
        <v>4.6700000000000002E-4</v>
      </c>
      <c r="W58" s="122">
        <v>4.6700000000000002E-4</v>
      </c>
      <c r="X58" s="122">
        <v>4.6700000000000002E-4</v>
      </c>
      <c r="Y58" s="122">
        <v>4.4900000000000002E-4</v>
      </c>
      <c r="Z58" s="122">
        <v>4.4900000000000002E-4</v>
      </c>
      <c r="AA58" s="122">
        <v>4.4900000000000002E-4</v>
      </c>
      <c r="AB58" s="123">
        <v>0.26729700000000001</v>
      </c>
      <c r="AC58" s="123">
        <v>0.26729700000000001</v>
      </c>
      <c r="AD58" s="123">
        <v>0.26729700000000001</v>
      </c>
      <c r="AE58" s="123">
        <v>0.26729700000000001</v>
      </c>
      <c r="AF58" s="123">
        <v>0.26729700000000001</v>
      </c>
      <c r="AG58" s="123">
        <v>0.26729700000000001</v>
      </c>
      <c r="AH58" s="123">
        <v>0.26729700000000001</v>
      </c>
      <c r="AI58" s="123">
        <v>0.26729700000000001</v>
      </c>
      <c r="AJ58" s="123">
        <v>0.26729700000000001</v>
      </c>
      <c r="AK58" s="123">
        <v>0.26729700000000001</v>
      </c>
      <c r="AL58" s="123">
        <v>0.26729700000000001</v>
      </c>
      <c r="AM58" s="123">
        <v>0.30921900000000002</v>
      </c>
      <c r="AN58" s="123">
        <v>0.30921900000000002</v>
      </c>
      <c r="AO58" s="123">
        <v>0.32248199999999999</v>
      </c>
      <c r="AP58" s="123">
        <v>0.32248199999999999</v>
      </c>
      <c r="AQ58" s="123">
        <v>0.32248199999999999</v>
      </c>
      <c r="AR58" s="123">
        <v>0.33942099999999997</v>
      </c>
      <c r="AS58" s="123">
        <v>0.33942099999999997</v>
      </c>
      <c r="AT58" s="123">
        <v>0.33942099999999997</v>
      </c>
      <c r="AU58" s="123">
        <v>0.33942099999999997</v>
      </c>
      <c r="AV58" s="123">
        <v>0.33942099999999997</v>
      </c>
      <c r="AW58" s="123">
        <v>0.33942099999999997</v>
      </c>
      <c r="AX58" s="123">
        <v>0.32633200000000001</v>
      </c>
      <c r="AY58" s="123">
        <v>0.32633200000000001</v>
      </c>
      <c r="AZ58" s="123">
        <v>0.32633200000000001</v>
      </c>
      <c r="BA58" s="124">
        <v>0</v>
      </c>
      <c r="BB58" s="124">
        <v>0</v>
      </c>
      <c r="BC58" s="124">
        <v>0</v>
      </c>
      <c r="BD58" s="124">
        <v>0</v>
      </c>
      <c r="BE58" s="124">
        <v>0</v>
      </c>
      <c r="BF58" s="124">
        <v>0</v>
      </c>
      <c r="BG58" s="124">
        <v>0</v>
      </c>
      <c r="BH58" s="124">
        <v>0</v>
      </c>
      <c r="BI58" s="124">
        <v>0</v>
      </c>
      <c r="BJ58" s="124">
        <v>0</v>
      </c>
      <c r="BK58" s="127">
        <v>-4.1922000000000001E-2</v>
      </c>
      <c r="BL58" s="124">
        <v>0</v>
      </c>
      <c r="BM58" s="127">
        <v>-1.3263E-2</v>
      </c>
      <c r="BN58" s="124">
        <v>0</v>
      </c>
      <c r="BO58" s="124">
        <v>0</v>
      </c>
      <c r="BP58" s="127">
        <v>-1.6938999999999999E-2</v>
      </c>
      <c r="BQ58" s="124">
        <v>0</v>
      </c>
      <c r="BR58" s="124">
        <v>0</v>
      </c>
      <c r="BS58" s="124">
        <v>0</v>
      </c>
      <c r="BT58" s="124">
        <v>0</v>
      </c>
      <c r="BU58" s="124">
        <v>0</v>
      </c>
      <c r="BV58" s="128">
        <v>1.3089E-2</v>
      </c>
      <c r="BW58" s="124">
        <v>0</v>
      </c>
      <c r="BX58" s="124">
        <v>0</v>
      </c>
      <c r="BY58" s="128">
        <v>1.6448000000000001E-2</v>
      </c>
      <c r="BZ58" s="123">
        <v>3.4373485499999998</v>
      </c>
      <c r="CA58" s="123">
        <v>3.4373485499999998</v>
      </c>
      <c r="CB58" s="123">
        <v>3.4373485499999998</v>
      </c>
      <c r="CC58" s="123">
        <v>4.0570685500000003</v>
      </c>
      <c r="CD58" s="123">
        <v>3.9685203499999999</v>
      </c>
      <c r="CE58" s="123">
        <v>4.2997323500000002</v>
      </c>
      <c r="CF58" s="123">
        <v>4.3428096199999997</v>
      </c>
      <c r="CG58" s="123">
        <v>4.3181414800000004</v>
      </c>
      <c r="CH58" s="123">
        <v>3.9919414600000001</v>
      </c>
      <c r="CI58" s="123">
        <v>4.0020827399999996</v>
      </c>
      <c r="CJ58" s="123">
        <v>4.0865077200000002</v>
      </c>
      <c r="CK58" s="123">
        <v>5.1684884599999998</v>
      </c>
      <c r="CL58" s="123">
        <v>5.5046058899999997</v>
      </c>
      <c r="CM58" s="123">
        <v>5.9244376000000001</v>
      </c>
      <c r="CN58" s="123">
        <v>5.2766700899999996</v>
      </c>
      <c r="CO58" s="123">
        <v>4.7430665899999997</v>
      </c>
      <c r="CP58" s="123">
        <v>5.5847883100000004</v>
      </c>
      <c r="CQ58" s="123">
        <v>6.4547331899999998</v>
      </c>
      <c r="CR58" s="123">
        <v>6.1461146400000004</v>
      </c>
      <c r="CS58" s="123">
        <v>6.13412662</v>
      </c>
      <c r="CT58" s="123">
        <v>6.4431430699999996</v>
      </c>
      <c r="CU58" s="123">
        <v>5.96689224</v>
      </c>
      <c r="CV58" s="123">
        <v>5.5102679099999996</v>
      </c>
      <c r="CW58" s="123">
        <v>4.9974542399999997</v>
      </c>
      <c r="CX58" s="123">
        <v>4.5352574900000002</v>
      </c>
      <c r="CY58" s="125">
        <v>46112</v>
      </c>
      <c r="CZ58" s="125">
        <v>46112</v>
      </c>
      <c r="DA58" s="125">
        <v>46112</v>
      </c>
      <c r="DB58" s="125">
        <v>46081</v>
      </c>
      <c r="DC58" s="125">
        <v>46053</v>
      </c>
      <c r="DD58" s="125">
        <v>46022</v>
      </c>
      <c r="DE58" s="125">
        <v>45991</v>
      </c>
      <c r="DF58" s="125">
        <v>45961</v>
      </c>
      <c r="DG58" s="125">
        <v>45930</v>
      </c>
      <c r="DH58" s="125">
        <v>45900</v>
      </c>
      <c r="DI58" s="125">
        <v>45869</v>
      </c>
      <c r="DJ58" s="125">
        <v>45838</v>
      </c>
      <c r="DK58" s="125">
        <v>45808</v>
      </c>
      <c r="DL58" s="125">
        <v>45777</v>
      </c>
      <c r="DM58" s="125">
        <v>45747</v>
      </c>
      <c r="DN58" s="125">
        <v>45716</v>
      </c>
      <c r="DO58" s="125">
        <v>45688</v>
      </c>
      <c r="DP58" s="125">
        <v>45657</v>
      </c>
      <c r="DQ58" s="125">
        <v>45626</v>
      </c>
      <c r="DR58" s="125">
        <v>45596</v>
      </c>
      <c r="DS58" s="125">
        <v>45565</v>
      </c>
      <c r="DT58" s="125">
        <v>45535</v>
      </c>
      <c r="DU58" s="125">
        <v>45504</v>
      </c>
      <c r="DV58" s="125">
        <v>45473</v>
      </c>
      <c r="DW58" s="125">
        <v>45443</v>
      </c>
      <c r="DX58" s="126" t="s">
        <v>150</v>
      </c>
      <c r="DY58" s="126" t="s">
        <v>150</v>
      </c>
      <c r="DZ58" s="126" t="s">
        <v>150</v>
      </c>
      <c r="EA58" s="126" t="s">
        <v>150</v>
      </c>
      <c r="EB58" s="126" t="s">
        <v>150</v>
      </c>
      <c r="EC58" s="126" t="s">
        <v>150</v>
      </c>
      <c r="ED58" s="126" t="s">
        <v>150</v>
      </c>
      <c r="EE58" s="126" t="s">
        <v>150</v>
      </c>
      <c r="EF58" s="126" t="s">
        <v>150</v>
      </c>
      <c r="EG58" s="126" t="s">
        <v>150</v>
      </c>
      <c r="EH58" s="126" t="s">
        <v>150</v>
      </c>
      <c r="EI58" s="126" t="s">
        <v>150</v>
      </c>
      <c r="EJ58" s="126" t="s">
        <v>150</v>
      </c>
      <c r="EK58" s="126" t="s">
        <v>150</v>
      </c>
      <c r="EL58" s="126" t="s">
        <v>150</v>
      </c>
      <c r="EM58" s="126" t="s">
        <v>150</v>
      </c>
      <c r="EN58" s="126" t="s">
        <v>150</v>
      </c>
      <c r="EO58" s="126" t="s">
        <v>150</v>
      </c>
      <c r="EP58" s="126" t="s">
        <v>150</v>
      </c>
      <c r="EQ58" s="126" t="s">
        <v>150</v>
      </c>
      <c r="ER58" s="126" t="s">
        <v>150</v>
      </c>
      <c r="ES58" s="126" t="s">
        <v>150</v>
      </c>
      <c r="ET58" s="126" t="s">
        <v>150</v>
      </c>
      <c r="EU58" s="126" t="s">
        <v>150</v>
      </c>
      <c r="EV58" s="126" t="s">
        <v>150</v>
      </c>
      <c r="EW58" s="126" t="s">
        <v>151</v>
      </c>
      <c r="EX58" s="126" t="s">
        <v>152</v>
      </c>
      <c r="EY58" s="123">
        <v>367888.14280625002</v>
      </c>
      <c r="EZ58" s="126" t="s">
        <v>178</v>
      </c>
      <c r="FA58" s="126" t="s">
        <v>144</v>
      </c>
      <c r="FB58" s="126" t="s">
        <v>144</v>
      </c>
      <c r="FC58" s="126" t="s">
        <v>144</v>
      </c>
      <c r="FD58" s="126" t="s">
        <v>144</v>
      </c>
      <c r="FE58" s="126" t="s">
        <v>144</v>
      </c>
      <c r="FF58" s="126" t="s">
        <v>144</v>
      </c>
      <c r="FG58" s="126" t="s">
        <v>144</v>
      </c>
      <c r="FH58" s="126" t="s">
        <v>144</v>
      </c>
      <c r="FI58" s="126" t="s">
        <v>144</v>
      </c>
      <c r="FJ58" s="126" t="s">
        <v>144</v>
      </c>
      <c r="FK58" s="126" t="s">
        <v>144</v>
      </c>
      <c r="FL58" s="126" t="s">
        <v>144</v>
      </c>
      <c r="FM58" s="126" t="s">
        <v>144</v>
      </c>
      <c r="FN58" s="126" t="s">
        <v>144</v>
      </c>
      <c r="FO58" s="126" t="s">
        <v>144</v>
      </c>
      <c r="FP58" s="126" t="s">
        <v>144</v>
      </c>
      <c r="FQ58" s="126" t="s">
        <v>144</v>
      </c>
      <c r="FR58" s="126" t="s">
        <v>144</v>
      </c>
      <c r="FS58" s="126" t="s">
        <v>144</v>
      </c>
      <c r="FT58" s="126" t="s">
        <v>144</v>
      </c>
      <c r="FU58" s="126" t="s">
        <v>144</v>
      </c>
      <c r="FV58" s="126" t="s">
        <v>144</v>
      </c>
      <c r="FW58" s="126" t="s">
        <v>144</v>
      </c>
      <c r="FX58" s="126" t="s">
        <v>144</v>
      </c>
      <c r="FY58" s="126" t="s">
        <v>144</v>
      </c>
      <c r="FZ58" s="126" t="s">
        <v>422</v>
      </c>
      <c r="GA58" s="126" t="s">
        <v>324</v>
      </c>
    </row>
    <row r="59" spans="1:183" ht="14.25" customHeight="1">
      <c r="A59" s="121">
        <v>57</v>
      </c>
      <c r="B59" s="121" t="s">
        <v>260</v>
      </c>
      <c r="C59" s="122">
        <v>3.4200000000000002E-4</v>
      </c>
      <c r="D59" s="122">
        <v>3.4200000000000002E-4</v>
      </c>
      <c r="E59" s="122">
        <v>3.4200000000000002E-4</v>
      </c>
      <c r="F59" s="122">
        <v>3.4200000000000002E-4</v>
      </c>
      <c r="G59" s="122">
        <v>3.4200000000000002E-4</v>
      </c>
      <c r="H59" s="122">
        <v>3.4200000000000002E-4</v>
      </c>
      <c r="I59" s="122">
        <v>3.4200000000000002E-4</v>
      </c>
      <c r="J59" s="122">
        <v>3.4200000000000002E-4</v>
      </c>
      <c r="K59" s="122">
        <v>3.4200000000000002E-4</v>
      </c>
      <c r="L59" s="122">
        <v>3.4200000000000002E-4</v>
      </c>
      <c r="M59" s="122">
        <v>3.4200000000000002E-4</v>
      </c>
      <c r="N59" s="122">
        <v>3.4200000000000002E-4</v>
      </c>
      <c r="O59" s="122">
        <v>9.1100000000000003E-4</v>
      </c>
      <c r="P59" s="122">
        <v>9.1100000000000003E-4</v>
      </c>
      <c r="Q59" s="122">
        <v>9.1100000000000003E-4</v>
      </c>
      <c r="R59" s="122">
        <v>9.1100000000000003E-4</v>
      </c>
      <c r="S59" s="122">
        <v>9.1100000000000003E-4</v>
      </c>
      <c r="T59" s="122">
        <v>9.1100000000000003E-4</v>
      </c>
      <c r="U59" s="122">
        <v>9.1100000000000003E-4</v>
      </c>
      <c r="V59" s="122">
        <v>9.1100000000000003E-4</v>
      </c>
      <c r="W59" s="122">
        <v>9.1100000000000003E-4</v>
      </c>
      <c r="X59" s="122">
        <v>9.1100000000000003E-4</v>
      </c>
      <c r="Y59" s="122">
        <v>9.1100000000000003E-4</v>
      </c>
      <c r="Z59" s="122">
        <v>9.1100000000000003E-4</v>
      </c>
      <c r="AA59" s="122">
        <v>1.317E-3</v>
      </c>
      <c r="AB59" s="123">
        <v>0.24849499999999999</v>
      </c>
      <c r="AC59" s="123">
        <v>0.24849499999999999</v>
      </c>
      <c r="AD59" s="123">
        <v>0.24849499999999999</v>
      </c>
      <c r="AE59" s="123">
        <v>0.24849499999999999</v>
      </c>
      <c r="AF59" s="123">
        <v>0.24849499999999999</v>
      </c>
      <c r="AG59" s="123">
        <v>0.24849499999999999</v>
      </c>
      <c r="AH59" s="123">
        <v>0.24849499999999999</v>
      </c>
      <c r="AI59" s="123">
        <v>0.24849499999999999</v>
      </c>
      <c r="AJ59" s="123">
        <v>0.24849499999999999</v>
      </c>
      <c r="AK59" s="123">
        <v>0.24849499999999999</v>
      </c>
      <c r="AL59" s="123">
        <v>0.24849499999999999</v>
      </c>
      <c r="AM59" s="123">
        <v>0.24849499999999999</v>
      </c>
      <c r="AN59" s="123">
        <v>0.66249400000000003</v>
      </c>
      <c r="AO59" s="123">
        <v>0.66249400000000003</v>
      </c>
      <c r="AP59" s="123">
        <v>0.66249400000000003</v>
      </c>
      <c r="AQ59" s="123">
        <v>0.66249400000000003</v>
      </c>
      <c r="AR59" s="123">
        <v>0.66249400000000003</v>
      </c>
      <c r="AS59" s="123">
        <v>0.66249400000000003</v>
      </c>
      <c r="AT59" s="123">
        <v>0.66249400000000003</v>
      </c>
      <c r="AU59" s="123">
        <v>0.66249400000000003</v>
      </c>
      <c r="AV59" s="123">
        <v>0.66249400000000003</v>
      </c>
      <c r="AW59" s="123">
        <v>0.66249400000000003</v>
      </c>
      <c r="AX59" s="123">
        <v>0.66249400000000003</v>
      </c>
      <c r="AY59" s="123">
        <v>0.66249400000000003</v>
      </c>
      <c r="AZ59" s="123">
        <v>0.95786000000000004</v>
      </c>
      <c r="BA59" s="124">
        <v>0</v>
      </c>
      <c r="BB59" s="124">
        <v>0</v>
      </c>
      <c r="BC59" s="124">
        <v>0</v>
      </c>
      <c r="BD59" s="124">
        <v>0</v>
      </c>
      <c r="BE59" s="124">
        <v>0</v>
      </c>
      <c r="BF59" s="124">
        <v>0</v>
      </c>
      <c r="BG59" s="124">
        <v>0</v>
      </c>
      <c r="BH59" s="124">
        <v>0</v>
      </c>
      <c r="BI59" s="124">
        <v>0</v>
      </c>
      <c r="BJ59" s="124">
        <v>0</v>
      </c>
      <c r="BK59" s="124">
        <v>0</v>
      </c>
      <c r="BL59" s="127">
        <v>-0.41399900000000001</v>
      </c>
      <c r="BM59" s="124">
        <v>0</v>
      </c>
      <c r="BN59" s="124">
        <v>0</v>
      </c>
      <c r="BO59" s="124">
        <v>0</v>
      </c>
      <c r="BP59" s="124">
        <v>0</v>
      </c>
      <c r="BQ59" s="124">
        <v>0</v>
      </c>
      <c r="BR59" s="124">
        <v>0</v>
      </c>
      <c r="BS59" s="124">
        <v>0</v>
      </c>
      <c r="BT59" s="124">
        <v>0</v>
      </c>
      <c r="BU59" s="124">
        <v>0</v>
      </c>
      <c r="BV59" s="124">
        <v>0</v>
      </c>
      <c r="BW59" s="124">
        <v>0</v>
      </c>
      <c r="BX59" s="127">
        <v>-0.29536600000000002</v>
      </c>
      <c r="BY59" s="124">
        <v>0</v>
      </c>
      <c r="BZ59" s="123">
        <v>4.1535078399999996</v>
      </c>
      <c r="CA59" s="123">
        <v>4.1535078399999996</v>
      </c>
      <c r="CB59" s="123">
        <v>4.1535078399999996</v>
      </c>
      <c r="CC59" s="123">
        <v>4.1535078399999996</v>
      </c>
      <c r="CD59" s="123">
        <v>4.1535078399999996</v>
      </c>
      <c r="CE59" s="123">
        <v>4.1535078399999996</v>
      </c>
      <c r="CF59" s="123">
        <v>4.1535078399999996</v>
      </c>
      <c r="CG59" s="123">
        <v>4.1535078399999996</v>
      </c>
      <c r="CH59" s="123">
        <v>4.1535078399999996</v>
      </c>
      <c r="CI59" s="123">
        <v>4.1535078399999996</v>
      </c>
      <c r="CJ59" s="123">
        <v>4.1535078399999996</v>
      </c>
      <c r="CK59" s="123">
        <v>4.1535078399999996</v>
      </c>
      <c r="CL59" s="123">
        <v>10.145445280000001</v>
      </c>
      <c r="CM59" s="123">
        <v>10.145445280000001</v>
      </c>
      <c r="CN59" s="123">
        <v>10.145445280000001</v>
      </c>
      <c r="CO59" s="123">
        <v>10.145445280000001</v>
      </c>
      <c r="CP59" s="123">
        <v>10.145445280000001</v>
      </c>
      <c r="CQ59" s="123">
        <v>10.145445280000001</v>
      </c>
      <c r="CR59" s="123">
        <v>10.145445280000001</v>
      </c>
      <c r="CS59" s="123">
        <v>10.145445280000001</v>
      </c>
      <c r="CT59" s="123">
        <v>10.145445280000001</v>
      </c>
      <c r="CU59" s="123">
        <v>10.145445280000001</v>
      </c>
      <c r="CV59" s="123">
        <v>10.145445280000001</v>
      </c>
      <c r="CW59" s="123">
        <v>10.145445280000001</v>
      </c>
      <c r="CX59" s="123">
        <v>10.643796419999999</v>
      </c>
      <c r="CY59" s="125">
        <v>45838</v>
      </c>
      <c r="CZ59" s="125">
        <v>45838</v>
      </c>
      <c r="DA59" s="125">
        <v>45838</v>
      </c>
      <c r="DB59" s="125">
        <v>45838</v>
      </c>
      <c r="DC59" s="125">
        <v>45838</v>
      </c>
      <c r="DD59" s="125">
        <v>45838</v>
      </c>
      <c r="DE59" s="125">
        <v>45838</v>
      </c>
      <c r="DF59" s="125">
        <v>45838</v>
      </c>
      <c r="DG59" s="125">
        <v>45838</v>
      </c>
      <c r="DH59" s="125">
        <v>45838</v>
      </c>
      <c r="DI59" s="125">
        <v>45838</v>
      </c>
      <c r="DJ59" s="125">
        <v>45838</v>
      </c>
      <c r="DK59" s="125">
        <v>45473</v>
      </c>
      <c r="DL59" s="125">
        <v>45473</v>
      </c>
      <c r="DM59" s="125">
        <v>45473</v>
      </c>
      <c r="DN59" s="125">
        <v>45473</v>
      </c>
      <c r="DO59" s="125">
        <v>45473</v>
      </c>
      <c r="DP59" s="125">
        <v>45473</v>
      </c>
      <c r="DQ59" s="125">
        <v>45473</v>
      </c>
      <c r="DR59" s="125">
        <v>45473</v>
      </c>
      <c r="DS59" s="125">
        <v>45473</v>
      </c>
      <c r="DT59" s="125">
        <v>45473</v>
      </c>
      <c r="DU59" s="125">
        <v>45473</v>
      </c>
      <c r="DV59" s="125">
        <v>45473</v>
      </c>
      <c r="DW59" s="125">
        <v>45107</v>
      </c>
      <c r="DX59" s="126" t="s">
        <v>141</v>
      </c>
      <c r="DY59" s="126" t="s">
        <v>141</v>
      </c>
      <c r="DZ59" s="126" t="s">
        <v>141</v>
      </c>
      <c r="EA59" s="126" t="s">
        <v>141</v>
      </c>
      <c r="EB59" s="126" t="s">
        <v>141</v>
      </c>
      <c r="EC59" s="126" t="s">
        <v>141</v>
      </c>
      <c r="ED59" s="126" t="s">
        <v>141</v>
      </c>
      <c r="EE59" s="126" t="s">
        <v>141</v>
      </c>
      <c r="EF59" s="126" t="s">
        <v>141</v>
      </c>
      <c r="EG59" s="126" t="s">
        <v>141</v>
      </c>
      <c r="EH59" s="126" t="s">
        <v>141</v>
      </c>
      <c r="EI59" s="126" t="s">
        <v>141</v>
      </c>
      <c r="EJ59" s="126" t="s">
        <v>141</v>
      </c>
      <c r="EK59" s="126" t="s">
        <v>141</v>
      </c>
      <c r="EL59" s="126" t="s">
        <v>141</v>
      </c>
      <c r="EM59" s="126" t="s">
        <v>141</v>
      </c>
      <c r="EN59" s="126" t="s">
        <v>141</v>
      </c>
      <c r="EO59" s="126" t="s">
        <v>141</v>
      </c>
      <c r="EP59" s="126" t="s">
        <v>141</v>
      </c>
      <c r="EQ59" s="126" t="s">
        <v>141</v>
      </c>
      <c r="ER59" s="126" t="s">
        <v>141</v>
      </c>
      <c r="ES59" s="126" t="s">
        <v>141</v>
      </c>
      <c r="ET59" s="126" t="s">
        <v>141</v>
      </c>
      <c r="EU59" s="126" t="s">
        <v>141</v>
      </c>
      <c r="EV59" s="126" t="s">
        <v>141</v>
      </c>
      <c r="EW59" s="126" t="s">
        <v>151</v>
      </c>
      <c r="EX59" s="126" t="s">
        <v>199</v>
      </c>
      <c r="EY59" s="123">
        <v>150851.85870007999</v>
      </c>
      <c r="EZ59" s="126" t="s">
        <v>161</v>
      </c>
      <c r="FA59" s="126" t="s">
        <v>144</v>
      </c>
      <c r="FB59" s="126" t="s">
        <v>144</v>
      </c>
      <c r="FC59" s="126" t="s">
        <v>144</v>
      </c>
      <c r="FD59" s="126" t="s">
        <v>144</v>
      </c>
      <c r="FE59" s="126" t="s">
        <v>144</v>
      </c>
      <c r="FF59" s="126" t="s">
        <v>144</v>
      </c>
      <c r="FG59" s="126" t="s">
        <v>144</v>
      </c>
      <c r="FH59" s="126" t="s">
        <v>144</v>
      </c>
      <c r="FI59" s="126" t="s">
        <v>144</v>
      </c>
      <c r="FJ59" s="126" t="s">
        <v>144</v>
      </c>
      <c r="FK59" s="126" t="s">
        <v>144</v>
      </c>
      <c r="FL59" s="126" t="s">
        <v>144</v>
      </c>
      <c r="FM59" s="126" t="s">
        <v>144</v>
      </c>
      <c r="FN59" s="126" t="s">
        <v>144</v>
      </c>
      <c r="FO59" s="126" t="s">
        <v>144</v>
      </c>
      <c r="FP59" s="126" t="s">
        <v>144</v>
      </c>
      <c r="FQ59" s="126" t="s">
        <v>144</v>
      </c>
      <c r="FR59" s="126" t="s">
        <v>144</v>
      </c>
      <c r="FS59" s="126" t="s">
        <v>144</v>
      </c>
      <c r="FT59" s="126" t="s">
        <v>144</v>
      </c>
      <c r="FU59" s="126" t="s">
        <v>144</v>
      </c>
      <c r="FV59" s="126" t="s">
        <v>144</v>
      </c>
      <c r="FW59" s="126" t="s">
        <v>144</v>
      </c>
      <c r="FX59" s="126" t="s">
        <v>144</v>
      </c>
      <c r="FY59" s="126" t="s">
        <v>144</v>
      </c>
      <c r="FZ59" s="126" t="s">
        <v>261</v>
      </c>
      <c r="GA59" s="126" t="s">
        <v>163</v>
      </c>
    </row>
    <row r="60" spans="1:183" ht="14.25" customHeight="1">
      <c r="A60" s="121">
        <v>58</v>
      </c>
      <c r="B60" s="121" t="s">
        <v>198</v>
      </c>
      <c r="C60" s="122">
        <v>3.39E-4</v>
      </c>
      <c r="D60" s="122">
        <v>3.39E-4</v>
      </c>
      <c r="E60" s="122">
        <v>3.39E-4</v>
      </c>
      <c r="F60" s="122">
        <v>3.39E-4</v>
      </c>
      <c r="G60" s="122">
        <v>3.39E-4</v>
      </c>
      <c r="H60" s="122">
        <v>3.39E-4</v>
      </c>
      <c r="I60" s="122">
        <v>3.39E-4</v>
      </c>
      <c r="J60" s="122">
        <v>3.39E-4</v>
      </c>
      <c r="K60" s="122">
        <v>3.39E-4</v>
      </c>
      <c r="L60" s="122">
        <v>3.39E-4</v>
      </c>
      <c r="M60" s="122">
        <v>3.39E-4</v>
      </c>
      <c r="N60" s="122">
        <v>3.39E-4</v>
      </c>
      <c r="O60" s="122">
        <v>3.39E-4</v>
      </c>
      <c r="P60" s="122">
        <v>3.39E-4</v>
      </c>
      <c r="Q60" s="122">
        <v>3.39E-4</v>
      </c>
      <c r="R60" s="122">
        <v>3.39E-4</v>
      </c>
      <c r="S60" s="122">
        <v>3.39E-4</v>
      </c>
      <c r="T60" s="122">
        <v>3.39E-4</v>
      </c>
      <c r="U60" s="122">
        <v>4.1199999999999999E-4</v>
      </c>
      <c r="V60" s="122">
        <v>4.1199999999999999E-4</v>
      </c>
      <c r="W60" s="122">
        <v>4.1199999999999999E-4</v>
      </c>
      <c r="X60" s="122">
        <v>4.1199999999999999E-4</v>
      </c>
      <c r="Y60" s="122">
        <v>4.1199999999999999E-4</v>
      </c>
      <c r="Z60" s="122">
        <v>4.1199999999999999E-4</v>
      </c>
      <c r="AA60" s="122">
        <v>4.1199999999999999E-4</v>
      </c>
      <c r="AB60" s="123">
        <v>0.24685799999999999</v>
      </c>
      <c r="AC60" s="123">
        <v>0.24685799999999999</v>
      </c>
      <c r="AD60" s="123">
        <v>0.24685799999999999</v>
      </c>
      <c r="AE60" s="123">
        <v>0.24685799999999999</v>
      </c>
      <c r="AF60" s="123">
        <v>0.24685799999999999</v>
      </c>
      <c r="AG60" s="123">
        <v>0.24685799999999999</v>
      </c>
      <c r="AH60" s="123">
        <v>0.24685799999999999</v>
      </c>
      <c r="AI60" s="123">
        <v>0.24685799999999999</v>
      </c>
      <c r="AJ60" s="123">
        <v>0.24685799999999999</v>
      </c>
      <c r="AK60" s="123">
        <v>0.24685799999999999</v>
      </c>
      <c r="AL60" s="123">
        <v>0.24685799999999999</v>
      </c>
      <c r="AM60" s="123">
        <v>0.24685799999999999</v>
      </c>
      <c r="AN60" s="123">
        <v>0.24685799999999999</v>
      </c>
      <c r="AO60" s="123">
        <v>0.24685799999999999</v>
      </c>
      <c r="AP60" s="123">
        <v>0.24685799999999999</v>
      </c>
      <c r="AQ60" s="123">
        <v>0.24685799999999999</v>
      </c>
      <c r="AR60" s="123">
        <v>0.24685799999999999</v>
      </c>
      <c r="AS60" s="123">
        <v>0.24685799999999999</v>
      </c>
      <c r="AT60" s="123">
        <v>0.299572</v>
      </c>
      <c r="AU60" s="123">
        <v>0.299572</v>
      </c>
      <c r="AV60" s="123">
        <v>0.299572</v>
      </c>
      <c r="AW60" s="123">
        <v>0.299572</v>
      </c>
      <c r="AX60" s="123">
        <v>0.299572</v>
      </c>
      <c r="AY60" s="123">
        <v>0.299572</v>
      </c>
      <c r="AZ60" s="123">
        <v>0.299572</v>
      </c>
      <c r="BA60" s="124">
        <v>0</v>
      </c>
      <c r="BB60" s="124">
        <v>0</v>
      </c>
      <c r="BC60" s="124">
        <v>0</v>
      </c>
      <c r="BD60" s="124">
        <v>0</v>
      </c>
      <c r="BE60" s="124">
        <v>0</v>
      </c>
      <c r="BF60" s="124">
        <v>0</v>
      </c>
      <c r="BG60" s="124">
        <v>0</v>
      </c>
      <c r="BH60" s="124">
        <v>0</v>
      </c>
      <c r="BI60" s="124">
        <v>0</v>
      </c>
      <c r="BJ60" s="124">
        <v>0</v>
      </c>
      <c r="BK60" s="124">
        <v>0</v>
      </c>
      <c r="BL60" s="124">
        <v>0</v>
      </c>
      <c r="BM60" s="124">
        <v>0</v>
      </c>
      <c r="BN60" s="124">
        <v>0</v>
      </c>
      <c r="BO60" s="124">
        <v>0</v>
      </c>
      <c r="BP60" s="124">
        <v>0</v>
      </c>
      <c r="BQ60" s="124">
        <v>0</v>
      </c>
      <c r="BR60" s="127">
        <v>-5.2713999999999997E-2</v>
      </c>
      <c r="BS60" s="124">
        <v>0</v>
      </c>
      <c r="BT60" s="124">
        <v>0</v>
      </c>
      <c r="BU60" s="124">
        <v>0</v>
      </c>
      <c r="BV60" s="124">
        <v>0</v>
      </c>
      <c r="BW60" s="124">
        <v>0</v>
      </c>
      <c r="BX60" s="124">
        <v>0</v>
      </c>
      <c r="BY60" s="124">
        <v>0</v>
      </c>
      <c r="BZ60" s="123">
        <v>4.6944724300000003</v>
      </c>
      <c r="CA60" s="123">
        <v>4.6944724300000003</v>
      </c>
      <c r="CB60" s="123">
        <v>4.6944724300000003</v>
      </c>
      <c r="CC60" s="123">
        <v>4.6944724300000003</v>
      </c>
      <c r="CD60" s="123">
        <v>4.6944724300000003</v>
      </c>
      <c r="CE60" s="123">
        <v>4.6944724300000003</v>
      </c>
      <c r="CF60" s="123">
        <v>4.6944724300000003</v>
      </c>
      <c r="CG60" s="123">
        <v>4.6944724300000003</v>
      </c>
      <c r="CH60" s="123">
        <v>4.6944724300000003</v>
      </c>
      <c r="CI60" s="123">
        <v>4.6944724300000003</v>
      </c>
      <c r="CJ60" s="123">
        <v>4.6944724300000003</v>
      </c>
      <c r="CK60" s="123">
        <v>4.6944724300000003</v>
      </c>
      <c r="CL60" s="123">
        <v>4.6944724300000003</v>
      </c>
      <c r="CM60" s="123">
        <v>4.6944724300000003</v>
      </c>
      <c r="CN60" s="123">
        <v>4.6944724300000003</v>
      </c>
      <c r="CO60" s="123">
        <v>4.6944724300000003</v>
      </c>
      <c r="CP60" s="123">
        <v>4.6944724300000003</v>
      </c>
      <c r="CQ60" s="123">
        <v>4.6944724300000003</v>
      </c>
      <c r="CR60" s="123">
        <v>4.0250823799999997</v>
      </c>
      <c r="CS60" s="123">
        <v>4.0250823799999997</v>
      </c>
      <c r="CT60" s="123">
        <v>4.0250823799999997</v>
      </c>
      <c r="CU60" s="123">
        <v>4.0250823799999997</v>
      </c>
      <c r="CV60" s="123">
        <v>4.0250823799999997</v>
      </c>
      <c r="CW60" s="123">
        <v>4.0250823799999997</v>
      </c>
      <c r="CX60" s="123">
        <v>4.0250823799999997</v>
      </c>
      <c r="CY60" s="125">
        <v>45657</v>
      </c>
      <c r="CZ60" s="125">
        <v>45657</v>
      </c>
      <c r="DA60" s="125">
        <v>45657</v>
      </c>
      <c r="DB60" s="125">
        <v>45657</v>
      </c>
      <c r="DC60" s="125">
        <v>45657</v>
      </c>
      <c r="DD60" s="125">
        <v>45657</v>
      </c>
      <c r="DE60" s="125">
        <v>45657</v>
      </c>
      <c r="DF60" s="125">
        <v>45657</v>
      </c>
      <c r="DG60" s="125">
        <v>45657</v>
      </c>
      <c r="DH60" s="125">
        <v>45657</v>
      </c>
      <c r="DI60" s="125">
        <v>45657</v>
      </c>
      <c r="DJ60" s="125">
        <v>45657</v>
      </c>
      <c r="DK60" s="125">
        <v>45657</v>
      </c>
      <c r="DL60" s="125">
        <v>45657</v>
      </c>
      <c r="DM60" s="125">
        <v>45657</v>
      </c>
      <c r="DN60" s="125">
        <v>45657</v>
      </c>
      <c r="DO60" s="125">
        <v>45657</v>
      </c>
      <c r="DP60" s="125">
        <v>45657</v>
      </c>
      <c r="DQ60" s="125">
        <v>45291</v>
      </c>
      <c r="DR60" s="125">
        <v>45291</v>
      </c>
      <c r="DS60" s="125">
        <v>45291</v>
      </c>
      <c r="DT60" s="125">
        <v>45291</v>
      </c>
      <c r="DU60" s="125">
        <v>45291</v>
      </c>
      <c r="DV60" s="125">
        <v>45291</v>
      </c>
      <c r="DW60" s="125">
        <v>45291</v>
      </c>
      <c r="DX60" s="126" t="s">
        <v>150</v>
      </c>
      <c r="DY60" s="126" t="s">
        <v>150</v>
      </c>
      <c r="DZ60" s="126" t="s">
        <v>150</v>
      </c>
      <c r="EA60" s="126" t="s">
        <v>150</v>
      </c>
      <c r="EB60" s="126" t="s">
        <v>150</v>
      </c>
      <c r="EC60" s="126" t="s">
        <v>150</v>
      </c>
      <c r="ED60" s="126" t="s">
        <v>150</v>
      </c>
      <c r="EE60" s="126" t="s">
        <v>150</v>
      </c>
      <c r="EF60" s="126" t="s">
        <v>150</v>
      </c>
      <c r="EG60" s="126" t="s">
        <v>150</v>
      </c>
      <c r="EH60" s="126" t="s">
        <v>150</v>
      </c>
      <c r="EI60" s="126" t="s">
        <v>150</v>
      </c>
      <c r="EJ60" s="126" t="s">
        <v>150</v>
      </c>
      <c r="EK60" s="126" t="s">
        <v>150</v>
      </c>
      <c r="EL60" s="126" t="s">
        <v>150</v>
      </c>
      <c r="EM60" s="126" t="s">
        <v>150</v>
      </c>
      <c r="EN60" s="126" t="s">
        <v>150</v>
      </c>
      <c r="EO60" s="126" t="s">
        <v>150</v>
      </c>
      <c r="EP60" s="126" t="s">
        <v>150</v>
      </c>
      <c r="EQ60" s="126" t="s">
        <v>150</v>
      </c>
      <c r="ER60" s="126" t="s">
        <v>150</v>
      </c>
      <c r="ES60" s="126" t="s">
        <v>150</v>
      </c>
      <c r="ET60" s="126" t="s">
        <v>150</v>
      </c>
      <c r="EU60" s="126" t="s">
        <v>150</v>
      </c>
      <c r="EV60" s="126" t="s">
        <v>150</v>
      </c>
      <c r="EW60" s="126" t="s">
        <v>151</v>
      </c>
      <c r="EX60" s="126" t="s">
        <v>199</v>
      </c>
      <c r="EY60" s="123">
        <v>101974.41468382</v>
      </c>
      <c r="EZ60" s="126" t="s">
        <v>165</v>
      </c>
      <c r="FA60" s="126" t="s">
        <v>144</v>
      </c>
      <c r="FB60" s="126" t="s">
        <v>144</v>
      </c>
      <c r="FC60" s="126" t="s">
        <v>144</v>
      </c>
      <c r="FD60" s="126" t="s">
        <v>144</v>
      </c>
      <c r="FE60" s="126" t="s">
        <v>144</v>
      </c>
      <c r="FF60" s="126" t="s">
        <v>144</v>
      </c>
      <c r="FG60" s="126" t="s">
        <v>157</v>
      </c>
      <c r="FH60" s="126" t="s">
        <v>157</v>
      </c>
      <c r="FI60" s="126" t="s">
        <v>157</v>
      </c>
      <c r="FJ60" s="126" t="s">
        <v>157</v>
      </c>
      <c r="FK60" s="126" t="s">
        <v>157</v>
      </c>
      <c r="FL60" s="126" t="s">
        <v>157</v>
      </c>
      <c r="FM60" s="126" t="s">
        <v>144</v>
      </c>
      <c r="FN60" s="126" t="s">
        <v>144</v>
      </c>
      <c r="FO60" s="126" t="s">
        <v>144</v>
      </c>
      <c r="FP60" s="126" t="s">
        <v>144</v>
      </c>
      <c r="FQ60" s="126" t="s">
        <v>144</v>
      </c>
      <c r="FR60" s="126" t="s">
        <v>144</v>
      </c>
      <c r="FS60" s="126" t="s">
        <v>144</v>
      </c>
      <c r="FT60" s="126" t="s">
        <v>144</v>
      </c>
      <c r="FU60" s="126" t="s">
        <v>144</v>
      </c>
      <c r="FV60" s="126" t="s">
        <v>144</v>
      </c>
      <c r="FW60" s="126" t="s">
        <v>144</v>
      </c>
      <c r="FX60" s="126" t="s">
        <v>144</v>
      </c>
      <c r="FY60" s="126" t="s">
        <v>144</v>
      </c>
      <c r="FZ60" s="126" t="s">
        <v>200</v>
      </c>
      <c r="GA60" s="126" t="s">
        <v>201</v>
      </c>
    </row>
    <row r="61" spans="1:183" ht="14.25" customHeight="1">
      <c r="A61" s="121">
        <v>59</v>
      </c>
      <c r="B61" s="121" t="s">
        <v>423</v>
      </c>
      <c r="C61" s="122">
        <v>3.2899999999999997E-4</v>
      </c>
      <c r="D61" s="122">
        <v>3.2899999999999997E-4</v>
      </c>
      <c r="E61" s="122">
        <v>3.2899999999999997E-4</v>
      </c>
      <c r="F61" s="122">
        <v>3.3E-4</v>
      </c>
      <c r="G61" s="122">
        <v>3.28E-4</v>
      </c>
      <c r="H61" s="122">
        <v>3.3100000000000002E-4</v>
      </c>
      <c r="I61" s="122">
        <v>3.1100000000000002E-4</v>
      </c>
      <c r="J61" s="122">
        <v>3.1799999999999998E-4</v>
      </c>
      <c r="K61" s="122">
        <v>3.1700000000000001E-4</v>
      </c>
      <c r="L61" s="122">
        <v>3.1500000000000001E-4</v>
      </c>
      <c r="M61" s="122">
        <v>2.13E-4</v>
      </c>
      <c r="N61" s="122">
        <v>2.13E-4</v>
      </c>
      <c r="O61" s="122">
        <v>2.14E-4</v>
      </c>
      <c r="P61" s="122">
        <v>2.14E-4</v>
      </c>
      <c r="Q61" s="122">
        <v>2.13E-4</v>
      </c>
      <c r="R61" s="122">
        <v>2.1100000000000001E-4</v>
      </c>
      <c r="S61" s="122">
        <v>2.12E-4</v>
      </c>
      <c r="T61" s="122">
        <v>2.13E-4</v>
      </c>
      <c r="U61" s="122">
        <v>2.1599999999999999E-4</v>
      </c>
      <c r="V61" s="122">
        <v>2.1599999999999999E-4</v>
      </c>
      <c r="W61" s="122">
        <v>2.41E-4</v>
      </c>
      <c r="X61" s="122">
        <v>2.23E-4</v>
      </c>
      <c r="Y61" s="122">
        <v>2.1800000000000001E-4</v>
      </c>
      <c r="Z61" s="122">
        <v>2.1800000000000001E-4</v>
      </c>
      <c r="AA61" s="122">
        <v>3.21E-4</v>
      </c>
      <c r="AB61" s="123">
        <v>0.239402</v>
      </c>
      <c r="AC61" s="123">
        <v>0.239402</v>
      </c>
      <c r="AD61" s="123">
        <v>0.239402</v>
      </c>
      <c r="AE61" s="123">
        <v>0.23998</v>
      </c>
      <c r="AF61" s="123">
        <v>0.23863200000000001</v>
      </c>
      <c r="AG61" s="123">
        <v>0.24060899999999999</v>
      </c>
      <c r="AH61" s="123">
        <v>0.22656399999999999</v>
      </c>
      <c r="AI61" s="123">
        <v>0.231017</v>
      </c>
      <c r="AJ61" s="123">
        <v>0.23033699999999999</v>
      </c>
      <c r="AK61" s="123">
        <v>0.228908</v>
      </c>
      <c r="AL61" s="123">
        <v>0.15467</v>
      </c>
      <c r="AM61" s="123">
        <v>0.154802</v>
      </c>
      <c r="AN61" s="123">
        <v>0.155309</v>
      </c>
      <c r="AO61" s="123">
        <v>0.15550800000000001</v>
      </c>
      <c r="AP61" s="123">
        <v>0.154978</v>
      </c>
      <c r="AQ61" s="123">
        <v>0.153644</v>
      </c>
      <c r="AR61" s="123">
        <v>0.15396000000000001</v>
      </c>
      <c r="AS61" s="123">
        <v>0.15465100000000001</v>
      </c>
      <c r="AT61" s="123">
        <v>0.15693699999999999</v>
      </c>
      <c r="AU61" s="123">
        <v>0.15740000000000001</v>
      </c>
      <c r="AV61" s="123">
        <v>0.17499799999999999</v>
      </c>
      <c r="AW61" s="123">
        <v>0.162134</v>
      </c>
      <c r="AX61" s="123">
        <v>0.158278</v>
      </c>
      <c r="AY61" s="123">
        <v>0.158863</v>
      </c>
      <c r="AZ61" s="123">
        <v>0.23353499999999999</v>
      </c>
      <c r="BA61" s="124">
        <v>0</v>
      </c>
      <c r="BB61" s="124">
        <v>0</v>
      </c>
      <c r="BC61" s="127">
        <v>-5.7799999999999995E-4</v>
      </c>
      <c r="BD61" s="128">
        <v>1.348E-3</v>
      </c>
      <c r="BE61" s="127">
        <v>-1.977E-3</v>
      </c>
      <c r="BF61" s="128">
        <v>1.4045E-2</v>
      </c>
      <c r="BG61" s="127">
        <v>-4.4530000000000004E-3</v>
      </c>
      <c r="BH61" s="128">
        <v>6.8000000000000005E-4</v>
      </c>
      <c r="BI61" s="128">
        <v>1.4289999999999999E-3</v>
      </c>
      <c r="BJ61" s="128">
        <v>7.4237999999999998E-2</v>
      </c>
      <c r="BK61" s="127">
        <v>-1.3200000000000001E-4</v>
      </c>
      <c r="BL61" s="127">
        <v>-5.0699999999999996E-4</v>
      </c>
      <c r="BM61" s="127">
        <v>-1.9900000000000001E-4</v>
      </c>
      <c r="BN61" s="128">
        <v>5.2999999999999998E-4</v>
      </c>
      <c r="BO61" s="128">
        <v>1.3339999999999999E-3</v>
      </c>
      <c r="BP61" s="127">
        <v>-3.1599999999999998E-4</v>
      </c>
      <c r="BQ61" s="127">
        <v>-6.9099999999999999E-4</v>
      </c>
      <c r="BR61" s="127">
        <v>-2.2859999999999998E-3</v>
      </c>
      <c r="BS61" s="127">
        <v>-4.6299999999999998E-4</v>
      </c>
      <c r="BT61" s="127">
        <v>-1.7597999999999999E-2</v>
      </c>
      <c r="BU61" s="128">
        <v>1.2864E-2</v>
      </c>
      <c r="BV61" s="128">
        <v>3.8560000000000001E-3</v>
      </c>
      <c r="BW61" s="127">
        <v>-5.8500000000000002E-4</v>
      </c>
      <c r="BX61" s="127">
        <v>-7.4672000000000002E-2</v>
      </c>
      <c r="BY61" s="124">
        <v>0</v>
      </c>
      <c r="BZ61" s="123">
        <v>3.0786283299999999</v>
      </c>
      <c r="CA61" s="123">
        <v>3.0786283299999999</v>
      </c>
      <c r="CB61" s="123">
        <v>3.0786283299999999</v>
      </c>
      <c r="CC61" s="123">
        <v>3.6424475799999998</v>
      </c>
      <c r="CD61" s="123">
        <v>3.5429351900000001</v>
      </c>
      <c r="CE61" s="123">
        <v>3.8704299</v>
      </c>
      <c r="CF61" s="123">
        <v>3.6810151900000001</v>
      </c>
      <c r="CG61" s="123">
        <v>3.7320437200000001</v>
      </c>
      <c r="CH61" s="123">
        <v>3.4399631099999999</v>
      </c>
      <c r="CI61" s="123">
        <v>3.42730654</v>
      </c>
      <c r="CJ61" s="123">
        <v>2.3646361499999999</v>
      </c>
      <c r="CK61" s="123">
        <v>2.5874617999999998</v>
      </c>
      <c r="CL61" s="123">
        <v>2.7647552000000002</v>
      </c>
      <c r="CM61" s="123">
        <v>2.8568957099999999</v>
      </c>
      <c r="CN61" s="123">
        <v>2.5358555699999998</v>
      </c>
      <c r="CO61" s="123">
        <v>2.2597965900000001</v>
      </c>
      <c r="CP61" s="123">
        <v>2.5332375100000002</v>
      </c>
      <c r="CQ61" s="123">
        <v>2.9409816800000002</v>
      </c>
      <c r="CR61" s="123">
        <v>2.8417593299999999</v>
      </c>
      <c r="CS61" s="123">
        <v>2.8445839500000001</v>
      </c>
      <c r="CT61" s="123">
        <v>3.3219428099999999</v>
      </c>
      <c r="CU61" s="123">
        <v>2.8502541300000002</v>
      </c>
      <c r="CV61" s="123">
        <v>2.6725978000000001</v>
      </c>
      <c r="CW61" s="123">
        <v>2.4328308999999999</v>
      </c>
      <c r="CX61" s="123">
        <v>3.2938369700000001</v>
      </c>
      <c r="CY61" s="125">
        <v>46112</v>
      </c>
      <c r="CZ61" s="125">
        <v>46112</v>
      </c>
      <c r="DA61" s="125">
        <v>46112</v>
      </c>
      <c r="DB61" s="125">
        <v>46081</v>
      </c>
      <c r="DC61" s="125">
        <v>46053</v>
      </c>
      <c r="DD61" s="125">
        <v>46022</v>
      </c>
      <c r="DE61" s="125">
        <v>45991</v>
      </c>
      <c r="DF61" s="125">
        <v>45961</v>
      </c>
      <c r="DG61" s="125">
        <v>45930</v>
      </c>
      <c r="DH61" s="125">
        <v>45900</v>
      </c>
      <c r="DI61" s="125">
        <v>45869</v>
      </c>
      <c r="DJ61" s="125">
        <v>45838</v>
      </c>
      <c r="DK61" s="125">
        <v>45808</v>
      </c>
      <c r="DL61" s="125">
        <v>45777</v>
      </c>
      <c r="DM61" s="125">
        <v>45747</v>
      </c>
      <c r="DN61" s="125">
        <v>45716</v>
      </c>
      <c r="DO61" s="125">
        <v>45688</v>
      </c>
      <c r="DP61" s="125">
        <v>45657</v>
      </c>
      <c r="DQ61" s="125">
        <v>45626</v>
      </c>
      <c r="DR61" s="125">
        <v>45596</v>
      </c>
      <c r="DS61" s="125">
        <v>45565</v>
      </c>
      <c r="DT61" s="125">
        <v>45535</v>
      </c>
      <c r="DU61" s="125">
        <v>45504</v>
      </c>
      <c r="DV61" s="125">
        <v>45473</v>
      </c>
      <c r="DW61" s="125">
        <v>45412</v>
      </c>
      <c r="DX61" s="126" t="s">
        <v>150</v>
      </c>
      <c r="DY61" s="126" t="s">
        <v>150</v>
      </c>
      <c r="DZ61" s="126" t="s">
        <v>150</v>
      </c>
      <c r="EA61" s="126" t="s">
        <v>150</v>
      </c>
      <c r="EB61" s="126" t="s">
        <v>150</v>
      </c>
      <c r="EC61" s="126" t="s">
        <v>150</v>
      </c>
      <c r="ED61" s="126" t="s">
        <v>150</v>
      </c>
      <c r="EE61" s="126" t="s">
        <v>150</v>
      </c>
      <c r="EF61" s="126" t="s">
        <v>150</v>
      </c>
      <c r="EG61" s="126" t="s">
        <v>150</v>
      </c>
      <c r="EH61" s="126" t="s">
        <v>150</v>
      </c>
      <c r="EI61" s="126" t="s">
        <v>150</v>
      </c>
      <c r="EJ61" s="126" t="s">
        <v>150</v>
      </c>
      <c r="EK61" s="126" t="s">
        <v>150</v>
      </c>
      <c r="EL61" s="126" t="s">
        <v>150</v>
      </c>
      <c r="EM61" s="126" t="s">
        <v>150</v>
      </c>
      <c r="EN61" s="126" t="s">
        <v>150</v>
      </c>
      <c r="EO61" s="126" t="s">
        <v>150</v>
      </c>
      <c r="EP61" s="126" t="s">
        <v>150</v>
      </c>
      <c r="EQ61" s="126" t="s">
        <v>150</v>
      </c>
      <c r="ER61" s="126" t="s">
        <v>150</v>
      </c>
      <c r="ES61" s="126" t="s">
        <v>150</v>
      </c>
      <c r="ET61" s="126" t="s">
        <v>150</v>
      </c>
      <c r="EU61" s="126" t="s">
        <v>150</v>
      </c>
      <c r="EV61" s="126" t="s">
        <v>150</v>
      </c>
      <c r="EW61" s="126" t="s">
        <v>151</v>
      </c>
      <c r="EX61" s="126" t="s">
        <v>152</v>
      </c>
      <c r="EY61" s="123">
        <v>36998.491758149998</v>
      </c>
      <c r="EZ61" s="126" t="s">
        <v>402</v>
      </c>
      <c r="FA61" s="126" t="s">
        <v>144</v>
      </c>
      <c r="FB61" s="126" t="s">
        <v>144</v>
      </c>
      <c r="FC61" s="126" t="s">
        <v>144</v>
      </c>
      <c r="FD61" s="126" t="s">
        <v>144</v>
      </c>
      <c r="FE61" s="126" t="s">
        <v>144</v>
      </c>
      <c r="FF61" s="126" t="s">
        <v>144</v>
      </c>
      <c r="FG61" s="126" t="s">
        <v>144</v>
      </c>
      <c r="FH61" s="126" t="s">
        <v>144</v>
      </c>
      <c r="FI61" s="126" t="s">
        <v>144</v>
      </c>
      <c r="FJ61" s="126" t="s">
        <v>144</v>
      </c>
      <c r="FK61" s="126" t="s">
        <v>144</v>
      </c>
      <c r="FL61" s="126" t="s">
        <v>144</v>
      </c>
      <c r="FM61" s="126" t="s">
        <v>144</v>
      </c>
      <c r="FN61" s="126" t="s">
        <v>144</v>
      </c>
      <c r="FO61" s="126" t="s">
        <v>144</v>
      </c>
      <c r="FP61" s="126" t="s">
        <v>144</v>
      </c>
      <c r="FQ61" s="126" t="s">
        <v>144</v>
      </c>
      <c r="FR61" s="126" t="s">
        <v>144</v>
      </c>
      <c r="FS61" s="126" t="s">
        <v>144</v>
      </c>
      <c r="FT61" s="126" t="s">
        <v>144</v>
      </c>
      <c r="FU61" s="126" t="s">
        <v>144</v>
      </c>
      <c r="FV61" s="126" t="s">
        <v>144</v>
      </c>
      <c r="FW61" s="126" t="s">
        <v>144</v>
      </c>
      <c r="FX61" s="126" t="s">
        <v>144</v>
      </c>
      <c r="FY61" s="126" t="s">
        <v>144</v>
      </c>
      <c r="FZ61" s="126" t="s">
        <v>287</v>
      </c>
      <c r="GA61" s="126" t="s">
        <v>288</v>
      </c>
    </row>
    <row r="62" spans="1:183" ht="14.25" customHeight="1">
      <c r="A62" s="121">
        <v>60</v>
      </c>
      <c r="B62" s="121" t="s">
        <v>319</v>
      </c>
      <c r="C62" s="122">
        <v>3.28E-4</v>
      </c>
      <c r="D62" s="122">
        <v>3.28E-4</v>
      </c>
      <c r="E62" s="122">
        <v>3.28E-4</v>
      </c>
      <c r="F62" s="122">
        <v>3.28E-4</v>
      </c>
      <c r="G62" s="122">
        <v>3.28E-4</v>
      </c>
      <c r="H62" s="122">
        <v>7.3999999999999999E-4</v>
      </c>
      <c r="I62" s="122">
        <v>2.7900000000000001E-4</v>
      </c>
      <c r="J62" s="122">
        <v>2.8600000000000001E-4</v>
      </c>
      <c r="K62" s="122">
        <v>2.8600000000000001E-4</v>
      </c>
      <c r="L62" s="122">
        <v>3.1E-4</v>
      </c>
      <c r="M62" s="122">
        <v>3.1E-4</v>
      </c>
      <c r="N62" s="122">
        <v>2.9999999999999997E-4</v>
      </c>
      <c r="O62" s="122">
        <v>2.8899999999999998E-4</v>
      </c>
      <c r="P62" s="122">
        <v>2.8699999999999998E-4</v>
      </c>
      <c r="Q62" s="122">
        <v>2.8699999999999998E-4</v>
      </c>
      <c r="R62" s="122">
        <v>2.7999999999999998E-4</v>
      </c>
      <c r="S62" s="122">
        <v>2.7999999999999998E-4</v>
      </c>
      <c r="T62" s="122">
        <v>2.7999999999999998E-4</v>
      </c>
      <c r="U62" s="122">
        <v>2.33E-4</v>
      </c>
      <c r="V62" s="122">
        <v>2.2100000000000001E-4</v>
      </c>
      <c r="W62" s="122">
        <v>2.1599999999999999E-4</v>
      </c>
      <c r="X62" s="122">
        <v>2.1599999999999999E-4</v>
      </c>
      <c r="Y62" s="122">
        <v>2.1499999999999999E-4</v>
      </c>
      <c r="Z62" s="122">
        <v>2.0599999999999999E-4</v>
      </c>
      <c r="AA62" s="122">
        <v>2.0599999999999999E-4</v>
      </c>
      <c r="AB62" s="123">
        <v>0.238791</v>
      </c>
      <c r="AC62" s="123">
        <v>0.238791</v>
      </c>
      <c r="AD62" s="123">
        <v>0.238791</v>
      </c>
      <c r="AE62" s="123">
        <v>0.238791</v>
      </c>
      <c r="AF62" s="123">
        <v>0.23891899999999999</v>
      </c>
      <c r="AG62" s="123">
        <v>0.53791</v>
      </c>
      <c r="AH62" s="123">
        <v>0.20321700000000001</v>
      </c>
      <c r="AI62" s="123">
        <v>0.20824500000000001</v>
      </c>
      <c r="AJ62" s="123">
        <v>0.20824500000000001</v>
      </c>
      <c r="AK62" s="123">
        <v>0.22568199999999999</v>
      </c>
      <c r="AL62" s="123">
        <v>0.22568199999999999</v>
      </c>
      <c r="AM62" s="123">
        <v>0.21795900000000001</v>
      </c>
      <c r="AN62" s="123">
        <v>0.210318</v>
      </c>
      <c r="AO62" s="123">
        <v>0.208759</v>
      </c>
      <c r="AP62" s="123">
        <v>0.208759</v>
      </c>
      <c r="AQ62" s="123">
        <v>0.20344300000000001</v>
      </c>
      <c r="AR62" s="123">
        <v>0.20344300000000001</v>
      </c>
      <c r="AS62" s="123">
        <v>0.20344300000000001</v>
      </c>
      <c r="AT62" s="123">
        <v>0.16946900000000001</v>
      </c>
      <c r="AU62" s="123">
        <v>0.16084599999999999</v>
      </c>
      <c r="AV62" s="123">
        <v>0.15728300000000001</v>
      </c>
      <c r="AW62" s="123">
        <v>0.15728300000000001</v>
      </c>
      <c r="AX62" s="123">
        <v>0.15672700000000001</v>
      </c>
      <c r="AY62" s="123">
        <v>0.15013499999999999</v>
      </c>
      <c r="AZ62" s="123">
        <v>0.15013499999999999</v>
      </c>
      <c r="BA62" s="124">
        <v>0</v>
      </c>
      <c r="BB62" s="124">
        <v>0</v>
      </c>
      <c r="BC62" s="124">
        <v>0</v>
      </c>
      <c r="BD62" s="127">
        <v>-1.2799999999999999E-4</v>
      </c>
      <c r="BE62" s="127">
        <v>-0.29899100000000001</v>
      </c>
      <c r="BF62" s="128">
        <v>0.33469300000000002</v>
      </c>
      <c r="BG62" s="127">
        <v>-5.0280000000000004E-3</v>
      </c>
      <c r="BH62" s="124">
        <v>0</v>
      </c>
      <c r="BI62" s="127">
        <v>-1.7437000000000001E-2</v>
      </c>
      <c r="BJ62" s="124">
        <v>0</v>
      </c>
      <c r="BK62" s="128">
        <v>7.7229999999999998E-3</v>
      </c>
      <c r="BL62" s="128">
        <v>7.6410000000000002E-3</v>
      </c>
      <c r="BM62" s="128">
        <v>1.5590000000000001E-3</v>
      </c>
      <c r="BN62" s="124">
        <v>0</v>
      </c>
      <c r="BO62" s="128">
        <v>5.3160000000000004E-3</v>
      </c>
      <c r="BP62" s="124">
        <v>0</v>
      </c>
      <c r="BQ62" s="124">
        <v>0</v>
      </c>
      <c r="BR62" s="128">
        <v>3.3973999999999997E-2</v>
      </c>
      <c r="BS62" s="128">
        <v>8.6230000000000005E-3</v>
      </c>
      <c r="BT62" s="128">
        <v>3.5630000000000002E-3</v>
      </c>
      <c r="BU62" s="124">
        <v>0</v>
      </c>
      <c r="BV62" s="128">
        <v>5.5599999999999996E-4</v>
      </c>
      <c r="BW62" s="128">
        <v>6.5919999999999998E-3</v>
      </c>
      <c r="BX62" s="124">
        <v>0</v>
      </c>
      <c r="BY62" s="128">
        <v>2.2203000000000001E-2</v>
      </c>
      <c r="BZ62" s="123">
        <v>3.3372836000000001</v>
      </c>
      <c r="CA62" s="123">
        <v>3.3372836000000001</v>
      </c>
      <c r="CB62" s="123">
        <v>3.0707710800000001</v>
      </c>
      <c r="CC62" s="123">
        <v>3.6244007900000001</v>
      </c>
      <c r="CD62" s="123">
        <v>3.5471962399999999</v>
      </c>
      <c r="CE62" s="123">
        <v>8.6528057900000004</v>
      </c>
      <c r="CF62" s="123">
        <v>3.3016934</v>
      </c>
      <c r="CG62" s="123">
        <v>3.3641656000000002</v>
      </c>
      <c r="CH62" s="123">
        <v>3.1100306</v>
      </c>
      <c r="CI62" s="123">
        <v>3.3790055200000002</v>
      </c>
      <c r="CJ62" s="123">
        <v>3.4502865100000002</v>
      </c>
      <c r="CK62" s="123">
        <v>3.6431091699999998</v>
      </c>
      <c r="CL62" s="123">
        <v>3.7440057100000002</v>
      </c>
      <c r="CM62" s="123">
        <v>3.8351897799999999</v>
      </c>
      <c r="CN62" s="123">
        <v>3.41585692</v>
      </c>
      <c r="CO62" s="123">
        <v>2.99224048</v>
      </c>
      <c r="CP62" s="123">
        <v>3.34742425</v>
      </c>
      <c r="CQ62" s="123">
        <v>3.86885397</v>
      </c>
      <c r="CR62" s="123">
        <v>3.06868433</v>
      </c>
      <c r="CS62" s="123">
        <v>2.9068611799999999</v>
      </c>
      <c r="CT62" s="123">
        <v>2.9856634400000002</v>
      </c>
      <c r="CU62" s="123">
        <v>2.76497539</v>
      </c>
      <c r="CV62" s="123">
        <v>2.6464084400000001</v>
      </c>
      <c r="CW62" s="123">
        <v>2.2991701500000001</v>
      </c>
      <c r="CX62" s="123">
        <v>2.0865280899999998</v>
      </c>
      <c r="CY62" s="125">
        <v>46142</v>
      </c>
      <c r="CZ62" s="125">
        <v>46142</v>
      </c>
      <c r="DA62" s="125">
        <v>46112</v>
      </c>
      <c r="DB62" s="125">
        <v>46081</v>
      </c>
      <c r="DC62" s="125">
        <v>46053</v>
      </c>
      <c r="DD62" s="125">
        <v>46022</v>
      </c>
      <c r="DE62" s="125">
        <v>45991</v>
      </c>
      <c r="DF62" s="125">
        <v>45961</v>
      </c>
      <c r="DG62" s="125">
        <v>45930</v>
      </c>
      <c r="DH62" s="125">
        <v>45900</v>
      </c>
      <c r="DI62" s="125">
        <v>45869</v>
      </c>
      <c r="DJ62" s="125">
        <v>45838</v>
      </c>
      <c r="DK62" s="125">
        <v>45808</v>
      </c>
      <c r="DL62" s="125">
        <v>45777</v>
      </c>
      <c r="DM62" s="125">
        <v>45747</v>
      </c>
      <c r="DN62" s="125">
        <v>45716</v>
      </c>
      <c r="DO62" s="125">
        <v>45688</v>
      </c>
      <c r="DP62" s="125">
        <v>45657</v>
      </c>
      <c r="DQ62" s="125">
        <v>45626</v>
      </c>
      <c r="DR62" s="125">
        <v>45596</v>
      </c>
      <c r="DS62" s="125">
        <v>45565</v>
      </c>
      <c r="DT62" s="125">
        <v>45535</v>
      </c>
      <c r="DU62" s="125">
        <v>45504</v>
      </c>
      <c r="DV62" s="125">
        <v>45473</v>
      </c>
      <c r="DW62" s="125">
        <v>45443</v>
      </c>
      <c r="DX62" s="126" t="s">
        <v>150</v>
      </c>
      <c r="DY62" s="126" t="s">
        <v>150</v>
      </c>
      <c r="DZ62" s="126" t="s">
        <v>150</v>
      </c>
      <c r="EA62" s="126" t="s">
        <v>150</v>
      </c>
      <c r="EB62" s="126" t="s">
        <v>150</v>
      </c>
      <c r="EC62" s="126" t="s">
        <v>150</v>
      </c>
      <c r="ED62" s="126" t="s">
        <v>150</v>
      </c>
      <c r="EE62" s="126" t="s">
        <v>150</v>
      </c>
      <c r="EF62" s="126" t="s">
        <v>150</v>
      </c>
      <c r="EG62" s="126" t="s">
        <v>150</v>
      </c>
      <c r="EH62" s="126" t="s">
        <v>150</v>
      </c>
      <c r="EI62" s="126" t="s">
        <v>150</v>
      </c>
      <c r="EJ62" s="126" t="s">
        <v>150</v>
      </c>
      <c r="EK62" s="126" t="s">
        <v>150</v>
      </c>
      <c r="EL62" s="126" t="s">
        <v>150</v>
      </c>
      <c r="EM62" s="126" t="s">
        <v>150</v>
      </c>
      <c r="EN62" s="126" t="s">
        <v>150</v>
      </c>
      <c r="EO62" s="126" t="s">
        <v>150</v>
      </c>
      <c r="EP62" s="126" t="s">
        <v>150</v>
      </c>
      <c r="EQ62" s="126" t="s">
        <v>150</v>
      </c>
      <c r="ER62" s="126" t="s">
        <v>150</v>
      </c>
      <c r="ES62" s="126" t="s">
        <v>150</v>
      </c>
      <c r="ET62" s="126" t="s">
        <v>150</v>
      </c>
      <c r="EU62" s="126" t="s">
        <v>150</v>
      </c>
      <c r="EV62" s="126" t="s">
        <v>150</v>
      </c>
      <c r="EW62" s="126" t="s">
        <v>151</v>
      </c>
      <c r="EX62" s="126" t="s">
        <v>173</v>
      </c>
      <c r="EY62" s="123">
        <v>581299.28835096001</v>
      </c>
      <c r="EZ62" s="126" t="s">
        <v>161</v>
      </c>
      <c r="FA62" s="126" t="s">
        <v>144</v>
      </c>
      <c r="FB62" s="126" t="s">
        <v>144</v>
      </c>
      <c r="FC62" s="126" t="s">
        <v>144</v>
      </c>
      <c r="FD62" s="126" t="s">
        <v>144</v>
      </c>
      <c r="FE62" s="126" t="s">
        <v>144</v>
      </c>
      <c r="FF62" s="126" t="s">
        <v>144</v>
      </c>
      <c r="FG62" s="126" t="s">
        <v>144</v>
      </c>
      <c r="FH62" s="126" t="s">
        <v>144</v>
      </c>
      <c r="FI62" s="126" t="s">
        <v>144</v>
      </c>
      <c r="FJ62" s="126" t="s">
        <v>144</v>
      </c>
      <c r="FK62" s="126" t="s">
        <v>144</v>
      </c>
      <c r="FL62" s="126" t="s">
        <v>144</v>
      </c>
      <c r="FM62" s="126" t="s">
        <v>144</v>
      </c>
      <c r="FN62" s="126" t="s">
        <v>144</v>
      </c>
      <c r="FO62" s="126" t="s">
        <v>144</v>
      </c>
      <c r="FP62" s="126" t="s">
        <v>144</v>
      </c>
      <c r="FQ62" s="126" t="s">
        <v>144</v>
      </c>
      <c r="FR62" s="126" t="s">
        <v>144</v>
      </c>
      <c r="FS62" s="126" t="s">
        <v>144</v>
      </c>
      <c r="FT62" s="126" t="s">
        <v>144</v>
      </c>
      <c r="FU62" s="126" t="s">
        <v>144</v>
      </c>
      <c r="FV62" s="126" t="s">
        <v>144</v>
      </c>
      <c r="FW62" s="126" t="s">
        <v>144</v>
      </c>
      <c r="FX62" s="126" t="s">
        <v>144</v>
      </c>
      <c r="FY62" s="126" t="s">
        <v>144</v>
      </c>
      <c r="FZ62" s="126" t="s">
        <v>211</v>
      </c>
      <c r="GA62" s="126" t="s">
        <v>212</v>
      </c>
    </row>
    <row r="63" spans="1:183" ht="14.25" customHeight="1">
      <c r="A63" s="121">
        <v>61</v>
      </c>
      <c r="B63" s="121" t="s">
        <v>186</v>
      </c>
      <c r="C63" s="122">
        <v>2.9100000000000003E-4</v>
      </c>
      <c r="D63" s="122">
        <v>2.9100000000000003E-4</v>
      </c>
      <c r="E63" s="122">
        <v>7.3399999999999995E-4</v>
      </c>
      <c r="F63" s="122">
        <v>8.3900000000000001E-4</v>
      </c>
      <c r="G63" s="122">
        <v>1.1329999999999999E-3</v>
      </c>
      <c r="H63" s="122">
        <v>1.358E-3</v>
      </c>
      <c r="I63" s="122">
        <v>1.359E-3</v>
      </c>
      <c r="J63" s="122">
        <v>1.6169999999999999E-3</v>
      </c>
      <c r="K63" s="122">
        <v>1.6949999999999999E-3</v>
      </c>
      <c r="L63" s="122">
        <v>1.6720000000000001E-3</v>
      </c>
      <c r="M63" s="122">
        <v>1.3960000000000001E-3</v>
      </c>
      <c r="N63" s="122">
        <v>2.0709999999999999E-3</v>
      </c>
      <c r="O63" s="122">
        <v>2.202E-3</v>
      </c>
      <c r="P63" s="122">
        <v>2.0460000000000001E-3</v>
      </c>
      <c r="Q63" s="122">
        <v>2.0460000000000001E-3</v>
      </c>
      <c r="R63" s="122">
        <v>2.0660000000000001E-3</v>
      </c>
      <c r="S63" s="122">
        <v>2.042E-3</v>
      </c>
      <c r="T63" s="122">
        <v>2.0430000000000001E-3</v>
      </c>
      <c r="U63" s="122">
        <v>1.949E-3</v>
      </c>
      <c r="V63" s="122">
        <v>1.949E-3</v>
      </c>
      <c r="W63" s="122">
        <v>1.954E-3</v>
      </c>
      <c r="X63" s="122">
        <v>2.0760000000000002E-3</v>
      </c>
      <c r="Y63" s="122">
        <v>2.0760000000000002E-3</v>
      </c>
      <c r="Z63" s="122">
        <v>1.9959999999999999E-3</v>
      </c>
      <c r="AA63" s="122">
        <v>1.9959999999999999E-3</v>
      </c>
      <c r="AB63" s="123">
        <v>0.21198900000000001</v>
      </c>
      <c r="AC63" s="123">
        <v>0.21198900000000001</v>
      </c>
      <c r="AD63" s="123">
        <v>0.53402400000000005</v>
      </c>
      <c r="AE63" s="123">
        <v>0.61030200000000001</v>
      </c>
      <c r="AF63" s="123">
        <v>0.82404200000000005</v>
      </c>
      <c r="AG63" s="123">
        <v>0.98796499999999998</v>
      </c>
      <c r="AH63" s="123">
        <v>0.98838499999999996</v>
      </c>
      <c r="AI63" s="123">
        <v>1.1757690000000001</v>
      </c>
      <c r="AJ63" s="123">
        <v>1.232801</v>
      </c>
      <c r="AK63" s="123">
        <v>1.2162139999999999</v>
      </c>
      <c r="AL63" s="123">
        <v>1.0155909999999999</v>
      </c>
      <c r="AM63" s="123">
        <v>1.5066619999999999</v>
      </c>
      <c r="AN63" s="123">
        <v>1.6015630000000001</v>
      </c>
      <c r="AO63" s="123">
        <v>1.4884569999999999</v>
      </c>
      <c r="AP63" s="123">
        <v>1.4884569999999999</v>
      </c>
      <c r="AQ63" s="123">
        <v>1.5026170000000001</v>
      </c>
      <c r="AR63" s="123">
        <v>1.4853529999999999</v>
      </c>
      <c r="AS63" s="123">
        <v>1.485752</v>
      </c>
      <c r="AT63" s="123">
        <v>1.4176869999999999</v>
      </c>
      <c r="AU63" s="123">
        <v>1.4175139999999999</v>
      </c>
      <c r="AV63" s="123">
        <v>1.4215690000000001</v>
      </c>
      <c r="AW63" s="123">
        <v>1.5099629999999999</v>
      </c>
      <c r="AX63" s="123">
        <v>1.5096590000000001</v>
      </c>
      <c r="AY63" s="123">
        <v>1.452048</v>
      </c>
      <c r="AZ63" s="123">
        <v>1.451889</v>
      </c>
      <c r="BA63" s="124">
        <v>0</v>
      </c>
      <c r="BB63" s="127">
        <v>-0.32203500000000002</v>
      </c>
      <c r="BC63" s="127">
        <v>-7.6277999999999999E-2</v>
      </c>
      <c r="BD63" s="127">
        <v>-0.21374000000000001</v>
      </c>
      <c r="BE63" s="127">
        <v>-0.16392300000000001</v>
      </c>
      <c r="BF63" s="127">
        <v>-4.2000000000000002E-4</v>
      </c>
      <c r="BG63" s="127">
        <v>-0.187384</v>
      </c>
      <c r="BH63" s="127">
        <v>-5.7031999999999999E-2</v>
      </c>
      <c r="BI63" s="128">
        <v>1.6587000000000001E-2</v>
      </c>
      <c r="BJ63" s="128">
        <v>0.200623</v>
      </c>
      <c r="BK63" s="127">
        <v>-0.49107099999999998</v>
      </c>
      <c r="BL63" s="127">
        <v>-9.4900999999999999E-2</v>
      </c>
      <c r="BM63" s="128">
        <v>0.113106</v>
      </c>
      <c r="BN63" s="124">
        <v>0</v>
      </c>
      <c r="BO63" s="127">
        <v>-1.4160000000000001E-2</v>
      </c>
      <c r="BP63" s="128">
        <v>1.7264000000000002E-2</v>
      </c>
      <c r="BQ63" s="127">
        <v>-3.9899999999999999E-4</v>
      </c>
      <c r="BR63" s="128">
        <v>6.8065000000000001E-2</v>
      </c>
      <c r="BS63" s="128">
        <v>1.73E-4</v>
      </c>
      <c r="BT63" s="127">
        <v>-4.0549999999999996E-3</v>
      </c>
      <c r="BU63" s="127">
        <v>-8.8394E-2</v>
      </c>
      <c r="BV63" s="128">
        <v>3.0400000000000002E-4</v>
      </c>
      <c r="BW63" s="128">
        <v>5.7611000000000002E-2</v>
      </c>
      <c r="BX63" s="128">
        <v>1.5899999999999999E-4</v>
      </c>
      <c r="BY63" s="127">
        <v>-8.8835999999999998E-2</v>
      </c>
      <c r="BZ63" s="123">
        <v>2.9627055200000001</v>
      </c>
      <c r="CA63" s="123">
        <v>2.9627055200000001</v>
      </c>
      <c r="CB63" s="123">
        <v>6.8673671000000001</v>
      </c>
      <c r="CC63" s="123">
        <v>9.2632429599999995</v>
      </c>
      <c r="CD63" s="123">
        <v>12.23443378</v>
      </c>
      <c r="CE63" s="123">
        <v>15.89237842</v>
      </c>
      <c r="CF63" s="123">
        <v>16.058421469999999</v>
      </c>
      <c r="CG63" s="123">
        <v>18.9943654</v>
      </c>
      <c r="CH63" s="123">
        <v>18.411240769999999</v>
      </c>
      <c r="CI63" s="123">
        <v>18.209665879999999</v>
      </c>
      <c r="CJ63" s="123">
        <v>15.526625660000001</v>
      </c>
      <c r="CK63" s="123">
        <v>25.183333359999999</v>
      </c>
      <c r="CL63" s="123">
        <v>28.510450939999998</v>
      </c>
      <c r="CM63" s="123">
        <v>27.345001029999999</v>
      </c>
      <c r="CN63" s="123">
        <v>24.35514706</v>
      </c>
      <c r="CO63" s="123">
        <v>22.10049703</v>
      </c>
      <c r="CP63" s="123">
        <v>24.439802090000001</v>
      </c>
      <c r="CQ63" s="123">
        <v>28.254388330000001</v>
      </c>
      <c r="CR63" s="123">
        <v>25.67097154</v>
      </c>
      <c r="CS63" s="123">
        <v>25.617773679999999</v>
      </c>
      <c r="CT63" s="123">
        <v>26.985285099999999</v>
      </c>
      <c r="CU63" s="123">
        <v>26.54457592</v>
      </c>
      <c r="CV63" s="123">
        <v>25.491295789999999</v>
      </c>
      <c r="CW63" s="123">
        <v>22.236689720000001</v>
      </c>
      <c r="CX63" s="123">
        <v>20.177887739999999</v>
      </c>
      <c r="CY63" s="125">
        <v>46142</v>
      </c>
      <c r="CZ63" s="125">
        <v>46142</v>
      </c>
      <c r="DA63" s="125">
        <v>46112</v>
      </c>
      <c r="DB63" s="125">
        <v>46081</v>
      </c>
      <c r="DC63" s="125">
        <v>46053</v>
      </c>
      <c r="DD63" s="125">
        <v>46022</v>
      </c>
      <c r="DE63" s="125">
        <v>45991</v>
      </c>
      <c r="DF63" s="125">
        <v>45961</v>
      </c>
      <c r="DG63" s="125">
        <v>45930</v>
      </c>
      <c r="DH63" s="125">
        <v>45900</v>
      </c>
      <c r="DI63" s="125">
        <v>45869</v>
      </c>
      <c r="DJ63" s="125">
        <v>45838</v>
      </c>
      <c r="DK63" s="125">
        <v>45808</v>
      </c>
      <c r="DL63" s="125">
        <v>45777</v>
      </c>
      <c r="DM63" s="125">
        <v>45747</v>
      </c>
      <c r="DN63" s="125">
        <v>45716</v>
      </c>
      <c r="DO63" s="125">
        <v>45688</v>
      </c>
      <c r="DP63" s="125">
        <v>45657</v>
      </c>
      <c r="DQ63" s="125">
        <v>45626</v>
      </c>
      <c r="DR63" s="125">
        <v>45596</v>
      </c>
      <c r="DS63" s="125">
        <v>45565</v>
      </c>
      <c r="DT63" s="125">
        <v>45535</v>
      </c>
      <c r="DU63" s="125">
        <v>45504</v>
      </c>
      <c r="DV63" s="125">
        <v>45473</v>
      </c>
      <c r="DW63" s="125">
        <v>45443</v>
      </c>
      <c r="DX63" s="126" t="s">
        <v>150</v>
      </c>
      <c r="DY63" s="126" t="s">
        <v>150</v>
      </c>
      <c r="DZ63" s="126" t="s">
        <v>150</v>
      </c>
      <c r="EA63" s="126" t="s">
        <v>150</v>
      </c>
      <c r="EB63" s="126" t="s">
        <v>150</v>
      </c>
      <c r="EC63" s="126" t="s">
        <v>150</v>
      </c>
      <c r="ED63" s="126" t="s">
        <v>150</v>
      </c>
      <c r="EE63" s="126" t="s">
        <v>150</v>
      </c>
      <c r="EF63" s="126" t="s">
        <v>150</v>
      </c>
      <c r="EG63" s="126" t="s">
        <v>150</v>
      </c>
      <c r="EH63" s="126" t="s">
        <v>150</v>
      </c>
      <c r="EI63" s="126" t="s">
        <v>150</v>
      </c>
      <c r="EJ63" s="126" t="s">
        <v>150</v>
      </c>
      <c r="EK63" s="126" t="s">
        <v>150</v>
      </c>
      <c r="EL63" s="126" t="s">
        <v>150</v>
      </c>
      <c r="EM63" s="126" t="s">
        <v>150</v>
      </c>
      <c r="EN63" s="126" t="s">
        <v>150</v>
      </c>
      <c r="EO63" s="126" t="s">
        <v>150</v>
      </c>
      <c r="EP63" s="126" t="s">
        <v>150</v>
      </c>
      <c r="EQ63" s="126" t="s">
        <v>150</v>
      </c>
      <c r="ER63" s="126" t="s">
        <v>150</v>
      </c>
      <c r="ES63" s="126" t="s">
        <v>150</v>
      </c>
      <c r="ET63" s="126" t="s">
        <v>150</v>
      </c>
      <c r="EU63" s="126" t="s">
        <v>150</v>
      </c>
      <c r="EV63" s="126" t="s">
        <v>150</v>
      </c>
      <c r="EW63" s="126" t="s">
        <v>151</v>
      </c>
      <c r="EX63" s="126" t="s">
        <v>173</v>
      </c>
      <c r="EY63" s="123">
        <v>6072.01138386</v>
      </c>
      <c r="EZ63" s="126" t="s">
        <v>156</v>
      </c>
      <c r="FA63" s="126" t="s">
        <v>144</v>
      </c>
      <c r="FB63" s="126" t="s">
        <v>144</v>
      </c>
      <c r="FC63" s="126" t="s">
        <v>144</v>
      </c>
      <c r="FD63" s="126" t="s">
        <v>144</v>
      </c>
      <c r="FE63" s="126" t="s">
        <v>144</v>
      </c>
      <c r="FF63" s="126" t="s">
        <v>144</v>
      </c>
      <c r="FG63" s="126" t="s">
        <v>144</v>
      </c>
      <c r="FH63" s="126" t="s">
        <v>144</v>
      </c>
      <c r="FI63" s="126" t="s">
        <v>144</v>
      </c>
      <c r="FJ63" s="126" t="s">
        <v>144</v>
      </c>
      <c r="FK63" s="126" t="s">
        <v>144</v>
      </c>
      <c r="FL63" s="126" t="s">
        <v>144</v>
      </c>
      <c r="FM63" s="126" t="s">
        <v>144</v>
      </c>
      <c r="FN63" s="126" t="s">
        <v>144</v>
      </c>
      <c r="FO63" s="126" t="s">
        <v>144</v>
      </c>
      <c r="FP63" s="126" t="s">
        <v>144</v>
      </c>
      <c r="FQ63" s="126" t="s">
        <v>144</v>
      </c>
      <c r="FR63" s="126" t="s">
        <v>144</v>
      </c>
      <c r="FS63" s="126" t="s">
        <v>144</v>
      </c>
      <c r="FT63" s="126" t="s">
        <v>144</v>
      </c>
      <c r="FU63" s="126" t="s">
        <v>144</v>
      </c>
      <c r="FV63" s="126" t="s">
        <v>144</v>
      </c>
      <c r="FW63" s="126" t="s">
        <v>144</v>
      </c>
      <c r="FX63" s="126" t="s">
        <v>144</v>
      </c>
      <c r="FY63" s="126" t="s">
        <v>144</v>
      </c>
      <c r="FZ63" s="126" t="s">
        <v>187</v>
      </c>
      <c r="GA63" s="126" t="s">
        <v>146</v>
      </c>
    </row>
    <row r="64" spans="1:183" ht="14.25" customHeight="1">
      <c r="A64" s="121">
        <v>62</v>
      </c>
      <c r="B64" s="121" t="s">
        <v>177</v>
      </c>
      <c r="C64" s="122">
        <v>2.8800000000000001E-4</v>
      </c>
      <c r="D64" s="122">
        <v>2.8800000000000001E-4</v>
      </c>
      <c r="E64" s="122">
        <v>2.6800000000000001E-4</v>
      </c>
      <c r="F64" s="122">
        <v>3.1399999999999999E-4</v>
      </c>
      <c r="G64" s="122">
        <v>3.0800000000000001E-4</v>
      </c>
      <c r="H64" s="122">
        <v>2.9500000000000001E-4</v>
      </c>
      <c r="I64" s="122">
        <v>2.5500000000000002E-4</v>
      </c>
      <c r="J64" s="122">
        <v>2.5500000000000002E-4</v>
      </c>
      <c r="K64" s="122">
        <v>2.5300000000000002E-4</v>
      </c>
      <c r="L64" s="122">
        <v>2.3499999999999999E-4</v>
      </c>
      <c r="M64" s="122">
        <v>3.2699999999999998E-4</v>
      </c>
      <c r="N64" s="122">
        <v>3.0699999999999998E-4</v>
      </c>
      <c r="O64" s="122">
        <v>4.4799999999999999E-4</v>
      </c>
      <c r="P64" s="122">
        <v>4.6799999999999999E-4</v>
      </c>
      <c r="Q64" s="122">
        <v>4.64E-4</v>
      </c>
      <c r="R64" s="122">
        <v>2.8499999999999999E-4</v>
      </c>
      <c r="S64" s="122">
        <v>4.3800000000000002E-4</v>
      </c>
      <c r="T64" s="122">
        <v>3.8299999999999999E-4</v>
      </c>
      <c r="U64" s="122">
        <v>4.5100000000000001E-4</v>
      </c>
      <c r="V64" s="122">
        <v>4.44E-4</v>
      </c>
      <c r="W64" s="122">
        <v>3.88E-4</v>
      </c>
      <c r="X64" s="122">
        <v>4.1300000000000001E-4</v>
      </c>
      <c r="Y64" s="122">
        <v>4.08E-4</v>
      </c>
      <c r="Z64" s="122">
        <v>2.7799999999999998E-4</v>
      </c>
      <c r="AA64" s="122">
        <v>2.7900000000000001E-4</v>
      </c>
      <c r="AB64" s="123">
        <v>0.20929300000000001</v>
      </c>
      <c r="AC64" s="123">
        <v>0.20929300000000001</v>
      </c>
      <c r="AD64" s="123">
        <v>0.194686</v>
      </c>
      <c r="AE64" s="123">
        <v>0.22831499999999999</v>
      </c>
      <c r="AF64" s="123">
        <v>0.22395799999999999</v>
      </c>
      <c r="AG64" s="123">
        <v>0.214806</v>
      </c>
      <c r="AH64" s="123">
        <v>0.18518799999999999</v>
      </c>
      <c r="AI64" s="123">
        <v>0.18524299999999999</v>
      </c>
      <c r="AJ64" s="123">
        <v>0.18376300000000001</v>
      </c>
      <c r="AK64" s="123">
        <v>0.17078099999999999</v>
      </c>
      <c r="AL64" s="123">
        <v>0.23793500000000001</v>
      </c>
      <c r="AM64" s="123">
        <v>0.22338</v>
      </c>
      <c r="AN64" s="123">
        <v>0.32585199999999997</v>
      </c>
      <c r="AO64" s="123">
        <v>0.34014100000000003</v>
      </c>
      <c r="AP64" s="123">
        <v>0.33730300000000002</v>
      </c>
      <c r="AQ64" s="123">
        <v>0.20763100000000001</v>
      </c>
      <c r="AR64" s="123">
        <v>0.31866100000000003</v>
      </c>
      <c r="AS64" s="123">
        <v>0.27873799999999999</v>
      </c>
      <c r="AT64" s="123">
        <v>0.32819500000000001</v>
      </c>
      <c r="AU64" s="123">
        <v>0.32262999999999997</v>
      </c>
      <c r="AV64" s="123">
        <v>0.28201500000000002</v>
      </c>
      <c r="AW64" s="123">
        <v>0.30026999999999998</v>
      </c>
      <c r="AX64" s="123">
        <v>0.29641000000000001</v>
      </c>
      <c r="AY64" s="123">
        <v>0.20252899999999999</v>
      </c>
      <c r="AZ64" s="123">
        <v>0.203213</v>
      </c>
      <c r="BA64" s="124">
        <v>0</v>
      </c>
      <c r="BB64" s="128">
        <v>1.4607E-2</v>
      </c>
      <c r="BC64" s="127">
        <v>-3.3628999999999999E-2</v>
      </c>
      <c r="BD64" s="128">
        <v>4.3569999999999998E-3</v>
      </c>
      <c r="BE64" s="128">
        <v>9.1520000000000004E-3</v>
      </c>
      <c r="BF64" s="128">
        <v>2.9617999999999998E-2</v>
      </c>
      <c r="BG64" s="127">
        <v>-5.5000000000000002E-5</v>
      </c>
      <c r="BH64" s="128">
        <v>1.48E-3</v>
      </c>
      <c r="BI64" s="128">
        <v>1.2982E-2</v>
      </c>
      <c r="BJ64" s="127">
        <v>-6.7154000000000005E-2</v>
      </c>
      <c r="BK64" s="128">
        <v>1.4555E-2</v>
      </c>
      <c r="BL64" s="127">
        <v>-0.10247199999999999</v>
      </c>
      <c r="BM64" s="127">
        <v>-1.4289E-2</v>
      </c>
      <c r="BN64" s="128">
        <v>2.8379999999999998E-3</v>
      </c>
      <c r="BO64" s="128">
        <v>0.12967200000000001</v>
      </c>
      <c r="BP64" s="127">
        <v>-0.11103</v>
      </c>
      <c r="BQ64" s="128">
        <v>3.9923E-2</v>
      </c>
      <c r="BR64" s="127">
        <v>-4.9457000000000001E-2</v>
      </c>
      <c r="BS64" s="128">
        <v>5.5649999999999996E-3</v>
      </c>
      <c r="BT64" s="128">
        <v>4.0614999999999998E-2</v>
      </c>
      <c r="BU64" s="127">
        <v>-1.8255E-2</v>
      </c>
      <c r="BV64" s="128">
        <v>3.8600000000000001E-3</v>
      </c>
      <c r="BW64" s="128">
        <v>9.3881000000000006E-2</v>
      </c>
      <c r="BX64" s="127">
        <v>-6.8400000000000004E-4</v>
      </c>
      <c r="BY64" s="127">
        <v>-3.6955000000000002E-2</v>
      </c>
      <c r="BZ64" s="123">
        <v>2.9250268899999998</v>
      </c>
      <c r="CA64" s="123">
        <v>2.9250268899999998</v>
      </c>
      <c r="CB64" s="123">
        <v>2.5035957799999999</v>
      </c>
      <c r="CC64" s="123">
        <v>3.4653947000000001</v>
      </c>
      <c r="CD64" s="123">
        <v>3.3250724100000002</v>
      </c>
      <c r="CE64" s="123">
        <v>3.45536354</v>
      </c>
      <c r="CF64" s="123">
        <v>3.0087738599999998</v>
      </c>
      <c r="CG64" s="123">
        <v>2.9925718699999999</v>
      </c>
      <c r="CH64" s="123">
        <v>2.7444046800000002</v>
      </c>
      <c r="CI64" s="123">
        <v>2.5570047300000001</v>
      </c>
      <c r="CJ64" s="123">
        <v>3.6376136400000001</v>
      </c>
      <c r="CK64" s="123">
        <v>3.7337193100000001</v>
      </c>
      <c r="CL64" s="123">
        <v>5.8007005999999999</v>
      </c>
      <c r="CM64" s="123">
        <v>6.2488577100000002</v>
      </c>
      <c r="CN64" s="123">
        <v>5.51918139</v>
      </c>
      <c r="CO64" s="123">
        <v>3.0538376</v>
      </c>
      <c r="CP64" s="123">
        <v>5.2432060099999998</v>
      </c>
      <c r="CQ64" s="123">
        <v>5.3007310099999998</v>
      </c>
      <c r="CR64" s="123">
        <v>5.9428382300000004</v>
      </c>
      <c r="CS64" s="123">
        <v>5.8306742099999997</v>
      </c>
      <c r="CT64" s="123">
        <v>5.3534194800000003</v>
      </c>
      <c r="CU64" s="123">
        <v>5.2786325300000003</v>
      </c>
      <c r="CV64" s="123">
        <v>5.0050209900000002</v>
      </c>
      <c r="CW64" s="123">
        <v>3.1015328200000001</v>
      </c>
      <c r="CX64" s="123">
        <v>2.8241891099999998</v>
      </c>
      <c r="CY64" s="125">
        <v>46142</v>
      </c>
      <c r="CZ64" s="125">
        <v>46142</v>
      </c>
      <c r="DA64" s="125">
        <v>46112</v>
      </c>
      <c r="DB64" s="125">
        <v>46081</v>
      </c>
      <c r="DC64" s="125">
        <v>46053</v>
      </c>
      <c r="DD64" s="125">
        <v>46022</v>
      </c>
      <c r="DE64" s="125">
        <v>45991</v>
      </c>
      <c r="DF64" s="125">
        <v>45961</v>
      </c>
      <c r="DG64" s="125">
        <v>45930</v>
      </c>
      <c r="DH64" s="125">
        <v>45900</v>
      </c>
      <c r="DI64" s="125">
        <v>45869</v>
      </c>
      <c r="DJ64" s="125">
        <v>45838</v>
      </c>
      <c r="DK64" s="125">
        <v>45808</v>
      </c>
      <c r="DL64" s="125">
        <v>45777</v>
      </c>
      <c r="DM64" s="125">
        <v>45747</v>
      </c>
      <c r="DN64" s="125">
        <v>45716</v>
      </c>
      <c r="DO64" s="125">
        <v>45688</v>
      </c>
      <c r="DP64" s="125">
        <v>45657</v>
      </c>
      <c r="DQ64" s="125">
        <v>45626</v>
      </c>
      <c r="DR64" s="125">
        <v>45596</v>
      </c>
      <c r="DS64" s="125">
        <v>45565</v>
      </c>
      <c r="DT64" s="125">
        <v>45535</v>
      </c>
      <c r="DU64" s="125">
        <v>45504</v>
      </c>
      <c r="DV64" s="125">
        <v>45473</v>
      </c>
      <c r="DW64" s="125">
        <v>45443</v>
      </c>
      <c r="DX64" s="126" t="s">
        <v>150</v>
      </c>
      <c r="DY64" s="126" t="s">
        <v>150</v>
      </c>
      <c r="DZ64" s="126" t="s">
        <v>150</v>
      </c>
      <c r="EA64" s="126" t="s">
        <v>150</v>
      </c>
      <c r="EB64" s="126" t="s">
        <v>150</v>
      </c>
      <c r="EC64" s="126" t="s">
        <v>150</v>
      </c>
      <c r="ED64" s="126" t="s">
        <v>150</v>
      </c>
      <c r="EE64" s="126" t="s">
        <v>150</v>
      </c>
      <c r="EF64" s="126" t="s">
        <v>150</v>
      </c>
      <c r="EG64" s="126" t="s">
        <v>150</v>
      </c>
      <c r="EH64" s="126" t="s">
        <v>150</v>
      </c>
      <c r="EI64" s="126" t="s">
        <v>150</v>
      </c>
      <c r="EJ64" s="126" t="s">
        <v>150</v>
      </c>
      <c r="EK64" s="126" t="s">
        <v>150</v>
      </c>
      <c r="EL64" s="126" t="s">
        <v>150</v>
      </c>
      <c r="EM64" s="126" t="s">
        <v>150</v>
      </c>
      <c r="EN64" s="126" t="s">
        <v>150</v>
      </c>
      <c r="EO64" s="126" t="s">
        <v>150</v>
      </c>
      <c r="EP64" s="126" t="s">
        <v>150</v>
      </c>
      <c r="EQ64" s="126" t="s">
        <v>150</v>
      </c>
      <c r="ER64" s="126" t="s">
        <v>150</v>
      </c>
      <c r="ES64" s="126" t="s">
        <v>150</v>
      </c>
      <c r="ET64" s="126" t="s">
        <v>150</v>
      </c>
      <c r="EU64" s="126" t="s">
        <v>150</v>
      </c>
      <c r="EV64" s="126" t="s">
        <v>150</v>
      </c>
      <c r="EW64" s="126" t="s">
        <v>151</v>
      </c>
      <c r="EX64" s="126" t="s">
        <v>152</v>
      </c>
      <c r="EY64" s="123">
        <v>16047.989193179999</v>
      </c>
      <c r="EZ64" s="126" t="s">
        <v>178</v>
      </c>
      <c r="FA64" s="126" t="s">
        <v>144</v>
      </c>
      <c r="FB64" s="126" t="s">
        <v>144</v>
      </c>
      <c r="FC64" s="126" t="s">
        <v>144</v>
      </c>
      <c r="FD64" s="126" t="s">
        <v>144</v>
      </c>
      <c r="FE64" s="126" t="s">
        <v>144</v>
      </c>
      <c r="FF64" s="126" t="s">
        <v>144</v>
      </c>
      <c r="FG64" s="126" t="s">
        <v>144</v>
      </c>
      <c r="FH64" s="126" t="s">
        <v>144</v>
      </c>
      <c r="FI64" s="126" t="s">
        <v>144</v>
      </c>
      <c r="FJ64" s="126" t="s">
        <v>144</v>
      </c>
      <c r="FK64" s="126" t="s">
        <v>144</v>
      </c>
      <c r="FL64" s="126" t="s">
        <v>144</v>
      </c>
      <c r="FM64" s="126" t="s">
        <v>144</v>
      </c>
      <c r="FN64" s="126" t="s">
        <v>144</v>
      </c>
      <c r="FO64" s="126" t="s">
        <v>144</v>
      </c>
      <c r="FP64" s="126" t="s">
        <v>144</v>
      </c>
      <c r="FQ64" s="126" t="s">
        <v>144</v>
      </c>
      <c r="FR64" s="126" t="s">
        <v>144</v>
      </c>
      <c r="FS64" s="126" t="s">
        <v>144</v>
      </c>
      <c r="FT64" s="126" t="s">
        <v>144</v>
      </c>
      <c r="FU64" s="126" t="s">
        <v>144</v>
      </c>
      <c r="FV64" s="126" t="s">
        <v>144</v>
      </c>
      <c r="FW64" s="126" t="s">
        <v>144</v>
      </c>
      <c r="FX64" s="126" t="s">
        <v>144</v>
      </c>
      <c r="FY64" s="126" t="s">
        <v>144</v>
      </c>
      <c r="FZ64" s="126" t="s">
        <v>154</v>
      </c>
      <c r="GA64" s="126" t="s">
        <v>146</v>
      </c>
    </row>
    <row r="65" spans="1:183" ht="14.25" customHeight="1">
      <c r="A65" s="121">
        <v>63</v>
      </c>
      <c r="B65" s="121" t="s">
        <v>424</v>
      </c>
      <c r="C65" s="122">
        <v>2.8299999999999999E-4</v>
      </c>
      <c r="D65" s="122">
        <v>2.8299999999999999E-4</v>
      </c>
      <c r="E65" s="122">
        <v>2.8400000000000002E-4</v>
      </c>
      <c r="F65" s="122">
        <v>2.5000000000000001E-4</v>
      </c>
      <c r="G65" s="122">
        <v>2.4000000000000001E-4</v>
      </c>
      <c r="H65" s="122">
        <v>2.61E-4</v>
      </c>
      <c r="I65" s="122">
        <v>2.2100000000000001E-4</v>
      </c>
      <c r="J65" s="122">
        <v>2.14E-4</v>
      </c>
      <c r="K65" s="122">
        <v>2.4899999999999998E-4</v>
      </c>
      <c r="L65" s="122">
        <v>2.1900000000000001E-4</v>
      </c>
      <c r="M65" s="122">
        <v>2.1900000000000001E-4</v>
      </c>
      <c r="N65" s="122">
        <v>2.3000000000000001E-4</v>
      </c>
      <c r="O65" s="122">
        <v>2.1699999999999999E-4</v>
      </c>
      <c r="P65" s="122">
        <v>2.14E-4</v>
      </c>
      <c r="Q65" s="122">
        <v>2.0100000000000001E-4</v>
      </c>
      <c r="R65" s="122">
        <v>2.0100000000000001E-4</v>
      </c>
      <c r="S65" s="122">
        <v>2.0000000000000001E-4</v>
      </c>
      <c r="T65" s="122">
        <v>2.22E-4</v>
      </c>
      <c r="U65" s="122">
        <v>2.12E-4</v>
      </c>
      <c r="V65" s="122">
        <v>2.04E-4</v>
      </c>
      <c r="W65" s="122">
        <v>2.1000000000000001E-4</v>
      </c>
      <c r="X65" s="122">
        <v>2.8600000000000001E-4</v>
      </c>
      <c r="Y65" s="122">
        <v>2.8600000000000001E-4</v>
      </c>
      <c r="Z65" s="122">
        <v>2.8600000000000001E-4</v>
      </c>
      <c r="AA65" s="122">
        <v>2.8899999999999998E-4</v>
      </c>
      <c r="AB65" s="123">
        <v>0.206201</v>
      </c>
      <c r="AC65" s="123">
        <v>0.206201</v>
      </c>
      <c r="AD65" s="123">
        <v>0.20640900000000001</v>
      </c>
      <c r="AE65" s="123">
        <v>0.181673</v>
      </c>
      <c r="AF65" s="123">
        <v>0.17453199999999999</v>
      </c>
      <c r="AG65" s="123">
        <v>0.18987200000000001</v>
      </c>
      <c r="AH65" s="123">
        <v>0.161047</v>
      </c>
      <c r="AI65" s="123">
        <v>0.155579</v>
      </c>
      <c r="AJ65" s="123">
        <v>0.181172</v>
      </c>
      <c r="AK65" s="123">
        <v>0.15928100000000001</v>
      </c>
      <c r="AL65" s="123">
        <v>0.159026</v>
      </c>
      <c r="AM65" s="123">
        <v>0.16719300000000001</v>
      </c>
      <c r="AN65" s="123">
        <v>0.15765100000000001</v>
      </c>
      <c r="AO65" s="123">
        <v>0.155807</v>
      </c>
      <c r="AP65" s="123">
        <v>0.14632899999999999</v>
      </c>
      <c r="AQ65" s="123">
        <v>0.14630399999999999</v>
      </c>
      <c r="AR65" s="123">
        <v>0.14557200000000001</v>
      </c>
      <c r="AS65" s="123">
        <v>0.16148999999999999</v>
      </c>
      <c r="AT65" s="123">
        <v>0.153864</v>
      </c>
      <c r="AU65" s="123">
        <v>0.148339</v>
      </c>
      <c r="AV65" s="123">
        <v>0.15246199999999999</v>
      </c>
      <c r="AW65" s="123">
        <v>0.20772299999999999</v>
      </c>
      <c r="AX65" s="123">
        <v>0.20772099999999999</v>
      </c>
      <c r="AY65" s="123">
        <v>0.207925</v>
      </c>
      <c r="AZ65" s="123">
        <v>0.210255</v>
      </c>
      <c r="BA65" s="124">
        <v>0</v>
      </c>
      <c r="BB65" s="127">
        <v>-2.0799999999999999E-4</v>
      </c>
      <c r="BC65" s="128">
        <v>2.4736000000000001E-2</v>
      </c>
      <c r="BD65" s="128">
        <v>7.1409999999999998E-3</v>
      </c>
      <c r="BE65" s="127">
        <v>-1.5339999999999999E-2</v>
      </c>
      <c r="BF65" s="128">
        <v>2.8825E-2</v>
      </c>
      <c r="BG65" s="128">
        <v>5.4679999999999998E-3</v>
      </c>
      <c r="BH65" s="127">
        <v>-2.5593000000000001E-2</v>
      </c>
      <c r="BI65" s="128">
        <v>2.1891000000000001E-2</v>
      </c>
      <c r="BJ65" s="128">
        <v>2.5500000000000002E-4</v>
      </c>
      <c r="BK65" s="127">
        <v>-8.1670000000000006E-3</v>
      </c>
      <c r="BL65" s="128">
        <v>9.5420000000000001E-3</v>
      </c>
      <c r="BM65" s="128">
        <v>1.8439999999999999E-3</v>
      </c>
      <c r="BN65" s="128">
        <v>9.4780000000000003E-3</v>
      </c>
      <c r="BO65" s="128">
        <v>2.5000000000000001E-5</v>
      </c>
      <c r="BP65" s="128">
        <v>7.3200000000000001E-4</v>
      </c>
      <c r="BQ65" s="127">
        <v>-1.5918000000000002E-2</v>
      </c>
      <c r="BR65" s="128">
        <v>7.626E-3</v>
      </c>
      <c r="BS65" s="128">
        <v>5.5250000000000004E-3</v>
      </c>
      <c r="BT65" s="127">
        <v>-4.1229999999999999E-3</v>
      </c>
      <c r="BU65" s="127">
        <v>-5.5260999999999998E-2</v>
      </c>
      <c r="BV65" s="128">
        <v>1.9999999999999999E-6</v>
      </c>
      <c r="BW65" s="127">
        <v>-2.04E-4</v>
      </c>
      <c r="BX65" s="127">
        <v>-2.33E-3</v>
      </c>
      <c r="BY65" s="127">
        <v>-1.2290000000000001E-3</v>
      </c>
      <c r="BZ65" s="123">
        <v>2.8818138700000002</v>
      </c>
      <c r="CA65" s="123">
        <v>2.8818138700000002</v>
      </c>
      <c r="CB65" s="123">
        <v>2.6543495699999999</v>
      </c>
      <c r="CC65" s="123">
        <v>2.7574563699999999</v>
      </c>
      <c r="CD65" s="123">
        <v>2.5912516600000002</v>
      </c>
      <c r="CE65" s="123">
        <v>3.05427589</v>
      </c>
      <c r="CF65" s="123">
        <v>2.61655185</v>
      </c>
      <c r="CG65" s="123">
        <v>2.5133545599999998</v>
      </c>
      <c r="CH65" s="123">
        <v>2.7057094500000001</v>
      </c>
      <c r="CI65" s="123">
        <v>2.3848219099999999</v>
      </c>
      <c r="CJ65" s="123">
        <v>2.4312318400000001</v>
      </c>
      <c r="CK65" s="123">
        <v>2.7945730700000002</v>
      </c>
      <c r="CL65" s="123">
        <v>2.8064466399999999</v>
      </c>
      <c r="CM65" s="123">
        <v>2.86238875</v>
      </c>
      <c r="CN65" s="123">
        <v>2.3943347500000001</v>
      </c>
      <c r="CO65" s="123">
        <v>2.1518398400000001</v>
      </c>
      <c r="CP65" s="123">
        <v>2.3952224599999998</v>
      </c>
      <c r="CQ65" s="123">
        <v>3.0710382200000002</v>
      </c>
      <c r="CR65" s="123">
        <v>2.7861145399999998</v>
      </c>
      <c r="CS65" s="123">
        <v>2.6808306200000001</v>
      </c>
      <c r="CT65" s="123">
        <v>2.89414762</v>
      </c>
      <c r="CU65" s="123">
        <v>3.6516914300000001</v>
      </c>
      <c r="CV65" s="123">
        <v>3.5074658900000002</v>
      </c>
      <c r="CW65" s="123">
        <v>3.1841672700000001</v>
      </c>
      <c r="CX65" s="123">
        <v>2.9220565700000001</v>
      </c>
      <c r="CY65" s="125">
        <v>46142</v>
      </c>
      <c r="CZ65" s="125">
        <v>46142</v>
      </c>
      <c r="DA65" s="125">
        <v>46112</v>
      </c>
      <c r="DB65" s="125">
        <v>46081</v>
      </c>
      <c r="DC65" s="125">
        <v>46053</v>
      </c>
      <c r="DD65" s="125">
        <v>46022</v>
      </c>
      <c r="DE65" s="125">
        <v>45991</v>
      </c>
      <c r="DF65" s="125">
        <v>45961</v>
      </c>
      <c r="DG65" s="125">
        <v>45930</v>
      </c>
      <c r="DH65" s="125">
        <v>45900</v>
      </c>
      <c r="DI65" s="125">
        <v>45869</v>
      </c>
      <c r="DJ65" s="125">
        <v>45838</v>
      </c>
      <c r="DK65" s="125">
        <v>45808</v>
      </c>
      <c r="DL65" s="125">
        <v>45777</v>
      </c>
      <c r="DM65" s="125">
        <v>45747</v>
      </c>
      <c r="DN65" s="125">
        <v>45716</v>
      </c>
      <c r="DO65" s="125">
        <v>45688</v>
      </c>
      <c r="DP65" s="125">
        <v>45657</v>
      </c>
      <c r="DQ65" s="125">
        <v>45626</v>
      </c>
      <c r="DR65" s="125">
        <v>45596</v>
      </c>
      <c r="DS65" s="125">
        <v>45565</v>
      </c>
      <c r="DT65" s="125">
        <v>45535</v>
      </c>
      <c r="DU65" s="125">
        <v>45504</v>
      </c>
      <c r="DV65" s="125">
        <v>45473</v>
      </c>
      <c r="DW65" s="125">
        <v>45443</v>
      </c>
      <c r="DX65" s="126" t="s">
        <v>150</v>
      </c>
      <c r="DY65" s="126" t="s">
        <v>150</v>
      </c>
      <c r="DZ65" s="126" t="s">
        <v>150</v>
      </c>
      <c r="EA65" s="126" t="s">
        <v>150</v>
      </c>
      <c r="EB65" s="126" t="s">
        <v>150</v>
      </c>
      <c r="EC65" s="126" t="s">
        <v>150</v>
      </c>
      <c r="ED65" s="126" t="s">
        <v>150</v>
      </c>
      <c r="EE65" s="126" t="s">
        <v>150</v>
      </c>
      <c r="EF65" s="126" t="s">
        <v>150</v>
      </c>
      <c r="EG65" s="126" t="s">
        <v>150</v>
      </c>
      <c r="EH65" s="126" t="s">
        <v>150</v>
      </c>
      <c r="EI65" s="126" t="s">
        <v>150</v>
      </c>
      <c r="EJ65" s="126" t="s">
        <v>150</v>
      </c>
      <c r="EK65" s="126" t="s">
        <v>150</v>
      </c>
      <c r="EL65" s="126" t="s">
        <v>150</v>
      </c>
      <c r="EM65" s="126" t="s">
        <v>150</v>
      </c>
      <c r="EN65" s="126" t="s">
        <v>150</v>
      </c>
      <c r="EO65" s="126" t="s">
        <v>150</v>
      </c>
      <c r="EP65" s="126" t="s">
        <v>150</v>
      </c>
      <c r="EQ65" s="126" t="s">
        <v>150</v>
      </c>
      <c r="ER65" s="126" t="s">
        <v>150</v>
      </c>
      <c r="ES65" s="126" t="s">
        <v>150</v>
      </c>
      <c r="ET65" s="126" t="s">
        <v>150</v>
      </c>
      <c r="EU65" s="126" t="s">
        <v>150</v>
      </c>
      <c r="EV65" s="126" t="s">
        <v>150</v>
      </c>
      <c r="EW65" s="126" t="s">
        <v>151</v>
      </c>
      <c r="EX65" s="126" t="s">
        <v>173</v>
      </c>
      <c r="EY65" s="123">
        <v>250512.89757643</v>
      </c>
      <c r="EZ65" s="126" t="s">
        <v>153</v>
      </c>
      <c r="FA65" s="126" t="s">
        <v>144</v>
      </c>
      <c r="FB65" s="126" t="s">
        <v>144</v>
      </c>
      <c r="FC65" s="126" t="s">
        <v>144</v>
      </c>
      <c r="FD65" s="126" t="s">
        <v>144</v>
      </c>
      <c r="FE65" s="126" t="s">
        <v>144</v>
      </c>
      <c r="FF65" s="126" t="s">
        <v>144</v>
      </c>
      <c r="FG65" s="126" t="s">
        <v>144</v>
      </c>
      <c r="FH65" s="126" t="s">
        <v>144</v>
      </c>
      <c r="FI65" s="126" t="s">
        <v>144</v>
      </c>
      <c r="FJ65" s="126" t="s">
        <v>144</v>
      </c>
      <c r="FK65" s="126" t="s">
        <v>144</v>
      </c>
      <c r="FL65" s="126" t="s">
        <v>144</v>
      </c>
      <c r="FM65" s="126" t="s">
        <v>144</v>
      </c>
      <c r="FN65" s="126" t="s">
        <v>144</v>
      </c>
      <c r="FO65" s="126" t="s">
        <v>144</v>
      </c>
      <c r="FP65" s="126" t="s">
        <v>144</v>
      </c>
      <c r="FQ65" s="126" t="s">
        <v>144</v>
      </c>
      <c r="FR65" s="126" t="s">
        <v>144</v>
      </c>
      <c r="FS65" s="126" t="s">
        <v>144</v>
      </c>
      <c r="FT65" s="126" t="s">
        <v>144</v>
      </c>
      <c r="FU65" s="126" t="s">
        <v>144</v>
      </c>
      <c r="FV65" s="126" t="s">
        <v>144</v>
      </c>
      <c r="FW65" s="126" t="s">
        <v>144</v>
      </c>
      <c r="FX65" s="126" t="s">
        <v>144</v>
      </c>
      <c r="FY65" s="126" t="s">
        <v>144</v>
      </c>
      <c r="FZ65" s="126" t="s">
        <v>211</v>
      </c>
      <c r="GA65" s="126" t="s">
        <v>212</v>
      </c>
    </row>
    <row r="66" spans="1:183" ht="14.25" customHeight="1">
      <c r="A66" s="121">
        <v>64</v>
      </c>
      <c r="B66" s="121" t="s">
        <v>425</v>
      </c>
      <c r="C66" s="122">
        <v>2.81E-4</v>
      </c>
      <c r="D66" s="122">
        <v>2.81E-4</v>
      </c>
      <c r="E66" s="122">
        <v>2.81E-4</v>
      </c>
      <c r="F66" s="122">
        <v>2.81E-4</v>
      </c>
      <c r="G66" s="122">
        <v>2.81E-4</v>
      </c>
      <c r="H66" s="122">
        <v>2.81E-4</v>
      </c>
      <c r="I66" s="122">
        <v>2.81E-4</v>
      </c>
      <c r="J66" s="122">
        <v>2.81E-4</v>
      </c>
      <c r="K66" s="122">
        <v>2.81E-4</v>
      </c>
      <c r="L66" s="122">
        <v>2.81E-4</v>
      </c>
      <c r="M66" s="122">
        <v>2.81E-4</v>
      </c>
      <c r="N66" s="122">
        <v>2.81E-4</v>
      </c>
      <c r="O66" s="122">
        <v>2.81E-4</v>
      </c>
      <c r="P66" s="122">
        <v>2.81E-4</v>
      </c>
      <c r="Q66" s="122">
        <v>2.81E-4</v>
      </c>
      <c r="R66" s="122">
        <v>2.81E-4</v>
      </c>
      <c r="S66" s="122">
        <v>2.81E-4</v>
      </c>
      <c r="T66" s="122">
        <v>2.81E-4</v>
      </c>
      <c r="U66" s="122">
        <v>2.81E-4</v>
      </c>
      <c r="V66" s="122">
        <v>2.8800000000000001E-4</v>
      </c>
      <c r="W66" s="122">
        <v>2.8800000000000001E-4</v>
      </c>
      <c r="X66" s="122">
        <v>2.8800000000000001E-4</v>
      </c>
      <c r="Y66" s="122">
        <v>2.8800000000000001E-4</v>
      </c>
      <c r="Z66" s="122">
        <v>2.8800000000000001E-4</v>
      </c>
      <c r="AA66" s="122">
        <v>2.8800000000000001E-4</v>
      </c>
      <c r="AB66" s="123">
        <v>0.20466200000000001</v>
      </c>
      <c r="AC66" s="123">
        <v>0.20466200000000001</v>
      </c>
      <c r="AD66" s="123">
        <v>0.20466200000000001</v>
      </c>
      <c r="AE66" s="123">
        <v>0.20466200000000001</v>
      </c>
      <c r="AF66" s="123">
        <v>0.20466200000000001</v>
      </c>
      <c r="AG66" s="123">
        <v>0.20466200000000001</v>
      </c>
      <c r="AH66" s="123">
        <v>0.20466200000000001</v>
      </c>
      <c r="AI66" s="123">
        <v>0.20466200000000001</v>
      </c>
      <c r="AJ66" s="123">
        <v>0.20466200000000001</v>
      </c>
      <c r="AK66" s="123">
        <v>0.20466200000000001</v>
      </c>
      <c r="AL66" s="123">
        <v>0.20466200000000001</v>
      </c>
      <c r="AM66" s="123">
        <v>0.20466200000000001</v>
      </c>
      <c r="AN66" s="123">
        <v>0.20466200000000001</v>
      </c>
      <c r="AO66" s="123">
        <v>0.20466200000000001</v>
      </c>
      <c r="AP66" s="123">
        <v>0.20466200000000001</v>
      </c>
      <c r="AQ66" s="123">
        <v>0.20466200000000001</v>
      </c>
      <c r="AR66" s="123">
        <v>0.20466200000000001</v>
      </c>
      <c r="AS66" s="123">
        <v>0.20466200000000001</v>
      </c>
      <c r="AT66" s="123">
        <v>0.20466200000000001</v>
      </c>
      <c r="AU66" s="123">
        <v>0.20966199999999999</v>
      </c>
      <c r="AV66" s="123">
        <v>0.20966199999999999</v>
      </c>
      <c r="AW66" s="123">
        <v>0.20966199999999999</v>
      </c>
      <c r="AX66" s="123">
        <v>0.20966199999999999</v>
      </c>
      <c r="AY66" s="123">
        <v>0.20966199999999999</v>
      </c>
      <c r="AZ66" s="123">
        <v>0.20966199999999999</v>
      </c>
      <c r="BA66" s="124">
        <v>0</v>
      </c>
      <c r="BB66" s="124">
        <v>0</v>
      </c>
      <c r="BC66" s="124">
        <v>0</v>
      </c>
      <c r="BD66" s="124">
        <v>0</v>
      </c>
      <c r="BE66" s="124">
        <v>0</v>
      </c>
      <c r="BF66" s="124">
        <v>0</v>
      </c>
      <c r="BG66" s="124">
        <v>0</v>
      </c>
      <c r="BH66" s="124">
        <v>0</v>
      </c>
      <c r="BI66" s="124">
        <v>0</v>
      </c>
      <c r="BJ66" s="124">
        <v>0</v>
      </c>
      <c r="BK66" s="124">
        <v>0</v>
      </c>
      <c r="BL66" s="124">
        <v>0</v>
      </c>
      <c r="BM66" s="124">
        <v>0</v>
      </c>
      <c r="BN66" s="124">
        <v>0</v>
      </c>
      <c r="BO66" s="124">
        <v>0</v>
      </c>
      <c r="BP66" s="124">
        <v>0</v>
      </c>
      <c r="BQ66" s="124">
        <v>0</v>
      </c>
      <c r="BR66" s="124">
        <v>0</v>
      </c>
      <c r="BS66" s="127">
        <v>-5.0000000000000001E-3</v>
      </c>
      <c r="BT66" s="124">
        <v>0</v>
      </c>
      <c r="BU66" s="124">
        <v>0</v>
      </c>
      <c r="BV66" s="124">
        <v>0</v>
      </c>
      <c r="BW66" s="124">
        <v>0</v>
      </c>
      <c r="BX66" s="124">
        <v>0</v>
      </c>
      <c r="BY66" s="124">
        <v>0</v>
      </c>
      <c r="BZ66" s="123">
        <v>3.7059466400000001</v>
      </c>
      <c r="CA66" s="123">
        <v>3.7059466400000001</v>
      </c>
      <c r="CB66" s="123">
        <v>3.7059466400000001</v>
      </c>
      <c r="CC66" s="123">
        <v>3.7059466400000001</v>
      </c>
      <c r="CD66" s="123">
        <v>3.7059466400000001</v>
      </c>
      <c r="CE66" s="123">
        <v>3.7059466400000001</v>
      </c>
      <c r="CF66" s="123">
        <v>3.7059466400000001</v>
      </c>
      <c r="CG66" s="123">
        <v>3.7059466400000001</v>
      </c>
      <c r="CH66" s="123">
        <v>3.7059466400000001</v>
      </c>
      <c r="CI66" s="123">
        <v>3.7059466400000001</v>
      </c>
      <c r="CJ66" s="123">
        <v>3.7059466400000001</v>
      </c>
      <c r="CK66" s="123">
        <v>3.7059466400000001</v>
      </c>
      <c r="CL66" s="123">
        <v>3.7059466400000001</v>
      </c>
      <c r="CM66" s="123">
        <v>3.7059466400000001</v>
      </c>
      <c r="CN66" s="123">
        <v>3.7059466400000001</v>
      </c>
      <c r="CO66" s="123">
        <v>3.7059466400000001</v>
      </c>
      <c r="CP66" s="123">
        <v>3.7059466400000001</v>
      </c>
      <c r="CQ66" s="123">
        <v>3.7059466400000001</v>
      </c>
      <c r="CR66" s="123">
        <v>3.7059466400000001</v>
      </c>
      <c r="CS66" s="123">
        <v>2.6380986399999999</v>
      </c>
      <c r="CT66" s="123">
        <v>2.6380986399999999</v>
      </c>
      <c r="CU66" s="123">
        <v>2.6380986399999999</v>
      </c>
      <c r="CV66" s="123">
        <v>2.6380986399999999</v>
      </c>
      <c r="CW66" s="123">
        <v>2.6380986399999999</v>
      </c>
      <c r="CX66" s="123">
        <v>2.6380986399999999</v>
      </c>
      <c r="CY66" s="125">
        <v>45626</v>
      </c>
      <c r="CZ66" s="125">
        <v>45626</v>
      </c>
      <c r="DA66" s="125">
        <v>45626</v>
      </c>
      <c r="DB66" s="125">
        <v>45626</v>
      </c>
      <c r="DC66" s="125">
        <v>45626</v>
      </c>
      <c r="DD66" s="125">
        <v>45626</v>
      </c>
      <c r="DE66" s="125">
        <v>45626</v>
      </c>
      <c r="DF66" s="125">
        <v>45626</v>
      </c>
      <c r="DG66" s="125">
        <v>45626</v>
      </c>
      <c r="DH66" s="125">
        <v>45626</v>
      </c>
      <c r="DI66" s="125">
        <v>45626</v>
      </c>
      <c r="DJ66" s="125">
        <v>45626</v>
      </c>
      <c r="DK66" s="125">
        <v>45626</v>
      </c>
      <c r="DL66" s="125">
        <v>45626</v>
      </c>
      <c r="DM66" s="125">
        <v>45626</v>
      </c>
      <c r="DN66" s="125">
        <v>45626</v>
      </c>
      <c r="DO66" s="125">
        <v>45626</v>
      </c>
      <c r="DP66" s="125">
        <v>45626</v>
      </c>
      <c r="DQ66" s="125">
        <v>45626</v>
      </c>
      <c r="DR66" s="125">
        <v>45260</v>
      </c>
      <c r="DS66" s="125">
        <v>45260</v>
      </c>
      <c r="DT66" s="125">
        <v>45260</v>
      </c>
      <c r="DU66" s="125">
        <v>45260</v>
      </c>
      <c r="DV66" s="125">
        <v>45260</v>
      </c>
      <c r="DW66" s="125">
        <v>45260</v>
      </c>
      <c r="DX66" s="126" t="s">
        <v>150</v>
      </c>
      <c r="DY66" s="126" t="s">
        <v>150</v>
      </c>
      <c r="DZ66" s="126" t="s">
        <v>150</v>
      </c>
      <c r="EA66" s="126" t="s">
        <v>150</v>
      </c>
      <c r="EB66" s="126" t="s">
        <v>150</v>
      </c>
      <c r="EC66" s="126" t="s">
        <v>150</v>
      </c>
      <c r="ED66" s="126" t="s">
        <v>150</v>
      </c>
      <c r="EE66" s="126" t="s">
        <v>150</v>
      </c>
      <c r="EF66" s="126" t="s">
        <v>150</v>
      </c>
      <c r="EG66" s="126" t="s">
        <v>150</v>
      </c>
      <c r="EH66" s="126" t="s">
        <v>150</v>
      </c>
      <c r="EI66" s="126" t="s">
        <v>150</v>
      </c>
      <c r="EJ66" s="126" t="s">
        <v>150</v>
      </c>
      <c r="EK66" s="126" t="s">
        <v>150</v>
      </c>
      <c r="EL66" s="126" t="s">
        <v>150</v>
      </c>
      <c r="EM66" s="126" t="s">
        <v>150</v>
      </c>
      <c r="EN66" s="126" t="s">
        <v>150</v>
      </c>
      <c r="EO66" s="126" t="s">
        <v>150</v>
      </c>
      <c r="EP66" s="126" t="s">
        <v>150</v>
      </c>
      <c r="EQ66" s="126" t="s">
        <v>150</v>
      </c>
      <c r="ER66" s="126" t="s">
        <v>150</v>
      </c>
      <c r="ES66" s="126" t="s">
        <v>150</v>
      </c>
      <c r="ET66" s="126" t="s">
        <v>150</v>
      </c>
      <c r="EU66" s="126" t="s">
        <v>150</v>
      </c>
      <c r="EV66" s="126" t="s">
        <v>150</v>
      </c>
      <c r="EW66" s="126" t="s">
        <v>151</v>
      </c>
      <c r="EX66" s="126" t="s">
        <v>173</v>
      </c>
      <c r="EY66" s="123">
        <v>0</v>
      </c>
      <c r="EZ66" s="126" t="s">
        <v>175</v>
      </c>
      <c r="FA66" s="126"/>
      <c r="FB66" s="126"/>
      <c r="FC66" s="126"/>
      <c r="FD66" s="126"/>
      <c r="FE66" s="126"/>
      <c r="FF66" s="126" t="s">
        <v>144</v>
      </c>
      <c r="FG66" s="126" t="s">
        <v>144</v>
      </c>
      <c r="FH66" s="126" t="s">
        <v>144</v>
      </c>
      <c r="FI66" s="126" t="s">
        <v>144</v>
      </c>
      <c r="FJ66" s="126" t="s">
        <v>144</v>
      </c>
      <c r="FK66" s="126" t="s">
        <v>144</v>
      </c>
      <c r="FL66" s="126" t="s">
        <v>144</v>
      </c>
      <c r="FM66" s="126" t="s">
        <v>144</v>
      </c>
      <c r="FN66" s="126" t="s">
        <v>144</v>
      </c>
      <c r="FO66" s="126" t="s">
        <v>144</v>
      </c>
      <c r="FP66" s="126" t="s">
        <v>144</v>
      </c>
      <c r="FQ66" s="126" t="s">
        <v>144</v>
      </c>
      <c r="FR66" s="126" t="s">
        <v>144</v>
      </c>
      <c r="FS66" s="126" t="s">
        <v>144</v>
      </c>
      <c r="FT66" s="126" t="s">
        <v>144</v>
      </c>
      <c r="FU66" s="126" t="s">
        <v>144</v>
      </c>
      <c r="FV66" s="126" t="s">
        <v>144</v>
      </c>
      <c r="FW66" s="126" t="s">
        <v>144</v>
      </c>
      <c r="FX66" s="126" t="s">
        <v>144</v>
      </c>
      <c r="FY66" s="126" t="s">
        <v>144</v>
      </c>
      <c r="FZ66" s="126" t="s">
        <v>211</v>
      </c>
      <c r="GA66" s="126" t="s">
        <v>212</v>
      </c>
    </row>
    <row r="67" spans="1:183" ht="14.25" customHeight="1">
      <c r="A67" s="121">
        <v>65</v>
      </c>
      <c r="B67" s="121" t="s">
        <v>293</v>
      </c>
      <c r="C67" s="122">
        <v>2.7599999999999999E-4</v>
      </c>
      <c r="D67" s="122">
        <v>2.7599999999999999E-4</v>
      </c>
      <c r="E67" s="122">
        <v>2.8299999999999999E-4</v>
      </c>
      <c r="F67" s="122">
        <v>2.8699999999999998E-4</v>
      </c>
      <c r="G67" s="122">
        <v>2.8600000000000001E-4</v>
      </c>
      <c r="H67" s="122">
        <v>2.72E-4</v>
      </c>
      <c r="I67" s="122">
        <v>2.6200000000000003E-4</v>
      </c>
      <c r="J67" s="122">
        <v>2.03E-4</v>
      </c>
      <c r="K67" s="122">
        <v>2.0100000000000001E-4</v>
      </c>
      <c r="L67" s="122">
        <v>1.93E-4</v>
      </c>
      <c r="M67" s="122">
        <v>1.8799999999999999E-4</v>
      </c>
      <c r="N67" s="122">
        <v>1.85E-4</v>
      </c>
      <c r="O67" s="122">
        <v>1.5899999999999999E-4</v>
      </c>
      <c r="P67" s="122">
        <v>1.45E-4</v>
      </c>
      <c r="Q67" s="122">
        <v>1.45E-4</v>
      </c>
      <c r="R67" s="122">
        <v>1.3999999999999999E-4</v>
      </c>
      <c r="S67" s="122">
        <v>1.35E-4</v>
      </c>
      <c r="T67" s="122">
        <v>1.2999999999999999E-4</v>
      </c>
      <c r="U67" s="122">
        <v>1.5799999999999999E-4</v>
      </c>
      <c r="V67" s="122">
        <v>1.5799999999999999E-4</v>
      </c>
      <c r="W67" s="122">
        <v>1.5100000000000001E-4</v>
      </c>
      <c r="X67" s="122">
        <v>1.26E-4</v>
      </c>
      <c r="Y67" s="122">
        <v>1.2E-4</v>
      </c>
      <c r="Z67" s="122">
        <v>1.26E-4</v>
      </c>
      <c r="AA67" s="122">
        <v>1.1900000000000001E-4</v>
      </c>
      <c r="AB67" s="123">
        <v>0.201015</v>
      </c>
      <c r="AC67" s="123">
        <v>0.201015</v>
      </c>
      <c r="AD67" s="123">
        <v>0.20583299999999999</v>
      </c>
      <c r="AE67" s="123">
        <v>0.209038</v>
      </c>
      <c r="AF67" s="123">
        <v>0.20814199999999999</v>
      </c>
      <c r="AG67" s="123">
        <v>0.197937</v>
      </c>
      <c r="AH67" s="123">
        <v>0.19062100000000001</v>
      </c>
      <c r="AI67" s="123">
        <v>0.14771999999999999</v>
      </c>
      <c r="AJ67" s="123">
        <v>0.14599400000000001</v>
      </c>
      <c r="AK67" s="123">
        <v>0.14052799999999999</v>
      </c>
      <c r="AL67" s="123">
        <v>0.13672799999999999</v>
      </c>
      <c r="AM67" s="123">
        <v>0.13442599999999999</v>
      </c>
      <c r="AN67" s="123">
        <v>0.11565300000000001</v>
      </c>
      <c r="AO67" s="123">
        <v>0.105805</v>
      </c>
      <c r="AP67" s="123">
        <v>0.105805</v>
      </c>
      <c r="AQ67" s="123">
        <v>0.10183300000000001</v>
      </c>
      <c r="AR67" s="123">
        <v>9.8389000000000004E-2</v>
      </c>
      <c r="AS67" s="123">
        <v>9.4597000000000001E-2</v>
      </c>
      <c r="AT67" s="123">
        <v>0.115095</v>
      </c>
      <c r="AU67" s="123">
        <v>0.115095</v>
      </c>
      <c r="AV67" s="123">
        <v>0.110165</v>
      </c>
      <c r="AW67" s="123">
        <v>9.1384000000000007E-2</v>
      </c>
      <c r="AX67" s="123">
        <v>8.7572999999999998E-2</v>
      </c>
      <c r="AY67" s="123">
        <v>9.1457999999999998E-2</v>
      </c>
      <c r="AZ67" s="123">
        <v>8.6373000000000005E-2</v>
      </c>
      <c r="BA67" s="124">
        <v>0</v>
      </c>
      <c r="BB67" s="127">
        <v>-4.8180000000000002E-3</v>
      </c>
      <c r="BC67" s="127">
        <v>-3.2049999999999999E-3</v>
      </c>
      <c r="BD67" s="128">
        <v>8.9599999999999999E-4</v>
      </c>
      <c r="BE67" s="128">
        <v>1.0205000000000001E-2</v>
      </c>
      <c r="BF67" s="128">
        <v>7.3159999999999996E-3</v>
      </c>
      <c r="BG67" s="128">
        <v>4.2901000000000002E-2</v>
      </c>
      <c r="BH67" s="128">
        <v>1.7260000000000001E-3</v>
      </c>
      <c r="BI67" s="128">
        <v>5.4660000000000004E-3</v>
      </c>
      <c r="BJ67" s="128">
        <v>3.8E-3</v>
      </c>
      <c r="BK67" s="128">
        <v>2.3019999999999998E-3</v>
      </c>
      <c r="BL67" s="128">
        <v>1.8773000000000001E-2</v>
      </c>
      <c r="BM67" s="128">
        <v>9.8480000000000009E-3</v>
      </c>
      <c r="BN67" s="124">
        <v>0</v>
      </c>
      <c r="BO67" s="128">
        <v>3.9719999999999998E-3</v>
      </c>
      <c r="BP67" s="128">
        <v>3.444E-3</v>
      </c>
      <c r="BQ67" s="128">
        <v>3.7919999999999998E-3</v>
      </c>
      <c r="BR67" s="127">
        <v>-2.0497999999999999E-2</v>
      </c>
      <c r="BS67" s="124">
        <v>0</v>
      </c>
      <c r="BT67" s="128">
        <v>4.9300000000000004E-3</v>
      </c>
      <c r="BU67" s="128">
        <v>1.8780999999999999E-2</v>
      </c>
      <c r="BV67" s="128">
        <v>3.8110000000000002E-3</v>
      </c>
      <c r="BW67" s="127">
        <v>-3.885E-3</v>
      </c>
      <c r="BX67" s="128">
        <v>5.0850000000000001E-3</v>
      </c>
      <c r="BY67" s="128">
        <v>2.0597000000000001E-2</v>
      </c>
      <c r="BZ67" s="123">
        <v>2.8093356200000001</v>
      </c>
      <c r="CA67" s="123">
        <v>2.8093356200000001</v>
      </c>
      <c r="CB67" s="123">
        <v>2.6469424099999999</v>
      </c>
      <c r="CC67" s="123">
        <v>3.1728058899999998</v>
      </c>
      <c r="CD67" s="123">
        <v>3.0902545199999998</v>
      </c>
      <c r="CE67" s="123">
        <v>3.1840092599999998</v>
      </c>
      <c r="CF67" s="123">
        <v>3.0970445299999998</v>
      </c>
      <c r="CG67" s="123">
        <v>2.3863936300000002</v>
      </c>
      <c r="CH67" s="123">
        <v>2.18034434</v>
      </c>
      <c r="CI67" s="123">
        <v>2.1040441300000001</v>
      </c>
      <c r="CJ67" s="123">
        <v>2.0903340699999999</v>
      </c>
      <c r="CK67" s="123">
        <v>2.24688402</v>
      </c>
      <c r="CL67" s="123">
        <v>2.0588132899999998</v>
      </c>
      <c r="CM67" s="123">
        <v>1.9437832799999999</v>
      </c>
      <c r="CN67" s="123">
        <v>1.73125346</v>
      </c>
      <c r="CO67" s="123">
        <v>1.49776018</v>
      </c>
      <c r="CP67" s="123">
        <v>1.61887961</v>
      </c>
      <c r="CQ67" s="123">
        <v>1.7989411200000001</v>
      </c>
      <c r="CR67" s="123">
        <v>2.0840992900000002</v>
      </c>
      <c r="CS67" s="123">
        <v>2.0800342399999998</v>
      </c>
      <c r="CT67" s="123">
        <v>2.0912343600000001</v>
      </c>
      <c r="CU67" s="123">
        <v>1.6064959999999999</v>
      </c>
      <c r="CV67" s="123">
        <v>1.4787109199999999</v>
      </c>
      <c r="CW67" s="123">
        <v>1.40058949</v>
      </c>
      <c r="CX67" s="123">
        <v>1.2003842600000001</v>
      </c>
      <c r="CY67" s="125">
        <v>46142</v>
      </c>
      <c r="CZ67" s="125">
        <v>46142</v>
      </c>
      <c r="DA67" s="125">
        <v>46112</v>
      </c>
      <c r="DB67" s="125">
        <v>46081</v>
      </c>
      <c r="DC67" s="125">
        <v>46053</v>
      </c>
      <c r="DD67" s="125">
        <v>46022</v>
      </c>
      <c r="DE67" s="125">
        <v>45991</v>
      </c>
      <c r="DF67" s="125">
        <v>45961</v>
      </c>
      <c r="DG67" s="125">
        <v>45930</v>
      </c>
      <c r="DH67" s="125">
        <v>45900</v>
      </c>
      <c r="DI67" s="125">
        <v>45869</v>
      </c>
      <c r="DJ67" s="125">
        <v>45838</v>
      </c>
      <c r="DK67" s="125">
        <v>45808</v>
      </c>
      <c r="DL67" s="125">
        <v>45777</v>
      </c>
      <c r="DM67" s="125">
        <v>45747</v>
      </c>
      <c r="DN67" s="125">
        <v>45716</v>
      </c>
      <c r="DO67" s="125">
        <v>45688</v>
      </c>
      <c r="DP67" s="125">
        <v>45657</v>
      </c>
      <c r="DQ67" s="125">
        <v>45626</v>
      </c>
      <c r="DR67" s="125">
        <v>45596</v>
      </c>
      <c r="DS67" s="125">
        <v>45565</v>
      </c>
      <c r="DT67" s="125">
        <v>45535</v>
      </c>
      <c r="DU67" s="125">
        <v>45504</v>
      </c>
      <c r="DV67" s="125">
        <v>45473</v>
      </c>
      <c r="DW67" s="125">
        <v>45443</v>
      </c>
      <c r="DX67" s="126" t="s">
        <v>150</v>
      </c>
      <c r="DY67" s="126" t="s">
        <v>150</v>
      </c>
      <c r="DZ67" s="126" t="s">
        <v>150</v>
      </c>
      <c r="EA67" s="126" t="s">
        <v>150</v>
      </c>
      <c r="EB67" s="126" t="s">
        <v>150</v>
      </c>
      <c r="EC67" s="126" t="s">
        <v>150</v>
      </c>
      <c r="ED67" s="126" t="s">
        <v>150</v>
      </c>
      <c r="EE67" s="126" t="s">
        <v>150</v>
      </c>
      <c r="EF67" s="126" t="s">
        <v>150</v>
      </c>
      <c r="EG67" s="126" t="s">
        <v>150</v>
      </c>
      <c r="EH67" s="126" t="s">
        <v>150</v>
      </c>
      <c r="EI67" s="126" t="s">
        <v>150</v>
      </c>
      <c r="EJ67" s="126" t="s">
        <v>150</v>
      </c>
      <c r="EK67" s="126" t="s">
        <v>150</v>
      </c>
      <c r="EL67" s="126" t="s">
        <v>150</v>
      </c>
      <c r="EM67" s="126" t="s">
        <v>150</v>
      </c>
      <c r="EN67" s="126" t="s">
        <v>150</v>
      </c>
      <c r="EO67" s="126" t="s">
        <v>150</v>
      </c>
      <c r="EP67" s="126" t="s">
        <v>150</v>
      </c>
      <c r="EQ67" s="126" t="s">
        <v>150</v>
      </c>
      <c r="ER67" s="126" t="s">
        <v>150</v>
      </c>
      <c r="ES67" s="126" t="s">
        <v>150</v>
      </c>
      <c r="ET67" s="126" t="s">
        <v>150</v>
      </c>
      <c r="EU67" s="126" t="s">
        <v>150</v>
      </c>
      <c r="EV67" s="126" t="s">
        <v>150</v>
      </c>
      <c r="EW67" s="126" t="s">
        <v>151</v>
      </c>
      <c r="EX67" s="126" t="s">
        <v>152</v>
      </c>
      <c r="EY67" s="123">
        <v>975.36498210000002</v>
      </c>
      <c r="EZ67" s="126"/>
      <c r="FA67" s="126" t="s">
        <v>144</v>
      </c>
      <c r="FB67" s="126" t="s">
        <v>144</v>
      </c>
      <c r="FC67" s="126" t="s">
        <v>144</v>
      </c>
      <c r="FD67" s="126" t="s">
        <v>144</v>
      </c>
      <c r="FE67" s="126" t="s">
        <v>144</v>
      </c>
      <c r="FF67" s="126" t="s">
        <v>144</v>
      </c>
      <c r="FG67" s="126" t="s">
        <v>144</v>
      </c>
      <c r="FH67" s="126" t="s">
        <v>144</v>
      </c>
      <c r="FI67" s="126" t="s">
        <v>144</v>
      </c>
      <c r="FJ67" s="126" t="s">
        <v>144</v>
      </c>
      <c r="FK67" s="126" t="s">
        <v>144</v>
      </c>
      <c r="FL67" s="126" t="s">
        <v>144</v>
      </c>
      <c r="FM67" s="126" t="s">
        <v>144</v>
      </c>
      <c r="FN67" s="126" t="s">
        <v>144</v>
      </c>
      <c r="FO67" s="126" t="s">
        <v>144</v>
      </c>
      <c r="FP67" s="126" t="s">
        <v>144</v>
      </c>
      <c r="FQ67" s="126" t="s">
        <v>144</v>
      </c>
      <c r="FR67" s="126" t="s">
        <v>144</v>
      </c>
      <c r="FS67" s="126" t="s">
        <v>144</v>
      </c>
      <c r="FT67" s="126" t="s">
        <v>144</v>
      </c>
      <c r="FU67" s="126" t="s">
        <v>144</v>
      </c>
      <c r="FV67" s="126" t="s">
        <v>144</v>
      </c>
      <c r="FW67" s="126" t="s">
        <v>144</v>
      </c>
      <c r="FX67" s="126" t="s">
        <v>144</v>
      </c>
      <c r="FY67" s="126" t="s">
        <v>144</v>
      </c>
      <c r="FZ67" s="126" t="s">
        <v>154</v>
      </c>
      <c r="GA67" s="126" t="s">
        <v>146</v>
      </c>
    </row>
    <row r="68" spans="1:183" ht="14.25" customHeight="1">
      <c r="A68" s="121">
        <v>66</v>
      </c>
      <c r="B68" s="121" t="s">
        <v>286</v>
      </c>
      <c r="C68" s="122">
        <v>2.7300000000000002E-4</v>
      </c>
      <c r="D68" s="122">
        <v>2.7300000000000002E-4</v>
      </c>
      <c r="E68" s="122">
        <v>2.7300000000000002E-4</v>
      </c>
      <c r="F68" s="122">
        <v>2.7300000000000002E-4</v>
      </c>
      <c r="G68" s="122">
        <v>2.7300000000000002E-4</v>
      </c>
      <c r="H68" s="122">
        <v>2.7300000000000002E-4</v>
      </c>
      <c r="I68" s="122">
        <v>2.63E-4</v>
      </c>
      <c r="J68" s="122">
        <v>2.52E-4</v>
      </c>
      <c r="K68" s="122">
        <v>6.7299999999999999E-4</v>
      </c>
      <c r="L68" s="122">
        <v>1.588E-3</v>
      </c>
      <c r="M68" s="122">
        <v>2.6549999999999998E-3</v>
      </c>
      <c r="N68" s="122">
        <v>1.7060000000000001E-3</v>
      </c>
      <c r="O68" s="122">
        <v>9.6000000000000002E-4</v>
      </c>
      <c r="P68" s="122">
        <v>8.8199999999999997E-4</v>
      </c>
      <c r="Q68" s="122">
        <v>7.5100000000000004E-4</v>
      </c>
      <c r="R68" s="122">
        <v>6.6200000000000005E-4</v>
      </c>
      <c r="S68" s="122">
        <v>6.4400000000000004E-4</v>
      </c>
      <c r="T68" s="122">
        <v>6.4499999999999996E-4</v>
      </c>
      <c r="U68" s="122">
        <v>7.0500000000000001E-4</v>
      </c>
      <c r="V68" s="122">
        <v>5.5500000000000005E-4</v>
      </c>
      <c r="W68" s="122">
        <v>4.8200000000000001E-4</v>
      </c>
      <c r="X68" s="122">
        <v>4.8200000000000001E-4</v>
      </c>
      <c r="Y68" s="122">
        <v>3.9100000000000002E-4</v>
      </c>
      <c r="Z68" s="122">
        <v>3.2899999999999997E-4</v>
      </c>
      <c r="AA68" s="122">
        <v>3.2899999999999997E-4</v>
      </c>
      <c r="AB68" s="123">
        <v>0.198879</v>
      </c>
      <c r="AC68" s="123">
        <v>0.198879</v>
      </c>
      <c r="AD68" s="123">
        <v>0.198879</v>
      </c>
      <c r="AE68" s="123">
        <v>0.198879</v>
      </c>
      <c r="AF68" s="123">
        <v>0.198879</v>
      </c>
      <c r="AG68" s="123">
        <v>0.198879</v>
      </c>
      <c r="AH68" s="123">
        <v>0.19165599999999999</v>
      </c>
      <c r="AI68" s="123">
        <v>0.18321599999999999</v>
      </c>
      <c r="AJ68" s="123">
        <v>0.48932100000000001</v>
      </c>
      <c r="AK68" s="123">
        <v>1.1553</v>
      </c>
      <c r="AL68" s="123">
        <v>1.930814</v>
      </c>
      <c r="AM68" s="123">
        <v>1.2405619999999999</v>
      </c>
      <c r="AN68" s="123">
        <v>0.69856300000000005</v>
      </c>
      <c r="AO68" s="123">
        <v>0.64161199999999996</v>
      </c>
      <c r="AP68" s="123">
        <v>0.54602200000000001</v>
      </c>
      <c r="AQ68" s="123">
        <v>0.48122900000000002</v>
      </c>
      <c r="AR68" s="123">
        <v>0.468138</v>
      </c>
      <c r="AS68" s="123">
        <v>0.46924900000000003</v>
      </c>
      <c r="AT68" s="123">
        <v>0.51296799999999998</v>
      </c>
      <c r="AU68" s="123">
        <v>0.40379900000000002</v>
      </c>
      <c r="AV68" s="123">
        <v>0.35089999999999999</v>
      </c>
      <c r="AW68" s="123">
        <v>0.35089999999999999</v>
      </c>
      <c r="AX68" s="123">
        <v>0.28437400000000002</v>
      </c>
      <c r="AY68" s="123">
        <v>0.23902599999999999</v>
      </c>
      <c r="AZ68" s="123">
        <v>0.23902599999999999</v>
      </c>
      <c r="BA68" s="124">
        <v>0</v>
      </c>
      <c r="BB68" s="124">
        <v>0</v>
      </c>
      <c r="BC68" s="124">
        <v>0</v>
      </c>
      <c r="BD68" s="124">
        <v>0</v>
      </c>
      <c r="BE68" s="124">
        <v>0</v>
      </c>
      <c r="BF68" s="128">
        <v>7.2230000000000003E-3</v>
      </c>
      <c r="BG68" s="128">
        <v>8.4399999999999996E-3</v>
      </c>
      <c r="BH68" s="127">
        <v>-0.30610500000000002</v>
      </c>
      <c r="BI68" s="127">
        <v>-0.66597899999999999</v>
      </c>
      <c r="BJ68" s="127">
        <v>-0.77551400000000004</v>
      </c>
      <c r="BK68" s="128">
        <v>0.69025199999999998</v>
      </c>
      <c r="BL68" s="128">
        <v>0.54199900000000001</v>
      </c>
      <c r="BM68" s="128">
        <v>5.6951000000000002E-2</v>
      </c>
      <c r="BN68" s="128">
        <v>9.5589999999999994E-2</v>
      </c>
      <c r="BO68" s="128">
        <v>6.4793000000000003E-2</v>
      </c>
      <c r="BP68" s="128">
        <v>1.3091E-2</v>
      </c>
      <c r="BQ68" s="127">
        <v>-1.111E-3</v>
      </c>
      <c r="BR68" s="127">
        <v>-4.3719000000000001E-2</v>
      </c>
      <c r="BS68" s="128">
        <v>0.109169</v>
      </c>
      <c r="BT68" s="128">
        <v>5.2899000000000002E-2</v>
      </c>
      <c r="BU68" s="124">
        <v>0</v>
      </c>
      <c r="BV68" s="128">
        <v>6.6526000000000002E-2</v>
      </c>
      <c r="BW68" s="128">
        <v>4.5347999999999999E-2</v>
      </c>
      <c r="BX68" s="124">
        <v>0</v>
      </c>
      <c r="BY68" s="128">
        <v>8.6678000000000005E-2</v>
      </c>
      <c r="BZ68" s="123">
        <v>3.0186112700000001</v>
      </c>
      <c r="CA68" s="123">
        <v>3.0186112700000001</v>
      </c>
      <c r="CB68" s="123">
        <v>3.0186112700000001</v>
      </c>
      <c r="CC68" s="123">
        <v>3.0186112700000001</v>
      </c>
      <c r="CD68" s="123">
        <v>2.95272808</v>
      </c>
      <c r="CE68" s="123">
        <v>3.1991622400000002</v>
      </c>
      <c r="CF68" s="123">
        <v>3.1138603100000002</v>
      </c>
      <c r="CG68" s="123">
        <v>2.9598260000000001</v>
      </c>
      <c r="CH68" s="123">
        <v>7.3077542500000003</v>
      </c>
      <c r="CI68" s="123">
        <v>17.297635929999998</v>
      </c>
      <c r="CJ68" s="123">
        <v>29.5187986</v>
      </c>
      <c r="CK68" s="123">
        <v>20.735564050000001</v>
      </c>
      <c r="CL68" s="123">
        <v>12.43556834</v>
      </c>
      <c r="CM68" s="123">
        <v>11.787294360000001</v>
      </c>
      <c r="CN68" s="123">
        <v>8.9343838000000009</v>
      </c>
      <c r="CO68" s="123">
        <v>7.0779181199999996</v>
      </c>
      <c r="CP68" s="123">
        <v>7.7026808300000003</v>
      </c>
      <c r="CQ68" s="123">
        <v>8.9236585000000002</v>
      </c>
      <c r="CR68" s="123">
        <v>9.2886419399999998</v>
      </c>
      <c r="CS68" s="123">
        <v>7.2975867599999997</v>
      </c>
      <c r="CT68" s="123">
        <v>6.6610460299999996</v>
      </c>
      <c r="CU68" s="123">
        <v>6.1686886999999997</v>
      </c>
      <c r="CV68" s="123">
        <v>4.8017875200000004</v>
      </c>
      <c r="CW68" s="123">
        <v>3.6604485499999999</v>
      </c>
      <c r="CX68" s="123">
        <v>3.3219067</v>
      </c>
      <c r="CY68" s="125">
        <v>46081</v>
      </c>
      <c r="CZ68" s="125">
        <v>46081</v>
      </c>
      <c r="DA68" s="125">
        <v>46081</v>
      </c>
      <c r="DB68" s="125">
        <v>46081</v>
      </c>
      <c r="DC68" s="125">
        <v>46053</v>
      </c>
      <c r="DD68" s="125">
        <v>46022</v>
      </c>
      <c r="DE68" s="125">
        <v>45991</v>
      </c>
      <c r="DF68" s="125">
        <v>45961</v>
      </c>
      <c r="DG68" s="125">
        <v>45930</v>
      </c>
      <c r="DH68" s="125">
        <v>45900</v>
      </c>
      <c r="DI68" s="125">
        <v>45869</v>
      </c>
      <c r="DJ68" s="125">
        <v>45838</v>
      </c>
      <c r="DK68" s="125">
        <v>45808</v>
      </c>
      <c r="DL68" s="125">
        <v>45777</v>
      </c>
      <c r="DM68" s="125">
        <v>45747</v>
      </c>
      <c r="DN68" s="125">
        <v>45716</v>
      </c>
      <c r="DO68" s="125">
        <v>45688</v>
      </c>
      <c r="DP68" s="125">
        <v>45657</v>
      </c>
      <c r="DQ68" s="125">
        <v>45626</v>
      </c>
      <c r="DR68" s="125">
        <v>45596</v>
      </c>
      <c r="DS68" s="125">
        <v>45565</v>
      </c>
      <c r="DT68" s="125">
        <v>45535</v>
      </c>
      <c r="DU68" s="125">
        <v>45504</v>
      </c>
      <c r="DV68" s="125">
        <v>45473</v>
      </c>
      <c r="DW68" s="125">
        <v>45443</v>
      </c>
      <c r="DX68" s="126" t="s">
        <v>150</v>
      </c>
      <c r="DY68" s="126" t="s">
        <v>150</v>
      </c>
      <c r="DZ68" s="126" t="s">
        <v>150</v>
      </c>
      <c r="EA68" s="126" t="s">
        <v>150</v>
      </c>
      <c r="EB68" s="126" t="s">
        <v>150</v>
      </c>
      <c r="EC68" s="126" t="s">
        <v>150</v>
      </c>
      <c r="ED68" s="126" t="s">
        <v>150</v>
      </c>
      <c r="EE68" s="126" t="s">
        <v>150</v>
      </c>
      <c r="EF68" s="126" t="s">
        <v>150</v>
      </c>
      <c r="EG68" s="126" t="s">
        <v>150</v>
      </c>
      <c r="EH68" s="126" t="s">
        <v>150</v>
      </c>
      <c r="EI68" s="126" t="s">
        <v>150</v>
      </c>
      <c r="EJ68" s="126" t="s">
        <v>150</v>
      </c>
      <c r="EK68" s="126" t="s">
        <v>150</v>
      </c>
      <c r="EL68" s="126" t="s">
        <v>150</v>
      </c>
      <c r="EM68" s="126" t="s">
        <v>150</v>
      </c>
      <c r="EN68" s="126" t="s">
        <v>150</v>
      </c>
      <c r="EO68" s="126" t="s">
        <v>150</v>
      </c>
      <c r="EP68" s="126" t="s">
        <v>150</v>
      </c>
      <c r="EQ68" s="126" t="s">
        <v>150</v>
      </c>
      <c r="ER68" s="126" t="s">
        <v>150</v>
      </c>
      <c r="ES68" s="126" t="s">
        <v>150</v>
      </c>
      <c r="ET68" s="126" t="s">
        <v>150</v>
      </c>
      <c r="EU68" s="126" t="s">
        <v>150</v>
      </c>
      <c r="EV68" s="126" t="s">
        <v>150</v>
      </c>
      <c r="EW68" s="126" t="s">
        <v>151</v>
      </c>
      <c r="EX68" s="126" t="s">
        <v>173</v>
      </c>
      <c r="EY68" s="123">
        <v>104915.33043682</v>
      </c>
      <c r="EZ68" s="126" t="s">
        <v>153</v>
      </c>
      <c r="FA68" s="126" t="s">
        <v>144</v>
      </c>
      <c r="FB68" s="126" t="s">
        <v>144</v>
      </c>
      <c r="FC68" s="126" t="s">
        <v>144</v>
      </c>
      <c r="FD68" s="126" t="s">
        <v>144</v>
      </c>
      <c r="FE68" s="126" t="s">
        <v>144</v>
      </c>
      <c r="FF68" s="126" t="s">
        <v>144</v>
      </c>
      <c r="FG68" s="126" t="s">
        <v>144</v>
      </c>
      <c r="FH68" s="126" t="s">
        <v>144</v>
      </c>
      <c r="FI68" s="126" t="s">
        <v>144</v>
      </c>
      <c r="FJ68" s="126" t="s">
        <v>144</v>
      </c>
      <c r="FK68" s="126" t="s">
        <v>144</v>
      </c>
      <c r="FL68" s="126" t="s">
        <v>144</v>
      </c>
      <c r="FM68" s="126" t="s">
        <v>144</v>
      </c>
      <c r="FN68" s="126" t="s">
        <v>144</v>
      </c>
      <c r="FO68" s="126" t="s">
        <v>144</v>
      </c>
      <c r="FP68" s="126" t="s">
        <v>144</v>
      </c>
      <c r="FQ68" s="126" t="s">
        <v>144</v>
      </c>
      <c r="FR68" s="126" t="s">
        <v>144</v>
      </c>
      <c r="FS68" s="126" t="s">
        <v>144</v>
      </c>
      <c r="FT68" s="126" t="s">
        <v>144</v>
      </c>
      <c r="FU68" s="126" t="s">
        <v>144</v>
      </c>
      <c r="FV68" s="126" t="s">
        <v>144</v>
      </c>
      <c r="FW68" s="126" t="s">
        <v>144</v>
      </c>
      <c r="FX68" s="126" t="s">
        <v>144</v>
      </c>
      <c r="FY68" s="126" t="s">
        <v>144</v>
      </c>
      <c r="FZ68" s="126" t="s">
        <v>287</v>
      </c>
      <c r="GA68" s="126" t="s">
        <v>288</v>
      </c>
    </row>
    <row r="69" spans="1:183" ht="14.25" customHeight="1">
      <c r="A69" s="121">
        <v>67</v>
      </c>
      <c r="B69" s="121" t="s">
        <v>270</v>
      </c>
      <c r="C69" s="122">
        <v>2.6899999999999998E-4</v>
      </c>
      <c r="D69" s="122">
        <v>2.6899999999999998E-4</v>
      </c>
      <c r="E69" s="122">
        <v>2.6800000000000001E-4</v>
      </c>
      <c r="F69" s="122">
        <v>2.6800000000000001E-4</v>
      </c>
      <c r="G69" s="122">
        <v>3.1700000000000001E-4</v>
      </c>
      <c r="H69" s="122">
        <v>4.55E-4</v>
      </c>
      <c r="I69" s="122">
        <v>4.4799999999999999E-4</v>
      </c>
      <c r="J69" s="122">
        <v>4.4799999999999999E-4</v>
      </c>
      <c r="K69" s="122">
        <v>4.4799999999999999E-4</v>
      </c>
      <c r="L69" s="122">
        <v>4.4799999999999999E-4</v>
      </c>
      <c r="M69" s="122">
        <v>4.4900000000000002E-4</v>
      </c>
      <c r="N69" s="122">
        <v>4.3300000000000001E-4</v>
      </c>
      <c r="O69" s="122">
        <v>4.8299999999999998E-4</v>
      </c>
      <c r="P69" s="122">
        <v>5.5000000000000003E-4</v>
      </c>
      <c r="Q69" s="122">
        <v>6.5600000000000001E-4</v>
      </c>
      <c r="R69" s="122">
        <v>8.1700000000000002E-4</v>
      </c>
      <c r="S69" s="122">
        <v>7.2800000000000002E-4</v>
      </c>
      <c r="T69" s="122">
        <v>7.2800000000000002E-4</v>
      </c>
      <c r="U69" s="122">
        <v>7.1000000000000002E-4</v>
      </c>
      <c r="V69" s="122">
        <v>7.0299999999999996E-4</v>
      </c>
      <c r="W69" s="122">
        <v>7.0200000000000004E-4</v>
      </c>
      <c r="X69" s="122">
        <v>7.0200000000000004E-4</v>
      </c>
      <c r="Y69" s="122">
        <v>7.0699999999999995E-4</v>
      </c>
      <c r="Z69" s="122">
        <v>6.9999999999999999E-4</v>
      </c>
      <c r="AA69" s="122">
        <v>7.0299999999999996E-4</v>
      </c>
      <c r="AB69" s="123">
        <v>0.195384</v>
      </c>
      <c r="AC69" s="123">
        <v>0.195384</v>
      </c>
      <c r="AD69" s="123">
        <v>0.19519400000000001</v>
      </c>
      <c r="AE69" s="123">
        <v>0.19468099999999999</v>
      </c>
      <c r="AF69" s="123">
        <v>0.23030900000000001</v>
      </c>
      <c r="AG69" s="123">
        <v>0.33095000000000002</v>
      </c>
      <c r="AH69" s="123">
        <v>0.32580999999999999</v>
      </c>
      <c r="AI69" s="123">
        <v>0.326017</v>
      </c>
      <c r="AJ69" s="123">
        <v>0.32613199999999998</v>
      </c>
      <c r="AK69" s="123">
        <v>0.32555000000000001</v>
      </c>
      <c r="AL69" s="123">
        <v>0.32691700000000001</v>
      </c>
      <c r="AM69" s="123">
        <v>0.31459399999999998</v>
      </c>
      <c r="AN69" s="123">
        <v>0.35107100000000002</v>
      </c>
      <c r="AO69" s="123">
        <v>0.39970600000000001</v>
      </c>
      <c r="AP69" s="123">
        <v>0.47717199999999999</v>
      </c>
      <c r="AQ69" s="123">
        <v>0.59397999999999995</v>
      </c>
      <c r="AR69" s="123">
        <v>0.52935200000000004</v>
      </c>
      <c r="AS69" s="123">
        <v>0.52931899999999998</v>
      </c>
      <c r="AT69" s="123">
        <v>0.51670700000000003</v>
      </c>
      <c r="AU69" s="123">
        <v>0.51158800000000004</v>
      </c>
      <c r="AV69" s="123">
        <v>0.51054200000000005</v>
      </c>
      <c r="AW69" s="123">
        <v>0.51061800000000002</v>
      </c>
      <c r="AX69" s="123">
        <v>0.51413200000000003</v>
      </c>
      <c r="AY69" s="123">
        <v>0.50908500000000001</v>
      </c>
      <c r="AZ69" s="123">
        <v>0.51138099999999997</v>
      </c>
      <c r="BA69" s="124">
        <v>0</v>
      </c>
      <c r="BB69" s="128">
        <v>1.9000000000000001E-4</v>
      </c>
      <c r="BC69" s="128">
        <v>5.13E-4</v>
      </c>
      <c r="BD69" s="127">
        <v>-3.5628E-2</v>
      </c>
      <c r="BE69" s="127">
        <v>-0.10064099999999999</v>
      </c>
      <c r="BF69" s="128">
        <v>5.1399999999999996E-3</v>
      </c>
      <c r="BG69" s="127">
        <v>-2.0699999999999999E-4</v>
      </c>
      <c r="BH69" s="127">
        <v>-1.15E-4</v>
      </c>
      <c r="BI69" s="128">
        <v>5.8200000000000005E-4</v>
      </c>
      <c r="BJ69" s="127">
        <v>-1.3669999999999999E-3</v>
      </c>
      <c r="BK69" s="128">
        <v>1.2323000000000001E-2</v>
      </c>
      <c r="BL69" s="127">
        <v>-3.6477000000000002E-2</v>
      </c>
      <c r="BM69" s="127">
        <v>-4.8634999999999998E-2</v>
      </c>
      <c r="BN69" s="127">
        <v>-7.7465999999999993E-2</v>
      </c>
      <c r="BO69" s="127">
        <v>-0.116808</v>
      </c>
      <c r="BP69" s="128">
        <v>6.4628000000000005E-2</v>
      </c>
      <c r="BQ69" s="128">
        <v>3.3000000000000003E-5</v>
      </c>
      <c r="BR69" s="128">
        <v>1.2612E-2</v>
      </c>
      <c r="BS69" s="128">
        <v>5.1190000000000003E-3</v>
      </c>
      <c r="BT69" s="128">
        <v>1.0460000000000001E-3</v>
      </c>
      <c r="BU69" s="127">
        <v>-7.6000000000000004E-5</v>
      </c>
      <c r="BV69" s="127">
        <v>-3.5140000000000002E-3</v>
      </c>
      <c r="BW69" s="128">
        <v>5.0470000000000003E-3</v>
      </c>
      <c r="BX69" s="127">
        <v>-2.2959999999999999E-3</v>
      </c>
      <c r="BY69" s="127">
        <v>-6.0200000000000002E-3</v>
      </c>
      <c r="BZ69" s="123">
        <v>2.7306381700000002</v>
      </c>
      <c r="CA69" s="123">
        <v>2.7306381700000002</v>
      </c>
      <c r="CB69" s="123">
        <v>2.5101284800000001</v>
      </c>
      <c r="CC69" s="123">
        <v>2.95489348</v>
      </c>
      <c r="CD69" s="123">
        <v>3.4193647999999999</v>
      </c>
      <c r="CE69" s="123">
        <v>5.3236527999999996</v>
      </c>
      <c r="CF69" s="123">
        <v>5.29347805</v>
      </c>
      <c r="CG69" s="123">
        <v>5.26675395</v>
      </c>
      <c r="CH69" s="123">
        <v>4.8706115399999996</v>
      </c>
      <c r="CI69" s="123">
        <v>4.8742710799999998</v>
      </c>
      <c r="CJ69" s="123">
        <v>4.9979941500000002</v>
      </c>
      <c r="CK69" s="123">
        <v>5.2583297199999999</v>
      </c>
      <c r="CL69" s="123">
        <v>6.2496402099999999</v>
      </c>
      <c r="CM69" s="123">
        <v>7.34314863</v>
      </c>
      <c r="CN69" s="123">
        <v>7.8078132099999999</v>
      </c>
      <c r="CO69" s="123">
        <v>8.7362602900000006</v>
      </c>
      <c r="CP69" s="123">
        <v>8.7098879</v>
      </c>
      <c r="CQ69" s="123">
        <v>10.066003329999999</v>
      </c>
      <c r="CR69" s="123">
        <v>9.3563464199999995</v>
      </c>
      <c r="CS69" s="123">
        <v>9.2455846000000008</v>
      </c>
      <c r="CT69" s="123">
        <v>9.6914897700000004</v>
      </c>
      <c r="CU69" s="123">
        <v>8.9764704599999998</v>
      </c>
      <c r="CV69" s="123">
        <v>8.6813584299999995</v>
      </c>
      <c r="CW69" s="123">
        <v>7.7961370299999997</v>
      </c>
      <c r="CX69" s="123">
        <v>7.1070091499999997</v>
      </c>
      <c r="CY69" s="125">
        <v>46142</v>
      </c>
      <c r="CZ69" s="125">
        <v>46142</v>
      </c>
      <c r="DA69" s="125">
        <v>46112</v>
      </c>
      <c r="DB69" s="125">
        <v>46081</v>
      </c>
      <c r="DC69" s="125">
        <v>46053</v>
      </c>
      <c r="DD69" s="125">
        <v>46022</v>
      </c>
      <c r="DE69" s="125">
        <v>45991</v>
      </c>
      <c r="DF69" s="125">
        <v>45961</v>
      </c>
      <c r="DG69" s="125">
        <v>45930</v>
      </c>
      <c r="DH69" s="125">
        <v>45900</v>
      </c>
      <c r="DI69" s="125">
        <v>45869</v>
      </c>
      <c r="DJ69" s="125">
        <v>45838</v>
      </c>
      <c r="DK69" s="125">
        <v>45808</v>
      </c>
      <c r="DL69" s="125">
        <v>45777</v>
      </c>
      <c r="DM69" s="125">
        <v>45747</v>
      </c>
      <c r="DN69" s="125">
        <v>45716</v>
      </c>
      <c r="DO69" s="125">
        <v>45688</v>
      </c>
      <c r="DP69" s="125">
        <v>45657</v>
      </c>
      <c r="DQ69" s="125">
        <v>45626</v>
      </c>
      <c r="DR69" s="125">
        <v>45596</v>
      </c>
      <c r="DS69" s="125">
        <v>45565</v>
      </c>
      <c r="DT69" s="125">
        <v>45535</v>
      </c>
      <c r="DU69" s="125">
        <v>45504</v>
      </c>
      <c r="DV69" s="125">
        <v>45473</v>
      </c>
      <c r="DW69" s="125">
        <v>45443</v>
      </c>
      <c r="DX69" s="126" t="s">
        <v>150</v>
      </c>
      <c r="DY69" s="126" t="s">
        <v>150</v>
      </c>
      <c r="DZ69" s="126" t="s">
        <v>150</v>
      </c>
      <c r="EA69" s="126" t="s">
        <v>150</v>
      </c>
      <c r="EB69" s="126" t="s">
        <v>150</v>
      </c>
      <c r="EC69" s="126" t="s">
        <v>150</v>
      </c>
      <c r="ED69" s="126" t="s">
        <v>150</v>
      </c>
      <c r="EE69" s="126" t="s">
        <v>150</v>
      </c>
      <c r="EF69" s="126" t="s">
        <v>150</v>
      </c>
      <c r="EG69" s="126" t="s">
        <v>150</v>
      </c>
      <c r="EH69" s="126" t="s">
        <v>150</v>
      </c>
      <c r="EI69" s="126" t="s">
        <v>150</v>
      </c>
      <c r="EJ69" s="126" t="s">
        <v>150</v>
      </c>
      <c r="EK69" s="126" t="s">
        <v>150</v>
      </c>
      <c r="EL69" s="126" t="s">
        <v>150</v>
      </c>
      <c r="EM69" s="126" t="s">
        <v>150</v>
      </c>
      <c r="EN69" s="126" t="s">
        <v>150</v>
      </c>
      <c r="EO69" s="126" t="s">
        <v>150</v>
      </c>
      <c r="EP69" s="126" t="s">
        <v>150</v>
      </c>
      <c r="EQ69" s="126" t="s">
        <v>150</v>
      </c>
      <c r="ER69" s="126" t="s">
        <v>150</v>
      </c>
      <c r="ES69" s="126" t="s">
        <v>150</v>
      </c>
      <c r="ET69" s="126" t="s">
        <v>150</v>
      </c>
      <c r="EU69" s="126" t="s">
        <v>150</v>
      </c>
      <c r="EV69" s="126" t="s">
        <v>150</v>
      </c>
      <c r="EW69" s="126" t="s">
        <v>151</v>
      </c>
      <c r="EX69" s="126" t="s">
        <v>173</v>
      </c>
      <c r="EY69" s="123">
        <v>158760.37966850001</v>
      </c>
      <c r="EZ69" s="126" t="s">
        <v>161</v>
      </c>
      <c r="FA69" s="126" t="s">
        <v>144</v>
      </c>
      <c r="FB69" s="126" t="s">
        <v>144</v>
      </c>
      <c r="FC69" s="126" t="s">
        <v>144</v>
      </c>
      <c r="FD69" s="126" t="s">
        <v>144</v>
      </c>
      <c r="FE69" s="126" t="s">
        <v>144</v>
      </c>
      <c r="FF69" s="126" t="s">
        <v>144</v>
      </c>
      <c r="FG69" s="126" t="s">
        <v>144</v>
      </c>
      <c r="FH69" s="126" t="s">
        <v>144</v>
      </c>
      <c r="FI69" s="126" t="s">
        <v>144</v>
      </c>
      <c r="FJ69" s="126" t="s">
        <v>144</v>
      </c>
      <c r="FK69" s="126" t="s">
        <v>144</v>
      </c>
      <c r="FL69" s="126" t="s">
        <v>144</v>
      </c>
      <c r="FM69" s="126" t="s">
        <v>144</v>
      </c>
      <c r="FN69" s="126" t="s">
        <v>144</v>
      </c>
      <c r="FO69" s="126" t="s">
        <v>144</v>
      </c>
      <c r="FP69" s="126" t="s">
        <v>144</v>
      </c>
      <c r="FQ69" s="126" t="s">
        <v>144</v>
      </c>
      <c r="FR69" s="126" t="s">
        <v>144</v>
      </c>
      <c r="FS69" s="126" t="s">
        <v>144</v>
      </c>
      <c r="FT69" s="126" t="s">
        <v>144</v>
      </c>
      <c r="FU69" s="126" t="s">
        <v>144</v>
      </c>
      <c r="FV69" s="126" t="s">
        <v>144</v>
      </c>
      <c r="FW69" s="126" t="s">
        <v>144</v>
      </c>
      <c r="FX69" s="126" t="s">
        <v>144</v>
      </c>
      <c r="FY69" s="126" t="s">
        <v>157</v>
      </c>
      <c r="FZ69" s="126" t="s">
        <v>211</v>
      </c>
      <c r="GA69" s="126" t="s">
        <v>212</v>
      </c>
    </row>
    <row r="70" spans="1:183" ht="14.25" customHeight="1">
      <c r="A70" s="121">
        <v>68</v>
      </c>
      <c r="B70" s="121" t="s">
        <v>264</v>
      </c>
      <c r="C70" s="122">
        <v>2.6499999999999999E-4</v>
      </c>
      <c r="D70" s="122">
        <v>2.6499999999999999E-4</v>
      </c>
      <c r="E70" s="122">
        <v>2.5000000000000001E-4</v>
      </c>
      <c r="F70" s="122">
        <v>1.6100000000000001E-4</v>
      </c>
      <c r="G70" s="122">
        <v>1.65E-4</v>
      </c>
      <c r="H70" s="122">
        <v>5.0799999999999999E-4</v>
      </c>
      <c r="I70" s="122">
        <v>8.3299999999999997E-4</v>
      </c>
      <c r="J70" s="122">
        <v>1.263E-3</v>
      </c>
      <c r="K70" s="122">
        <v>1.201E-3</v>
      </c>
      <c r="L70" s="122">
        <v>1.1379999999999999E-3</v>
      </c>
      <c r="M70" s="122">
        <v>1.513E-3</v>
      </c>
      <c r="N70" s="122">
        <v>1.9250000000000001E-3</v>
      </c>
      <c r="O70" s="122">
        <v>1.9449999999999999E-3</v>
      </c>
      <c r="P70" s="122">
        <v>1.887E-3</v>
      </c>
      <c r="Q70" s="122">
        <v>2.0569999999999998E-3</v>
      </c>
      <c r="R70" s="122">
        <v>1.691E-3</v>
      </c>
      <c r="S70" s="122">
        <v>1.591E-3</v>
      </c>
      <c r="T70" s="122">
        <v>1.132E-3</v>
      </c>
      <c r="U70" s="122">
        <v>1.1590000000000001E-3</v>
      </c>
      <c r="V70" s="122">
        <v>1.299E-3</v>
      </c>
      <c r="W70" s="122">
        <v>1.1299999999999999E-3</v>
      </c>
      <c r="X70" s="122">
        <v>1.263E-3</v>
      </c>
      <c r="Y70" s="122">
        <v>1.389E-3</v>
      </c>
      <c r="Z70" s="122">
        <v>1.3979999999999999E-3</v>
      </c>
      <c r="AA70" s="122">
        <v>1.1559999999999999E-3</v>
      </c>
      <c r="AB70" s="123">
        <v>0.19281999999999999</v>
      </c>
      <c r="AC70" s="123">
        <v>0.19281999999999999</v>
      </c>
      <c r="AD70" s="123">
        <v>0.18160000000000001</v>
      </c>
      <c r="AE70" s="123">
        <v>0.1168</v>
      </c>
      <c r="AF70" s="123">
        <v>0.12</v>
      </c>
      <c r="AG70" s="123">
        <v>0.36919999999999997</v>
      </c>
      <c r="AH70" s="123">
        <v>0.60560000000000003</v>
      </c>
      <c r="AI70" s="123">
        <v>0.91879999999999995</v>
      </c>
      <c r="AJ70" s="123">
        <v>0.87360000000000004</v>
      </c>
      <c r="AK70" s="123">
        <v>0.82799999999999996</v>
      </c>
      <c r="AL70" s="123">
        <v>1.1003229999999999</v>
      </c>
      <c r="AM70" s="123">
        <v>1.400312</v>
      </c>
      <c r="AN70" s="123">
        <v>1.414963</v>
      </c>
      <c r="AO70" s="123">
        <v>1.372506</v>
      </c>
      <c r="AP70" s="123">
        <v>1.495916</v>
      </c>
      <c r="AQ70" s="123">
        <v>1.229832</v>
      </c>
      <c r="AR70" s="123">
        <v>1.1570320000000001</v>
      </c>
      <c r="AS70" s="123">
        <v>0.82362500000000005</v>
      </c>
      <c r="AT70" s="123">
        <v>0.84287500000000004</v>
      </c>
      <c r="AU70" s="123">
        <v>0.94488399999999995</v>
      </c>
      <c r="AV70" s="123">
        <v>0.82187399999999999</v>
      </c>
      <c r="AW70" s="123">
        <v>0.91834000000000005</v>
      </c>
      <c r="AX70" s="123">
        <v>1.01004</v>
      </c>
      <c r="AY70" s="123">
        <v>1.0168090000000001</v>
      </c>
      <c r="AZ70" s="123">
        <v>0.84102600000000005</v>
      </c>
      <c r="BA70" s="124">
        <v>0</v>
      </c>
      <c r="BB70" s="128">
        <v>1.1220000000000001E-2</v>
      </c>
      <c r="BC70" s="128">
        <v>6.4799999999999996E-2</v>
      </c>
      <c r="BD70" s="127">
        <v>-3.2000000000000002E-3</v>
      </c>
      <c r="BE70" s="127">
        <v>-0.2492</v>
      </c>
      <c r="BF70" s="127">
        <v>-0.2364</v>
      </c>
      <c r="BG70" s="127">
        <v>-0.31319999999999998</v>
      </c>
      <c r="BH70" s="128">
        <v>4.5199999999999997E-2</v>
      </c>
      <c r="BI70" s="128">
        <v>4.5600000000000002E-2</v>
      </c>
      <c r="BJ70" s="127">
        <v>-0.27232299999999998</v>
      </c>
      <c r="BK70" s="127">
        <v>-0.29998900000000001</v>
      </c>
      <c r="BL70" s="127">
        <v>-1.4651000000000001E-2</v>
      </c>
      <c r="BM70" s="128">
        <v>4.2457000000000002E-2</v>
      </c>
      <c r="BN70" s="127">
        <v>-0.12341000000000001</v>
      </c>
      <c r="BO70" s="128">
        <v>0.26608399999999999</v>
      </c>
      <c r="BP70" s="128">
        <v>7.2800000000000004E-2</v>
      </c>
      <c r="BQ70" s="128">
        <v>0.33340700000000001</v>
      </c>
      <c r="BR70" s="127">
        <v>-1.925E-2</v>
      </c>
      <c r="BS70" s="127">
        <v>-0.102009</v>
      </c>
      <c r="BT70" s="128">
        <v>0.12300999999999999</v>
      </c>
      <c r="BU70" s="127">
        <v>-9.6465999999999996E-2</v>
      </c>
      <c r="BV70" s="127">
        <v>-9.1700000000000004E-2</v>
      </c>
      <c r="BW70" s="127">
        <v>-6.7689999999999998E-3</v>
      </c>
      <c r="BX70" s="128">
        <v>0.17578299999999999</v>
      </c>
      <c r="BY70" s="127">
        <v>-8.1900000000000001E-2</v>
      </c>
      <c r="BZ70" s="123">
        <v>2.6948043400000001</v>
      </c>
      <c r="CA70" s="123">
        <v>2.6948043400000001</v>
      </c>
      <c r="CB70" s="123">
        <v>2.3353142600000001</v>
      </c>
      <c r="CC70" s="123">
        <v>1.7728055599999999</v>
      </c>
      <c r="CD70" s="123">
        <v>1.78162285</v>
      </c>
      <c r="CE70" s="123">
        <v>5.9389412699999999</v>
      </c>
      <c r="CF70" s="123">
        <v>9.8392630800000003</v>
      </c>
      <c r="CG70" s="123">
        <v>14.843071159999999</v>
      </c>
      <c r="CH70" s="123">
        <v>13.04676094</v>
      </c>
      <c r="CI70" s="123">
        <v>12.39716312</v>
      </c>
      <c r="CJ70" s="123">
        <v>16.822031039999999</v>
      </c>
      <c r="CK70" s="123">
        <v>23.405729950000001</v>
      </c>
      <c r="CL70" s="123">
        <v>25.18866457</v>
      </c>
      <c r="CM70" s="123">
        <v>25.214821780000001</v>
      </c>
      <c r="CN70" s="123">
        <v>24.477196299999999</v>
      </c>
      <c r="CO70" s="123">
        <v>18.088374129999998</v>
      </c>
      <c r="CP70" s="123">
        <v>19.03765172</v>
      </c>
      <c r="CQ70" s="123">
        <v>15.66278934</v>
      </c>
      <c r="CR70" s="123">
        <v>15.262480460000001</v>
      </c>
      <c r="CS70" s="123">
        <v>17.076250720000001</v>
      </c>
      <c r="CT70" s="123">
        <v>15.60142645</v>
      </c>
      <c r="CU70" s="123">
        <v>16.14406833</v>
      </c>
      <c r="CV70" s="123">
        <v>17.054996129999999</v>
      </c>
      <c r="CW70" s="123">
        <v>15.571431690000001</v>
      </c>
      <c r="CX70" s="123">
        <v>11.688309650000001</v>
      </c>
      <c r="CY70" s="125">
        <v>46142</v>
      </c>
      <c r="CZ70" s="125">
        <v>46142</v>
      </c>
      <c r="DA70" s="125">
        <v>46112</v>
      </c>
      <c r="DB70" s="125">
        <v>46081</v>
      </c>
      <c r="DC70" s="125">
        <v>46053</v>
      </c>
      <c r="DD70" s="125">
        <v>46022</v>
      </c>
      <c r="DE70" s="125">
        <v>45991</v>
      </c>
      <c r="DF70" s="125">
        <v>45961</v>
      </c>
      <c r="DG70" s="125">
        <v>45930</v>
      </c>
      <c r="DH70" s="125">
        <v>45900</v>
      </c>
      <c r="DI70" s="125">
        <v>45869</v>
      </c>
      <c r="DJ70" s="125">
        <v>45838</v>
      </c>
      <c r="DK70" s="125">
        <v>45808</v>
      </c>
      <c r="DL70" s="125">
        <v>45777</v>
      </c>
      <c r="DM70" s="125">
        <v>45747</v>
      </c>
      <c r="DN70" s="125">
        <v>45716</v>
      </c>
      <c r="DO70" s="125">
        <v>45688</v>
      </c>
      <c r="DP70" s="125">
        <v>45657</v>
      </c>
      <c r="DQ70" s="125">
        <v>45626</v>
      </c>
      <c r="DR70" s="125">
        <v>45596</v>
      </c>
      <c r="DS70" s="125">
        <v>45565</v>
      </c>
      <c r="DT70" s="125">
        <v>45535</v>
      </c>
      <c r="DU70" s="125">
        <v>45504</v>
      </c>
      <c r="DV70" s="125">
        <v>45473</v>
      </c>
      <c r="DW70" s="125">
        <v>45443</v>
      </c>
      <c r="DX70" s="126" t="s">
        <v>150</v>
      </c>
      <c r="DY70" s="126" t="s">
        <v>150</v>
      </c>
      <c r="DZ70" s="126" t="s">
        <v>150</v>
      </c>
      <c r="EA70" s="126" t="s">
        <v>150</v>
      </c>
      <c r="EB70" s="126" t="s">
        <v>150</v>
      </c>
      <c r="EC70" s="126" t="s">
        <v>150</v>
      </c>
      <c r="ED70" s="126" t="s">
        <v>150</v>
      </c>
      <c r="EE70" s="126" t="s">
        <v>150</v>
      </c>
      <c r="EF70" s="126" t="s">
        <v>150</v>
      </c>
      <c r="EG70" s="126" t="s">
        <v>150</v>
      </c>
      <c r="EH70" s="126" t="s">
        <v>150</v>
      </c>
      <c r="EI70" s="126" t="s">
        <v>150</v>
      </c>
      <c r="EJ70" s="126" t="s">
        <v>150</v>
      </c>
      <c r="EK70" s="126" t="s">
        <v>150</v>
      </c>
      <c r="EL70" s="126" t="s">
        <v>150</v>
      </c>
      <c r="EM70" s="126" t="s">
        <v>150</v>
      </c>
      <c r="EN70" s="126" t="s">
        <v>150</v>
      </c>
      <c r="EO70" s="126" t="s">
        <v>150</v>
      </c>
      <c r="EP70" s="126" t="s">
        <v>150</v>
      </c>
      <c r="EQ70" s="126" t="s">
        <v>150</v>
      </c>
      <c r="ER70" s="126" t="s">
        <v>150</v>
      </c>
      <c r="ES70" s="126" t="s">
        <v>150</v>
      </c>
      <c r="ET70" s="126" t="s">
        <v>150</v>
      </c>
      <c r="EU70" s="126" t="s">
        <v>150</v>
      </c>
      <c r="EV70" s="126" t="s">
        <v>150</v>
      </c>
      <c r="EW70" s="126" t="s">
        <v>151</v>
      </c>
      <c r="EX70" s="126" t="s">
        <v>152</v>
      </c>
      <c r="EY70" s="123">
        <v>11159.83378848</v>
      </c>
      <c r="EZ70" s="126" t="s">
        <v>165</v>
      </c>
      <c r="FA70" s="126" t="s">
        <v>157</v>
      </c>
      <c r="FB70" s="126" t="s">
        <v>157</v>
      </c>
      <c r="FC70" s="126" t="s">
        <v>157</v>
      </c>
      <c r="FD70" s="126" t="s">
        <v>157</v>
      </c>
      <c r="FE70" s="126" t="s">
        <v>157</v>
      </c>
      <c r="FF70" s="126" t="s">
        <v>157</v>
      </c>
      <c r="FG70" s="126" t="s">
        <v>157</v>
      </c>
      <c r="FH70" s="126" t="s">
        <v>157</v>
      </c>
      <c r="FI70" s="126" t="s">
        <v>157</v>
      </c>
      <c r="FJ70" s="126" t="s">
        <v>157</v>
      </c>
      <c r="FK70" s="126" t="s">
        <v>157</v>
      </c>
      <c r="FL70" s="126" t="s">
        <v>157</v>
      </c>
      <c r="FM70" s="126" t="s">
        <v>157</v>
      </c>
      <c r="FN70" s="126" t="s">
        <v>157</v>
      </c>
      <c r="FO70" s="126" t="s">
        <v>196</v>
      </c>
      <c r="FP70" s="126" t="s">
        <v>196</v>
      </c>
      <c r="FQ70" s="126" t="s">
        <v>196</v>
      </c>
      <c r="FR70" s="126" t="s">
        <v>196</v>
      </c>
      <c r="FS70" s="126" t="s">
        <v>196</v>
      </c>
      <c r="FT70" s="126" t="s">
        <v>196</v>
      </c>
      <c r="FU70" s="126" t="s">
        <v>196</v>
      </c>
      <c r="FV70" s="126" t="s">
        <v>157</v>
      </c>
      <c r="FW70" s="126" t="s">
        <v>157</v>
      </c>
      <c r="FX70" s="126" t="s">
        <v>196</v>
      </c>
      <c r="FY70" s="126" t="s">
        <v>196</v>
      </c>
      <c r="FZ70" s="126" t="s">
        <v>154</v>
      </c>
      <c r="GA70" s="126" t="s">
        <v>146</v>
      </c>
    </row>
    <row r="71" spans="1:183" ht="14.25" customHeight="1">
      <c r="A71" s="121">
        <v>69</v>
      </c>
      <c r="B71" s="121" t="s">
        <v>263</v>
      </c>
      <c r="C71" s="122">
        <v>2.5900000000000001E-4</v>
      </c>
      <c r="D71" s="122">
        <v>2.5900000000000001E-4</v>
      </c>
      <c r="E71" s="122">
        <v>2.5799999999999998E-4</v>
      </c>
      <c r="F71" s="122">
        <v>2.5799999999999998E-4</v>
      </c>
      <c r="G71" s="122">
        <v>2.6800000000000001E-4</v>
      </c>
      <c r="H71" s="122">
        <v>3.3599999999999998E-4</v>
      </c>
      <c r="I71" s="122">
        <v>7.7000000000000001E-5</v>
      </c>
      <c r="J71" s="122">
        <v>3.1000000000000001E-5</v>
      </c>
      <c r="K71" s="122">
        <v>1.46E-4</v>
      </c>
      <c r="L71" s="122">
        <v>1.6100000000000001E-4</v>
      </c>
      <c r="M71" s="122">
        <v>2.3900000000000001E-4</v>
      </c>
      <c r="N71" s="122">
        <v>2.43E-4</v>
      </c>
      <c r="O71" s="122">
        <v>2.3000000000000001E-4</v>
      </c>
      <c r="P71" s="122">
        <v>2.0799999999999999E-4</v>
      </c>
      <c r="Q71" s="122">
        <v>1.7000000000000001E-4</v>
      </c>
      <c r="R71" s="122">
        <v>1.6799999999999999E-4</v>
      </c>
      <c r="S71" s="122">
        <v>1.6799999999999999E-4</v>
      </c>
      <c r="T71" s="122">
        <v>1.6699999999999999E-4</v>
      </c>
      <c r="U71" s="122">
        <v>1.5100000000000001E-4</v>
      </c>
      <c r="V71" s="122">
        <v>1.4899999999999999E-4</v>
      </c>
      <c r="W71" s="122">
        <v>1.54E-4</v>
      </c>
      <c r="X71" s="122">
        <v>2.5999999999999998E-4</v>
      </c>
      <c r="Y71" s="122">
        <v>2.6400000000000002E-4</v>
      </c>
      <c r="Z71" s="122">
        <v>2.6499999999999999E-4</v>
      </c>
      <c r="AA71" s="122">
        <v>2.6499999999999999E-4</v>
      </c>
      <c r="AB71" s="123">
        <v>0.18810199999999999</v>
      </c>
      <c r="AC71" s="123">
        <v>0.18810199999999999</v>
      </c>
      <c r="AD71" s="123">
        <v>0.18735199999999999</v>
      </c>
      <c r="AE71" s="123">
        <v>0.18800700000000001</v>
      </c>
      <c r="AF71" s="123">
        <v>0.19470000000000001</v>
      </c>
      <c r="AG71" s="123">
        <v>0.24451300000000001</v>
      </c>
      <c r="AH71" s="123">
        <v>5.5654000000000002E-2</v>
      </c>
      <c r="AI71" s="123">
        <v>2.2384999999999999E-2</v>
      </c>
      <c r="AJ71" s="123">
        <v>0.10627200000000001</v>
      </c>
      <c r="AK71" s="123">
        <v>0.116924</v>
      </c>
      <c r="AL71" s="123">
        <v>0.17388700000000001</v>
      </c>
      <c r="AM71" s="123">
        <v>0.17682200000000001</v>
      </c>
      <c r="AN71" s="123">
        <v>0.167518</v>
      </c>
      <c r="AO71" s="123">
        <v>0.15093699999999999</v>
      </c>
      <c r="AP71" s="123">
        <v>0.12342500000000001</v>
      </c>
      <c r="AQ71" s="123">
        <v>0.122507</v>
      </c>
      <c r="AR71" s="123">
        <v>0.121895</v>
      </c>
      <c r="AS71" s="123">
        <v>0.121283</v>
      </c>
      <c r="AT71" s="123">
        <v>0.109509</v>
      </c>
      <c r="AU71" s="123">
        <v>0.10804900000000001</v>
      </c>
      <c r="AV71" s="123">
        <v>0.112029</v>
      </c>
      <c r="AW71" s="123">
        <v>0.18929000000000001</v>
      </c>
      <c r="AX71" s="123">
        <v>0.191722</v>
      </c>
      <c r="AY71" s="123">
        <v>0.192716</v>
      </c>
      <c r="AZ71" s="123">
        <v>0.192716</v>
      </c>
      <c r="BA71" s="124">
        <v>0</v>
      </c>
      <c r="BB71" s="128">
        <v>7.5000000000000002E-4</v>
      </c>
      <c r="BC71" s="127">
        <v>-6.5499999999999998E-4</v>
      </c>
      <c r="BD71" s="127">
        <v>-6.6930000000000002E-3</v>
      </c>
      <c r="BE71" s="127">
        <v>-4.9813000000000003E-2</v>
      </c>
      <c r="BF71" s="128">
        <v>0.188859</v>
      </c>
      <c r="BG71" s="128">
        <v>3.3269E-2</v>
      </c>
      <c r="BH71" s="127">
        <v>-8.3887000000000003E-2</v>
      </c>
      <c r="BI71" s="127">
        <v>-1.0652E-2</v>
      </c>
      <c r="BJ71" s="127">
        <v>-5.6963E-2</v>
      </c>
      <c r="BK71" s="127">
        <v>-2.9350000000000001E-3</v>
      </c>
      <c r="BL71" s="128">
        <v>9.3039999999999998E-3</v>
      </c>
      <c r="BM71" s="128">
        <v>1.6580999999999999E-2</v>
      </c>
      <c r="BN71" s="128">
        <v>2.7512000000000002E-2</v>
      </c>
      <c r="BO71" s="128">
        <v>9.1799999999999998E-4</v>
      </c>
      <c r="BP71" s="128">
        <v>6.1200000000000002E-4</v>
      </c>
      <c r="BQ71" s="128">
        <v>6.1200000000000002E-4</v>
      </c>
      <c r="BR71" s="128">
        <v>1.1774E-2</v>
      </c>
      <c r="BS71" s="128">
        <v>1.4599999999999999E-3</v>
      </c>
      <c r="BT71" s="127">
        <v>-3.98E-3</v>
      </c>
      <c r="BU71" s="127">
        <v>-7.7260999999999996E-2</v>
      </c>
      <c r="BV71" s="127">
        <v>-2.4320000000000001E-3</v>
      </c>
      <c r="BW71" s="127">
        <v>-9.9400000000000009E-4</v>
      </c>
      <c r="BX71" s="124">
        <v>0</v>
      </c>
      <c r="BY71" s="124">
        <v>0</v>
      </c>
      <c r="BZ71" s="123">
        <v>2.6288667499999998</v>
      </c>
      <c r="CA71" s="123">
        <v>2.6288667499999998</v>
      </c>
      <c r="CB71" s="123">
        <v>2.4092830300000001</v>
      </c>
      <c r="CC71" s="123">
        <v>2.8535946399999998</v>
      </c>
      <c r="CD71" s="123">
        <v>2.8906830700000001</v>
      </c>
      <c r="CE71" s="123">
        <v>3.9332295400000001</v>
      </c>
      <c r="CF71" s="123">
        <v>0.90421788000000003</v>
      </c>
      <c r="CG71" s="123">
        <v>0.36162619000000001</v>
      </c>
      <c r="CH71" s="123">
        <v>1.5871169599999999</v>
      </c>
      <c r="CI71" s="123">
        <v>1.7506351499999999</v>
      </c>
      <c r="CJ71" s="123">
        <v>2.6584307599999999</v>
      </c>
      <c r="CK71" s="123">
        <v>2.9555184699999999</v>
      </c>
      <c r="CL71" s="123">
        <v>2.9820954400000002</v>
      </c>
      <c r="CM71" s="123">
        <v>2.77292016</v>
      </c>
      <c r="CN71" s="123">
        <v>2.0195639000000001</v>
      </c>
      <c r="CO71" s="123">
        <v>1.8018334600000001</v>
      </c>
      <c r="CP71" s="123">
        <v>2.0056442300000001</v>
      </c>
      <c r="CQ71" s="123">
        <v>2.3064259599999999</v>
      </c>
      <c r="CR71" s="123">
        <v>1.9829499900000001</v>
      </c>
      <c r="CS71" s="123">
        <v>1.9526966400000001</v>
      </c>
      <c r="CT71" s="123">
        <v>2.1266181999999998</v>
      </c>
      <c r="CU71" s="123">
        <v>3.3276462900000001</v>
      </c>
      <c r="CV71" s="123">
        <v>3.23731532</v>
      </c>
      <c r="CW71" s="123">
        <v>2.9512563599999999</v>
      </c>
      <c r="CX71" s="123">
        <v>2.6783051699999998</v>
      </c>
      <c r="CY71" s="125">
        <v>46142</v>
      </c>
      <c r="CZ71" s="125">
        <v>46142</v>
      </c>
      <c r="DA71" s="125">
        <v>46112</v>
      </c>
      <c r="DB71" s="125">
        <v>46081</v>
      </c>
      <c r="DC71" s="125">
        <v>46053</v>
      </c>
      <c r="DD71" s="125">
        <v>46022</v>
      </c>
      <c r="DE71" s="125">
        <v>45991</v>
      </c>
      <c r="DF71" s="125">
        <v>45961</v>
      </c>
      <c r="DG71" s="125">
        <v>45930</v>
      </c>
      <c r="DH71" s="125">
        <v>45900</v>
      </c>
      <c r="DI71" s="125">
        <v>45869</v>
      </c>
      <c r="DJ71" s="125">
        <v>45838</v>
      </c>
      <c r="DK71" s="125">
        <v>45808</v>
      </c>
      <c r="DL71" s="125">
        <v>45777</v>
      </c>
      <c r="DM71" s="125">
        <v>45747</v>
      </c>
      <c r="DN71" s="125">
        <v>45716</v>
      </c>
      <c r="DO71" s="125">
        <v>45688</v>
      </c>
      <c r="DP71" s="125">
        <v>45657</v>
      </c>
      <c r="DQ71" s="125">
        <v>45626</v>
      </c>
      <c r="DR71" s="125">
        <v>45596</v>
      </c>
      <c r="DS71" s="125">
        <v>45565</v>
      </c>
      <c r="DT71" s="125">
        <v>45535</v>
      </c>
      <c r="DU71" s="125">
        <v>45504</v>
      </c>
      <c r="DV71" s="125">
        <v>45473</v>
      </c>
      <c r="DW71" s="125">
        <v>45443</v>
      </c>
      <c r="DX71" s="126" t="s">
        <v>150</v>
      </c>
      <c r="DY71" s="126" t="s">
        <v>150</v>
      </c>
      <c r="DZ71" s="126" t="s">
        <v>150</v>
      </c>
      <c r="EA71" s="126" t="s">
        <v>150</v>
      </c>
      <c r="EB71" s="126" t="s">
        <v>150</v>
      </c>
      <c r="EC71" s="126" t="s">
        <v>150</v>
      </c>
      <c r="ED71" s="126" t="s">
        <v>150</v>
      </c>
      <c r="EE71" s="126" t="s">
        <v>150</v>
      </c>
      <c r="EF71" s="126" t="s">
        <v>150</v>
      </c>
      <c r="EG71" s="126" t="s">
        <v>150</v>
      </c>
      <c r="EH71" s="126" t="s">
        <v>150</v>
      </c>
      <c r="EI71" s="126" t="s">
        <v>150</v>
      </c>
      <c r="EJ71" s="126" t="s">
        <v>150</v>
      </c>
      <c r="EK71" s="126" t="s">
        <v>150</v>
      </c>
      <c r="EL71" s="126" t="s">
        <v>150</v>
      </c>
      <c r="EM71" s="126" t="s">
        <v>150</v>
      </c>
      <c r="EN71" s="126" t="s">
        <v>150</v>
      </c>
      <c r="EO71" s="126" t="s">
        <v>150</v>
      </c>
      <c r="EP71" s="126" t="s">
        <v>150</v>
      </c>
      <c r="EQ71" s="126" t="s">
        <v>150</v>
      </c>
      <c r="ER71" s="126" t="s">
        <v>150</v>
      </c>
      <c r="ES71" s="126" t="s">
        <v>150</v>
      </c>
      <c r="ET71" s="126" t="s">
        <v>150</v>
      </c>
      <c r="EU71" s="126" t="s">
        <v>150</v>
      </c>
      <c r="EV71" s="126" t="s">
        <v>150</v>
      </c>
      <c r="EW71" s="126" t="s">
        <v>151</v>
      </c>
      <c r="EX71" s="126" t="s">
        <v>152</v>
      </c>
      <c r="EY71" s="123">
        <v>1021332.48159035</v>
      </c>
      <c r="EZ71" s="126" t="s">
        <v>165</v>
      </c>
      <c r="FA71" s="126" t="s">
        <v>144</v>
      </c>
      <c r="FB71" s="126" t="s">
        <v>144</v>
      </c>
      <c r="FC71" s="126" t="s">
        <v>144</v>
      </c>
      <c r="FD71" s="126" t="s">
        <v>144</v>
      </c>
      <c r="FE71" s="126" t="s">
        <v>144</v>
      </c>
      <c r="FF71" s="126" t="s">
        <v>144</v>
      </c>
      <c r="FG71" s="126" t="s">
        <v>144</v>
      </c>
      <c r="FH71" s="126" t="s">
        <v>144</v>
      </c>
      <c r="FI71" s="126" t="s">
        <v>144</v>
      </c>
      <c r="FJ71" s="126" t="s">
        <v>144</v>
      </c>
      <c r="FK71" s="126" t="s">
        <v>144</v>
      </c>
      <c r="FL71" s="126" t="s">
        <v>144</v>
      </c>
      <c r="FM71" s="126" t="s">
        <v>144</v>
      </c>
      <c r="FN71" s="126" t="s">
        <v>144</v>
      </c>
      <c r="FO71" s="126" t="s">
        <v>144</v>
      </c>
      <c r="FP71" s="126" t="s">
        <v>144</v>
      </c>
      <c r="FQ71" s="126" t="s">
        <v>144</v>
      </c>
      <c r="FR71" s="126" t="s">
        <v>144</v>
      </c>
      <c r="FS71" s="126" t="s">
        <v>144</v>
      </c>
      <c r="FT71" s="126" t="s">
        <v>144</v>
      </c>
      <c r="FU71" s="126" t="s">
        <v>144</v>
      </c>
      <c r="FV71" s="126" t="s">
        <v>144</v>
      </c>
      <c r="FW71" s="126" t="s">
        <v>144</v>
      </c>
      <c r="FX71" s="126" t="s">
        <v>144</v>
      </c>
      <c r="FY71" s="126" t="s">
        <v>144</v>
      </c>
      <c r="FZ71" s="126" t="s">
        <v>247</v>
      </c>
      <c r="GA71" s="126" t="s">
        <v>163</v>
      </c>
    </row>
    <row r="72" spans="1:183" ht="14.25" customHeight="1">
      <c r="A72" s="121">
        <v>70</v>
      </c>
      <c r="B72" s="121" t="s">
        <v>205</v>
      </c>
      <c r="C72" s="122">
        <v>2.4800000000000001E-4</v>
      </c>
      <c r="D72" s="122">
        <v>2.4800000000000001E-4</v>
      </c>
      <c r="E72" s="122">
        <v>2.5000000000000001E-4</v>
      </c>
      <c r="F72" s="122">
        <v>2.5000000000000001E-4</v>
      </c>
      <c r="G72" s="122">
        <v>2.2499999999999999E-4</v>
      </c>
      <c r="H72" s="122">
        <v>2.4399999999999999E-4</v>
      </c>
      <c r="I72" s="122">
        <v>2.5399999999999999E-4</v>
      </c>
      <c r="J72" s="122">
        <v>2.5500000000000002E-4</v>
      </c>
      <c r="K72" s="122">
        <v>6.38E-4</v>
      </c>
      <c r="L72" s="122">
        <v>6.5099999999999999E-4</v>
      </c>
      <c r="M72" s="122">
        <v>1.14E-3</v>
      </c>
      <c r="N72" s="122">
        <v>1.578E-3</v>
      </c>
      <c r="O72" s="122">
        <v>2.2139999999999998E-3</v>
      </c>
      <c r="P72" s="122">
        <v>2.1719999999999999E-3</v>
      </c>
      <c r="Q72" s="122">
        <v>2.176E-3</v>
      </c>
      <c r="R72" s="122">
        <v>2.176E-3</v>
      </c>
      <c r="S72" s="122">
        <v>2.176E-3</v>
      </c>
      <c r="T72" s="122">
        <v>2.2230000000000001E-3</v>
      </c>
      <c r="U72" s="122">
        <v>2.2039999999999998E-3</v>
      </c>
      <c r="V72" s="122">
        <v>2.2039999999999998E-3</v>
      </c>
      <c r="W72" s="122">
        <v>2.2100000000000002E-3</v>
      </c>
      <c r="X72" s="122">
        <v>2.2430000000000002E-3</v>
      </c>
      <c r="Y72" s="122">
        <v>2.2430000000000002E-3</v>
      </c>
      <c r="Z72" s="122">
        <v>2.3730000000000001E-3</v>
      </c>
      <c r="AA72" s="122">
        <v>2.3760000000000001E-3</v>
      </c>
      <c r="AB72" s="123">
        <v>0.180286</v>
      </c>
      <c r="AC72" s="123">
        <v>0.180286</v>
      </c>
      <c r="AD72" s="123">
        <v>0.18159600000000001</v>
      </c>
      <c r="AE72" s="123">
        <v>0.18159600000000001</v>
      </c>
      <c r="AF72" s="123">
        <v>0.163885</v>
      </c>
      <c r="AG72" s="123">
        <v>0.17746500000000001</v>
      </c>
      <c r="AH72" s="123">
        <v>0.18443999999999999</v>
      </c>
      <c r="AI72" s="123">
        <v>0.185502</v>
      </c>
      <c r="AJ72" s="123">
        <v>0.46399200000000002</v>
      </c>
      <c r="AK72" s="123">
        <v>0.47318900000000003</v>
      </c>
      <c r="AL72" s="123">
        <v>0.82883300000000004</v>
      </c>
      <c r="AM72" s="123">
        <v>1.1479200000000001</v>
      </c>
      <c r="AN72" s="123">
        <v>1.610574</v>
      </c>
      <c r="AO72" s="123">
        <v>1.579558</v>
      </c>
      <c r="AP72" s="123">
        <v>1.582508</v>
      </c>
      <c r="AQ72" s="123">
        <v>1.582508</v>
      </c>
      <c r="AR72" s="123">
        <v>1.582508</v>
      </c>
      <c r="AS72" s="123">
        <v>1.6165879999999999</v>
      </c>
      <c r="AT72" s="123">
        <v>1.6027880000000001</v>
      </c>
      <c r="AU72" s="123">
        <v>1.6027880000000001</v>
      </c>
      <c r="AV72" s="123">
        <v>1.607558</v>
      </c>
      <c r="AW72" s="123">
        <v>1.631688</v>
      </c>
      <c r="AX72" s="123">
        <v>1.631688</v>
      </c>
      <c r="AY72" s="123">
        <v>1.7261280000000001</v>
      </c>
      <c r="AZ72" s="123">
        <v>1.7283280000000001</v>
      </c>
      <c r="BA72" s="124">
        <v>0</v>
      </c>
      <c r="BB72" s="127">
        <v>-1.31E-3</v>
      </c>
      <c r="BC72" s="124">
        <v>0</v>
      </c>
      <c r="BD72" s="128">
        <v>1.7711000000000001E-2</v>
      </c>
      <c r="BE72" s="127">
        <v>-1.358E-2</v>
      </c>
      <c r="BF72" s="127">
        <v>-6.9750000000000003E-3</v>
      </c>
      <c r="BG72" s="127">
        <v>-1.062E-3</v>
      </c>
      <c r="BH72" s="127">
        <v>-0.27849000000000002</v>
      </c>
      <c r="BI72" s="127">
        <v>-9.1970000000000003E-3</v>
      </c>
      <c r="BJ72" s="127">
        <v>-0.35564400000000002</v>
      </c>
      <c r="BK72" s="127">
        <v>-0.31908700000000001</v>
      </c>
      <c r="BL72" s="127">
        <v>-0.46265400000000001</v>
      </c>
      <c r="BM72" s="128">
        <v>3.1015999999999998E-2</v>
      </c>
      <c r="BN72" s="127">
        <v>-2.9499999999999999E-3</v>
      </c>
      <c r="BO72" s="124">
        <v>0</v>
      </c>
      <c r="BP72" s="124">
        <v>0</v>
      </c>
      <c r="BQ72" s="127">
        <v>-3.4079999999999999E-2</v>
      </c>
      <c r="BR72" s="128">
        <v>1.38E-2</v>
      </c>
      <c r="BS72" s="124">
        <v>0</v>
      </c>
      <c r="BT72" s="127">
        <v>-4.7699999999999999E-3</v>
      </c>
      <c r="BU72" s="127">
        <v>-2.4129999999999999E-2</v>
      </c>
      <c r="BV72" s="124">
        <v>0</v>
      </c>
      <c r="BW72" s="127">
        <v>-9.4439999999999996E-2</v>
      </c>
      <c r="BX72" s="127">
        <v>-2.2000000000000001E-3</v>
      </c>
      <c r="BY72" s="127">
        <v>-0.14449999999999999</v>
      </c>
      <c r="BZ72" s="123">
        <v>2.5196322800000002</v>
      </c>
      <c r="CA72" s="123">
        <v>2.5196322800000002</v>
      </c>
      <c r="CB72" s="123">
        <v>2.33526283</v>
      </c>
      <c r="CC72" s="123">
        <v>2.75628765</v>
      </c>
      <c r="CD72" s="123">
        <v>2.43317717</v>
      </c>
      <c r="CE72" s="123">
        <v>2.8546972199999998</v>
      </c>
      <c r="CF72" s="123">
        <v>2.9966210100000001</v>
      </c>
      <c r="CG72" s="123">
        <v>2.9967559700000002</v>
      </c>
      <c r="CH72" s="123">
        <v>6.9294788299999999</v>
      </c>
      <c r="CI72" s="123">
        <v>7.0847840800000004</v>
      </c>
      <c r="CJ72" s="123">
        <v>12.67141962</v>
      </c>
      <c r="CK72" s="123">
        <v>19.187085110000002</v>
      </c>
      <c r="CL72" s="123">
        <v>28.670861540000001</v>
      </c>
      <c r="CM72" s="123">
        <v>29.01865162</v>
      </c>
      <c r="CN72" s="123">
        <v>25.89407357</v>
      </c>
      <c r="CO72" s="123">
        <v>23.275534189999998</v>
      </c>
      <c r="CP72" s="123">
        <v>26.038377629999999</v>
      </c>
      <c r="CQ72" s="123">
        <v>30.742482679999998</v>
      </c>
      <c r="CR72" s="123">
        <v>29.022714560000001</v>
      </c>
      <c r="CS72" s="123">
        <v>28.96610562</v>
      </c>
      <c r="CT72" s="123">
        <v>30.515867279999998</v>
      </c>
      <c r="CU72" s="123">
        <v>28.68445518</v>
      </c>
      <c r="CV72" s="123">
        <v>27.551812330000001</v>
      </c>
      <c r="CW72" s="123">
        <v>26.433955879999999</v>
      </c>
      <c r="CX72" s="123">
        <v>24.019748310000001</v>
      </c>
      <c r="CY72" s="125">
        <v>46142</v>
      </c>
      <c r="CZ72" s="125">
        <v>46142</v>
      </c>
      <c r="DA72" s="125">
        <v>46112</v>
      </c>
      <c r="DB72" s="125">
        <v>46081</v>
      </c>
      <c r="DC72" s="125">
        <v>46053</v>
      </c>
      <c r="DD72" s="125">
        <v>46022</v>
      </c>
      <c r="DE72" s="125">
        <v>45991</v>
      </c>
      <c r="DF72" s="125">
        <v>45961</v>
      </c>
      <c r="DG72" s="125">
        <v>45930</v>
      </c>
      <c r="DH72" s="125">
        <v>45900</v>
      </c>
      <c r="DI72" s="125">
        <v>45869</v>
      </c>
      <c r="DJ72" s="125">
        <v>45838</v>
      </c>
      <c r="DK72" s="125">
        <v>45808</v>
      </c>
      <c r="DL72" s="125">
        <v>45777</v>
      </c>
      <c r="DM72" s="125">
        <v>45747</v>
      </c>
      <c r="DN72" s="125">
        <v>45716</v>
      </c>
      <c r="DO72" s="125">
        <v>45688</v>
      </c>
      <c r="DP72" s="125">
        <v>45657</v>
      </c>
      <c r="DQ72" s="125">
        <v>45626</v>
      </c>
      <c r="DR72" s="125">
        <v>45596</v>
      </c>
      <c r="DS72" s="125">
        <v>45565</v>
      </c>
      <c r="DT72" s="125">
        <v>45535</v>
      </c>
      <c r="DU72" s="125">
        <v>45504</v>
      </c>
      <c r="DV72" s="125">
        <v>45473</v>
      </c>
      <c r="DW72" s="125">
        <v>45443</v>
      </c>
      <c r="DX72" s="126" t="s">
        <v>150</v>
      </c>
      <c r="DY72" s="126" t="s">
        <v>150</v>
      </c>
      <c r="DZ72" s="126" t="s">
        <v>150</v>
      </c>
      <c r="EA72" s="126" t="s">
        <v>150</v>
      </c>
      <c r="EB72" s="126" t="s">
        <v>150</v>
      </c>
      <c r="EC72" s="126" t="s">
        <v>150</v>
      </c>
      <c r="ED72" s="126" t="s">
        <v>150</v>
      </c>
      <c r="EE72" s="126" t="s">
        <v>150</v>
      </c>
      <c r="EF72" s="126" t="s">
        <v>150</v>
      </c>
      <c r="EG72" s="126" t="s">
        <v>150</v>
      </c>
      <c r="EH72" s="126" t="s">
        <v>150</v>
      </c>
      <c r="EI72" s="126" t="s">
        <v>150</v>
      </c>
      <c r="EJ72" s="126" t="s">
        <v>150</v>
      </c>
      <c r="EK72" s="126" t="s">
        <v>150</v>
      </c>
      <c r="EL72" s="126" t="s">
        <v>150</v>
      </c>
      <c r="EM72" s="126" t="s">
        <v>150</v>
      </c>
      <c r="EN72" s="126" t="s">
        <v>150</v>
      </c>
      <c r="EO72" s="126" t="s">
        <v>150</v>
      </c>
      <c r="EP72" s="126" t="s">
        <v>150</v>
      </c>
      <c r="EQ72" s="126" t="s">
        <v>150</v>
      </c>
      <c r="ER72" s="126" t="s">
        <v>150</v>
      </c>
      <c r="ES72" s="126" t="s">
        <v>150</v>
      </c>
      <c r="ET72" s="126" t="s">
        <v>150</v>
      </c>
      <c r="EU72" s="126" t="s">
        <v>150</v>
      </c>
      <c r="EV72" s="126" t="s">
        <v>150</v>
      </c>
      <c r="EW72" s="126" t="s">
        <v>151</v>
      </c>
      <c r="EX72" s="126" t="s">
        <v>152</v>
      </c>
      <c r="EY72" s="123">
        <v>2345.4073601499999</v>
      </c>
      <c r="EZ72" s="126"/>
      <c r="FA72" s="126" t="s">
        <v>144</v>
      </c>
      <c r="FB72" s="126" t="s">
        <v>144</v>
      </c>
      <c r="FC72" s="126" t="s">
        <v>144</v>
      </c>
      <c r="FD72" s="126" t="s">
        <v>144</v>
      </c>
      <c r="FE72" s="126" t="s">
        <v>144</v>
      </c>
      <c r="FF72" s="126" t="s">
        <v>144</v>
      </c>
      <c r="FG72" s="126" t="s">
        <v>144</v>
      </c>
      <c r="FH72" s="126" t="s">
        <v>144</v>
      </c>
      <c r="FI72" s="126" t="s">
        <v>144</v>
      </c>
      <c r="FJ72" s="126" t="s">
        <v>144</v>
      </c>
      <c r="FK72" s="126" t="s">
        <v>144</v>
      </c>
      <c r="FL72" s="126" t="s">
        <v>144</v>
      </c>
      <c r="FM72" s="126" t="s">
        <v>144</v>
      </c>
      <c r="FN72" s="126" t="s">
        <v>144</v>
      </c>
      <c r="FO72" s="126" t="s">
        <v>157</v>
      </c>
      <c r="FP72" s="126" t="s">
        <v>157</v>
      </c>
      <c r="FQ72" s="126" t="s">
        <v>157</v>
      </c>
      <c r="FR72" s="126" t="s">
        <v>157</v>
      </c>
      <c r="FS72" s="126" t="s">
        <v>157</v>
      </c>
      <c r="FT72" s="126" t="s">
        <v>157</v>
      </c>
      <c r="FU72" s="126" t="s">
        <v>157</v>
      </c>
      <c r="FV72" s="126" t="s">
        <v>157</v>
      </c>
      <c r="FW72" s="126" t="s">
        <v>157</v>
      </c>
      <c r="FX72" s="126" t="s">
        <v>157</v>
      </c>
      <c r="FY72" s="126" t="s">
        <v>157</v>
      </c>
      <c r="FZ72" s="126" t="s">
        <v>154</v>
      </c>
      <c r="GA72" s="126" t="s">
        <v>146</v>
      </c>
    </row>
    <row r="73" spans="1:183" ht="14.25" customHeight="1">
      <c r="A73" s="121">
        <v>71</v>
      </c>
      <c r="B73" s="121" t="s">
        <v>426</v>
      </c>
      <c r="C73" s="122">
        <v>2.3900000000000001E-4</v>
      </c>
      <c r="D73" s="122">
        <v>2.3900000000000001E-4</v>
      </c>
      <c r="E73" s="122">
        <v>2.3900000000000001E-4</v>
      </c>
      <c r="F73" s="122">
        <v>2.3900000000000001E-4</v>
      </c>
      <c r="G73" s="122">
        <v>2.3900000000000001E-4</v>
      </c>
      <c r="H73" s="122">
        <v>2.3900000000000001E-4</v>
      </c>
      <c r="I73" s="122">
        <v>2.3900000000000001E-4</v>
      </c>
      <c r="J73" s="122">
        <v>2.3900000000000001E-4</v>
      </c>
      <c r="K73" s="122">
        <v>2.3900000000000001E-4</v>
      </c>
      <c r="L73" s="122">
        <v>2.3900000000000001E-4</v>
      </c>
      <c r="M73" s="122">
        <v>2.3900000000000001E-4</v>
      </c>
      <c r="N73" s="122">
        <v>2.3900000000000001E-4</v>
      </c>
      <c r="O73" s="122">
        <v>2.3900000000000001E-4</v>
      </c>
      <c r="P73" s="122">
        <v>2.3900000000000001E-4</v>
      </c>
      <c r="Q73" s="122">
        <v>2.3900000000000001E-4</v>
      </c>
      <c r="R73" s="122">
        <v>2.3900000000000001E-4</v>
      </c>
      <c r="S73" s="122">
        <v>2.3900000000000001E-4</v>
      </c>
      <c r="T73" s="122">
        <v>2.3900000000000001E-4</v>
      </c>
      <c r="U73" s="122">
        <v>2.3900000000000001E-4</v>
      </c>
      <c r="V73" s="122">
        <v>2.3900000000000001E-4</v>
      </c>
      <c r="W73" s="122">
        <v>2.3900000000000001E-4</v>
      </c>
      <c r="X73" s="122">
        <v>2.3900000000000001E-4</v>
      </c>
      <c r="Y73" s="122">
        <v>2.3900000000000001E-4</v>
      </c>
      <c r="Z73" s="122">
        <v>2.3900000000000001E-4</v>
      </c>
      <c r="AA73" s="122">
        <v>2.3900000000000001E-4</v>
      </c>
      <c r="AB73" s="123">
        <v>0.17366300000000001</v>
      </c>
      <c r="AC73" s="123">
        <v>0.17366300000000001</v>
      </c>
      <c r="AD73" s="123">
        <v>0.17366300000000001</v>
      </c>
      <c r="AE73" s="123">
        <v>0.17366300000000001</v>
      </c>
      <c r="AF73" s="123">
        <v>0.17366300000000001</v>
      </c>
      <c r="AG73" s="123">
        <v>0.17366300000000001</v>
      </c>
      <c r="AH73" s="123">
        <v>0.17366300000000001</v>
      </c>
      <c r="AI73" s="123">
        <v>0.17366300000000001</v>
      </c>
      <c r="AJ73" s="123">
        <v>0.17366300000000001</v>
      </c>
      <c r="AK73" s="123">
        <v>0.17366300000000001</v>
      </c>
      <c r="AL73" s="123">
        <v>0.17366300000000001</v>
      </c>
      <c r="AM73" s="123">
        <v>0.17366300000000001</v>
      </c>
      <c r="AN73" s="123">
        <v>0.17366300000000001</v>
      </c>
      <c r="AO73" s="123">
        <v>0.17366300000000001</v>
      </c>
      <c r="AP73" s="123">
        <v>0.17366300000000001</v>
      </c>
      <c r="AQ73" s="123">
        <v>0.17366300000000001</v>
      </c>
      <c r="AR73" s="123">
        <v>0.17366300000000001</v>
      </c>
      <c r="AS73" s="123">
        <v>0.17366300000000001</v>
      </c>
      <c r="AT73" s="123">
        <v>0.17366300000000001</v>
      </c>
      <c r="AU73" s="123">
        <v>0.17366300000000001</v>
      </c>
      <c r="AV73" s="123">
        <v>0.17366300000000001</v>
      </c>
      <c r="AW73" s="123">
        <v>0.17366300000000001</v>
      </c>
      <c r="AX73" s="123">
        <v>0.17366300000000001</v>
      </c>
      <c r="AY73" s="123">
        <v>0.17366300000000001</v>
      </c>
      <c r="AZ73" s="123">
        <v>0.17366300000000001</v>
      </c>
      <c r="BA73" s="124">
        <v>0</v>
      </c>
      <c r="BB73" s="124">
        <v>0</v>
      </c>
      <c r="BC73" s="124">
        <v>0</v>
      </c>
      <c r="BD73" s="124">
        <v>0</v>
      </c>
      <c r="BE73" s="124">
        <v>0</v>
      </c>
      <c r="BF73" s="124">
        <v>0</v>
      </c>
      <c r="BG73" s="124">
        <v>0</v>
      </c>
      <c r="BH73" s="124">
        <v>0</v>
      </c>
      <c r="BI73" s="124">
        <v>0</v>
      </c>
      <c r="BJ73" s="124">
        <v>0</v>
      </c>
      <c r="BK73" s="124">
        <v>0</v>
      </c>
      <c r="BL73" s="124">
        <v>0</v>
      </c>
      <c r="BM73" s="124">
        <v>0</v>
      </c>
      <c r="BN73" s="124">
        <v>0</v>
      </c>
      <c r="BO73" s="124">
        <v>0</v>
      </c>
      <c r="BP73" s="124">
        <v>0</v>
      </c>
      <c r="BQ73" s="124">
        <v>0</v>
      </c>
      <c r="BR73" s="124">
        <v>0</v>
      </c>
      <c r="BS73" s="124">
        <v>0</v>
      </c>
      <c r="BT73" s="124">
        <v>0</v>
      </c>
      <c r="BU73" s="124">
        <v>0</v>
      </c>
      <c r="BV73" s="124">
        <v>0</v>
      </c>
      <c r="BW73" s="124">
        <v>0</v>
      </c>
      <c r="BX73" s="124">
        <v>0</v>
      </c>
      <c r="BY73" s="124">
        <v>0</v>
      </c>
      <c r="BZ73" s="123">
        <v>2.23324714</v>
      </c>
      <c r="CA73" s="123">
        <v>2.23324714</v>
      </c>
      <c r="CB73" s="123">
        <v>2.23324714</v>
      </c>
      <c r="CC73" s="123">
        <v>2.6358795499999998</v>
      </c>
      <c r="CD73" s="123">
        <v>2.5783497400000002</v>
      </c>
      <c r="CE73" s="123">
        <v>2.7935383499999999</v>
      </c>
      <c r="CF73" s="123">
        <v>2.8215256700000002</v>
      </c>
      <c r="CG73" s="123">
        <v>2.8054987699999998</v>
      </c>
      <c r="CH73" s="123">
        <v>2.59356644</v>
      </c>
      <c r="CI73" s="123">
        <v>2.6001552399999999</v>
      </c>
      <c r="CJ73" s="123">
        <v>2.6550061899999999</v>
      </c>
      <c r="CK73" s="123">
        <v>2.9027168799999998</v>
      </c>
      <c r="CL73" s="123">
        <v>3.0914865300000001</v>
      </c>
      <c r="CM73" s="123">
        <v>3.1904280200000001</v>
      </c>
      <c r="CN73" s="123">
        <v>2.84159227</v>
      </c>
      <c r="CO73" s="123">
        <v>2.5542361200000001</v>
      </c>
      <c r="CP73" s="123">
        <v>2.8574280700000001</v>
      </c>
      <c r="CQ73" s="123">
        <v>3.30253087</v>
      </c>
      <c r="CR73" s="123">
        <v>3.1446277899999999</v>
      </c>
      <c r="CS73" s="123">
        <v>3.13849417</v>
      </c>
      <c r="CT73" s="123">
        <v>3.29660084</v>
      </c>
      <c r="CU73" s="123">
        <v>3.0529295699999999</v>
      </c>
      <c r="CV73" s="123">
        <v>2.93238069</v>
      </c>
      <c r="CW73" s="123">
        <v>2.4135126800000002</v>
      </c>
      <c r="CX73" s="123">
        <v>2.4135126800000002</v>
      </c>
      <c r="CY73" s="125">
        <v>46112</v>
      </c>
      <c r="CZ73" s="125">
        <v>46112</v>
      </c>
      <c r="DA73" s="125">
        <v>46112</v>
      </c>
      <c r="DB73" s="125">
        <v>46081</v>
      </c>
      <c r="DC73" s="125">
        <v>46053</v>
      </c>
      <c r="DD73" s="125">
        <v>46022</v>
      </c>
      <c r="DE73" s="125">
        <v>45991</v>
      </c>
      <c r="DF73" s="125">
        <v>45961</v>
      </c>
      <c r="DG73" s="125">
        <v>45930</v>
      </c>
      <c r="DH73" s="125">
        <v>45900</v>
      </c>
      <c r="DI73" s="125">
        <v>45869</v>
      </c>
      <c r="DJ73" s="125">
        <v>45838</v>
      </c>
      <c r="DK73" s="125">
        <v>45808</v>
      </c>
      <c r="DL73" s="125">
        <v>45777</v>
      </c>
      <c r="DM73" s="125">
        <v>45747</v>
      </c>
      <c r="DN73" s="125">
        <v>45716</v>
      </c>
      <c r="DO73" s="125">
        <v>45688</v>
      </c>
      <c r="DP73" s="125">
        <v>45657</v>
      </c>
      <c r="DQ73" s="125">
        <v>45626</v>
      </c>
      <c r="DR73" s="125">
        <v>45596</v>
      </c>
      <c r="DS73" s="125">
        <v>45565</v>
      </c>
      <c r="DT73" s="125">
        <v>45535</v>
      </c>
      <c r="DU73" s="125">
        <v>45504</v>
      </c>
      <c r="DV73" s="125">
        <v>45443</v>
      </c>
      <c r="DW73" s="125">
        <v>45443</v>
      </c>
      <c r="DX73" s="126" t="s">
        <v>150</v>
      </c>
      <c r="DY73" s="126" t="s">
        <v>150</v>
      </c>
      <c r="DZ73" s="126" t="s">
        <v>150</v>
      </c>
      <c r="EA73" s="126" t="s">
        <v>150</v>
      </c>
      <c r="EB73" s="126" t="s">
        <v>150</v>
      </c>
      <c r="EC73" s="126" t="s">
        <v>150</v>
      </c>
      <c r="ED73" s="126" t="s">
        <v>150</v>
      </c>
      <c r="EE73" s="126" t="s">
        <v>150</v>
      </c>
      <c r="EF73" s="126" t="s">
        <v>150</v>
      </c>
      <c r="EG73" s="126" t="s">
        <v>150</v>
      </c>
      <c r="EH73" s="126" t="s">
        <v>150</v>
      </c>
      <c r="EI73" s="126" t="s">
        <v>150</v>
      </c>
      <c r="EJ73" s="126" t="s">
        <v>150</v>
      </c>
      <c r="EK73" s="126" t="s">
        <v>150</v>
      </c>
      <c r="EL73" s="126" t="s">
        <v>150</v>
      </c>
      <c r="EM73" s="126" t="s">
        <v>150</v>
      </c>
      <c r="EN73" s="126" t="s">
        <v>150</v>
      </c>
      <c r="EO73" s="126" t="s">
        <v>150</v>
      </c>
      <c r="EP73" s="126" t="s">
        <v>150</v>
      </c>
      <c r="EQ73" s="126" t="s">
        <v>150</v>
      </c>
      <c r="ER73" s="126" t="s">
        <v>150</v>
      </c>
      <c r="ES73" s="126" t="s">
        <v>150</v>
      </c>
      <c r="ET73" s="126" t="s">
        <v>150</v>
      </c>
      <c r="EU73" s="126" t="s">
        <v>150</v>
      </c>
      <c r="EV73" s="126" t="s">
        <v>150</v>
      </c>
      <c r="EW73" s="126" t="s">
        <v>151</v>
      </c>
      <c r="EX73" s="126" t="s">
        <v>280</v>
      </c>
      <c r="EY73" s="123">
        <v>164437.06218134999</v>
      </c>
      <c r="EZ73" s="126" t="s">
        <v>156</v>
      </c>
      <c r="FA73" s="126" t="s">
        <v>144</v>
      </c>
      <c r="FB73" s="126" t="s">
        <v>144</v>
      </c>
      <c r="FC73" s="126" t="s">
        <v>144</v>
      </c>
      <c r="FD73" s="126" t="s">
        <v>144</v>
      </c>
      <c r="FE73" s="126" t="s">
        <v>144</v>
      </c>
      <c r="FF73" s="126" t="s">
        <v>144</v>
      </c>
      <c r="FG73" s="126" t="s">
        <v>144</v>
      </c>
      <c r="FH73" s="126" t="s">
        <v>144</v>
      </c>
      <c r="FI73" s="126" t="s">
        <v>144</v>
      </c>
      <c r="FJ73" s="126" t="s">
        <v>144</v>
      </c>
      <c r="FK73" s="126" t="s">
        <v>144</v>
      </c>
      <c r="FL73" s="126" t="s">
        <v>144</v>
      </c>
      <c r="FM73" s="126" t="s">
        <v>144</v>
      </c>
      <c r="FN73" s="126" t="s">
        <v>144</v>
      </c>
      <c r="FO73" s="126" t="s">
        <v>144</v>
      </c>
      <c r="FP73" s="126" t="s">
        <v>144</v>
      </c>
      <c r="FQ73" s="126" t="s">
        <v>144</v>
      </c>
      <c r="FR73" s="126" t="s">
        <v>144</v>
      </c>
      <c r="FS73" s="126" t="s">
        <v>144</v>
      </c>
      <c r="FT73" s="126" t="s">
        <v>144</v>
      </c>
      <c r="FU73" s="126" t="s">
        <v>144</v>
      </c>
      <c r="FV73" s="126" t="s">
        <v>144</v>
      </c>
      <c r="FW73" s="126" t="s">
        <v>144</v>
      </c>
      <c r="FX73" s="126" t="s">
        <v>144</v>
      </c>
      <c r="FY73" s="126" t="s">
        <v>144</v>
      </c>
      <c r="FZ73" s="126" t="s">
        <v>422</v>
      </c>
      <c r="GA73" s="126" t="s">
        <v>324</v>
      </c>
    </row>
    <row r="74" spans="1:183" ht="14.25" customHeight="1">
      <c r="A74" s="121">
        <v>72</v>
      </c>
      <c r="B74" s="121" t="s">
        <v>427</v>
      </c>
      <c r="C74" s="122">
        <v>2.3800000000000001E-4</v>
      </c>
      <c r="D74" s="122">
        <v>2.3800000000000001E-4</v>
      </c>
      <c r="E74" s="122">
        <v>2.3800000000000001E-4</v>
      </c>
      <c r="F74" s="122">
        <v>2.3800000000000001E-4</v>
      </c>
      <c r="G74" s="122">
        <v>2.3800000000000001E-4</v>
      </c>
      <c r="H74" s="122">
        <v>2.3800000000000001E-4</v>
      </c>
      <c r="I74" s="122">
        <v>2.6899999999999998E-4</v>
      </c>
      <c r="J74" s="122">
        <v>2.6899999999999998E-4</v>
      </c>
      <c r="K74" s="122">
        <v>2.6899999999999998E-4</v>
      </c>
      <c r="L74" s="122">
        <v>2.6899999999999998E-4</v>
      </c>
      <c r="M74" s="122">
        <v>2.24E-4</v>
      </c>
      <c r="N74" s="122">
        <v>2.24E-4</v>
      </c>
      <c r="O74" s="122">
        <v>2.24E-4</v>
      </c>
      <c r="P74" s="122">
        <v>2.1800000000000001E-4</v>
      </c>
      <c r="Q74" s="122">
        <v>2.1800000000000001E-4</v>
      </c>
      <c r="R74" s="122">
        <v>2.1800000000000001E-4</v>
      </c>
      <c r="S74" s="122">
        <v>2.24E-4</v>
      </c>
      <c r="T74" s="122">
        <v>2.24E-4</v>
      </c>
      <c r="U74" s="122">
        <v>2.5900000000000001E-4</v>
      </c>
      <c r="V74" s="122">
        <v>2.5900000000000001E-4</v>
      </c>
      <c r="W74" s="122">
        <v>2.5900000000000001E-4</v>
      </c>
      <c r="X74" s="122">
        <v>2.5900000000000001E-4</v>
      </c>
      <c r="Y74" s="122">
        <v>2.6499999999999999E-4</v>
      </c>
      <c r="Z74" s="122">
        <v>2.5799999999999998E-4</v>
      </c>
      <c r="AA74" s="122">
        <v>2.5799999999999998E-4</v>
      </c>
      <c r="AB74" s="123">
        <v>0.173374</v>
      </c>
      <c r="AC74" s="123">
        <v>0.173374</v>
      </c>
      <c r="AD74" s="123">
        <v>0.173374</v>
      </c>
      <c r="AE74" s="123">
        <v>0.173374</v>
      </c>
      <c r="AF74" s="123">
        <v>0.173374</v>
      </c>
      <c r="AG74" s="123">
        <v>0.173374</v>
      </c>
      <c r="AH74" s="123">
        <v>0.1953</v>
      </c>
      <c r="AI74" s="123">
        <v>0.1953</v>
      </c>
      <c r="AJ74" s="123">
        <v>0.1953</v>
      </c>
      <c r="AK74" s="123">
        <v>0.1953</v>
      </c>
      <c r="AL74" s="123">
        <v>0.162582</v>
      </c>
      <c r="AM74" s="123">
        <v>0.162582</v>
      </c>
      <c r="AN74" s="123">
        <v>0.162582</v>
      </c>
      <c r="AO74" s="123">
        <v>0.15820500000000001</v>
      </c>
      <c r="AP74" s="123">
        <v>0.15820500000000001</v>
      </c>
      <c r="AQ74" s="123">
        <v>0.15820500000000001</v>
      </c>
      <c r="AR74" s="123">
        <v>0.16306200000000001</v>
      </c>
      <c r="AS74" s="123">
        <v>0.16306200000000001</v>
      </c>
      <c r="AT74" s="123">
        <v>0.18837599999999999</v>
      </c>
      <c r="AU74" s="123">
        <v>0.18837599999999999</v>
      </c>
      <c r="AV74" s="123">
        <v>0.18837599999999999</v>
      </c>
      <c r="AW74" s="123">
        <v>0.18837599999999999</v>
      </c>
      <c r="AX74" s="123">
        <v>0.19309200000000001</v>
      </c>
      <c r="AY74" s="123">
        <v>0.187887</v>
      </c>
      <c r="AZ74" s="123">
        <v>0.187887</v>
      </c>
      <c r="BA74" s="124">
        <v>0</v>
      </c>
      <c r="BB74" s="124">
        <v>0</v>
      </c>
      <c r="BC74" s="124">
        <v>0</v>
      </c>
      <c r="BD74" s="124">
        <v>0</v>
      </c>
      <c r="BE74" s="124">
        <v>0</v>
      </c>
      <c r="BF74" s="127">
        <v>-2.1926000000000001E-2</v>
      </c>
      <c r="BG74" s="124">
        <v>0</v>
      </c>
      <c r="BH74" s="124">
        <v>0</v>
      </c>
      <c r="BI74" s="124">
        <v>0</v>
      </c>
      <c r="BJ74" s="128">
        <v>3.2717999999999997E-2</v>
      </c>
      <c r="BK74" s="124">
        <v>0</v>
      </c>
      <c r="BL74" s="124">
        <v>0</v>
      </c>
      <c r="BM74" s="128">
        <v>4.3769999999999998E-3</v>
      </c>
      <c r="BN74" s="124">
        <v>0</v>
      </c>
      <c r="BO74" s="124">
        <v>0</v>
      </c>
      <c r="BP74" s="127">
        <v>-4.8570000000000002E-3</v>
      </c>
      <c r="BQ74" s="124">
        <v>0</v>
      </c>
      <c r="BR74" s="127">
        <v>-2.5314E-2</v>
      </c>
      <c r="BS74" s="124">
        <v>0</v>
      </c>
      <c r="BT74" s="124">
        <v>0</v>
      </c>
      <c r="BU74" s="124">
        <v>0</v>
      </c>
      <c r="BV74" s="127">
        <v>-4.7159999999999997E-3</v>
      </c>
      <c r="BW74" s="128">
        <v>5.2050000000000004E-3</v>
      </c>
      <c r="BX74" s="124">
        <v>0</v>
      </c>
      <c r="BY74" s="124">
        <v>0</v>
      </c>
      <c r="BZ74" s="123">
        <v>2.5740590000000001</v>
      </c>
      <c r="CA74" s="123">
        <v>2.5740590000000001</v>
      </c>
      <c r="CB74" s="123">
        <v>2.5740590000000001</v>
      </c>
      <c r="CC74" s="123">
        <v>2.5740590000000001</v>
      </c>
      <c r="CD74" s="123">
        <v>2.5740590000000001</v>
      </c>
      <c r="CE74" s="123">
        <v>2.7888894999999998</v>
      </c>
      <c r="CF74" s="123">
        <v>3.1730648600000002</v>
      </c>
      <c r="CG74" s="123">
        <v>3.1550411399999998</v>
      </c>
      <c r="CH74" s="123">
        <v>2.9167037699999998</v>
      </c>
      <c r="CI74" s="123">
        <v>2.9241134799999999</v>
      </c>
      <c r="CJ74" s="123">
        <v>2.4855969099999999</v>
      </c>
      <c r="CK74" s="123">
        <v>2.7175018</v>
      </c>
      <c r="CL74" s="123">
        <v>2.89422654</v>
      </c>
      <c r="CM74" s="123">
        <v>2.9064433099999998</v>
      </c>
      <c r="CN74" s="123">
        <v>2.58865795</v>
      </c>
      <c r="CO74" s="123">
        <v>2.32687979</v>
      </c>
      <c r="CP74" s="123">
        <v>2.6830006100000001</v>
      </c>
      <c r="CQ74" s="123">
        <v>3.10093277</v>
      </c>
      <c r="CR74" s="123">
        <v>3.4110455499999999</v>
      </c>
      <c r="CS74" s="123">
        <v>3.4043922900000001</v>
      </c>
      <c r="CT74" s="123">
        <v>3.5758940099999998</v>
      </c>
      <c r="CU74" s="123">
        <v>3.3115785199999999</v>
      </c>
      <c r="CV74" s="123">
        <v>3.26044841</v>
      </c>
      <c r="CW74" s="123">
        <v>2.87730497</v>
      </c>
      <c r="CX74" s="123">
        <v>2.6111932800000002</v>
      </c>
      <c r="CY74" s="125">
        <v>46053</v>
      </c>
      <c r="CZ74" s="125">
        <v>46053</v>
      </c>
      <c r="DA74" s="125">
        <v>46053</v>
      </c>
      <c r="DB74" s="125">
        <v>46053</v>
      </c>
      <c r="DC74" s="125">
        <v>46053</v>
      </c>
      <c r="DD74" s="125">
        <v>46022</v>
      </c>
      <c r="DE74" s="125">
        <v>45991</v>
      </c>
      <c r="DF74" s="125">
        <v>45961</v>
      </c>
      <c r="DG74" s="125">
        <v>45930</v>
      </c>
      <c r="DH74" s="125">
        <v>45900</v>
      </c>
      <c r="DI74" s="125">
        <v>45869</v>
      </c>
      <c r="DJ74" s="125">
        <v>45838</v>
      </c>
      <c r="DK74" s="125">
        <v>45808</v>
      </c>
      <c r="DL74" s="125">
        <v>45777</v>
      </c>
      <c r="DM74" s="125">
        <v>45747</v>
      </c>
      <c r="DN74" s="125">
        <v>45716</v>
      </c>
      <c r="DO74" s="125">
        <v>45688</v>
      </c>
      <c r="DP74" s="125">
        <v>45657</v>
      </c>
      <c r="DQ74" s="125">
        <v>45626</v>
      </c>
      <c r="DR74" s="125">
        <v>45596</v>
      </c>
      <c r="DS74" s="125">
        <v>45565</v>
      </c>
      <c r="DT74" s="125">
        <v>45535</v>
      </c>
      <c r="DU74" s="125">
        <v>45504</v>
      </c>
      <c r="DV74" s="125">
        <v>45473</v>
      </c>
      <c r="DW74" s="125">
        <v>45443</v>
      </c>
      <c r="DX74" s="126" t="s">
        <v>150</v>
      </c>
      <c r="DY74" s="126" t="s">
        <v>150</v>
      </c>
      <c r="DZ74" s="126" t="s">
        <v>150</v>
      </c>
      <c r="EA74" s="126" t="s">
        <v>150</v>
      </c>
      <c r="EB74" s="126" t="s">
        <v>150</v>
      </c>
      <c r="EC74" s="126" t="s">
        <v>150</v>
      </c>
      <c r="ED74" s="126" t="s">
        <v>150</v>
      </c>
      <c r="EE74" s="126" t="s">
        <v>150</v>
      </c>
      <c r="EF74" s="126" t="s">
        <v>150</v>
      </c>
      <c r="EG74" s="126" t="s">
        <v>150</v>
      </c>
      <c r="EH74" s="126" t="s">
        <v>150</v>
      </c>
      <c r="EI74" s="126" t="s">
        <v>150</v>
      </c>
      <c r="EJ74" s="126" t="s">
        <v>150</v>
      </c>
      <c r="EK74" s="126" t="s">
        <v>150</v>
      </c>
      <c r="EL74" s="126" t="s">
        <v>150</v>
      </c>
      <c r="EM74" s="126" t="s">
        <v>150</v>
      </c>
      <c r="EN74" s="126" t="s">
        <v>150</v>
      </c>
      <c r="EO74" s="126" t="s">
        <v>150</v>
      </c>
      <c r="EP74" s="126" t="s">
        <v>150</v>
      </c>
      <c r="EQ74" s="126" t="s">
        <v>150</v>
      </c>
      <c r="ER74" s="126" t="s">
        <v>150</v>
      </c>
      <c r="ES74" s="126" t="s">
        <v>150</v>
      </c>
      <c r="ET74" s="126" t="s">
        <v>150</v>
      </c>
      <c r="EU74" s="126" t="s">
        <v>150</v>
      </c>
      <c r="EV74" s="126" t="s">
        <v>150</v>
      </c>
      <c r="EW74" s="126" t="s">
        <v>151</v>
      </c>
      <c r="EX74" s="126" t="s">
        <v>173</v>
      </c>
      <c r="EY74" s="123">
        <v>169267.47781206001</v>
      </c>
      <c r="EZ74" s="126" t="s">
        <v>153</v>
      </c>
      <c r="FA74" s="126" t="s">
        <v>144</v>
      </c>
      <c r="FB74" s="126" t="s">
        <v>144</v>
      </c>
      <c r="FC74" s="126" t="s">
        <v>144</v>
      </c>
      <c r="FD74" s="126" t="s">
        <v>144</v>
      </c>
      <c r="FE74" s="126" t="s">
        <v>144</v>
      </c>
      <c r="FF74" s="126" t="s">
        <v>144</v>
      </c>
      <c r="FG74" s="126" t="s">
        <v>144</v>
      </c>
      <c r="FH74" s="126" t="s">
        <v>144</v>
      </c>
      <c r="FI74" s="126" t="s">
        <v>144</v>
      </c>
      <c r="FJ74" s="126" t="s">
        <v>144</v>
      </c>
      <c r="FK74" s="126" t="s">
        <v>144</v>
      </c>
      <c r="FL74" s="126" t="s">
        <v>144</v>
      </c>
      <c r="FM74" s="126" t="s">
        <v>144</v>
      </c>
      <c r="FN74" s="126" t="s">
        <v>144</v>
      </c>
      <c r="FO74" s="126" t="s">
        <v>144</v>
      </c>
      <c r="FP74" s="126" t="s">
        <v>144</v>
      </c>
      <c r="FQ74" s="126" t="s">
        <v>144</v>
      </c>
      <c r="FR74" s="126" t="s">
        <v>144</v>
      </c>
      <c r="FS74" s="126" t="s">
        <v>144</v>
      </c>
      <c r="FT74" s="126" t="s">
        <v>144</v>
      </c>
      <c r="FU74" s="126" t="s">
        <v>144</v>
      </c>
      <c r="FV74" s="126" t="s">
        <v>144</v>
      </c>
      <c r="FW74" s="126" t="s">
        <v>144</v>
      </c>
      <c r="FX74" s="126" t="s">
        <v>144</v>
      </c>
      <c r="FY74" s="126" t="s">
        <v>144</v>
      </c>
      <c r="FZ74" s="126" t="s">
        <v>211</v>
      </c>
      <c r="GA74" s="126" t="s">
        <v>212</v>
      </c>
    </row>
    <row r="75" spans="1:183" ht="14.25" customHeight="1">
      <c r="A75" s="121">
        <v>73</v>
      </c>
      <c r="B75" s="121" t="s">
        <v>276</v>
      </c>
      <c r="C75" s="122">
        <v>2.31E-4</v>
      </c>
      <c r="D75" s="122">
        <v>2.31E-4</v>
      </c>
      <c r="E75" s="122">
        <v>2.33E-4</v>
      </c>
      <c r="F75" s="122">
        <v>2.32E-4</v>
      </c>
      <c r="G75" s="122">
        <v>2.32E-4</v>
      </c>
      <c r="H75" s="122">
        <v>2.1599999999999999E-4</v>
      </c>
      <c r="I75" s="122">
        <v>1.2400000000000001E-4</v>
      </c>
      <c r="J75" s="122">
        <v>1.1900000000000001E-4</v>
      </c>
      <c r="K75" s="122">
        <v>1.1900000000000001E-4</v>
      </c>
      <c r="L75" s="122">
        <v>1.0900000000000001E-4</v>
      </c>
      <c r="M75" s="122">
        <v>8.8999999999999995E-5</v>
      </c>
      <c r="N75" s="122">
        <v>8.8999999999999995E-5</v>
      </c>
      <c r="O75" s="122">
        <v>4.2099999999999999E-4</v>
      </c>
      <c r="P75" s="122">
        <v>9.3499999999999996E-4</v>
      </c>
      <c r="Q75" s="122">
        <v>8.9999999999999998E-4</v>
      </c>
      <c r="R75" s="122">
        <v>8.9999999999999998E-4</v>
      </c>
      <c r="S75" s="122">
        <v>6.0700000000000001E-4</v>
      </c>
      <c r="T75" s="122">
        <v>0</v>
      </c>
      <c r="U75" s="122">
        <v>0</v>
      </c>
      <c r="V75" s="122">
        <v>0</v>
      </c>
      <c r="W75" s="122">
        <v>0</v>
      </c>
      <c r="X75" s="122">
        <v>0</v>
      </c>
      <c r="Y75" s="122">
        <v>0</v>
      </c>
      <c r="Z75" s="122">
        <v>1.9999999999999999E-6</v>
      </c>
      <c r="AA75" s="122">
        <v>9.9999999999999995E-7</v>
      </c>
      <c r="AB75" s="123">
        <v>0.16789200000000001</v>
      </c>
      <c r="AC75" s="123">
        <v>0.16789200000000001</v>
      </c>
      <c r="AD75" s="123">
        <v>0.169492</v>
      </c>
      <c r="AE75" s="123">
        <v>0.16869200000000001</v>
      </c>
      <c r="AF75" s="123">
        <v>0.16869200000000001</v>
      </c>
      <c r="AG75" s="123">
        <v>0.15679199999999999</v>
      </c>
      <c r="AH75" s="123">
        <v>9.0291999999999997E-2</v>
      </c>
      <c r="AI75" s="123">
        <v>8.6791999999999994E-2</v>
      </c>
      <c r="AJ75" s="123">
        <v>8.6791999999999994E-2</v>
      </c>
      <c r="AK75" s="123">
        <v>7.9392000000000004E-2</v>
      </c>
      <c r="AL75" s="123">
        <v>6.4591999999999997E-2</v>
      </c>
      <c r="AM75" s="123">
        <v>6.4591999999999997E-2</v>
      </c>
      <c r="AN75" s="123">
        <v>0.30604700000000001</v>
      </c>
      <c r="AO75" s="123">
        <v>0.67986199999999997</v>
      </c>
      <c r="AP75" s="123">
        <v>0.65486200000000006</v>
      </c>
      <c r="AQ75" s="123">
        <v>0.65486200000000006</v>
      </c>
      <c r="AR75" s="123">
        <v>0.441274</v>
      </c>
      <c r="AS75" s="123">
        <v>0</v>
      </c>
      <c r="AT75" s="123">
        <v>0</v>
      </c>
      <c r="AU75" s="123">
        <v>0</v>
      </c>
      <c r="AV75" s="123">
        <v>0</v>
      </c>
      <c r="AW75" s="123">
        <v>0</v>
      </c>
      <c r="AX75" s="123">
        <v>0</v>
      </c>
      <c r="AY75" s="123">
        <v>1.4E-3</v>
      </c>
      <c r="AZ75" s="123">
        <v>6.9999999999999999E-4</v>
      </c>
      <c r="BA75" s="124">
        <v>0</v>
      </c>
      <c r="BB75" s="127">
        <v>-1.6000000000000001E-3</v>
      </c>
      <c r="BC75" s="128">
        <v>8.0000000000000004E-4</v>
      </c>
      <c r="BD75" s="124">
        <v>0</v>
      </c>
      <c r="BE75" s="128">
        <v>1.1900000000000001E-2</v>
      </c>
      <c r="BF75" s="128">
        <v>6.6500000000000004E-2</v>
      </c>
      <c r="BG75" s="128">
        <v>3.5000000000000001E-3</v>
      </c>
      <c r="BH75" s="124">
        <v>0</v>
      </c>
      <c r="BI75" s="128">
        <v>7.4000000000000003E-3</v>
      </c>
      <c r="BJ75" s="128">
        <v>1.4800000000000001E-2</v>
      </c>
      <c r="BK75" s="124">
        <v>0</v>
      </c>
      <c r="BL75" s="127">
        <v>-0.241455</v>
      </c>
      <c r="BM75" s="127">
        <v>-0.37381500000000001</v>
      </c>
      <c r="BN75" s="128">
        <v>2.5000000000000001E-2</v>
      </c>
      <c r="BO75" s="124">
        <v>0</v>
      </c>
      <c r="BP75" s="128">
        <v>0.213588</v>
      </c>
      <c r="BQ75" s="128">
        <v>0.441274</v>
      </c>
      <c r="BR75" s="124">
        <v>0</v>
      </c>
      <c r="BS75" s="124">
        <v>0</v>
      </c>
      <c r="BT75" s="124">
        <v>0</v>
      </c>
      <c r="BU75" s="124">
        <v>0</v>
      </c>
      <c r="BV75" s="124">
        <v>0</v>
      </c>
      <c r="BW75" s="127">
        <v>-1.4E-3</v>
      </c>
      <c r="BX75" s="128">
        <v>6.9999999999999999E-4</v>
      </c>
      <c r="BY75" s="124">
        <v>0</v>
      </c>
      <c r="BZ75" s="123">
        <v>2.34641682</v>
      </c>
      <c r="CA75" s="123">
        <v>2.34641682</v>
      </c>
      <c r="CB75" s="123">
        <v>2.1796095000000002</v>
      </c>
      <c r="CC75" s="123">
        <v>2.5604290700000001</v>
      </c>
      <c r="CD75" s="123">
        <v>2.5045460099999999</v>
      </c>
      <c r="CE75" s="123">
        <v>2.52215189</v>
      </c>
      <c r="CF75" s="123">
        <v>1.4669860299999999</v>
      </c>
      <c r="CG75" s="123">
        <v>1.40211127</v>
      </c>
      <c r="CH75" s="123">
        <v>1.29619331</v>
      </c>
      <c r="CI75" s="123">
        <v>1.1886903099999999</v>
      </c>
      <c r="CJ75" s="123">
        <v>0.98749969999999998</v>
      </c>
      <c r="CK75" s="123">
        <v>1.0796329</v>
      </c>
      <c r="CL75" s="123">
        <v>5.4481390899999997</v>
      </c>
      <c r="CM75" s="123">
        <v>12.489999429999999</v>
      </c>
      <c r="CN75" s="123">
        <v>10.715298000000001</v>
      </c>
      <c r="CO75" s="123">
        <v>9.6317129999999995</v>
      </c>
      <c r="CP75" s="123">
        <v>7.2606641200000004</v>
      </c>
      <c r="CQ75" s="123">
        <v>0</v>
      </c>
      <c r="CR75" s="123">
        <v>0</v>
      </c>
      <c r="CS75" s="123">
        <v>0</v>
      </c>
      <c r="CT75" s="123">
        <v>0</v>
      </c>
      <c r="CU75" s="123">
        <v>0</v>
      </c>
      <c r="CV75" s="123">
        <v>0</v>
      </c>
      <c r="CW75" s="123">
        <v>2.1439630000000001E-2</v>
      </c>
      <c r="CX75" s="123">
        <v>9.72838E-3</v>
      </c>
      <c r="CY75" s="125">
        <v>46142</v>
      </c>
      <c r="CZ75" s="125">
        <v>46142</v>
      </c>
      <c r="DA75" s="125">
        <v>46112</v>
      </c>
      <c r="DB75" s="125">
        <v>46081</v>
      </c>
      <c r="DC75" s="125">
        <v>46053</v>
      </c>
      <c r="DD75" s="125">
        <v>46022</v>
      </c>
      <c r="DE75" s="125">
        <v>45991</v>
      </c>
      <c r="DF75" s="125">
        <v>45961</v>
      </c>
      <c r="DG75" s="125">
        <v>45930</v>
      </c>
      <c r="DH75" s="125">
        <v>45900</v>
      </c>
      <c r="DI75" s="125">
        <v>45869</v>
      </c>
      <c r="DJ75" s="125">
        <v>45838</v>
      </c>
      <c r="DK75" s="125">
        <v>45808</v>
      </c>
      <c r="DL75" s="125">
        <v>45777</v>
      </c>
      <c r="DM75" s="125">
        <v>45747</v>
      </c>
      <c r="DN75" s="125">
        <v>45716</v>
      </c>
      <c r="DO75" s="125">
        <v>45688</v>
      </c>
      <c r="DP75" s="125">
        <v>45504</v>
      </c>
      <c r="DQ75" s="125">
        <v>45504</v>
      </c>
      <c r="DR75" s="125">
        <v>45504</v>
      </c>
      <c r="DS75" s="125">
        <v>45504</v>
      </c>
      <c r="DT75" s="125">
        <v>45504</v>
      </c>
      <c r="DU75" s="125">
        <v>45504</v>
      </c>
      <c r="DV75" s="125">
        <v>45473</v>
      </c>
      <c r="DW75" s="125">
        <v>45443</v>
      </c>
      <c r="DX75" s="126" t="s">
        <v>150</v>
      </c>
      <c r="DY75" s="126" t="s">
        <v>150</v>
      </c>
      <c r="DZ75" s="126" t="s">
        <v>150</v>
      </c>
      <c r="EA75" s="126" t="s">
        <v>150</v>
      </c>
      <c r="EB75" s="126" t="s">
        <v>150</v>
      </c>
      <c r="EC75" s="126" t="s">
        <v>150</v>
      </c>
      <c r="ED75" s="126" t="s">
        <v>150</v>
      </c>
      <c r="EE75" s="126" t="s">
        <v>150</v>
      </c>
      <c r="EF75" s="126" t="s">
        <v>150</v>
      </c>
      <c r="EG75" s="126" t="s">
        <v>150</v>
      </c>
      <c r="EH75" s="126" t="s">
        <v>150</v>
      </c>
      <c r="EI75" s="126" t="s">
        <v>150</v>
      </c>
      <c r="EJ75" s="126" t="s">
        <v>150</v>
      </c>
      <c r="EK75" s="126" t="s">
        <v>150</v>
      </c>
      <c r="EL75" s="126" t="s">
        <v>150</v>
      </c>
      <c r="EM75" s="126" t="s">
        <v>150</v>
      </c>
      <c r="EN75" s="126" t="s">
        <v>150</v>
      </c>
      <c r="EO75" s="126" t="s">
        <v>150</v>
      </c>
      <c r="EP75" s="126" t="s">
        <v>150</v>
      </c>
      <c r="EQ75" s="126" t="s">
        <v>150</v>
      </c>
      <c r="ER75" s="126" t="s">
        <v>150</v>
      </c>
      <c r="ES75" s="126" t="s">
        <v>150</v>
      </c>
      <c r="ET75" s="126" t="s">
        <v>150</v>
      </c>
      <c r="EU75" s="126" t="s">
        <v>150</v>
      </c>
      <c r="EV75" s="126" t="s">
        <v>150</v>
      </c>
      <c r="EW75" s="126" t="s">
        <v>151</v>
      </c>
      <c r="EX75" s="126" t="s">
        <v>152</v>
      </c>
      <c r="EY75" s="123">
        <v>1277.46086044</v>
      </c>
      <c r="EZ75" s="126" t="s">
        <v>153</v>
      </c>
      <c r="FA75" s="126" t="s">
        <v>157</v>
      </c>
      <c r="FB75" s="126" t="s">
        <v>157</v>
      </c>
      <c r="FC75" s="126" t="s">
        <v>157</v>
      </c>
      <c r="FD75" s="126" t="s">
        <v>157</v>
      </c>
      <c r="FE75" s="126" t="s">
        <v>157</v>
      </c>
      <c r="FF75" s="126" t="s">
        <v>196</v>
      </c>
      <c r="FG75" s="126" t="s">
        <v>157</v>
      </c>
      <c r="FH75" s="126" t="s">
        <v>157</v>
      </c>
      <c r="FI75" s="126" t="s">
        <v>157</v>
      </c>
      <c r="FJ75" s="126" t="s">
        <v>196</v>
      </c>
      <c r="FK75" s="126" t="s">
        <v>196</v>
      </c>
      <c r="FL75" s="126" t="s">
        <v>196</v>
      </c>
      <c r="FM75" s="126" t="s">
        <v>196</v>
      </c>
      <c r="FN75" s="126" t="s">
        <v>196</v>
      </c>
      <c r="FO75" s="126" t="s">
        <v>196</v>
      </c>
      <c r="FP75" s="126" t="s">
        <v>196</v>
      </c>
      <c r="FQ75" s="126" t="s">
        <v>196</v>
      </c>
      <c r="FR75" s="126" t="s">
        <v>157</v>
      </c>
      <c r="FS75" s="126" t="s">
        <v>196</v>
      </c>
      <c r="FT75" s="126" t="s">
        <v>196</v>
      </c>
      <c r="FU75" s="126" t="s">
        <v>157</v>
      </c>
      <c r="FV75" s="126" t="s">
        <v>157</v>
      </c>
      <c r="FW75" s="126" t="s">
        <v>157</v>
      </c>
      <c r="FX75" s="126" t="s">
        <v>157</v>
      </c>
      <c r="FY75" s="126" t="s">
        <v>157</v>
      </c>
      <c r="FZ75" s="126" t="s">
        <v>154</v>
      </c>
      <c r="GA75" s="126" t="s">
        <v>146</v>
      </c>
    </row>
    <row r="76" spans="1:183" ht="14.25" customHeight="1">
      <c r="A76" s="121">
        <v>74</v>
      </c>
      <c r="B76" s="121" t="s">
        <v>172</v>
      </c>
      <c r="C76" s="122">
        <v>2.1900000000000001E-4</v>
      </c>
      <c r="D76" s="122">
        <v>2.1900000000000001E-4</v>
      </c>
      <c r="E76" s="122">
        <v>3.8200000000000002E-4</v>
      </c>
      <c r="F76" s="122">
        <v>6.4700000000000001E-4</v>
      </c>
      <c r="G76" s="122">
        <v>6.5799999999999995E-4</v>
      </c>
      <c r="H76" s="122">
        <v>8.9099999999999997E-4</v>
      </c>
      <c r="I76" s="122">
        <v>6.2699999999999995E-4</v>
      </c>
      <c r="J76" s="122">
        <v>6.8999999999999997E-4</v>
      </c>
      <c r="K76" s="122">
        <v>6.7699999999999998E-4</v>
      </c>
      <c r="L76" s="122">
        <v>1.5679999999999999E-3</v>
      </c>
      <c r="M76" s="122">
        <v>1.787E-3</v>
      </c>
      <c r="N76" s="122">
        <v>1.807E-3</v>
      </c>
      <c r="O76" s="122">
        <v>1.8749999999999999E-3</v>
      </c>
      <c r="P76" s="122">
        <v>1.8259999999999999E-3</v>
      </c>
      <c r="Q76" s="122">
        <v>1.7409999999999999E-3</v>
      </c>
      <c r="R76" s="122">
        <v>1.712E-3</v>
      </c>
      <c r="S76" s="122">
        <v>1.3669999999999999E-3</v>
      </c>
      <c r="T76" s="122">
        <v>1.292E-3</v>
      </c>
      <c r="U76" s="122">
        <v>1.2830000000000001E-3</v>
      </c>
      <c r="V76" s="122">
        <v>1.1039999999999999E-3</v>
      </c>
      <c r="W76" s="122">
        <v>1.0380000000000001E-3</v>
      </c>
      <c r="X76" s="122">
        <v>1.0480000000000001E-3</v>
      </c>
      <c r="Y76" s="122">
        <v>1.0430000000000001E-3</v>
      </c>
      <c r="Z76" s="122">
        <v>1.0300000000000001E-3</v>
      </c>
      <c r="AA76" s="122">
        <v>5.62E-4</v>
      </c>
      <c r="AB76" s="123">
        <v>0.159244</v>
      </c>
      <c r="AC76" s="123">
        <v>0.159244</v>
      </c>
      <c r="AD76" s="123">
        <v>0.277694</v>
      </c>
      <c r="AE76" s="123">
        <v>0.47023300000000001</v>
      </c>
      <c r="AF76" s="123">
        <v>0.47827199999999997</v>
      </c>
      <c r="AG76" s="123">
        <v>0.64771400000000001</v>
      </c>
      <c r="AH76" s="123">
        <v>0.45611499999999999</v>
      </c>
      <c r="AI76" s="123">
        <v>0.50162600000000002</v>
      </c>
      <c r="AJ76" s="123">
        <v>0.49249999999999999</v>
      </c>
      <c r="AK76" s="123">
        <v>1.1407130000000001</v>
      </c>
      <c r="AL76" s="123">
        <v>1.2997209999999999</v>
      </c>
      <c r="AM76" s="123">
        <v>1.314495</v>
      </c>
      <c r="AN76" s="123">
        <v>1.3638859999999999</v>
      </c>
      <c r="AO76" s="123">
        <v>1.3281369999999999</v>
      </c>
      <c r="AP76" s="123">
        <v>1.2663549999999999</v>
      </c>
      <c r="AQ76" s="123">
        <v>1.2455130000000001</v>
      </c>
      <c r="AR76" s="123">
        <v>0.99451199999999995</v>
      </c>
      <c r="AS76" s="123">
        <v>0.94005000000000005</v>
      </c>
      <c r="AT76" s="123">
        <v>0.93309299999999995</v>
      </c>
      <c r="AU76" s="123">
        <v>0.80267200000000005</v>
      </c>
      <c r="AV76" s="123">
        <v>0.75507899999999994</v>
      </c>
      <c r="AW76" s="123">
        <v>0.76206399999999996</v>
      </c>
      <c r="AX76" s="123">
        <v>0.75833600000000001</v>
      </c>
      <c r="AY76" s="123">
        <v>0.74892300000000001</v>
      </c>
      <c r="AZ76" s="123">
        <v>0.40854600000000002</v>
      </c>
      <c r="BA76" s="124">
        <v>0</v>
      </c>
      <c r="BB76" s="127">
        <v>-0.11845</v>
      </c>
      <c r="BC76" s="127">
        <v>-0.19253899999999999</v>
      </c>
      <c r="BD76" s="127">
        <v>-8.0389999999999993E-3</v>
      </c>
      <c r="BE76" s="127">
        <v>-0.16944200000000001</v>
      </c>
      <c r="BF76" s="128">
        <v>0.19159899999999999</v>
      </c>
      <c r="BG76" s="127">
        <v>-4.5511000000000003E-2</v>
      </c>
      <c r="BH76" s="128">
        <v>9.1260000000000004E-3</v>
      </c>
      <c r="BI76" s="127">
        <v>-0.64821300000000004</v>
      </c>
      <c r="BJ76" s="127">
        <v>-0.15900800000000001</v>
      </c>
      <c r="BK76" s="127">
        <v>-1.4774000000000001E-2</v>
      </c>
      <c r="BL76" s="127">
        <v>-4.9390999999999997E-2</v>
      </c>
      <c r="BM76" s="128">
        <v>3.5749000000000003E-2</v>
      </c>
      <c r="BN76" s="128">
        <v>6.1781999999999997E-2</v>
      </c>
      <c r="BO76" s="128">
        <v>2.0841999999999999E-2</v>
      </c>
      <c r="BP76" s="128">
        <v>0.25100099999999997</v>
      </c>
      <c r="BQ76" s="128">
        <v>5.4462000000000003E-2</v>
      </c>
      <c r="BR76" s="128">
        <v>6.9569999999999996E-3</v>
      </c>
      <c r="BS76" s="128">
        <v>0.13042100000000001</v>
      </c>
      <c r="BT76" s="128">
        <v>4.7593000000000003E-2</v>
      </c>
      <c r="BU76" s="127">
        <v>-6.9849999999999999E-3</v>
      </c>
      <c r="BV76" s="128">
        <v>3.728E-3</v>
      </c>
      <c r="BW76" s="128">
        <v>9.4129999999999995E-3</v>
      </c>
      <c r="BX76" s="128">
        <v>0.34037699999999999</v>
      </c>
      <c r="BY76" s="127">
        <v>-0.15270400000000001</v>
      </c>
      <c r="BZ76" s="123">
        <v>2.2255545200000002</v>
      </c>
      <c r="CA76" s="123">
        <v>2.2255545200000002</v>
      </c>
      <c r="CB76" s="123">
        <v>3.57105044</v>
      </c>
      <c r="CC76" s="123">
        <v>7.1372574999999996</v>
      </c>
      <c r="CD76" s="123">
        <v>7.10083602</v>
      </c>
      <c r="CE76" s="123">
        <v>10.41910998</v>
      </c>
      <c r="CF76" s="123">
        <v>7.4105605700000003</v>
      </c>
      <c r="CG76" s="123">
        <v>8.10369004</v>
      </c>
      <c r="CH76" s="123">
        <v>7.3552309600000001</v>
      </c>
      <c r="CI76" s="123">
        <v>17.079233250000001</v>
      </c>
      <c r="CJ76" s="123">
        <v>19.87048076</v>
      </c>
      <c r="CK76" s="123">
        <v>21.971328530000001</v>
      </c>
      <c r="CL76" s="123">
        <v>24.279410110000001</v>
      </c>
      <c r="CM76" s="123">
        <v>24.399702260000002</v>
      </c>
      <c r="CN76" s="123">
        <v>20.720962889999999</v>
      </c>
      <c r="CO76" s="123">
        <v>18.319010339999998</v>
      </c>
      <c r="CP76" s="123">
        <v>16.363569099999999</v>
      </c>
      <c r="CQ76" s="123">
        <v>17.876831230000001</v>
      </c>
      <c r="CR76" s="123">
        <v>16.896115890000001</v>
      </c>
      <c r="CS76" s="123">
        <v>14.506149239999999</v>
      </c>
      <c r="CT76" s="123">
        <v>14.333473850000001</v>
      </c>
      <c r="CU76" s="123">
        <v>13.396795620000001</v>
      </c>
      <c r="CV76" s="123">
        <v>12.80485678</v>
      </c>
      <c r="CW76" s="123">
        <v>11.46902057</v>
      </c>
      <c r="CX76" s="123">
        <v>5.6778412999999999</v>
      </c>
      <c r="CY76" s="125">
        <v>46142</v>
      </c>
      <c r="CZ76" s="125">
        <v>46142</v>
      </c>
      <c r="DA76" s="125">
        <v>46112</v>
      </c>
      <c r="DB76" s="125">
        <v>46081</v>
      </c>
      <c r="DC76" s="125">
        <v>46053</v>
      </c>
      <c r="DD76" s="125">
        <v>46022</v>
      </c>
      <c r="DE76" s="125">
        <v>45991</v>
      </c>
      <c r="DF76" s="125">
        <v>45961</v>
      </c>
      <c r="DG76" s="125">
        <v>45930</v>
      </c>
      <c r="DH76" s="125">
        <v>45900</v>
      </c>
      <c r="DI76" s="125">
        <v>45869</v>
      </c>
      <c r="DJ76" s="125">
        <v>45838</v>
      </c>
      <c r="DK76" s="125">
        <v>45808</v>
      </c>
      <c r="DL76" s="125">
        <v>45777</v>
      </c>
      <c r="DM76" s="125">
        <v>45747</v>
      </c>
      <c r="DN76" s="125">
        <v>45716</v>
      </c>
      <c r="DO76" s="125">
        <v>45688</v>
      </c>
      <c r="DP76" s="125">
        <v>45657</v>
      </c>
      <c r="DQ76" s="125">
        <v>45626</v>
      </c>
      <c r="DR76" s="125">
        <v>45596</v>
      </c>
      <c r="DS76" s="125">
        <v>45565</v>
      </c>
      <c r="DT76" s="125">
        <v>45535</v>
      </c>
      <c r="DU76" s="125">
        <v>45504</v>
      </c>
      <c r="DV76" s="125">
        <v>45473</v>
      </c>
      <c r="DW76" s="125">
        <v>45443</v>
      </c>
      <c r="DX76" s="126" t="s">
        <v>150</v>
      </c>
      <c r="DY76" s="126" t="s">
        <v>150</v>
      </c>
      <c r="DZ76" s="126" t="s">
        <v>150</v>
      </c>
      <c r="EA76" s="126" t="s">
        <v>150</v>
      </c>
      <c r="EB76" s="126" t="s">
        <v>150</v>
      </c>
      <c r="EC76" s="126" t="s">
        <v>150</v>
      </c>
      <c r="ED76" s="126" t="s">
        <v>150</v>
      </c>
      <c r="EE76" s="126" t="s">
        <v>150</v>
      </c>
      <c r="EF76" s="126" t="s">
        <v>150</v>
      </c>
      <c r="EG76" s="126" t="s">
        <v>150</v>
      </c>
      <c r="EH76" s="126" t="s">
        <v>150</v>
      </c>
      <c r="EI76" s="126" t="s">
        <v>150</v>
      </c>
      <c r="EJ76" s="126" t="s">
        <v>150</v>
      </c>
      <c r="EK76" s="126" t="s">
        <v>150</v>
      </c>
      <c r="EL76" s="126" t="s">
        <v>150</v>
      </c>
      <c r="EM76" s="126" t="s">
        <v>150</v>
      </c>
      <c r="EN76" s="126" t="s">
        <v>150</v>
      </c>
      <c r="EO76" s="126" t="s">
        <v>150</v>
      </c>
      <c r="EP76" s="126" t="s">
        <v>150</v>
      </c>
      <c r="EQ76" s="126" t="s">
        <v>150</v>
      </c>
      <c r="ER76" s="126" t="s">
        <v>150</v>
      </c>
      <c r="ES76" s="126" t="s">
        <v>150</v>
      </c>
      <c r="ET76" s="126" t="s">
        <v>150</v>
      </c>
      <c r="EU76" s="126" t="s">
        <v>150</v>
      </c>
      <c r="EV76" s="126" t="s">
        <v>150</v>
      </c>
      <c r="EW76" s="126" t="s">
        <v>151</v>
      </c>
      <c r="EX76" s="126" t="s">
        <v>173</v>
      </c>
      <c r="EY76" s="123">
        <v>10889.684613920001</v>
      </c>
      <c r="EZ76" s="126"/>
      <c r="FA76" s="126" t="s">
        <v>144</v>
      </c>
      <c r="FB76" s="126" t="s">
        <v>144</v>
      </c>
      <c r="FC76" s="126" t="s">
        <v>144</v>
      </c>
      <c r="FD76" s="126" t="s">
        <v>144</v>
      </c>
      <c r="FE76" s="126" t="s">
        <v>144</v>
      </c>
      <c r="FF76" s="126" t="s">
        <v>157</v>
      </c>
      <c r="FG76" s="126" t="s">
        <v>157</v>
      </c>
      <c r="FH76" s="126" t="s">
        <v>157</v>
      </c>
      <c r="FI76" s="126" t="s">
        <v>157</v>
      </c>
      <c r="FJ76" s="126" t="s">
        <v>157</v>
      </c>
      <c r="FK76" s="126" t="s">
        <v>157</v>
      </c>
      <c r="FL76" s="126" t="s">
        <v>157</v>
      </c>
      <c r="FM76" s="126" t="s">
        <v>157</v>
      </c>
      <c r="FN76" s="126" t="s">
        <v>157</v>
      </c>
      <c r="FO76" s="126" t="s">
        <v>157</v>
      </c>
      <c r="FP76" s="126" t="s">
        <v>157</v>
      </c>
      <c r="FQ76" s="126" t="s">
        <v>157</v>
      </c>
      <c r="FR76" s="126" t="s">
        <v>157</v>
      </c>
      <c r="FS76" s="126" t="s">
        <v>157</v>
      </c>
      <c r="FT76" s="126" t="s">
        <v>157</v>
      </c>
      <c r="FU76" s="126" t="s">
        <v>157</v>
      </c>
      <c r="FV76" s="126" t="s">
        <v>157</v>
      </c>
      <c r="FW76" s="126" t="s">
        <v>157</v>
      </c>
      <c r="FX76" s="126" t="s">
        <v>157</v>
      </c>
      <c r="FY76" s="126" t="s">
        <v>157</v>
      </c>
      <c r="FZ76" s="126" t="s">
        <v>154</v>
      </c>
      <c r="GA76" s="126" t="s">
        <v>146</v>
      </c>
    </row>
    <row r="77" spans="1:183" ht="14.25" customHeight="1">
      <c r="A77" s="121">
        <v>75</v>
      </c>
      <c r="B77" s="121" t="s">
        <v>428</v>
      </c>
      <c r="C77" s="122">
        <v>2.1499999999999999E-4</v>
      </c>
      <c r="D77" s="122">
        <v>2.1499999999999999E-4</v>
      </c>
      <c r="E77" s="122">
        <v>2.1499999999999999E-4</v>
      </c>
      <c r="F77" s="122">
        <v>2.1499999999999999E-4</v>
      </c>
      <c r="G77" s="122">
        <v>2.1499999999999999E-4</v>
      </c>
      <c r="H77" s="122">
        <v>2.1499999999999999E-4</v>
      </c>
      <c r="I77" s="122">
        <v>2.1499999999999999E-4</v>
      </c>
      <c r="J77" s="122">
        <v>2.1499999999999999E-4</v>
      </c>
      <c r="K77" s="122">
        <v>2.1499999999999999E-4</v>
      </c>
      <c r="L77" s="122">
        <v>2.1499999999999999E-4</v>
      </c>
      <c r="M77" s="122">
        <v>2.1499999999999999E-4</v>
      </c>
      <c r="N77" s="122">
        <v>2.1499999999999999E-4</v>
      </c>
      <c r="O77" s="122">
        <v>2.1499999999999999E-4</v>
      </c>
      <c r="P77" s="122">
        <v>2.1499999999999999E-4</v>
      </c>
      <c r="Q77" s="122">
        <v>2.1499999999999999E-4</v>
      </c>
      <c r="R77" s="122">
        <v>2.1499999999999999E-4</v>
      </c>
      <c r="S77" s="122">
        <v>2.1499999999999999E-4</v>
      </c>
      <c r="T77" s="122">
        <v>2.1499999999999999E-4</v>
      </c>
      <c r="U77" s="122">
        <v>2.1499999999999999E-4</v>
      </c>
      <c r="V77" s="122">
        <v>2.1499999999999999E-4</v>
      </c>
      <c r="W77" s="122">
        <v>2.1499999999999999E-4</v>
      </c>
      <c r="X77" s="122">
        <v>2.1499999999999999E-4</v>
      </c>
      <c r="Y77" s="122">
        <v>2.1499999999999999E-4</v>
      </c>
      <c r="Z77" s="122">
        <v>2.1499999999999999E-4</v>
      </c>
      <c r="AA77" s="122">
        <v>2.1499999999999999E-4</v>
      </c>
      <c r="AB77" s="123">
        <v>0.15634999999999999</v>
      </c>
      <c r="AC77" s="123">
        <v>0.15634999999999999</v>
      </c>
      <c r="AD77" s="123">
        <v>0.15634999999999999</v>
      </c>
      <c r="AE77" s="123">
        <v>0.15634999999999999</v>
      </c>
      <c r="AF77" s="123">
        <v>0.15634999999999999</v>
      </c>
      <c r="AG77" s="123">
        <v>0.15634999999999999</v>
      </c>
      <c r="AH77" s="123">
        <v>0.15634999999999999</v>
      </c>
      <c r="AI77" s="123">
        <v>0.15634999999999999</v>
      </c>
      <c r="AJ77" s="123">
        <v>0.15634999999999999</v>
      </c>
      <c r="AK77" s="123">
        <v>0.15634999999999999</v>
      </c>
      <c r="AL77" s="123">
        <v>0.15634999999999999</v>
      </c>
      <c r="AM77" s="123">
        <v>0.15634999999999999</v>
      </c>
      <c r="AN77" s="123">
        <v>0.15634999999999999</v>
      </c>
      <c r="AO77" s="123">
        <v>0.15634999999999999</v>
      </c>
      <c r="AP77" s="123">
        <v>0.15634999999999999</v>
      </c>
      <c r="AQ77" s="123">
        <v>0.15634999999999999</v>
      </c>
      <c r="AR77" s="123">
        <v>0.15634999999999999</v>
      </c>
      <c r="AS77" s="123">
        <v>0.15634999999999999</v>
      </c>
      <c r="AT77" s="123">
        <v>0.15634999999999999</v>
      </c>
      <c r="AU77" s="123">
        <v>0.15634999999999999</v>
      </c>
      <c r="AV77" s="123">
        <v>0.15634999999999999</v>
      </c>
      <c r="AW77" s="123">
        <v>0.15634999999999999</v>
      </c>
      <c r="AX77" s="123">
        <v>0.15634999999999999</v>
      </c>
      <c r="AY77" s="123">
        <v>0.15634999999999999</v>
      </c>
      <c r="AZ77" s="123">
        <v>0.15634999999999999</v>
      </c>
      <c r="BA77" s="124">
        <v>0</v>
      </c>
      <c r="BB77" s="124">
        <v>0</v>
      </c>
      <c r="BC77" s="124">
        <v>0</v>
      </c>
      <c r="BD77" s="124">
        <v>0</v>
      </c>
      <c r="BE77" s="124">
        <v>0</v>
      </c>
      <c r="BF77" s="124">
        <v>0</v>
      </c>
      <c r="BG77" s="124">
        <v>0</v>
      </c>
      <c r="BH77" s="124">
        <v>0</v>
      </c>
      <c r="BI77" s="124">
        <v>0</v>
      </c>
      <c r="BJ77" s="124">
        <v>0</v>
      </c>
      <c r="BK77" s="124">
        <v>0</v>
      </c>
      <c r="BL77" s="124">
        <v>0</v>
      </c>
      <c r="BM77" s="124">
        <v>0</v>
      </c>
      <c r="BN77" s="124">
        <v>0</v>
      </c>
      <c r="BO77" s="124">
        <v>0</v>
      </c>
      <c r="BP77" s="124">
        <v>0</v>
      </c>
      <c r="BQ77" s="124">
        <v>0</v>
      </c>
      <c r="BR77" s="124">
        <v>0</v>
      </c>
      <c r="BS77" s="124">
        <v>0</v>
      </c>
      <c r="BT77" s="124">
        <v>0</v>
      </c>
      <c r="BU77" s="124">
        <v>0</v>
      </c>
      <c r="BV77" s="124">
        <v>0</v>
      </c>
      <c r="BW77" s="124">
        <v>0</v>
      </c>
      <c r="BX77" s="124">
        <v>0</v>
      </c>
      <c r="BY77" s="124">
        <v>0</v>
      </c>
      <c r="BZ77" s="123">
        <v>2.01060785</v>
      </c>
      <c r="CA77" s="123">
        <v>2.01060785</v>
      </c>
      <c r="CB77" s="123">
        <v>2.01060785</v>
      </c>
      <c r="CC77" s="123">
        <v>2.51504189</v>
      </c>
      <c r="CD77" s="123">
        <v>2.51504189</v>
      </c>
      <c r="CE77" s="123">
        <v>2.51504189</v>
      </c>
      <c r="CF77" s="123">
        <v>2.3350058100000002</v>
      </c>
      <c r="CG77" s="123">
        <v>2.3350058100000002</v>
      </c>
      <c r="CH77" s="123">
        <v>2.3350058100000002</v>
      </c>
      <c r="CI77" s="123">
        <v>2.6133360799999998</v>
      </c>
      <c r="CJ77" s="123">
        <v>2.6133360799999998</v>
      </c>
      <c r="CK77" s="123">
        <v>2.6133360799999998</v>
      </c>
      <c r="CL77" s="123">
        <v>2.5583051700000001</v>
      </c>
      <c r="CM77" s="123">
        <v>2.5583051700000001</v>
      </c>
      <c r="CN77" s="123">
        <v>2.5583051700000001</v>
      </c>
      <c r="CO77" s="123">
        <v>2.97329138</v>
      </c>
      <c r="CP77" s="123">
        <v>2.97329138</v>
      </c>
      <c r="CQ77" s="123">
        <v>2.97329138</v>
      </c>
      <c r="CR77" s="123">
        <v>2.9679525400000002</v>
      </c>
      <c r="CS77" s="123">
        <v>2.9679525400000002</v>
      </c>
      <c r="CT77" s="123">
        <v>2.9679525400000002</v>
      </c>
      <c r="CU77" s="123">
        <v>2.3943467699999998</v>
      </c>
      <c r="CV77" s="123">
        <v>2.3943467699999998</v>
      </c>
      <c r="CW77" s="123">
        <v>2.3943467699999998</v>
      </c>
      <c r="CX77" s="123">
        <v>2.1276032699999998</v>
      </c>
      <c r="CY77" s="125">
        <v>46112</v>
      </c>
      <c r="CZ77" s="125">
        <v>46112</v>
      </c>
      <c r="DA77" s="125">
        <v>46112</v>
      </c>
      <c r="DB77" s="125">
        <v>46022</v>
      </c>
      <c r="DC77" s="125">
        <v>46022</v>
      </c>
      <c r="DD77" s="125">
        <v>46022</v>
      </c>
      <c r="DE77" s="125">
        <v>45930</v>
      </c>
      <c r="DF77" s="125">
        <v>45930</v>
      </c>
      <c r="DG77" s="125">
        <v>45930</v>
      </c>
      <c r="DH77" s="125">
        <v>45838</v>
      </c>
      <c r="DI77" s="125">
        <v>45838</v>
      </c>
      <c r="DJ77" s="125">
        <v>45838</v>
      </c>
      <c r="DK77" s="125">
        <v>45747</v>
      </c>
      <c r="DL77" s="125">
        <v>45747</v>
      </c>
      <c r="DM77" s="125">
        <v>45747</v>
      </c>
      <c r="DN77" s="125">
        <v>45657</v>
      </c>
      <c r="DO77" s="125">
        <v>45657</v>
      </c>
      <c r="DP77" s="125">
        <v>45657</v>
      </c>
      <c r="DQ77" s="125">
        <v>45565</v>
      </c>
      <c r="DR77" s="125">
        <v>45565</v>
      </c>
      <c r="DS77" s="125">
        <v>45565</v>
      </c>
      <c r="DT77" s="125">
        <v>45473</v>
      </c>
      <c r="DU77" s="125">
        <v>45473</v>
      </c>
      <c r="DV77" s="125">
        <v>45473</v>
      </c>
      <c r="DW77" s="125">
        <v>45382</v>
      </c>
      <c r="DX77" s="126" t="s">
        <v>141</v>
      </c>
      <c r="DY77" s="126" t="s">
        <v>141</v>
      </c>
      <c r="DZ77" s="126" t="s">
        <v>141</v>
      </c>
      <c r="EA77" s="126" t="s">
        <v>141</v>
      </c>
      <c r="EB77" s="126" t="s">
        <v>141</v>
      </c>
      <c r="EC77" s="126" t="s">
        <v>141</v>
      </c>
      <c r="ED77" s="126" t="s">
        <v>141</v>
      </c>
      <c r="EE77" s="126" t="s">
        <v>141</v>
      </c>
      <c r="EF77" s="126" t="s">
        <v>141</v>
      </c>
      <c r="EG77" s="126" t="s">
        <v>141</v>
      </c>
      <c r="EH77" s="126" t="s">
        <v>141</v>
      </c>
      <c r="EI77" s="126" t="s">
        <v>141</v>
      </c>
      <c r="EJ77" s="126" t="s">
        <v>141</v>
      </c>
      <c r="EK77" s="126" t="s">
        <v>141</v>
      </c>
      <c r="EL77" s="126" t="s">
        <v>141</v>
      </c>
      <c r="EM77" s="126" t="s">
        <v>141</v>
      </c>
      <c r="EN77" s="126" t="s">
        <v>141</v>
      </c>
      <c r="EO77" s="126" t="s">
        <v>141</v>
      </c>
      <c r="EP77" s="126" t="s">
        <v>141</v>
      </c>
      <c r="EQ77" s="126" t="s">
        <v>141</v>
      </c>
      <c r="ER77" s="126" t="s">
        <v>141</v>
      </c>
      <c r="ES77" s="126" t="s">
        <v>141</v>
      </c>
      <c r="ET77" s="126" t="s">
        <v>141</v>
      </c>
      <c r="EU77" s="126" t="s">
        <v>141</v>
      </c>
      <c r="EV77" s="126" t="s">
        <v>141</v>
      </c>
      <c r="EW77" s="126" t="s">
        <v>142</v>
      </c>
      <c r="EX77" s="126" t="s">
        <v>143</v>
      </c>
      <c r="EY77" s="123">
        <v>2.51504189</v>
      </c>
      <c r="EZ77" s="126"/>
      <c r="FA77" s="126" t="s">
        <v>144</v>
      </c>
      <c r="FB77" s="126" t="s">
        <v>144</v>
      </c>
      <c r="FC77" s="126" t="s">
        <v>144</v>
      </c>
      <c r="FD77" s="126" t="s">
        <v>144</v>
      </c>
      <c r="FE77" s="126" t="s">
        <v>144</v>
      </c>
      <c r="FF77" s="126" t="s">
        <v>144</v>
      </c>
      <c r="FG77" s="126" t="s">
        <v>144</v>
      </c>
      <c r="FH77" s="126" t="s">
        <v>144</v>
      </c>
      <c r="FI77" s="126" t="s">
        <v>144</v>
      </c>
      <c r="FJ77" s="126" t="s">
        <v>144</v>
      </c>
      <c r="FK77" s="126" t="s">
        <v>144</v>
      </c>
      <c r="FL77" s="126" t="s">
        <v>144</v>
      </c>
      <c r="FM77" s="126" t="s">
        <v>144</v>
      </c>
      <c r="FN77" s="126" t="s">
        <v>144</v>
      </c>
      <c r="FO77" s="126" t="s">
        <v>144</v>
      </c>
      <c r="FP77" s="126" t="s">
        <v>144</v>
      </c>
      <c r="FQ77" s="126" t="s">
        <v>144</v>
      </c>
      <c r="FR77" s="126" t="s">
        <v>144</v>
      </c>
      <c r="FS77" s="126" t="s">
        <v>144</v>
      </c>
      <c r="FT77" s="126" t="s">
        <v>144</v>
      </c>
      <c r="FU77" s="126" t="s">
        <v>144</v>
      </c>
      <c r="FV77" s="126" t="s">
        <v>144</v>
      </c>
      <c r="FW77" s="126" t="s">
        <v>144</v>
      </c>
      <c r="FX77" s="126" t="s">
        <v>144</v>
      </c>
      <c r="FY77" s="126" t="s">
        <v>144</v>
      </c>
      <c r="FZ77" s="126"/>
      <c r="GA77" s="126" t="s">
        <v>146</v>
      </c>
    </row>
    <row r="78" spans="1:183" ht="14.25" customHeight="1">
      <c r="A78" s="121">
        <v>76</v>
      </c>
      <c r="B78" s="121" t="s">
        <v>429</v>
      </c>
      <c r="C78" s="122">
        <v>2.0100000000000001E-4</v>
      </c>
      <c r="D78" s="122">
        <v>2.0100000000000001E-4</v>
      </c>
      <c r="E78" s="122">
        <v>2.0100000000000001E-4</v>
      </c>
      <c r="F78" s="122">
        <v>2.0100000000000001E-4</v>
      </c>
      <c r="G78" s="122">
        <v>2.0100000000000001E-4</v>
      </c>
      <c r="H78" s="122">
        <v>2.0100000000000001E-4</v>
      </c>
      <c r="I78" s="122">
        <v>0</v>
      </c>
      <c r="J78" s="122">
        <v>0</v>
      </c>
      <c r="K78" s="122">
        <v>0</v>
      </c>
      <c r="L78" s="122">
        <v>9.7E-5</v>
      </c>
      <c r="M78" s="122">
        <v>9.7E-5</v>
      </c>
      <c r="N78" s="122">
        <v>9.7E-5</v>
      </c>
      <c r="O78" s="122">
        <v>4.5399999999999998E-4</v>
      </c>
      <c r="P78" s="122">
        <v>4.5399999999999998E-4</v>
      </c>
      <c r="Q78" s="122">
        <v>4.5399999999999998E-4</v>
      </c>
      <c r="R78" s="122">
        <v>7.4999999999999993E-5</v>
      </c>
      <c r="S78" s="122">
        <v>7.4999999999999993E-5</v>
      </c>
      <c r="T78" s="122">
        <v>7.4999999999999993E-5</v>
      </c>
      <c r="U78" s="122">
        <v>8.1000000000000004E-5</v>
      </c>
      <c r="V78" s="122">
        <v>8.1000000000000004E-5</v>
      </c>
      <c r="W78" s="122">
        <v>8.1000000000000004E-5</v>
      </c>
      <c r="X78" s="122">
        <v>4.5199999999999998E-4</v>
      </c>
      <c r="Y78" s="122">
        <v>4.5199999999999998E-4</v>
      </c>
      <c r="Z78" s="122">
        <v>4.5199999999999998E-4</v>
      </c>
      <c r="AA78" s="122">
        <v>4.5199999999999998E-4</v>
      </c>
      <c r="AB78" s="123">
        <v>0.14602699999999999</v>
      </c>
      <c r="AC78" s="123">
        <v>0.14602699999999999</v>
      </c>
      <c r="AD78" s="123">
        <v>0.14602699999999999</v>
      </c>
      <c r="AE78" s="123">
        <v>0.14602699999999999</v>
      </c>
      <c r="AF78" s="123">
        <v>0.14602699999999999</v>
      </c>
      <c r="AG78" s="123">
        <v>0.14602699999999999</v>
      </c>
      <c r="AH78" s="123">
        <v>0</v>
      </c>
      <c r="AI78" s="123">
        <v>0</v>
      </c>
      <c r="AJ78" s="123">
        <v>0</v>
      </c>
      <c r="AK78" s="123">
        <v>7.0513000000000006E-2</v>
      </c>
      <c r="AL78" s="123">
        <v>7.0513000000000006E-2</v>
      </c>
      <c r="AM78" s="123">
        <v>7.0513000000000006E-2</v>
      </c>
      <c r="AN78" s="123">
        <v>0.33053900000000003</v>
      </c>
      <c r="AO78" s="123">
        <v>0.33053900000000003</v>
      </c>
      <c r="AP78" s="123">
        <v>0.33053900000000003</v>
      </c>
      <c r="AQ78" s="123">
        <v>5.4441000000000003E-2</v>
      </c>
      <c r="AR78" s="123">
        <v>5.4441000000000003E-2</v>
      </c>
      <c r="AS78" s="123">
        <v>5.4441000000000003E-2</v>
      </c>
      <c r="AT78" s="123">
        <v>5.8652999999999997E-2</v>
      </c>
      <c r="AU78" s="123">
        <v>5.8652999999999997E-2</v>
      </c>
      <c r="AV78" s="123">
        <v>5.8652999999999997E-2</v>
      </c>
      <c r="AW78" s="123">
        <v>0.328546</v>
      </c>
      <c r="AX78" s="123">
        <v>0.328546</v>
      </c>
      <c r="AY78" s="123">
        <v>0.328546</v>
      </c>
      <c r="AZ78" s="123">
        <v>0.328546</v>
      </c>
      <c r="BA78" s="124">
        <v>0</v>
      </c>
      <c r="BB78" s="124">
        <v>0</v>
      </c>
      <c r="BC78" s="124">
        <v>0</v>
      </c>
      <c r="BD78" s="124">
        <v>0</v>
      </c>
      <c r="BE78" s="124">
        <v>0</v>
      </c>
      <c r="BF78" s="128">
        <v>0.14602699999999999</v>
      </c>
      <c r="BG78" s="124">
        <v>0</v>
      </c>
      <c r="BH78" s="124">
        <v>0</v>
      </c>
      <c r="BI78" s="127">
        <v>-7.0513000000000006E-2</v>
      </c>
      <c r="BJ78" s="124">
        <v>0</v>
      </c>
      <c r="BK78" s="124">
        <v>0</v>
      </c>
      <c r="BL78" s="127">
        <v>-0.26002599999999998</v>
      </c>
      <c r="BM78" s="124">
        <v>0</v>
      </c>
      <c r="BN78" s="124">
        <v>0</v>
      </c>
      <c r="BO78" s="128">
        <v>0.27609800000000001</v>
      </c>
      <c r="BP78" s="124">
        <v>0</v>
      </c>
      <c r="BQ78" s="124">
        <v>0</v>
      </c>
      <c r="BR78" s="127">
        <v>-4.2119999999999996E-3</v>
      </c>
      <c r="BS78" s="124">
        <v>0</v>
      </c>
      <c r="BT78" s="124">
        <v>0</v>
      </c>
      <c r="BU78" s="127">
        <v>-0.26989299999999999</v>
      </c>
      <c r="BV78" s="124">
        <v>0</v>
      </c>
      <c r="BW78" s="124">
        <v>0</v>
      </c>
      <c r="BX78" s="124">
        <v>0</v>
      </c>
      <c r="BY78" s="124">
        <v>0</v>
      </c>
      <c r="BZ78" s="123">
        <v>2.3489863899999999</v>
      </c>
      <c r="CA78" s="123">
        <v>2.3489863899999999</v>
      </c>
      <c r="CB78" s="123">
        <v>2.3489863899999999</v>
      </c>
      <c r="CC78" s="123">
        <v>2.3489863899999999</v>
      </c>
      <c r="CD78" s="123">
        <v>2.3489863899999999</v>
      </c>
      <c r="CE78" s="123">
        <v>2.3489863899999999</v>
      </c>
      <c r="CF78" s="123">
        <v>0</v>
      </c>
      <c r="CG78" s="123">
        <v>0</v>
      </c>
      <c r="CH78" s="123">
        <v>0</v>
      </c>
      <c r="CI78" s="123">
        <v>1.1786003700000001</v>
      </c>
      <c r="CJ78" s="123">
        <v>1.1786003700000001</v>
      </c>
      <c r="CK78" s="123">
        <v>1.1786003700000001</v>
      </c>
      <c r="CL78" s="123">
        <v>5.4085042100000003</v>
      </c>
      <c r="CM78" s="123">
        <v>5.4085042100000003</v>
      </c>
      <c r="CN78" s="123">
        <v>5.4085042100000003</v>
      </c>
      <c r="CO78" s="123">
        <v>1.0352987300000001</v>
      </c>
      <c r="CP78" s="123">
        <v>1.0352987300000001</v>
      </c>
      <c r="CQ78" s="123">
        <v>1.0352987300000001</v>
      </c>
      <c r="CR78" s="123">
        <v>1.1133950800000001</v>
      </c>
      <c r="CS78" s="123">
        <v>1.1133950800000001</v>
      </c>
      <c r="CT78" s="123">
        <v>1.1133950800000001</v>
      </c>
      <c r="CU78" s="123">
        <v>4.4143802299999999</v>
      </c>
      <c r="CV78" s="123">
        <v>4.4143802299999999</v>
      </c>
      <c r="CW78" s="123">
        <v>4.4143802299999999</v>
      </c>
      <c r="CX78" s="123">
        <v>4.4143802299999999</v>
      </c>
      <c r="CY78" s="125">
        <v>46022</v>
      </c>
      <c r="CZ78" s="125">
        <v>46022</v>
      </c>
      <c r="DA78" s="125">
        <v>46022</v>
      </c>
      <c r="DB78" s="125">
        <v>46022</v>
      </c>
      <c r="DC78" s="125">
        <v>46022</v>
      </c>
      <c r="DD78" s="125">
        <v>46022</v>
      </c>
      <c r="DE78" s="125">
        <v>45930</v>
      </c>
      <c r="DF78" s="125">
        <v>45930</v>
      </c>
      <c r="DG78" s="125">
        <v>45930</v>
      </c>
      <c r="DH78" s="125">
        <v>45838</v>
      </c>
      <c r="DI78" s="125">
        <v>45838</v>
      </c>
      <c r="DJ78" s="125">
        <v>45838</v>
      </c>
      <c r="DK78" s="125">
        <v>45747</v>
      </c>
      <c r="DL78" s="125">
        <v>45747</v>
      </c>
      <c r="DM78" s="125">
        <v>45747</v>
      </c>
      <c r="DN78" s="125">
        <v>45657</v>
      </c>
      <c r="DO78" s="125">
        <v>45657</v>
      </c>
      <c r="DP78" s="125">
        <v>45657</v>
      </c>
      <c r="DQ78" s="125">
        <v>45565</v>
      </c>
      <c r="DR78" s="125">
        <v>45565</v>
      </c>
      <c r="DS78" s="125">
        <v>45565</v>
      </c>
      <c r="DT78" s="125">
        <v>45291</v>
      </c>
      <c r="DU78" s="125">
        <v>45291</v>
      </c>
      <c r="DV78" s="125">
        <v>45291</v>
      </c>
      <c r="DW78" s="125">
        <v>45291</v>
      </c>
      <c r="DX78" s="126" t="s">
        <v>150</v>
      </c>
      <c r="DY78" s="126" t="s">
        <v>150</v>
      </c>
      <c r="DZ78" s="126" t="s">
        <v>150</v>
      </c>
      <c r="EA78" s="126" t="s">
        <v>150</v>
      </c>
      <c r="EB78" s="126" t="s">
        <v>150</v>
      </c>
      <c r="EC78" s="126" t="s">
        <v>150</v>
      </c>
      <c r="ED78" s="126" t="s">
        <v>150</v>
      </c>
      <c r="EE78" s="126" t="s">
        <v>150</v>
      </c>
      <c r="EF78" s="126" t="s">
        <v>150</v>
      </c>
      <c r="EG78" s="126" t="s">
        <v>150</v>
      </c>
      <c r="EH78" s="126" t="s">
        <v>150</v>
      </c>
      <c r="EI78" s="126" t="s">
        <v>150</v>
      </c>
      <c r="EJ78" s="126" t="s">
        <v>150</v>
      </c>
      <c r="EK78" s="126" t="s">
        <v>150</v>
      </c>
      <c r="EL78" s="126" t="s">
        <v>150</v>
      </c>
      <c r="EM78" s="126" t="s">
        <v>150</v>
      </c>
      <c r="EN78" s="126" t="s">
        <v>150</v>
      </c>
      <c r="EO78" s="126" t="s">
        <v>150</v>
      </c>
      <c r="EP78" s="126" t="s">
        <v>150</v>
      </c>
      <c r="EQ78" s="126" t="s">
        <v>150</v>
      </c>
      <c r="ER78" s="126" t="s">
        <v>150</v>
      </c>
      <c r="ES78" s="126" t="s">
        <v>150</v>
      </c>
      <c r="ET78" s="126" t="s">
        <v>150</v>
      </c>
      <c r="EU78" s="126" t="s">
        <v>150</v>
      </c>
      <c r="EV78" s="126" t="s">
        <v>150</v>
      </c>
      <c r="EW78" s="126" t="s">
        <v>151</v>
      </c>
      <c r="EX78" s="126" t="s">
        <v>199</v>
      </c>
      <c r="EY78" s="123">
        <v>113302.24549387</v>
      </c>
      <c r="EZ78" s="126" t="s">
        <v>153</v>
      </c>
      <c r="FA78" s="126" t="s">
        <v>157</v>
      </c>
      <c r="FB78" s="126" t="s">
        <v>157</v>
      </c>
      <c r="FC78" s="126" t="s">
        <v>157</v>
      </c>
      <c r="FD78" s="126" t="s">
        <v>157</v>
      </c>
      <c r="FE78" s="126" t="s">
        <v>157</v>
      </c>
      <c r="FF78" s="126" t="s">
        <v>157</v>
      </c>
      <c r="FG78" s="126" t="s">
        <v>157</v>
      </c>
      <c r="FH78" s="126" t="s">
        <v>157</v>
      </c>
      <c r="FI78" s="126" t="s">
        <v>157</v>
      </c>
      <c r="FJ78" s="126" t="s">
        <v>196</v>
      </c>
      <c r="FK78" s="126" t="s">
        <v>196</v>
      </c>
      <c r="FL78" s="126" t="s">
        <v>196</v>
      </c>
      <c r="FM78" s="126" t="s">
        <v>157</v>
      </c>
      <c r="FN78" s="126" t="s">
        <v>157</v>
      </c>
      <c r="FO78" s="126" t="s">
        <v>157</v>
      </c>
      <c r="FP78" s="126" t="s">
        <v>157</v>
      </c>
      <c r="FQ78" s="126" t="s">
        <v>157</v>
      </c>
      <c r="FR78" s="126" t="s">
        <v>157</v>
      </c>
      <c r="FS78" s="126" t="s">
        <v>157</v>
      </c>
      <c r="FT78" s="126" t="s">
        <v>157</v>
      </c>
      <c r="FU78" s="126" t="s">
        <v>157</v>
      </c>
      <c r="FV78" s="126" t="s">
        <v>144</v>
      </c>
      <c r="FW78" s="126" t="s">
        <v>144</v>
      </c>
      <c r="FX78" s="126" t="s">
        <v>144</v>
      </c>
      <c r="FY78" s="126" t="s">
        <v>144</v>
      </c>
      <c r="FZ78" s="126" t="s">
        <v>430</v>
      </c>
      <c r="GA78" s="126" t="s">
        <v>288</v>
      </c>
    </row>
    <row r="79" spans="1:183" ht="14.25" customHeight="1">
      <c r="A79" s="121">
        <v>77</v>
      </c>
      <c r="B79" s="121" t="s">
        <v>285</v>
      </c>
      <c r="C79" s="122">
        <v>1.9900000000000001E-4</v>
      </c>
      <c r="D79" s="122">
        <v>1.9900000000000001E-4</v>
      </c>
      <c r="E79" s="122">
        <v>2.0900000000000001E-4</v>
      </c>
      <c r="F79" s="122">
        <v>2.0900000000000001E-4</v>
      </c>
      <c r="G79" s="122">
        <v>2.1599999999999999E-4</v>
      </c>
      <c r="H79" s="122">
        <v>2.2699999999999999E-4</v>
      </c>
      <c r="I79" s="122">
        <v>2.2100000000000001E-4</v>
      </c>
      <c r="J79" s="122">
        <v>2.0799999999999999E-4</v>
      </c>
      <c r="K79" s="122">
        <v>2.0100000000000001E-4</v>
      </c>
      <c r="L79" s="122">
        <v>1.9900000000000001E-4</v>
      </c>
      <c r="M79" s="122">
        <v>1.9900000000000001E-4</v>
      </c>
      <c r="N79" s="122">
        <v>1.9799999999999999E-4</v>
      </c>
      <c r="O79" s="122">
        <v>1.9699999999999999E-4</v>
      </c>
      <c r="P79" s="122">
        <v>2.04E-4</v>
      </c>
      <c r="Q79" s="122">
        <v>2.0799999999999999E-4</v>
      </c>
      <c r="R79" s="122">
        <v>2.1100000000000001E-4</v>
      </c>
      <c r="S79" s="122">
        <v>2.2100000000000001E-4</v>
      </c>
      <c r="T79" s="122">
        <v>2.2599999999999999E-4</v>
      </c>
      <c r="U79" s="122">
        <v>1.5699999999999999E-4</v>
      </c>
      <c r="V79" s="122">
        <v>1.16E-4</v>
      </c>
      <c r="W79" s="122">
        <v>1.17E-4</v>
      </c>
      <c r="X79" s="122">
        <v>1.18E-4</v>
      </c>
      <c r="Y79" s="122">
        <v>1.2899999999999999E-4</v>
      </c>
      <c r="Z79" s="122">
        <v>1.2899999999999999E-4</v>
      </c>
      <c r="AA79" s="122">
        <v>1.2999999999999999E-4</v>
      </c>
      <c r="AB79" s="123">
        <v>0.144788</v>
      </c>
      <c r="AC79" s="123">
        <v>0.144788</v>
      </c>
      <c r="AD79" s="123">
        <v>0.151952</v>
      </c>
      <c r="AE79" s="123">
        <v>0.152083</v>
      </c>
      <c r="AF79" s="123">
        <v>0.157134</v>
      </c>
      <c r="AG79" s="123">
        <v>0.16511400000000001</v>
      </c>
      <c r="AH79" s="123">
        <v>0.161054</v>
      </c>
      <c r="AI79" s="123">
        <v>0.151167</v>
      </c>
      <c r="AJ79" s="123">
        <v>0.145923</v>
      </c>
      <c r="AK79" s="123">
        <v>0.14460300000000001</v>
      </c>
      <c r="AL79" s="123">
        <v>0.144478</v>
      </c>
      <c r="AM79" s="123">
        <v>0.144346</v>
      </c>
      <c r="AN79" s="123">
        <v>0.14346600000000001</v>
      </c>
      <c r="AO79" s="123">
        <v>0.14849599999999999</v>
      </c>
      <c r="AP79" s="123">
        <v>0.151284</v>
      </c>
      <c r="AQ79" s="123">
        <v>0.15379999999999999</v>
      </c>
      <c r="AR79" s="123">
        <v>0.16066</v>
      </c>
      <c r="AS79" s="123">
        <v>0.16414400000000001</v>
      </c>
      <c r="AT79" s="123">
        <v>0.114124</v>
      </c>
      <c r="AU79" s="123">
        <v>8.4328E-2</v>
      </c>
      <c r="AV79" s="123">
        <v>8.4746000000000002E-2</v>
      </c>
      <c r="AW79" s="123">
        <v>8.5977999999999999E-2</v>
      </c>
      <c r="AX79" s="123">
        <v>9.3923999999999994E-2</v>
      </c>
      <c r="AY79" s="123">
        <v>9.3923999999999994E-2</v>
      </c>
      <c r="AZ79" s="123">
        <v>9.4341999999999995E-2</v>
      </c>
      <c r="BA79" s="124">
        <v>0</v>
      </c>
      <c r="BB79" s="127">
        <v>-7.1640000000000002E-3</v>
      </c>
      <c r="BC79" s="127">
        <v>-1.3100000000000001E-4</v>
      </c>
      <c r="BD79" s="127">
        <v>-5.0509999999999999E-3</v>
      </c>
      <c r="BE79" s="127">
        <v>-7.9799999999999992E-3</v>
      </c>
      <c r="BF79" s="128">
        <v>4.0600000000000002E-3</v>
      </c>
      <c r="BG79" s="128">
        <v>9.887E-3</v>
      </c>
      <c r="BH79" s="128">
        <v>5.2440000000000004E-3</v>
      </c>
      <c r="BI79" s="128">
        <v>1.32E-3</v>
      </c>
      <c r="BJ79" s="128">
        <v>1.25E-4</v>
      </c>
      <c r="BK79" s="128">
        <v>1.3200000000000001E-4</v>
      </c>
      <c r="BL79" s="128">
        <v>8.8000000000000003E-4</v>
      </c>
      <c r="BM79" s="127">
        <v>-5.0299999999999997E-3</v>
      </c>
      <c r="BN79" s="127">
        <v>-2.7880000000000001E-3</v>
      </c>
      <c r="BO79" s="127">
        <v>-2.516E-3</v>
      </c>
      <c r="BP79" s="127">
        <v>-6.8599999999999998E-3</v>
      </c>
      <c r="BQ79" s="127">
        <v>-3.4840000000000001E-3</v>
      </c>
      <c r="BR79" s="128">
        <v>5.0020000000000002E-2</v>
      </c>
      <c r="BS79" s="128">
        <v>2.9796E-2</v>
      </c>
      <c r="BT79" s="127">
        <v>-4.1800000000000002E-4</v>
      </c>
      <c r="BU79" s="127">
        <v>-1.232E-3</v>
      </c>
      <c r="BV79" s="127">
        <v>-7.9459999999999999E-3</v>
      </c>
      <c r="BW79" s="124">
        <v>0</v>
      </c>
      <c r="BX79" s="127">
        <v>-4.1800000000000002E-4</v>
      </c>
      <c r="BY79" s="128">
        <v>8.5579999999999996E-3</v>
      </c>
      <c r="BZ79" s="123">
        <v>2.0235210600000002</v>
      </c>
      <c r="CA79" s="123">
        <v>2.0235210600000002</v>
      </c>
      <c r="CB79" s="123">
        <v>1.9540510600000001</v>
      </c>
      <c r="CC79" s="123">
        <v>2.30833551</v>
      </c>
      <c r="CD79" s="123">
        <v>2.3329460399999999</v>
      </c>
      <c r="CE79" s="123">
        <v>2.6560193600000002</v>
      </c>
      <c r="CF79" s="123">
        <v>2.6166655799999998</v>
      </c>
      <c r="CG79" s="123">
        <v>2.44207938</v>
      </c>
      <c r="CH79" s="123">
        <v>2.1792839900000001</v>
      </c>
      <c r="CI79" s="123">
        <v>2.1650567399999998</v>
      </c>
      <c r="CJ79" s="123">
        <v>2.20881814</v>
      </c>
      <c r="CK79" s="123">
        <v>2.4126933799999999</v>
      </c>
      <c r="CL79" s="123">
        <v>2.5539303499999999</v>
      </c>
      <c r="CM79" s="123">
        <v>2.7280756300000002</v>
      </c>
      <c r="CN79" s="123">
        <v>2.4754118300000001</v>
      </c>
      <c r="CO79" s="123">
        <v>2.2620910300000001</v>
      </c>
      <c r="CP79" s="123">
        <v>2.6434784200000001</v>
      </c>
      <c r="CQ79" s="123">
        <v>3.1215090499999998</v>
      </c>
      <c r="CR79" s="123">
        <v>2.0665167699999998</v>
      </c>
      <c r="CS79" s="123">
        <v>1.5240030200000001</v>
      </c>
      <c r="CT79" s="123">
        <v>1.6087119000000001</v>
      </c>
      <c r="CU79" s="123">
        <v>1.5114605800000001</v>
      </c>
      <c r="CV79" s="123">
        <v>1.58595051</v>
      </c>
      <c r="CW79" s="123">
        <v>1.4383538600000001</v>
      </c>
      <c r="CX79" s="123">
        <v>1.3111348599999999</v>
      </c>
      <c r="CY79" s="125">
        <v>46142</v>
      </c>
      <c r="CZ79" s="125">
        <v>46142</v>
      </c>
      <c r="DA79" s="125">
        <v>46112</v>
      </c>
      <c r="DB79" s="125">
        <v>46081</v>
      </c>
      <c r="DC79" s="125">
        <v>46053</v>
      </c>
      <c r="DD79" s="125">
        <v>46022</v>
      </c>
      <c r="DE79" s="125">
        <v>45991</v>
      </c>
      <c r="DF79" s="125">
        <v>45961</v>
      </c>
      <c r="DG79" s="125">
        <v>45930</v>
      </c>
      <c r="DH79" s="125">
        <v>45900</v>
      </c>
      <c r="DI79" s="125">
        <v>45869</v>
      </c>
      <c r="DJ79" s="125">
        <v>45838</v>
      </c>
      <c r="DK79" s="125">
        <v>45808</v>
      </c>
      <c r="DL79" s="125">
        <v>45777</v>
      </c>
      <c r="DM79" s="125">
        <v>45747</v>
      </c>
      <c r="DN79" s="125">
        <v>45716</v>
      </c>
      <c r="DO79" s="125">
        <v>45688</v>
      </c>
      <c r="DP79" s="125">
        <v>45657</v>
      </c>
      <c r="DQ79" s="125">
        <v>45626</v>
      </c>
      <c r="DR79" s="125">
        <v>45596</v>
      </c>
      <c r="DS79" s="125">
        <v>45565</v>
      </c>
      <c r="DT79" s="125">
        <v>45535</v>
      </c>
      <c r="DU79" s="125">
        <v>45504</v>
      </c>
      <c r="DV79" s="125">
        <v>45473</v>
      </c>
      <c r="DW79" s="125">
        <v>45443</v>
      </c>
      <c r="DX79" s="126" t="s">
        <v>150</v>
      </c>
      <c r="DY79" s="126" t="s">
        <v>150</v>
      </c>
      <c r="DZ79" s="126" t="s">
        <v>150</v>
      </c>
      <c r="EA79" s="126" t="s">
        <v>150</v>
      </c>
      <c r="EB79" s="126" t="s">
        <v>150</v>
      </c>
      <c r="EC79" s="126" t="s">
        <v>150</v>
      </c>
      <c r="ED79" s="126" t="s">
        <v>150</v>
      </c>
      <c r="EE79" s="126" t="s">
        <v>150</v>
      </c>
      <c r="EF79" s="126" t="s">
        <v>150</v>
      </c>
      <c r="EG79" s="126" t="s">
        <v>150</v>
      </c>
      <c r="EH79" s="126" t="s">
        <v>150</v>
      </c>
      <c r="EI79" s="126" t="s">
        <v>150</v>
      </c>
      <c r="EJ79" s="126" t="s">
        <v>150</v>
      </c>
      <c r="EK79" s="126" t="s">
        <v>150</v>
      </c>
      <c r="EL79" s="126" t="s">
        <v>150</v>
      </c>
      <c r="EM79" s="126" t="s">
        <v>150</v>
      </c>
      <c r="EN79" s="126" t="s">
        <v>150</v>
      </c>
      <c r="EO79" s="126" t="s">
        <v>150</v>
      </c>
      <c r="EP79" s="126" t="s">
        <v>150</v>
      </c>
      <c r="EQ79" s="126" t="s">
        <v>150</v>
      </c>
      <c r="ER79" s="126" t="s">
        <v>150</v>
      </c>
      <c r="ES79" s="126" t="s">
        <v>150</v>
      </c>
      <c r="ET79" s="126" t="s">
        <v>150</v>
      </c>
      <c r="EU79" s="126" t="s">
        <v>150</v>
      </c>
      <c r="EV79" s="126" t="s">
        <v>150</v>
      </c>
      <c r="EW79" s="126" t="s">
        <v>151</v>
      </c>
      <c r="EX79" s="126" t="s">
        <v>152</v>
      </c>
      <c r="EY79" s="123">
        <v>12308.64787375</v>
      </c>
      <c r="EZ79" s="126" t="s">
        <v>161</v>
      </c>
      <c r="FA79" s="126" t="s">
        <v>157</v>
      </c>
      <c r="FB79" s="126" t="s">
        <v>157</v>
      </c>
      <c r="FC79" s="126" t="s">
        <v>157</v>
      </c>
      <c r="FD79" s="126" t="s">
        <v>157</v>
      </c>
      <c r="FE79" s="126" t="s">
        <v>157</v>
      </c>
      <c r="FF79" s="126" t="s">
        <v>157</v>
      </c>
      <c r="FG79" s="126" t="s">
        <v>157</v>
      </c>
      <c r="FH79" s="126" t="s">
        <v>196</v>
      </c>
      <c r="FI79" s="126" t="s">
        <v>196</v>
      </c>
      <c r="FJ79" s="126" t="s">
        <v>196</v>
      </c>
      <c r="FK79" s="126" t="s">
        <v>196</v>
      </c>
      <c r="FL79" s="126" t="s">
        <v>157</v>
      </c>
      <c r="FM79" s="126" t="s">
        <v>157</v>
      </c>
      <c r="FN79" s="126" t="s">
        <v>157</v>
      </c>
      <c r="FO79" s="126" t="s">
        <v>157</v>
      </c>
      <c r="FP79" s="126" t="s">
        <v>157</v>
      </c>
      <c r="FQ79" s="126" t="s">
        <v>157</v>
      </c>
      <c r="FR79" s="126" t="s">
        <v>196</v>
      </c>
      <c r="FS79" s="126" t="s">
        <v>196</v>
      </c>
      <c r="FT79" s="126" t="s">
        <v>196</v>
      </c>
      <c r="FU79" s="126" t="s">
        <v>157</v>
      </c>
      <c r="FV79" s="126" t="s">
        <v>157</v>
      </c>
      <c r="FW79" s="126" t="s">
        <v>157</v>
      </c>
      <c r="FX79" s="126" t="s">
        <v>157</v>
      </c>
      <c r="FY79" s="126" t="s">
        <v>157</v>
      </c>
      <c r="FZ79" s="126" t="s">
        <v>232</v>
      </c>
      <c r="GA79" s="126" t="s">
        <v>233</v>
      </c>
    </row>
    <row r="80" spans="1:183" ht="14.25" customHeight="1">
      <c r="A80" s="121">
        <v>78</v>
      </c>
      <c r="B80" s="121" t="s">
        <v>431</v>
      </c>
      <c r="C80" s="122">
        <v>1.9799999999999999E-4</v>
      </c>
      <c r="D80" s="122">
        <v>1.9799999999999999E-4</v>
      </c>
      <c r="E80" s="122">
        <v>1.6699999999999999E-4</v>
      </c>
      <c r="F80" s="122">
        <v>2.1699999999999999E-4</v>
      </c>
      <c r="G80" s="122">
        <v>2.1800000000000001E-4</v>
      </c>
      <c r="H80" s="122">
        <v>2.03E-4</v>
      </c>
      <c r="I80" s="122">
        <v>2.0699999999999999E-4</v>
      </c>
      <c r="J80" s="122">
        <v>2.04E-4</v>
      </c>
      <c r="K80" s="122">
        <v>1.95E-4</v>
      </c>
      <c r="L80" s="122">
        <v>1.8799999999999999E-4</v>
      </c>
      <c r="M80" s="122">
        <v>1.76E-4</v>
      </c>
      <c r="N80" s="122">
        <v>1.3899999999999999E-4</v>
      </c>
      <c r="O80" s="122">
        <v>1.3200000000000001E-4</v>
      </c>
      <c r="P80" s="122">
        <v>1.26E-4</v>
      </c>
      <c r="Q80" s="122">
        <v>1.2400000000000001E-4</v>
      </c>
      <c r="R80" s="122">
        <v>1.21E-4</v>
      </c>
      <c r="S80" s="122">
        <v>1.17E-4</v>
      </c>
      <c r="T80" s="122">
        <v>1.15E-4</v>
      </c>
      <c r="U80" s="122">
        <v>1.15E-4</v>
      </c>
      <c r="V80" s="122">
        <v>1.65E-4</v>
      </c>
      <c r="W80" s="122">
        <v>1.6799999999999999E-4</v>
      </c>
      <c r="X80" s="122">
        <v>1.75E-4</v>
      </c>
      <c r="Y80" s="122">
        <v>2.0100000000000001E-4</v>
      </c>
      <c r="Z80" s="122">
        <v>2.6899999999999998E-4</v>
      </c>
      <c r="AA80" s="122">
        <v>2.6800000000000001E-4</v>
      </c>
      <c r="AB80" s="123">
        <v>0.144092</v>
      </c>
      <c r="AC80" s="123">
        <v>0.144092</v>
      </c>
      <c r="AD80" s="123">
        <v>0.12169000000000001</v>
      </c>
      <c r="AE80" s="123">
        <v>0.15809899999999999</v>
      </c>
      <c r="AF80" s="123">
        <v>0.158858</v>
      </c>
      <c r="AG80" s="123">
        <v>0.14791000000000001</v>
      </c>
      <c r="AH80" s="123">
        <v>0.15087700000000001</v>
      </c>
      <c r="AI80" s="123">
        <v>0.148232</v>
      </c>
      <c r="AJ80" s="123">
        <v>0.14156199999999999</v>
      </c>
      <c r="AK80" s="123">
        <v>0.13691600000000001</v>
      </c>
      <c r="AL80" s="123">
        <v>0.12836</v>
      </c>
      <c r="AM80" s="123">
        <v>0.10126599999999999</v>
      </c>
      <c r="AN80" s="123">
        <v>9.6228999999999995E-2</v>
      </c>
      <c r="AO80" s="123">
        <v>9.1675000000000006E-2</v>
      </c>
      <c r="AP80" s="123">
        <v>8.9950000000000002E-2</v>
      </c>
      <c r="AQ80" s="123">
        <v>8.7742000000000001E-2</v>
      </c>
      <c r="AR80" s="123">
        <v>8.5166000000000006E-2</v>
      </c>
      <c r="AS80" s="123">
        <v>8.3694000000000005E-2</v>
      </c>
      <c r="AT80" s="123">
        <v>8.3694000000000005E-2</v>
      </c>
      <c r="AU80" s="123">
        <v>0.120244</v>
      </c>
      <c r="AV80" s="123">
        <v>0.12185600000000001</v>
      </c>
      <c r="AW80" s="123">
        <v>0.12716</v>
      </c>
      <c r="AX80" s="123">
        <v>0.14624400000000001</v>
      </c>
      <c r="AY80" s="123">
        <v>0.19536600000000001</v>
      </c>
      <c r="AZ80" s="123">
        <v>0.194692</v>
      </c>
      <c r="BA80" s="124">
        <v>0</v>
      </c>
      <c r="BB80" s="128">
        <v>2.2401999999999998E-2</v>
      </c>
      <c r="BC80" s="127">
        <v>-3.6408999999999997E-2</v>
      </c>
      <c r="BD80" s="127">
        <v>-7.5900000000000002E-4</v>
      </c>
      <c r="BE80" s="128">
        <v>1.0947999999999999E-2</v>
      </c>
      <c r="BF80" s="127">
        <v>-2.967E-3</v>
      </c>
      <c r="BG80" s="128">
        <v>2.6450000000000002E-3</v>
      </c>
      <c r="BH80" s="128">
        <v>6.6699999999999997E-3</v>
      </c>
      <c r="BI80" s="128">
        <v>4.646E-3</v>
      </c>
      <c r="BJ80" s="128">
        <v>8.5559999999999994E-3</v>
      </c>
      <c r="BK80" s="128">
        <v>2.7094E-2</v>
      </c>
      <c r="BL80" s="128">
        <v>5.0369999999999998E-3</v>
      </c>
      <c r="BM80" s="128">
        <v>4.5539999999999999E-3</v>
      </c>
      <c r="BN80" s="128">
        <v>1.725E-3</v>
      </c>
      <c r="BO80" s="128">
        <v>2.2079999999999999E-3</v>
      </c>
      <c r="BP80" s="128">
        <v>2.5760000000000002E-3</v>
      </c>
      <c r="BQ80" s="128">
        <v>1.472E-3</v>
      </c>
      <c r="BR80" s="124">
        <v>0</v>
      </c>
      <c r="BS80" s="127">
        <v>-3.6549999999999999E-2</v>
      </c>
      <c r="BT80" s="127">
        <v>-1.6119999999999999E-3</v>
      </c>
      <c r="BU80" s="127">
        <v>-5.3039999999999997E-3</v>
      </c>
      <c r="BV80" s="127">
        <v>-1.9084E-2</v>
      </c>
      <c r="BW80" s="127">
        <v>-4.9121999999999999E-2</v>
      </c>
      <c r="BX80" s="128">
        <v>6.7400000000000001E-4</v>
      </c>
      <c r="BY80" s="128">
        <v>5.6239999999999997E-3</v>
      </c>
      <c r="BZ80" s="123">
        <v>2.0137939399999998</v>
      </c>
      <c r="CA80" s="123">
        <v>2.0137939399999998</v>
      </c>
      <c r="CB80" s="123">
        <v>1.56489203</v>
      </c>
      <c r="CC80" s="123">
        <v>2.3996471399999999</v>
      </c>
      <c r="CD80" s="123">
        <v>2.3585420199999998</v>
      </c>
      <c r="CE80" s="123">
        <v>2.37927628</v>
      </c>
      <c r="CF80" s="123">
        <v>2.4513185200000001</v>
      </c>
      <c r="CG80" s="123">
        <v>2.3946649199999999</v>
      </c>
      <c r="CH80" s="123">
        <v>2.1141547300000001</v>
      </c>
      <c r="CI80" s="123">
        <v>2.0499637499999999</v>
      </c>
      <c r="CJ80" s="123">
        <v>1.9624018599999999</v>
      </c>
      <c r="CK80" s="123">
        <v>1.69262611</v>
      </c>
      <c r="CL80" s="123">
        <v>1.7130341899999999</v>
      </c>
      <c r="CM80" s="123">
        <v>1.6841957599999999</v>
      </c>
      <c r="CN80" s="123">
        <v>1.47182316</v>
      </c>
      <c r="CO80" s="123">
        <v>1.2905097000000001</v>
      </c>
      <c r="CP80" s="123">
        <v>1.40131012</v>
      </c>
      <c r="CQ80" s="123">
        <v>1.5915999300000001</v>
      </c>
      <c r="CR80" s="123">
        <v>1.5155011599999999</v>
      </c>
      <c r="CS80" s="123">
        <v>2.17308865</v>
      </c>
      <c r="CT80" s="123">
        <v>2.3131616500000001</v>
      </c>
      <c r="CU80" s="123">
        <v>2.2354244900000002</v>
      </c>
      <c r="CV80" s="123">
        <v>2.4693980999999998</v>
      </c>
      <c r="CW80" s="123">
        <v>2.99183851</v>
      </c>
      <c r="CX80" s="123">
        <v>2.7057669799999999</v>
      </c>
      <c r="CY80" s="125">
        <v>46142</v>
      </c>
      <c r="CZ80" s="125">
        <v>46142</v>
      </c>
      <c r="DA80" s="125">
        <v>46112</v>
      </c>
      <c r="DB80" s="125">
        <v>46081</v>
      </c>
      <c r="DC80" s="125">
        <v>46053</v>
      </c>
      <c r="DD80" s="125">
        <v>46022</v>
      </c>
      <c r="DE80" s="125">
        <v>45991</v>
      </c>
      <c r="DF80" s="125">
        <v>45961</v>
      </c>
      <c r="DG80" s="125">
        <v>45930</v>
      </c>
      <c r="DH80" s="125">
        <v>45900</v>
      </c>
      <c r="DI80" s="125">
        <v>45869</v>
      </c>
      <c r="DJ80" s="125">
        <v>45838</v>
      </c>
      <c r="DK80" s="125">
        <v>45808</v>
      </c>
      <c r="DL80" s="125">
        <v>45777</v>
      </c>
      <c r="DM80" s="125">
        <v>45747</v>
      </c>
      <c r="DN80" s="125">
        <v>45716</v>
      </c>
      <c r="DO80" s="125">
        <v>45688</v>
      </c>
      <c r="DP80" s="125">
        <v>45657</v>
      </c>
      <c r="DQ80" s="125">
        <v>45626</v>
      </c>
      <c r="DR80" s="125">
        <v>45596</v>
      </c>
      <c r="DS80" s="125">
        <v>45565</v>
      </c>
      <c r="DT80" s="125">
        <v>45535</v>
      </c>
      <c r="DU80" s="125">
        <v>45504</v>
      </c>
      <c r="DV80" s="125">
        <v>45473</v>
      </c>
      <c r="DW80" s="125">
        <v>45443</v>
      </c>
      <c r="DX80" s="126" t="s">
        <v>150</v>
      </c>
      <c r="DY80" s="126" t="s">
        <v>150</v>
      </c>
      <c r="DZ80" s="126" t="s">
        <v>150</v>
      </c>
      <c r="EA80" s="126" t="s">
        <v>150</v>
      </c>
      <c r="EB80" s="126" t="s">
        <v>150</v>
      </c>
      <c r="EC80" s="126" t="s">
        <v>150</v>
      </c>
      <c r="ED80" s="126" t="s">
        <v>150</v>
      </c>
      <c r="EE80" s="126" t="s">
        <v>150</v>
      </c>
      <c r="EF80" s="126" t="s">
        <v>150</v>
      </c>
      <c r="EG80" s="126" t="s">
        <v>150</v>
      </c>
      <c r="EH80" s="126" t="s">
        <v>150</v>
      </c>
      <c r="EI80" s="126" t="s">
        <v>150</v>
      </c>
      <c r="EJ80" s="126" t="s">
        <v>150</v>
      </c>
      <c r="EK80" s="126" t="s">
        <v>150</v>
      </c>
      <c r="EL80" s="126" t="s">
        <v>150</v>
      </c>
      <c r="EM80" s="126" t="s">
        <v>150</v>
      </c>
      <c r="EN80" s="126" t="s">
        <v>150</v>
      </c>
      <c r="EO80" s="126" t="s">
        <v>150</v>
      </c>
      <c r="EP80" s="126" t="s">
        <v>150</v>
      </c>
      <c r="EQ80" s="126" t="s">
        <v>150</v>
      </c>
      <c r="ER80" s="126" t="s">
        <v>150</v>
      </c>
      <c r="ES80" s="126" t="s">
        <v>150</v>
      </c>
      <c r="ET80" s="126" t="s">
        <v>150</v>
      </c>
      <c r="EU80" s="126" t="s">
        <v>150</v>
      </c>
      <c r="EV80" s="126" t="s">
        <v>150</v>
      </c>
      <c r="EW80" s="126" t="s">
        <v>151</v>
      </c>
      <c r="EX80" s="126" t="s">
        <v>152</v>
      </c>
      <c r="EY80" s="123">
        <v>23350.179947280001</v>
      </c>
      <c r="EZ80" s="126" t="s">
        <v>153</v>
      </c>
      <c r="FA80" s="126" t="s">
        <v>144</v>
      </c>
      <c r="FB80" s="126" t="s">
        <v>144</v>
      </c>
      <c r="FC80" s="126" t="s">
        <v>144</v>
      </c>
      <c r="FD80" s="126" t="s">
        <v>144</v>
      </c>
      <c r="FE80" s="126" t="s">
        <v>144</v>
      </c>
      <c r="FF80" s="126" t="s">
        <v>144</v>
      </c>
      <c r="FG80" s="126" t="s">
        <v>144</v>
      </c>
      <c r="FH80" s="126" t="s">
        <v>157</v>
      </c>
      <c r="FI80" s="126" t="s">
        <v>157</v>
      </c>
      <c r="FJ80" s="126" t="s">
        <v>157</v>
      </c>
      <c r="FK80" s="126" t="s">
        <v>157</v>
      </c>
      <c r="FL80" s="126" t="s">
        <v>157</v>
      </c>
      <c r="FM80" s="126" t="s">
        <v>157</v>
      </c>
      <c r="FN80" s="126" t="s">
        <v>157</v>
      </c>
      <c r="FO80" s="126" t="s">
        <v>157</v>
      </c>
      <c r="FP80" s="126" t="s">
        <v>157</v>
      </c>
      <c r="FQ80" s="126" t="s">
        <v>157</v>
      </c>
      <c r="FR80" s="126" t="s">
        <v>157</v>
      </c>
      <c r="FS80" s="126" t="s">
        <v>157</v>
      </c>
      <c r="FT80" s="126" t="s">
        <v>157</v>
      </c>
      <c r="FU80" s="126" t="s">
        <v>157</v>
      </c>
      <c r="FV80" s="126" t="s">
        <v>157</v>
      </c>
      <c r="FW80" s="126" t="s">
        <v>157</v>
      </c>
      <c r="FX80" s="126" t="s">
        <v>157</v>
      </c>
      <c r="FY80" s="126" t="s">
        <v>157</v>
      </c>
      <c r="FZ80" s="126" t="s">
        <v>222</v>
      </c>
      <c r="GA80" s="126" t="s">
        <v>222</v>
      </c>
    </row>
    <row r="81" spans="1:183" ht="14.25" customHeight="1">
      <c r="A81" s="121">
        <v>79</v>
      </c>
      <c r="B81" s="121" t="s">
        <v>432</v>
      </c>
      <c r="C81" s="122">
        <v>1.8799999999999999E-4</v>
      </c>
      <c r="D81" s="122">
        <v>1.8799999999999999E-4</v>
      </c>
      <c r="E81" s="122">
        <v>1.9100000000000001E-4</v>
      </c>
      <c r="F81" s="122">
        <v>1.9100000000000001E-4</v>
      </c>
      <c r="G81" s="122">
        <v>1.7899999999999999E-4</v>
      </c>
      <c r="H81" s="122">
        <v>1.6699999999999999E-4</v>
      </c>
      <c r="I81" s="122">
        <v>1.6100000000000001E-4</v>
      </c>
      <c r="J81" s="122">
        <v>1.6100000000000001E-4</v>
      </c>
      <c r="K81" s="122">
        <v>1.5699999999999999E-4</v>
      </c>
      <c r="L81" s="122">
        <v>1.55E-4</v>
      </c>
      <c r="M81" s="122">
        <v>1.37E-4</v>
      </c>
      <c r="N81" s="122">
        <v>1.2799999999999999E-4</v>
      </c>
      <c r="O81" s="122">
        <v>1.2799999999999999E-4</v>
      </c>
      <c r="P81" s="122">
        <v>1.2799999999999999E-4</v>
      </c>
      <c r="Q81" s="122">
        <v>7.7000000000000001E-5</v>
      </c>
      <c r="R81" s="122">
        <v>7.4999999999999993E-5</v>
      </c>
      <c r="S81" s="122">
        <v>7.4999999999999993E-5</v>
      </c>
      <c r="T81" s="122">
        <v>8.1000000000000004E-5</v>
      </c>
      <c r="U81" s="122">
        <v>8.1000000000000004E-5</v>
      </c>
      <c r="V81" s="122">
        <v>8.1000000000000004E-5</v>
      </c>
      <c r="W81" s="122">
        <v>6.8999999999999997E-5</v>
      </c>
      <c r="X81" s="122">
        <v>6.2000000000000003E-5</v>
      </c>
      <c r="Y81" s="122">
        <v>6.9999999999999999E-6</v>
      </c>
      <c r="Z81" s="122">
        <v>6.9999999999999999E-6</v>
      </c>
      <c r="AA81" s="122">
        <v>6.9999999999999999E-6</v>
      </c>
      <c r="AB81" s="123">
        <v>0.136716</v>
      </c>
      <c r="AC81" s="123">
        <v>0.136716</v>
      </c>
      <c r="AD81" s="123">
        <v>0.138735</v>
      </c>
      <c r="AE81" s="123">
        <v>0.138597</v>
      </c>
      <c r="AF81" s="123">
        <v>0.13037699999999999</v>
      </c>
      <c r="AG81" s="123">
        <v>0.121235</v>
      </c>
      <c r="AH81" s="123">
        <v>0.117317</v>
      </c>
      <c r="AI81" s="123">
        <v>0.117317</v>
      </c>
      <c r="AJ81" s="123">
        <v>0.113987</v>
      </c>
      <c r="AK81" s="123">
        <v>0.112585</v>
      </c>
      <c r="AL81" s="123">
        <v>9.9967E-2</v>
      </c>
      <c r="AM81" s="123">
        <v>9.2956999999999998E-2</v>
      </c>
      <c r="AN81" s="123">
        <v>9.2956999999999998E-2</v>
      </c>
      <c r="AO81" s="123">
        <v>9.2956999999999998E-2</v>
      </c>
      <c r="AP81" s="123">
        <v>5.5884999999999997E-2</v>
      </c>
      <c r="AQ81" s="123">
        <v>5.4627000000000002E-2</v>
      </c>
      <c r="AR81" s="123">
        <v>5.4627000000000002E-2</v>
      </c>
      <c r="AS81" s="123">
        <v>5.9027000000000003E-2</v>
      </c>
      <c r="AT81" s="123">
        <v>5.9027000000000003E-2</v>
      </c>
      <c r="AU81" s="123">
        <v>5.9027000000000003E-2</v>
      </c>
      <c r="AV81" s="123">
        <v>5.0028999999999997E-2</v>
      </c>
      <c r="AW81" s="123">
        <v>4.4885000000000001E-2</v>
      </c>
      <c r="AX81" s="123">
        <v>5.2700000000000004E-3</v>
      </c>
      <c r="AY81" s="123">
        <v>5.2700000000000004E-3</v>
      </c>
      <c r="AZ81" s="123">
        <v>5.2700000000000004E-3</v>
      </c>
      <c r="BA81" s="124">
        <v>0</v>
      </c>
      <c r="BB81" s="127">
        <v>-2.019E-3</v>
      </c>
      <c r="BC81" s="128">
        <v>1.3799999999999999E-4</v>
      </c>
      <c r="BD81" s="128">
        <v>8.2199999999999999E-3</v>
      </c>
      <c r="BE81" s="128">
        <v>9.1420000000000008E-3</v>
      </c>
      <c r="BF81" s="128">
        <v>3.9179999999999996E-3</v>
      </c>
      <c r="BG81" s="124">
        <v>0</v>
      </c>
      <c r="BH81" s="128">
        <v>3.3300000000000001E-3</v>
      </c>
      <c r="BI81" s="128">
        <v>1.402E-3</v>
      </c>
      <c r="BJ81" s="128">
        <v>1.2618000000000001E-2</v>
      </c>
      <c r="BK81" s="128">
        <v>7.0099999999999997E-3</v>
      </c>
      <c r="BL81" s="124">
        <v>0</v>
      </c>
      <c r="BM81" s="124">
        <v>0</v>
      </c>
      <c r="BN81" s="128">
        <v>3.7072000000000001E-2</v>
      </c>
      <c r="BO81" s="128">
        <v>1.258E-3</v>
      </c>
      <c r="BP81" s="124">
        <v>0</v>
      </c>
      <c r="BQ81" s="127">
        <v>-4.4000000000000003E-3</v>
      </c>
      <c r="BR81" s="124">
        <v>0</v>
      </c>
      <c r="BS81" s="124">
        <v>0</v>
      </c>
      <c r="BT81" s="128">
        <v>8.9980000000000008E-3</v>
      </c>
      <c r="BU81" s="128">
        <v>5.1440000000000001E-3</v>
      </c>
      <c r="BV81" s="128">
        <v>3.9614999999999997E-2</v>
      </c>
      <c r="BW81" s="124">
        <v>0</v>
      </c>
      <c r="BX81" s="124">
        <v>0</v>
      </c>
      <c r="BY81" s="124">
        <v>0</v>
      </c>
      <c r="BZ81" s="123">
        <v>1.9107088000000001</v>
      </c>
      <c r="CA81" s="123">
        <v>1.9107088000000001</v>
      </c>
      <c r="CB81" s="123">
        <v>1.7840849400000001</v>
      </c>
      <c r="CC81" s="123">
        <v>2.1036432500000002</v>
      </c>
      <c r="CD81" s="123">
        <v>1.9356886799999999</v>
      </c>
      <c r="CE81" s="123">
        <v>1.9501829500000001</v>
      </c>
      <c r="CF81" s="123">
        <v>1.90606477</v>
      </c>
      <c r="CG81" s="123">
        <v>1.8952378999999999</v>
      </c>
      <c r="CH81" s="123">
        <v>1.7023364700000001</v>
      </c>
      <c r="CI81" s="123">
        <v>1.68566982</v>
      </c>
      <c r="CJ81" s="123">
        <v>1.5283221199999999</v>
      </c>
      <c r="CK81" s="123">
        <v>1.5537440499999999</v>
      </c>
      <c r="CL81" s="123">
        <v>1.65478722</v>
      </c>
      <c r="CM81" s="123">
        <v>1.70774786</v>
      </c>
      <c r="CN81" s="123">
        <v>0.91442842999999996</v>
      </c>
      <c r="CO81" s="123">
        <v>0.80345414000000004</v>
      </c>
      <c r="CP81" s="123">
        <v>0.89882543999999998</v>
      </c>
      <c r="CQ81" s="123">
        <v>1.1225102</v>
      </c>
      <c r="CR81" s="123">
        <v>1.0688399</v>
      </c>
      <c r="CS81" s="123">
        <v>1.06675513</v>
      </c>
      <c r="CT81" s="123">
        <v>0.94968786000000005</v>
      </c>
      <c r="CU81" s="123">
        <v>0.78906125000000005</v>
      </c>
      <c r="CV81" s="123">
        <v>6.420418E-2</v>
      </c>
      <c r="CW81" s="123">
        <v>6.420418E-2</v>
      </c>
      <c r="CX81" s="123">
        <v>6.420418E-2</v>
      </c>
      <c r="CY81" s="125">
        <v>46142</v>
      </c>
      <c r="CZ81" s="125">
        <v>46142</v>
      </c>
      <c r="DA81" s="125">
        <v>46112</v>
      </c>
      <c r="DB81" s="125">
        <v>46081</v>
      </c>
      <c r="DC81" s="125">
        <v>46053</v>
      </c>
      <c r="DD81" s="125">
        <v>46022</v>
      </c>
      <c r="DE81" s="125">
        <v>45991</v>
      </c>
      <c r="DF81" s="125">
        <v>45961</v>
      </c>
      <c r="DG81" s="125">
        <v>45930</v>
      </c>
      <c r="DH81" s="125">
        <v>45900</v>
      </c>
      <c r="DI81" s="125">
        <v>45869</v>
      </c>
      <c r="DJ81" s="125">
        <v>45838</v>
      </c>
      <c r="DK81" s="125">
        <v>45808</v>
      </c>
      <c r="DL81" s="125">
        <v>45777</v>
      </c>
      <c r="DM81" s="125">
        <v>45747</v>
      </c>
      <c r="DN81" s="125">
        <v>45716</v>
      </c>
      <c r="DO81" s="125">
        <v>45688</v>
      </c>
      <c r="DP81" s="125">
        <v>45657</v>
      </c>
      <c r="DQ81" s="125">
        <v>45626</v>
      </c>
      <c r="DR81" s="125">
        <v>45596</v>
      </c>
      <c r="DS81" s="125">
        <v>45565</v>
      </c>
      <c r="DT81" s="125">
        <v>45535</v>
      </c>
      <c r="DU81" s="125">
        <v>45169</v>
      </c>
      <c r="DV81" s="125">
        <v>45169</v>
      </c>
      <c r="DW81" s="125">
        <v>45169</v>
      </c>
      <c r="DX81" s="126" t="s">
        <v>150</v>
      </c>
      <c r="DY81" s="126" t="s">
        <v>150</v>
      </c>
      <c r="DZ81" s="126" t="s">
        <v>150</v>
      </c>
      <c r="EA81" s="126" t="s">
        <v>150</v>
      </c>
      <c r="EB81" s="126" t="s">
        <v>150</v>
      </c>
      <c r="EC81" s="126" t="s">
        <v>150</v>
      </c>
      <c r="ED81" s="126" t="s">
        <v>150</v>
      </c>
      <c r="EE81" s="126" t="s">
        <v>150</v>
      </c>
      <c r="EF81" s="126" t="s">
        <v>150</v>
      </c>
      <c r="EG81" s="126" t="s">
        <v>150</v>
      </c>
      <c r="EH81" s="126" t="s">
        <v>150</v>
      </c>
      <c r="EI81" s="126" t="s">
        <v>150</v>
      </c>
      <c r="EJ81" s="126" t="s">
        <v>150</v>
      </c>
      <c r="EK81" s="126" t="s">
        <v>150</v>
      </c>
      <c r="EL81" s="126" t="s">
        <v>150</v>
      </c>
      <c r="EM81" s="126" t="s">
        <v>150</v>
      </c>
      <c r="EN81" s="126" t="s">
        <v>150</v>
      </c>
      <c r="EO81" s="126" t="s">
        <v>150</v>
      </c>
      <c r="EP81" s="126" t="s">
        <v>150</v>
      </c>
      <c r="EQ81" s="126" t="s">
        <v>150</v>
      </c>
      <c r="ER81" s="126" t="s">
        <v>150</v>
      </c>
      <c r="ES81" s="126" t="s">
        <v>150</v>
      </c>
      <c r="ET81" s="126" t="s">
        <v>150</v>
      </c>
      <c r="EU81" s="126" t="s">
        <v>150</v>
      </c>
      <c r="EV81" s="126" t="s">
        <v>150</v>
      </c>
      <c r="EW81" s="126" t="s">
        <v>151</v>
      </c>
      <c r="EX81" s="126" t="s">
        <v>152</v>
      </c>
      <c r="EY81" s="123">
        <v>126608.18350714</v>
      </c>
      <c r="EZ81" s="126" t="s">
        <v>161</v>
      </c>
      <c r="FA81" s="126" t="s">
        <v>144</v>
      </c>
      <c r="FB81" s="126" t="s">
        <v>144</v>
      </c>
      <c r="FC81" s="126" t="s">
        <v>157</v>
      </c>
      <c r="FD81" s="126" t="s">
        <v>144</v>
      </c>
      <c r="FE81" s="126" t="s">
        <v>144</v>
      </c>
      <c r="FF81" s="126" t="s">
        <v>144</v>
      </c>
      <c r="FG81" s="126" t="s">
        <v>144</v>
      </c>
      <c r="FH81" s="126" t="s">
        <v>144</v>
      </c>
      <c r="FI81" s="126" t="s">
        <v>144</v>
      </c>
      <c r="FJ81" s="126" t="s">
        <v>144</v>
      </c>
      <c r="FK81" s="126" t="s">
        <v>144</v>
      </c>
      <c r="FL81" s="126" t="s">
        <v>144</v>
      </c>
      <c r="FM81" s="126" t="s">
        <v>144</v>
      </c>
      <c r="FN81" s="126" t="s">
        <v>144</v>
      </c>
      <c r="FO81" s="126" t="s">
        <v>144</v>
      </c>
      <c r="FP81" s="126" t="s">
        <v>144</v>
      </c>
      <c r="FQ81" s="126" t="s">
        <v>144</v>
      </c>
      <c r="FR81" s="126" t="s">
        <v>144</v>
      </c>
      <c r="FS81" s="126" t="s">
        <v>144</v>
      </c>
      <c r="FT81" s="126" t="s">
        <v>144</v>
      </c>
      <c r="FU81" s="126" t="s">
        <v>144</v>
      </c>
      <c r="FV81" s="126" t="s">
        <v>144</v>
      </c>
      <c r="FW81" s="126" t="s">
        <v>144</v>
      </c>
      <c r="FX81" s="126" t="s">
        <v>144</v>
      </c>
      <c r="FY81" s="126" t="s">
        <v>144</v>
      </c>
      <c r="FZ81" s="126" t="s">
        <v>247</v>
      </c>
      <c r="GA81" s="126" t="s">
        <v>163</v>
      </c>
    </row>
    <row r="82" spans="1:183" ht="14.25" customHeight="1">
      <c r="A82" s="121">
        <v>80</v>
      </c>
      <c r="B82" s="121" t="s">
        <v>215</v>
      </c>
      <c r="C82" s="122">
        <v>1.8799999999999999E-4</v>
      </c>
      <c r="D82" s="122">
        <v>1.8799999999999999E-4</v>
      </c>
      <c r="E82" s="122">
        <v>1.54E-4</v>
      </c>
      <c r="F82" s="122">
        <v>1.5699999999999999E-4</v>
      </c>
      <c r="G82" s="122">
        <v>1.54E-4</v>
      </c>
      <c r="H82" s="122">
        <v>1.46E-4</v>
      </c>
      <c r="I82" s="122">
        <v>1.45E-4</v>
      </c>
      <c r="J82" s="122">
        <v>1.3899999999999999E-4</v>
      </c>
      <c r="K82" s="122">
        <v>0</v>
      </c>
      <c r="L82" s="122">
        <v>0</v>
      </c>
      <c r="M82" s="122">
        <v>0</v>
      </c>
      <c r="N82" s="122">
        <v>0</v>
      </c>
      <c r="O82" s="122">
        <v>0</v>
      </c>
      <c r="P82" s="122">
        <v>0</v>
      </c>
      <c r="Q82" s="122">
        <v>0</v>
      </c>
      <c r="R82" s="122">
        <v>0</v>
      </c>
      <c r="S82" s="122">
        <v>0</v>
      </c>
      <c r="T82" s="122">
        <v>0</v>
      </c>
      <c r="U82" s="122">
        <v>0</v>
      </c>
      <c r="V82" s="122">
        <v>0</v>
      </c>
      <c r="W82" s="122">
        <v>0</v>
      </c>
      <c r="X82" s="122">
        <v>0</v>
      </c>
      <c r="Y82" s="122">
        <v>0</v>
      </c>
      <c r="Z82" s="122">
        <v>0</v>
      </c>
      <c r="AA82" s="122">
        <v>0</v>
      </c>
      <c r="AB82" s="123">
        <v>0.136596</v>
      </c>
      <c r="AC82" s="123">
        <v>0.136596</v>
      </c>
      <c r="AD82" s="123">
        <v>0.111733</v>
      </c>
      <c r="AE82" s="123">
        <v>0.114527</v>
      </c>
      <c r="AF82" s="123">
        <v>0.111805</v>
      </c>
      <c r="AG82" s="123">
        <v>0.106184</v>
      </c>
      <c r="AH82" s="123">
        <v>0.10530399999999999</v>
      </c>
      <c r="AI82" s="123">
        <v>0.10081900000000001</v>
      </c>
      <c r="AJ82" s="123">
        <v>0</v>
      </c>
      <c r="AK82" s="123">
        <v>0</v>
      </c>
      <c r="AL82" s="123">
        <v>0</v>
      </c>
      <c r="AM82" s="123">
        <v>0</v>
      </c>
      <c r="AN82" s="123">
        <v>0</v>
      </c>
      <c r="AO82" s="123">
        <v>0</v>
      </c>
      <c r="AP82" s="123">
        <v>0</v>
      </c>
      <c r="AQ82" s="123">
        <v>0</v>
      </c>
      <c r="AR82" s="123">
        <v>0</v>
      </c>
      <c r="AS82" s="123">
        <v>0</v>
      </c>
      <c r="AT82" s="123">
        <v>0</v>
      </c>
      <c r="AU82" s="123">
        <v>0</v>
      </c>
      <c r="AV82" s="123">
        <v>0</v>
      </c>
      <c r="AW82" s="123">
        <v>0</v>
      </c>
      <c r="AX82" s="123">
        <v>0</v>
      </c>
      <c r="AY82" s="123">
        <v>0</v>
      </c>
      <c r="AZ82" s="123">
        <v>0</v>
      </c>
      <c r="BA82" s="124">
        <v>0</v>
      </c>
      <c r="BB82" s="128">
        <v>2.4863E-2</v>
      </c>
      <c r="BC82" s="127">
        <v>-2.794E-3</v>
      </c>
      <c r="BD82" s="128">
        <v>2.722E-3</v>
      </c>
      <c r="BE82" s="128">
        <v>5.6210000000000001E-3</v>
      </c>
      <c r="BF82" s="128">
        <v>8.8000000000000003E-4</v>
      </c>
      <c r="BG82" s="128">
        <v>4.4850000000000003E-3</v>
      </c>
      <c r="BH82" s="128">
        <v>0.10081900000000001</v>
      </c>
      <c r="BI82" s="124">
        <v>0</v>
      </c>
      <c r="BJ82" s="124">
        <v>0</v>
      </c>
      <c r="BK82" s="124">
        <v>0</v>
      </c>
      <c r="BL82" s="124">
        <v>0</v>
      </c>
      <c r="BM82" s="124">
        <v>0</v>
      </c>
      <c r="BN82" s="124">
        <v>0</v>
      </c>
      <c r="BO82" s="124">
        <v>0</v>
      </c>
      <c r="BP82" s="124">
        <v>0</v>
      </c>
      <c r="BQ82" s="124">
        <v>0</v>
      </c>
      <c r="BR82" s="124">
        <v>0</v>
      </c>
      <c r="BS82" s="124">
        <v>0</v>
      </c>
      <c r="BT82" s="124">
        <v>0</v>
      </c>
      <c r="BU82" s="124">
        <v>0</v>
      </c>
      <c r="BV82" s="124">
        <v>0</v>
      </c>
      <c r="BW82" s="124">
        <v>0</v>
      </c>
      <c r="BX82" s="124">
        <v>0</v>
      </c>
      <c r="BY82" s="124">
        <v>0</v>
      </c>
      <c r="BZ82" s="123">
        <v>1.90903171</v>
      </c>
      <c r="CA82" s="123">
        <v>1.90903171</v>
      </c>
      <c r="CB82" s="123">
        <v>1.4368483999999999</v>
      </c>
      <c r="CC82" s="123">
        <v>1.7383056699999999</v>
      </c>
      <c r="CD82" s="123">
        <v>1.65995285</v>
      </c>
      <c r="CE82" s="123">
        <v>1.7080729699999999</v>
      </c>
      <c r="CF82" s="123">
        <v>1.7108879800000001</v>
      </c>
      <c r="CG82" s="123">
        <v>1.62871527</v>
      </c>
      <c r="CH82" s="123">
        <v>0</v>
      </c>
      <c r="CI82" s="123">
        <v>0</v>
      </c>
      <c r="CJ82" s="123">
        <v>0</v>
      </c>
      <c r="CK82" s="123">
        <v>0</v>
      </c>
      <c r="CL82" s="123">
        <v>0</v>
      </c>
      <c r="CM82" s="123">
        <v>0</v>
      </c>
      <c r="CN82" s="123">
        <v>0</v>
      </c>
      <c r="CO82" s="123">
        <v>0</v>
      </c>
      <c r="CP82" s="123">
        <v>0</v>
      </c>
      <c r="CQ82" s="123">
        <v>0</v>
      </c>
      <c r="CR82" s="123">
        <v>0</v>
      </c>
      <c r="CS82" s="123">
        <v>0</v>
      </c>
      <c r="CT82" s="123">
        <v>0</v>
      </c>
      <c r="CU82" s="123">
        <v>0</v>
      </c>
      <c r="CV82" s="123">
        <v>0</v>
      </c>
      <c r="CW82" s="123">
        <v>0</v>
      </c>
      <c r="CX82" s="123">
        <v>0</v>
      </c>
      <c r="CY82" s="125">
        <v>46142</v>
      </c>
      <c r="CZ82" s="125">
        <v>46142</v>
      </c>
      <c r="DA82" s="125">
        <v>46112</v>
      </c>
      <c r="DB82" s="125">
        <v>46081</v>
      </c>
      <c r="DC82" s="125">
        <v>46053</v>
      </c>
      <c r="DD82" s="125">
        <v>46022</v>
      </c>
      <c r="DE82" s="125">
        <v>45991</v>
      </c>
      <c r="DF82" s="125">
        <v>45961</v>
      </c>
      <c r="DG82" s="125">
        <v>45322</v>
      </c>
      <c r="DH82" s="125">
        <v>45322</v>
      </c>
      <c r="DI82" s="125">
        <v>45322</v>
      </c>
      <c r="DJ82" s="125">
        <v>45322</v>
      </c>
      <c r="DK82" s="125">
        <v>45322</v>
      </c>
      <c r="DL82" s="125">
        <v>45322</v>
      </c>
      <c r="DM82" s="125">
        <v>45322</v>
      </c>
      <c r="DN82" s="125">
        <v>45322</v>
      </c>
      <c r="DO82" s="125">
        <v>45322</v>
      </c>
      <c r="DP82" s="125">
        <v>45322</v>
      </c>
      <c r="DQ82" s="125">
        <v>45322</v>
      </c>
      <c r="DR82" s="125">
        <v>45322</v>
      </c>
      <c r="DS82" s="125">
        <v>45322</v>
      </c>
      <c r="DT82" s="125">
        <v>45322</v>
      </c>
      <c r="DU82" s="125">
        <v>45322</v>
      </c>
      <c r="DV82" s="125">
        <v>45322</v>
      </c>
      <c r="DW82" s="125">
        <v>45322</v>
      </c>
      <c r="DX82" s="126" t="s">
        <v>150</v>
      </c>
      <c r="DY82" s="126" t="s">
        <v>150</v>
      </c>
      <c r="DZ82" s="126" t="s">
        <v>150</v>
      </c>
      <c r="EA82" s="126" t="s">
        <v>150</v>
      </c>
      <c r="EB82" s="126" t="s">
        <v>150</v>
      </c>
      <c r="EC82" s="126" t="s">
        <v>150</v>
      </c>
      <c r="ED82" s="126" t="s">
        <v>150</v>
      </c>
      <c r="EE82" s="126" t="s">
        <v>150</v>
      </c>
      <c r="EF82" s="126" t="s">
        <v>150</v>
      </c>
      <c r="EG82" s="126" t="s">
        <v>150</v>
      </c>
      <c r="EH82" s="126" t="s">
        <v>150</v>
      </c>
      <c r="EI82" s="126" t="s">
        <v>150</v>
      </c>
      <c r="EJ82" s="126" t="s">
        <v>150</v>
      </c>
      <c r="EK82" s="126" t="s">
        <v>150</v>
      </c>
      <c r="EL82" s="126" t="s">
        <v>150</v>
      </c>
      <c r="EM82" s="126" t="s">
        <v>150</v>
      </c>
      <c r="EN82" s="126" t="s">
        <v>150</v>
      </c>
      <c r="EO82" s="126" t="s">
        <v>150</v>
      </c>
      <c r="EP82" s="126" t="s">
        <v>150</v>
      </c>
      <c r="EQ82" s="126" t="s">
        <v>150</v>
      </c>
      <c r="ER82" s="126" t="s">
        <v>150</v>
      </c>
      <c r="ES82" s="126" t="s">
        <v>150</v>
      </c>
      <c r="ET82" s="126" t="s">
        <v>150</v>
      </c>
      <c r="EU82" s="126" t="s">
        <v>150</v>
      </c>
      <c r="EV82" s="126" t="s">
        <v>150</v>
      </c>
      <c r="EW82" s="126" t="s">
        <v>151</v>
      </c>
      <c r="EX82" s="126" t="s">
        <v>152</v>
      </c>
      <c r="EY82" s="123">
        <v>999.14523061</v>
      </c>
      <c r="EZ82" s="126"/>
      <c r="FA82" s="126" t="s">
        <v>157</v>
      </c>
      <c r="FB82" s="126" t="s">
        <v>157</v>
      </c>
      <c r="FC82" s="126" t="s">
        <v>157</v>
      </c>
      <c r="FD82" s="126" t="s">
        <v>157</v>
      </c>
      <c r="FE82" s="126" t="s">
        <v>157</v>
      </c>
      <c r="FF82" s="126" t="s">
        <v>157</v>
      </c>
      <c r="FG82" s="126" t="s">
        <v>157</v>
      </c>
      <c r="FH82" s="126" t="s">
        <v>157</v>
      </c>
      <c r="FI82" s="126" t="s">
        <v>157</v>
      </c>
      <c r="FJ82" s="126" t="s">
        <v>157</v>
      </c>
      <c r="FK82" s="126" t="s">
        <v>157</v>
      </c>
      <c r="FL82" s="126" t="s">
        <v>157</v>
      </c>
      <c r="FM82" s="126" t="s">
        <v>157</v>
      </c>
      <c r="FN82" s="126" t="s">
        <v>157</v>
      </c>
      <c r="FO82" s="126" t="s">
        <v>157</v>
      </c>
      <c r="FP82" s="126" t="s">
        <v>157</v>
      </c>
      <c r="FQ82" s="126" t="s">
        <v>157</v>
      </c>
      <c r="FR82" s="126" t="s">
        <v>157</v>
      </c>
      <c r="FS82" s="126" t="s">
        <v>157</v>
      </c>
      <c r="FT82" s="126" t="s">
        <v>157</v>
      </c>
      <c r="FU82" s="126" t="s">
        <v>157</v>
      </c>
      <c r="FV82" s="126" t="s">
        <v>157</v>
      </c>
      <c r="FW82" s="126" t="s">
        <v>157</v>
      </c>
      <c r="FX82" s="126" t="s">
        <v>157</v>
      </c>
      <c r="FY82" s="126" t="s">
        <v>157</v>
      </c>
      <c r="FZ82" s="126" t="s">
        <v>154</v>
      </c>
      <c r="GA82" s="126" t="s">
        <v>146</v>
      </c>
    </row>
    <row r="83" spans="1:183" ht="14.25" customHeight="1">
      <c r="A83" s="121">
        <v>81</v>
      </c>
      <c r="B83" s="121" t="s">
        <v>266</v>
      </c>
      <c r="C83" s="122">
        <v>1.8599999999999999E-4</v>
      </c>
      <c r="D83" s="122">
        <v>1.8599999999999999E-4</v>
      </c>
      <c r="E83" s="122">
        <v>1.8599999999999999E-4</v>
      </c>
      <c r="F83" s="122">
        <v>1.8599999999999999E-4</v>
      </c>
      <c r="G83" s="122">
        <v>1.84E-4</v>
      </c>
      <c r="H83" s="122">
        <v>1.83E-4</v>
      </c>
      <c r="I83" s="122">
        <v>1.84E-4</v>
      </c>
      <c r="J83" s="122">
        <v>1.8200000000000001E-4</v>
      </c>
      <c r="K83" s="122">
        <v>1.8200000000000001E-4</v>
      </c>
      <c r="L83" s="122">
        <v>1.8200000000000001E-4</v>
      </c>
      <c r="M83" s="122">
        <v>1.8200000000000001E-4</v>
      </c>
      <c r="N83" s="122">
        <v>1.8900000000000001E-4</v>
      </c>
      <c r="O83" s="122">
        <v>1.8900000000000001E-4</v>
      </c>
      <c r="P83" s="122">
        <v>1.8799999999999999E-4</v>
      </c>
      <c r="Q83" s="122">
        <v>1.8799999999999999E-4</v>
      </c>
      <c r="R83" s="122">
        <v>1.8799999999999999E-4</v>
      </c>
      <c r="S83" s="122">
        <v>1.8799999999999999E-4</v>
      </c>
      <c r="T83" s="122">
        <v>2.0000000000000001E-4</v>
      </c>
      <c r="U83" s="122">
        <v>2.0000000000000001E-4</v>
      </c>
      <c r="V83" s="122">
        <v>1.8900000000000001E-4</v>
      </c>
      <c r="W83" s="122">
        <v>2.0000000000000001E-4</v>
      </c>
      <c r="X83" s="122">
        <v>1.9599999999999999E-4</v>
      </c>
      <c r="Y83" s="122">
        <v>2.0000000000000001E-4</v>
      </c>
      <c r="Z83" s="122">
        <v>1.25E-4</v>
      </c>
      <c r="AA83" s="122">
        <v>1.25E-4</v>
      </c>
      <c r="AB83" s="123">
        <v>0.13558700000000001</v>
      </c>
      <c r="AC83" s="123">
        <v>0.13558700000000001</v>
      </c>
      <c r="AD83" s="123">
        <v>0.13558700000000001</v>
      </c>
      <c r="AE83" s="123">
        <v>0.13558700000000001</v>
      </c>
      <c r="AF83" s="123">
        <v>0.1341</v>
      </c>
      <c r="AG83" s="123">
        <v>0.13331499999999999</v>
      </c>
      <c r="AH83" s="123">
        <v>0.13367799999999999</v>
      </c>
      <c r="AI83" s="123">
        <v>0.13245899999999999</v>
      </c>
      <c r="AJ83" s="123">
        <v>0.132245</v>
      </c>
      <c r="AK83" s="123">
        <v>0.132245</v>
      </c>
      <c r="AL83" s="123">
        <v>0.132245</v>
      </c>
      <c r="AM83" s="123">
        <v>0.137213</v>
      </c>
      <c r="AN83" s="123">
        <v>0.137213</v>
      </c>
      <c r="AO83" s="123">
        <v>0.13705100000000001</v>
      </c>
      <c r="AP83" s="123">
        <v>0.13672500000000001</v>
      </c>
      <c r="AQ83" s="123">
        <v>0.13672500000000001</v>
      </c>
      <c r="AR83" s="123">
        <v>0.13672500000000001</v>
      </c>
      <c r="AS83" s="123">
        <v>0.145625</v>
      </c>
      <c r="AT83" s="123">
        <v>0.14551500000000001</v>
      </c>
      <c r="AU83" s="123">
        <v>0.13778099999999999</v>
      </c>
      <c r="AV83" s="123">
        <v>0.14551500000000001</v>
      </c>
      <c r="AW83" s="123">
        <v>0.14263100000000001</v>
      </c>
      <c r="AX83" s="123">
        <v>0.14551500000000001</v>
      </c>
      <c r="AY83" s="123">
        <v>9.1187000000000004E-2</v>
      </c>
      <c r="AZ83" s="123">
        <v>9.1187000000000004E-2</v>
      </c>
      <c r="BA83" s="124">
        <v>0</v>
      </c>
      <c r="BB83" s="124">
        <v>0</v>
      </c>
      <c r="BC83" s="124">
        <v>0</v>
      </c>
      <c r="BD83" s="128">
        <v>1.487E-3</v>
      </c>
      <c r="BE83" s="128">
        <v>7.85E-4</v>
      </c>
      <c r="BF83" s="127">
        <v>-3.6299999999999999E-4</v>
      </c>
      <c r="BG83" s="128">
        <v>1.219E-3</v>
      </c>
      <c r="BH83" s="128">
        <v>2.14E-4</v>
      </c>
      <c r="BI83" s="124">
        <v>0</v>
      </c>
      <c r="BJ83" s="124">
        <v>0</v>
      </c>
      <c r="BK83" s="127">
        <v>-4.9680000000000002E-3</v>
      </c>
      <c r="BL83" s="124">
        <v>0</v>
      </c>
      <c r="BM83" s="128">
        <v>1.6200000000000001E-4</v>
      </c>
      <c r="BN83" s="128">
        <v>3.2600000000000001E-4</v>
      </c>
      <c r="BO83" s="124">
        <v>0</v>
      </c>
      <c r="BP83" s="124">
        <v>0</v>
      </c>
      <c r="BQ83" s="127">
        <v>-8.8999999999999999E-3</v>
      </c>
      <c r="BR83" s="128">
        <v>1.1E-4</v>
      </c>
      <c r="BS83" s="128">
        <v>7.7340000000000004E-3</v>
      </c>
      <c r="BT83" s="127">
        <v>-7.7340000000000004E-3</v>
      </c>
      <c r="BU83" s="128">
        <v>2.8839999999999998E-3</v>
      </c>
      <c r="BV83" s="127">
        <v>-2.8839999999999998E-3</v>
      </c>
      <c r="BW83" s="128">
        <v>5.4328000000000001E-2</v>
      </c>
      <c r="BX83" s="124">
        <v>0</v>
      </c>
      <c r="BY83" s="124">
        <v>0</v>
      </c>
      <c r="BZ83" s="123">
        <v>1.7436027300000001</v>
      </c>
      <c r="CA83" s="123">
        <v>1.7436027300000001</v>
      </c>
      <c r="CB83" s="123">
        <v>1.7436027300000001</v>
      </c>
      <c r="CC83" s="123">
        <v>2.05795708</v>
      </c>
      <c r="CD83" s="123">
        <v>1.9909635299999999</v>
      </c>
      <c r="CE83" s="123">
        <v>2.1445015000000001</v>
      </c>
      <c r="CF83" s="123">
        <v>2.1718841000000002</v>
      </c>
      <c r="CG83" s="123">
        <v>2.1398545499999999</v>
      </c>
      <c r="CH83" s="123">
        <v>1.9750101900000001</v>
      </c>
      <c r="CI83" s="123">
        <v>1.98002758</v>
      </c>
      <c r="CJ83" s="123">
        <v>2.0217967799999998</v>
      </c>
      <c r="CK83" s="123">
        <v>2.29346776</v>
      </c>
      <c r="CL83" s="123">
        <v>2.44261668</v>
      </c>
      <c r="CM83" s="123">
        <v>2.5178152499999999</v>
      </c>
      <c r="CN83" s="123">
        <v>2.2371875600000002</v>
      </c>
      <c r="CO83" s="123">
        <v>2.01095186</v>
      </c>
      <c r="CP83" s="123">
        <v>2.2496550900000001</v>
      </c>
      <c r="CQ83" s="123">
        <v>2.7693351900000001</v>
      </c>
      <c r="CR83" s="123">
        <v>2.6349338200000001</v>
      </c>
      <c r="CS83" s="123">
        <v>2.4900230099999998</v>
      </c>
      <c r="CT83" s="123">
        <v>2.7622744699999999</v>
      </c>
      <c r="CU83" s="123">
        <v>2.5073987999999998</v>
      </c>
      <c r="CV83" s="123">
        <v>2.4570885900000001</v>
      </c>
      <c r="CW83" s="123">
        <v>1.2861246099999999</v>
      </c>
      <c r="CX83" s="123">
        <v>1.2861246099999999</v>
      </c>
      <c r="CY83" s="125">
        <v>46112</v>
      </c>
      <c r="CZ83" s="125">
        <v>46112</v>
      </c>
      <c r="DA83" s="125">
        <v>46112</v>
      </c>
      <c r="DB83" s="125">
        <v>46081</v>
      </c>
      <c r="DC83" s="125">
        <v>46053</v>
      </c>
      <c r="DD83" s="125">
        <v>46022</v>
      </c>
      <c r="DE83" s="125">
        <v>45991</v>
      </c>
      <c r="DF83" s="125">
        <v>45961</v>
      </c>
      <c r="DG83" s="125">
        <v>45930</v>
      </c>
      <c r="DH83" s="125">
        <v>45900</v>
      </c>
      <c r="DI83" s="125">
        <v>45869</v>
      </c>
      <c r="DJ83" s="125">
        <v>45838</v>
      </c>
      <c r="DK83" s="125">
        <v>45808</v>
      </c>
      <c r="DL83" s="125">
        <v>45777</v>
      </c>
      <c r="DM83" s="125">
        <v>45747</v>
      </c>
      <c r="DN83" s="125">
        <v>45716</v>
      </c>
      <c r="DO83" s="125">
        <v>45688</v>
      </c>
      <c r="DP83" s="125">
        <v>45657</v>
      </c>
      <c r="DQ83" s="125">
        <v>45626</v>
      </c>
      <c r="DR83" s="125">
        <v>45596</v>
      </c>
      <c r="DS83" s="125">
        <v>45565</v>
      </c>
      <c r="DT83" s="125">
        <v>45535</v>
      </c>
      <c r="DU83" s="125">
        <v>45504</v>
      </c>
      <c r="DV83" s="125">
        <v>45412</v>
      </c>
      <c r="DW83" s="125">
        <v>45412</v>
      </c>
      <c r="DX83" s="126" t="s">
        <v>150</v>
      </c>
      <c r="DY83" s="126" t="s">
        <v>150</v>
      </c>
      <c r="DZ83" s="126" t="s">
        <v>150</v>
      </c>
      <c r="EA83" s="126" t="s">
        <v>150</v>
      </c>
      <c r="EB83" s="126" t="s">
        <v>150</v>
      </c>
      <c r="EC83" s="126" t="s">
        <v>150</v>
      </c>
      <c r="ED83" s="126" t="s">
        <v>150</v>
      </c>
      <c r="EE83" s="126" t="s">
        <v>150</v>
      </c>
      <c r="EF83" s="126" t="s">
        <v>150</v>
      </c>
      <c r="EG83" s="126" t="s">
        <v>150</v>
      </c>
      <c r="EH83" s="126" t="s">
        <v>150</v>
      </c>
      <c r="EI83" s="126" t="s">
        <v>150</v>
      </c>
      <c r="EJ83" s="126" t="s">
        <v>150</v>
      </c>
      <c r="EK83" s="126" t="s">
        <v>150</v>
      </c>
      <c r="EL83" s="126" t="s">
        <v>150</v>
      </c>
      <c r="EM83" s="126" t="s">
        <v>150</v>
      </c>
      <c r="EN83" s="126" t="s">
        <v>150</v>
      </c>
      <c r="EO83" s="126" t="s">
        <v>150</v>
      </c>
      <c r="EP83" s="126" t="s">
        <v>150</v>
      </c>
      <c r="EQ83" s="126" t="s">
        <v>150</v>
      </c>
      <c r="ER83" s="126" t="s">
        <v>150</v>
      </c>
      <c r="ES83" s="126" t="s">
        <v>150</v>
      </c>
      <c r="ET83" s="126" t="s">
        <v>150</v>
      </c>
      <c r="EU83" s="126" t="s">
        <v>150</v>
      </c>
      <c r="EV83" s="126" t="s">
        <v>150</v>
      </c>
      <c r="EW83" s="126" t="s">
        <v>151</v>
      </c>
      <c r="EX83" s="126" t="s">
        <v>152</v>
      </c>
      <c r="EY83" s="123">
        <v>74744.472247550002</v>
      </c>
      <c r="EZ83" s="126" t="s">
        <v>207</v>
      </c>
      <c r="FA83" s="126" t="s">
        <v>144</v>
      </c>
      <c r="FB83" s="126" t="s">
        <v>144</v>
      </c>
      <c r="FC83" s="126" t="s">
        <v>144</v>
      </c>
      <c r="FD83" s="126" t="s">
        <v>144</v>
      </c>
      <c r="FE83" s="126" t="s">
        <v>144</v>
      </c>
      <c r="FF83" s="126" t="s">
        <v>144</v>
      </c>
      <c r="FG83" s="126" t="s">
        <v>144</v>
      </c>
      <c r="FH83" s="126" t="s">
        <v>144</v>
      </c>
      <c r="FI83" s="126" t="s">
        <v>144</v>
      </c>
      <c r="FJ83" s="126" t="s">
        <v>144</v>
      </c>
      <c r="FK83" s="126" t="s">
        <v>144</v>
      </c>
      <c r="FL83" s="126" t="s">
        <v>144</v>
      </c>
      <c r="FM83" s="126" t="s">
        <v>144</v>
      </c>
      <c r="FN83" s="126" t="s">
        <v>157</v>
      </c>
      <c r="FO83" s="126" t="s">
        <v>157</v>
      </c>
      <c r="FP83" s="126" t="s">
        <v>157</v>
      </c>
      <c r="FQ83" s="126" t="s">
        <v>157</v>
      </c>
      <c r="FR83" s="126" t="s">
        <v>157</v>
      </c>
      <c r="FS83" s="126" t="s">
        <v>157</v>
      </c>
      <c r="FT83" s="126" t="s">
        <v>157</v>
      </c>
      <c r="FU83" s="126" t="s">
        <v>157</v>
      </c>
      <c r="FV83" s="126" t="s">
        <v>157</v>
      </c>
      <c r="FW83" s="126" t="s">
        <v>157</v>
      </c>
      <c r="FX83" s="126" t="s">
        <v>144</v>
      </c>
      <c r="FY83" s="126" t="s">
        <v>144</v>
      </c>
      <c r="FZ83" s="126" t="s">
        <v>211</v>
      </c>
      <c r="GA83" s="126" t="s">
        <v>212</v>
      </c>
    </row>
    <row r="84" spans="1:183" ht="14.25" customHeight="1">
      <c r="A84" s="121">
        <v>82</v>
      </c>
      <c r="B84" s="121" t="s">
        <v>171</v>
      </c>
      <c r="C84" s="122">
        <v>1.8599999999999999E-4</v>
      </c>
      <c r="D84" s="122">
        <v>1.8599999999999999E-4</v>
      </c>
      <c r="E84" s="122">
        <v>1.3999999999999999E-4</v>
      </c>
      <c r="F84" s="122">
        <v>1.3999999999999999E-4</v>
      </c>
      <c r="G84" s="122">
        <v>1.36E-4</v>
      </c>
      <c r="H84" s="122">
        <v>1.3300000000000001E-4</v>
      </c>
      <c r="I84" s="122">
        <v>2.81E-4</v>
      </c>
      <c r="J84" s="122">
        <v>2.7799999999999998E-4</v>
      </c>
      <c r="K84" s="122">
        <v>2.7399999999999999E-4</v>
      </c>
      <c r="L84" s="122">
        <v>2.6899999999999998E-4</v>
      </c>
      <c r="M84" s="122">
        <v>2.7300000000000002E-4</v>
      </c>
      <c r="N84" s="122">
        <v>2.6899999999999998E-4</v>
      </c>
      <c r="O84" s="122">
        <v>3.2299999999999999E-4</v>
      </c>
      <c r="P84" s="122">
        <v>3.1500000000000001E-4</v>
      </c>
      <c r="Q84" s="122">
        <v>3.1500000000000001E-4</v>
      </c>
      <c r="R84" s="122">
        <v>3.0800000000000001E-4</v>
      </c>
      <c r="S84" s="122">
        <v>2.9999999999999997E-4</v>
      </c>
      <c r="T84" s="122">
        <v>2.8699999999999998E-4</v>
      </c>
      <c r="U84" s="122">
        <v>1.1400000000000001E-4</v>
      </c>
      <c r="V84" s="122">
        <v>1.11E-4</v>
      </c>
      <c r="W84" s="122">
        <v>1.06E-4</v>
      </c>
      <c r="X84" s="122">
        <v>9.3999999999999994E-5</v>
      </c>
      <c r="Y84" s="122">
        <v>9.2E-5</v>
      </c>
      <c r="Z84" s="122">
        <v>8.2999999999999998E-5</v>
      </c>
      <c r="AA84" s="122">
        <v>8.2000000000000001E-5</v>
      </c>
      <c r="AB84" s="123">
        <v>0.135437</v>
      </c>
      <c r="AC84" s="123">
        <v>0.135437</v>
      </c>
      <c r="AD84" s="123">
        <v>0.101531</v>
      </c>
      <c r="AE84" s="123">
        <v>0.10193199999999999</v>
      </c>
      <c r="AF84" s="123">
        <v>9.9030999999999994E-2</v>
      </c>
      <c r="AG84" s="123">
        <v>9.7030000000000005E-2</v>
      </c>
      <c r="AH84" s="123">
        <v>0.20473</v>
      </c>
      <c r="AI84" s="123">
        <v>0.20239599999999999</v>
      </c>
      <c r="AJ84" s="123">
        <v>0.19917199999999999</v>
      </c>
      <c r="AK84" s="123">
        <v>0.19573499999999999</v>
      </c>
      <c r="AL84" s="123">
        <v>0.198407</v>
      </c>
      <c r="AM84" s="123">
        <v>0.19545599999999999</v>
      </c>
      <c r="AN84" s="123">
        <v>0.2351</v>
      </c>
      <c r="AO84" s="123">
        <v>0.22915099999999999</v>
      </c>
      <c r="AP84" s="123">
        <v>0.22911400000000001</v>
      </c>
      <c r="AQ84" s="123">
        <v>0.22367400000000001</v>
      </c>
      <c r="AR84" s="123">
        <v>0.21834600000000001</v>
      </c>
      <c r="AS84" s="123">
        <v>0.208951</v>
      </c>
      <c r="AT84" s="123">
        <v>8.2841999999999999E-2</v>
      </c>
      <c r="AU84" s="123">
        <v>8.0388000000000001E-2</v>
      </c>
      <c r="AV84" s="123">
        <v>7.7033000000000004E-2</v>
      </c>
      <c r="AW84" s="123">
        <v>6.8503999999999995E-2</v>
      </c>
      <c r="AX84" s="123">
        <v>6.6837999999999995E-2</v>
      </c>
      <c r="AY84" s="123">
        <v>6.0538000000000002E-2</v>
      </c>
      <c r="AZ84" s="123">
        <v>5.9813999999999999E-2</v>
      </c>
      <c r="BA84" s="124">
        <v>0</v>
      </c>
      <c r="BB84" s="128">
        <v>3.3905999999999999E-2</v>
      </c>
      <c r="BC84" s="127">
        <v>-4.0099999999999999E-4</v>
      </c>
      <c r="BD84" s="128">
        <v>2.9009999999999999E-3</v>
      </c>
      <c r="BE84" s="128">
        <v>2.0010000000000002E-3</v>
      </c>
      <c r="BF84" s="127">
        <v>-0.1077</v>
      </c>
      <c r="BG84" s="128">
        <v>2.3340000000000001E-3</v>
      </c>
      <c r="BH84" s="128">
        <v>3.2239999999999999E-3</v>
      </c>
      <c r="BI84" s="128">
        <v>3.437E-3</v>
      </c>
      <c r="BJ84" s="127">
        <v>-2.6719999999999999E-3</v>
      </c>
      <c r="BK84" s="128">
        <v>2.9510000000000001E-3</v>
      </c>
      <c r="BL84" s="127">
        <v>-3.9643999999999999E-2</v>
      </c>
      <c r="BM84" s="128">
        <v>5.9490000000000003E-3</v>
      </c>
      <c r="BN84" s="128">
        <v>3.6999999999999998E-5</v>
      </c>
      <c r="BO84" s="128">
        <v>5.4400000000000004E-3</v>
      </c>
      <c r="BP84" s="128">
        <v>5.3280000000000003E-3</v>
      </c>
      <c r="BQ84" s="128">
        <v>9.3950000000000006E-3</v>
      </c>
      <c r="BR84" s="128">
        <v>0.126109</v>
      </c>
      <c r="BS84" s="128">
        <v>2.454E-3</v>
      </c>
      <c r="BT84" s="128">
        <v>3.3549999999999999E-3</v>
      </c>
      <c r="BU84" s="128">
        <v>8.5290000000000001E-3</v>
      </c>
      <c r="BV84" s="128">
        <v>1.6659999999999999E-3</v>
      </c>
      <c r="BW84" s="128">
        <v>6.3E-3</v>
      </c>
      <c r="BX84" s="128">
        <v>7.2400000000000003E-4</v>
      </c>
      <c r="BY84" s="128">
        <v>1.3550000000000001E-3</v>
      </c>
      <c r="BZ84" s="123">
        <v>1.8928338099999999</v>
      </c>
      <c r="CA84" s="123">
        <v>1.8928338099999999</v>
      </c>
      <c r="CB84" s="123">
        <v>1.3056541399999999</v>
      </c>
      <c r="CC84" s="123">
        <v>1.5471371199999999</v>
      </c>
      <c r="CD84" s="123">
        <v>1.4702991000000001</v>
      </c>
      <c r="CE84" s="123">
        <v>1.5608219699999999</v>
      </c>
      <c r="CF84" s="123">
        <v>3.3262753100000002</v>
      </c>
      <c r="CG84" s="123">
        <v>3.2696759100000001</v>
      </c>
      <c r="CH84" s="123">
        <v>2.9745300700000001</v>
      </c>
      <c r="CI84" s="123">
        <v>2.9306264799999999</v>
      </c>
      <c r="CJ84" s="123">
        <v>3.0332990500000001</v>
      </c>
      <c r="CK84" s="123">
        <v>3.2669793299999998</v>
      </c>
      <c r="CL84" s="123">
        <v>4.1851659999999997</v>
      </c>
      <c r="CM84" s="123">
        <v>4.2098188499999996</v>
      </c>
      <c r="CN84" s="123">
        <v>3.7489192899999999</v>
      </c>
      <c r="CO84" s="123">
        <v>3.28979811</v>
      </c>
      <c r="CP84" s="123">
        <v>3.59263625</v>
      </c>
      <c r="CQ84" s="123">
        <v>3.97359902</v>
      </c>
      <c r="CR84" s="123">
        <v>1.5000734499999999</v>
      </c>
      <c r="CS84" s="123">
        <v>1.4527980599999999</v>
      </c>
      <c r="CT84" s="123">
        <v>1.4622979700000001</v>
      </c>
      <c r="CU84" s="123">
        <v>1.2042743</v>
      </c>
      <c r="CV84" s="123">
        <v>1.1285907799999999</v>
      </c>
      <c r="CW84" s="123">
        <v>0.92708003999999999</v>
      </c>
      <c r="CX84" s="123">
        <v>0.83127578999999996</v>
      </c>
      <c r="CY84" s="125">
        <v>46142</v>
      </c>
      <c r="CZ84" s="125">
        <v>46142</v>
      </c>
      <c r="DA84" s="125">
        <v>46112</v>
      </c>
      <c r="DB84" s="125">
        <v>46081</v>
      </c>
      <c r="DC84" s="125">
        <v>46053</v>
      </c>
      <c r="DD84" s="125">
        <v>46022</v>
      </c>
      <c r="DE84" s="125">
        <v>45991</v>
      </c>
      <c r="DF84" s="125">
        <v>45961</v>
      </c>
      <c r="DG84" s="125">
        <v>45930</v>
      </c>
      <c r="DH84" s="125">
        <v>45900</v>
      </c>
      <c r="DI84" s="125">
        <v>45869</v>
      </c>
      <c r="DJ84" s="125">
        <v>45838</v>
      </c>
      <c r="DK84" s="125">
        <v>45808</v>
      </c>
      <c r="DL84" s="125">
        <v>45777</v>
      </c>
      <c r="DM84" s="125">
        <v>45747</v>
      </c>
      <c r="DN84" s="125">
        <v>45716</v>
      </c>
      <c r="DO84" s="125">
        <v>45688</v>
      </c>
      <c r="DP84" s="125">
        <v>45657</v>
      </c>
      <c r="DQ84" s="125">
        <v>45626</v>
      </c>
      <c r="DR84" s="125">
        <v>45596</v>
      </c>
      <c r="DS84" s="125">
        <v>45565</v>
      </c>
      <c r="DT84" s="125">
        <v>45535</v>
      </c>
      <c r="DU84" s="125">
        <v>45504</v>
      </c>
      <c r="DV84" s="125">
        <v>45473</v>
      </c>
      <c r="DW84" s="125">
        <v>45443</v>
      </c>
      <c r="DX84" s="126" t="s">
        <v>150</v>
      </c>
      <c r="DY84" s="126" t="s">
        <v>150</v>
      </c>
      <c r="DZ84" s="126" t="s">
        <v>150</v>
      </c>
      <c r="EA84" s="126" t="s">
        <v>150</v>
      </c>
      <c r="EB84" s="126" t="s">
        <v>150</v>
      </c>
      <c r="EC84" s="126" t="s">
        <v>150</v>
      </c>
      <c r="ED84" s="126" t="s">
        <v>150</v>
      </c>
      <c r="EE84" s="126" t="s">
        <v>150</v>
      </c>
      <c r="EF84" s="126" t="s">
        <v>150</v>
      </c>
      <c r="EG84" s="126" t="s">
        <v>150</v>
      </c>
      <c r="EH84" s="126" t="s">
        <v>150</v>
      </c>
      <c r="EI84" s="126" t="s">
        <v>150</v>
      </c>
      <c r="EJ84" s="126" t="s">
        <v>150</v>
      </c>
      <c r="EK84" s="126" t="s">
        <v>150</v>
      </c>
      <c r="EL84" s="126" t="s">
        <v>150</v>
      </c>
      <c r="EM84" s="126" t="s">
        <v>150</v>
      </c>
      <c r="EN84" s="126" t="s">
        <v>150</v>
      </c>
      <c r="EO84" s="126" t="s">
        <v>150</v>
      </c>
      <c r="EP84" s="126" t="s">
        <v>150</v>
      </c>
      <c r="EQ84" s="126" t="s">
        <v>150</v>
      </c>
      <c r="ER84" s="126" t="s">
        <v>150</v>
      </c>
      <c r="ES84" s="126" t="s">
        <v>150</v>
      </c>
      <c r="ET84" s="126" t="s">
        <v>150</v>
      </c>
      <c r="EU84" s="126" t="s">
        <v>150</v>
      </c>
      <c r="EV84" s="126" t="s">
        <v>150</v>
      </c>
      <c r="EW84" s="126" t="s">
        <v>151</v>
      </c>
      <c r="EX84" s="126" t="s">
        <v>152</v>
      </c>
      <c r="EY84" s="123">
        <v>14769.32165306</v>
      </c>
      <c r="EZ84" s="126" t="s">
        <v>165</v>
      </c>
      <c r="FA84" s="126" t="s">
        <v>157</v>
      </c>
      <c r="FB84" s="126" t="s">
        <v>144</v>
      </c>
      <c r="FC84" s="126" t="s">
        <v>144</v>
      </c>
      <c r="FD84" s="126" t="s">
        <v>157</v>
      </c>
      <c r="FE84" s="126" t="s">
        <v>157</v>
      </c>
      <c r="FF84" s="126" t="s">
        <v>157</v>
      </c>
      <c r="FG84" s="126" t="s">
        <v>157</v>
      </c>
      <c r="FH84" s="126" t="s">
        <v>157</v>
      </c>
      <c r="FI84" s="126" t="s">
        <v>157</v>
      </c>
      <c r="FJ84" s="126" t="s">
        <v>157</v>
      </c>
      <c r="FK84" s="126" t="s">
        <v>157</v>
      </c>
      <c r="FL84" s="126" t="s">
        <v>157</v>
      </c>
      <c r="FM84" s="126" t="s">
        <v>157</v>
      </c>
      <c r="FN84" s="126" t="s">
        <v>157</v>
      </c>
      <c r="FO84" s="126" t="s">
        <v>157</v>
      </c>
      <c r="FP84" s="126" t="s">
        <v>157</v>
      </c>
      <c r="FQ84" s="126" t="s">
        <v>157</v>
      </c>
      <c r="FR84" s="126" t="s">
        <v>157</v>
      </c>
      <c r="FS84" s="126" t="s">
        <v>157</v>
      </c>
      <c r="FT84" s="126" t="s">
        <v>157</v>
      </c>
      <c r="FU84" s="126" t="s">
        <v>157</v>
      </c>
      <c r="FV84" s="126" t="s">
        <v>157</v>
      </c>
      <c r="FW84" s="126" t="s">
        <v>157</v>
      </c>
      <c r="FX84" s="126" t="s">
        <v>157</v>
      </c>
      <c r="FY84" s="126" t="s">
        <v>157</v>
      </c>
      <c r="FZ84" s="126" t="s">
        <v>154</v>
      </c>
      <c r="GA84" s="126" t="s">
        <v>146</v>
      </c>
    </row>
    <row r="85" spans="1:183" ht="14.25" customHeight="1">
      <c r="A85" s="121">
        <v>83</v>
      </c>
      <c r="B85" s="121" t="s">
        <v>433</v>
      </c>
      <c r="C85" s="122">
        <v>1.8599999999999999E-4</v>
      </c>
      <c r="D85" s="122">
        <v>1.8599999999999999E-4</v>
      </c>
      <c r="E85" s="122">
        <v>1.8599999999999999E-4</v>
      </c>
      <c r="F85" s="122">
        <v>1.8599999999999999E-4</v>
      </c>
      <c r="G85" s="122">
        <v>1.8599999999999999E-4</v>
      </c>
      <c r="H85" s="122">
        <v>1.8599999999999999E-4</v>
      </c>
      <c r="I85" s="122">
        <v>1.8599999999999999E-4</v>
      </c>
      <c r="J85" s="122">
        <v>1.8599999999999999E-4</v>
      </c>
      <c r="K85" s="122">
        <v>1.8599999999999999E-4</v>
      </c>
      <c r="L85" s="122">
        <v>1.8599999999999999E-4</v>
      </c>
      <c r="M85" s="122">
        <v>1.8599999999999999E-4</v>
      </c>
      <c r="N85" s="122">
        <v>1.8599999999999999E-4</v>
      </c>
      <c r="O85" s="122">
        <v>1.8599999999999999E-4</v>
      </c>
      <c r="P85" s="122">
        <v>1.8599999999999999E-4</v>
      </c>
      <c r="Q85" s="122">
        <v>1.8599999999999999E-4</v>
      </c>
      <c r="R85" s="122">
        <v>2.03E-4</v>
      </c>
      <c r="S85" s="122">
        <v>2.03E-4</v>
      </c>
      <c r="T85" s="122">
        <v>2.03E-4</v>
      </c>
      <c r="U85" s="122">
        <v>2.1900000000000001E-4</v>
      </c>
      <c r="V85" s="122">
        <v>2.1100000000000001E-4</v>
      </c>
      <c r="W85" s="122">
        <v>2.1100000000000001E-4</v>
      </c>
      <c r="X85" s="122">
        <v>2.1100000000000001E-4</v>
      </c>
      <c r="Y85" s="122">
        <v>2.03E-4</v>
      </c>
      <c r="Z85" s="122">
        <v>2.03E-4</v>
      </c>
      <c r="AA85" s="122">
        <v>2.03E-4</v>
      </c>
      <c r="AB85" s="123">
        <v>0.135242</v>
      </c>
      <c r="AC85" s="123">
        <v>0.135242</v>
      </c>
      <c r="AD85" s="123">
        <v>0.135242</v>
      </c>
      <c r="AE85" s="123">
        <v>0.135242</v>
      </c>
      <c r="AF85" s="123">
        <v>0.135242</v>
      </c>
      <c r="AG85" s="123">
        <v>0.135242</v>
      </c>
      <c r="AH85" s="123">
        <v>0.135242</v>
      </c>
      <c r="AI85" s="123">
        <v>0.135242</v>
      </c>
      <c r="AJ85" s="123">
        <v>0.135242</v>
      </c>
      <c r="AK85" s="123">
        <v>0.135242</v>
      </c>
      <c r="AL85" s="123">
        <v>0.135242</v>
      </c>
      <c r="AM85" s="123">
        <v>0.135242</v>
      </c>
      <c r="AN85" s="123">
        <v>0.135242</v>
      </c>
      <c r="AO85" s="123">
        <v>0.135242</v>
      </c>
      <c r="AP85" s="123">
        <v>0.135242</v>
      </c>
      <c r="AQ85" s="123">
        <v>0.147928</v>
      </c>
      <c r="AR85" s="123">
        <v>0.147928</v>
      </c>
      <c r="AS85" s="123">
        <v>0.147928</v>
      </c>
      <c r="AT85" s="123">
        <v>0.15937299999999999</v>
      </c>
      <c r="AU85" s="123">
        <v>0.15379999999999999</v>
      </c>
      <c r="AV85" s="123">
        <v>0.15379999999999999</v>
      </c>
      <c r="AW85" s="123">
        <v>0.15379999999999999</v>
      </c>
      <c r="AX85" s="123">
        <v>0.14749799999999999</v>
      </c>
      <c r="AY85" s="123">
        <v>0.14749799999999999</v>
      </c>
      <c r="AZ85" s="123">
        <v>0.14749799999999999</v>
      </c>
      <c r="BA85" s="124">
        <v>0</v>
      </c>
      <c r="BB85" s="124">
        <v>0</v>
      </c>
      <c r="BC85" s="124">
        <v>0</v>
      </c>
      <c r="BD85" s="124">
        <v>0</v>
      </c>
      <c r="BE85" s="124">
        <v>0</v>
      </c>
      <c r="BF85" s="124">
        <v>0</v>
      </c>
      <c r="BG85" s="124">
        <v>0</v>
      </c>
      <c r="BH85" s="124">
        <v>0</v>
      </c>
      <c r="BI85" s="124">
        <v>0</v>
      </c>
      <c r="BJ85" s="124">
        <v>0</v>
      </c>
      <c r="BK85" s="124">
        <v>0</v>
      </c>
      <c r="BL85" s="124">
        <v>0</v>
      </c>
      <c r="BM85" s="124">
        <v>0</v>
      </c>
      <c r="BN85" s="124">
        <v>0</v>
      </c>
      <c r="BO85" s="127">
        <v>-1.2685999999999999E-2</v>
      </c>
      <c r="BP85" s="124">
        <v>0</v>
      </c>
      <c r="BQ85" s="124">
        <v>0</v>
      </c>
      <c r="BR85" s="127">
        <v>-1.1445E-2</v>
      </c>
      <c r="BS85" s="128">
        <v>5.5729999999999998E-3</v>
      </c>
      <c r="BT85" s="124">
        <v>0</v>
      </c>
      <c r="BU85" s="124">
        <v>0</v>
      </c>
      <c r="BV85" s="128">
        <v>6.3020000000000003E-3</v>
      </c>
      <c r="BW85" s="124">
        <v>0</v>
      </c>
      <c r="BX85" s="124">
        <v>0</v>
      </c>
      <c r="BY85" s="127">
        <v>-3.2556000000000002E-2</v>
      </c>
      <c r="BZ85" s="123">
        <v>1.73916614</v>
      </c>
      <c r="CA85" s="123">
        <v>1.73916614</v>
      </c>
      <c r="CB85" s="123">
        <v>1.73916614</v>
      </c>
      <c r="CC85" s="123">
        <v>2.0079186400000002</v>
      </c>
      <c r="CD85" s="123">
        <v>2.0079186400000002</v>
      </c>
      <c r="CE85" s="123">
        <v>2.1754991700000001</v>
      </c>
      <c r="CF85" s="123">
        <v>2.1972946100000001</v>
      </c>
      <c r="CG85" s="123">
        <v>2.1848134799999999</v>
      </c>
      <c r="CH85" s="123">
        <v>2.0197688199999999</v>
      </c>
      <c r="CI85" s="123">
        <v>2.0248999200000002</v>
      </c>
      <c r="CJ85" s="123">
        <v>2.2605231799999999</v>
      </c>
      <c r="CK85" s="123">
        <v>2.2605231799999999</v>
      </c>
      <c r="CL85" s="123">
        <v>2.4075296499999999</v>
      </c>
      <c r="CM85" s="123">
        <v>2.48458143</v>
      </c>
      <c r="CN85" s="123">
        <v>2.2129216999999999</v>
      </c>
      <c r="CO85" s="123">
        <v>2.1757256300000001</v>
      </c>
      <c r="CP85" s="123">
        <v>2.4339877799999998</v>
      </c>
      <c r="CQ85" s="123">
        <v>2.8131311000000001</v>
      </c>
      <c r="CR85" s="123">
        <v>2.8858695499999998</v>
      </c>
      <c r="CS85" s="123">
        <v>2.7795235800000002</v>
      </c>
      <c r="CT85" s="123">
        <v>2.9195465299999999</v>
      </c>
      <c r="CU85" s="123">
        <v>2.7037455700000002</v>
      </c>
      <c r="CV85" s="123">
        <v>2.49057247</v>
      </c>
      <c r="CW85" s="123">
        <v>2.2587870799999998</v>
      </c>
      <c r="CX85" s="123">
        <v>2.04987991</v>
      </c>
      <c r="CY85" s="125">
        <v>46112</v>
      </c>
      <c r="CZ85" s="125">
        <v>46112</v>
      </c>
      <c r="DA85" s="125">
        <v>46112</v>
      </c>
      <c r="DB85" s="125">
        <v>46053</v>
      </c>
      <c r="DC85" s="125">
        <v>46053</v>
      </c>
      <c r="DD85" s="125">
        <v>46022</v>
      </c>
      <c r="DE85" s="125">
        <v>45991</v>
      </c>
      <c r="DF85" s="125">
        <v>45961</v>
      </c>
      <c r="DG85" s="125">
        <v>45930</v>
      </c>
      <c r="DH85" s="125">
        <v>45900</v>
      </c>
      <c r="DI85" s="125">
        <v>45838</v>
      </c>
      <c r="DJ85" s="125">
        <v>45838</v>
      </c>
      <c r="DK85" s="125">
        <v>45808</v>
      </c>
      <c r="DL85" s="125">
        <v>45777</v>
      </c>
      <c r="DM85" s="125">
        <v>45747</v>
      </c>
      <c r="DN85" s="125">
        <v>45716</v>
      </c>
      <c r="DO85" s="125">
        <v>45688</v>
      </c>
      <c r="DP85" s="125">
        <v>45657</v>
      </c>
      <c r="DQ85" s="125">
        <v>45626</v>
      </c>
      <c r="DR85" s="125">
        <v>45596</v>
      </c>
      <c r="DS85" s="125">
        <v>45565</v>
      </c>
      <c r="DT85" s="125">
        <v>45535</v>
      </c>
      <c r="DU85" s="125">
        <v>45504</v>
      </c>
      <c r="DV85" s="125">
        <v>45473</v>
      </c>
      <c r="DW85" s="125">
        <v>45443</v>
      </c>
      <c r="DX85" s="126" t="s">
        <v>150</v>
      </c>
      <c r="DY85" s="126" t="s">
        <v>150</v>
      </c>
      <c r="DZ85" s="126" t="s">
        <v>150</v>
      </c>
      <c r="EA85" s="126" t="s">
        <v>150</v>
      </c>
      <c r="EB85" s="126" t="s">
        <v>150</v>
      </c>
      <c r="EC85" s="126" t="s">
        <v>150</v>
      </c>
      <c r="ED85" s="126" t="s">
        <v>150</v>
      </c>
      <c r="EE85" s="126" t="s">
        <v>150</v>
      </c>
      <c r="EF85" s="126" t="s">
        <v>150</v>
      </c>
      <c r="EG85" s="126" t="s">
        <v>150</v>
      </c>
      <c r="EH85" s="126" t="s">
        <v>150</v>
      </c>
      <c r="EI85" s="126" t="s">
        <v>150</v>
      </c>
      <c r="EJ85" s="126" t="s">
        <v>150</v>
      </c>
      <c r="EK85" s="126" t="s">
        <v>150</v>
      </c>
      <c r="EL85" s="126" t="s">
        <v>150</v>
      </c>
      <c r="EM85" s="126" t="s">
        <v>150</v>
      </c>
      <c r="EN85" s="126" t="s">
        <v>150</v>
      </c>
      <c r="EO85" s="126" t="s">
        <v>150</v>
      </c>
      <c r="EP85" s="126" t="s">
        <v>150</v>
      </c>
      <c r="EQ85" s="126" t="s">
        <v>150</v>
      </c>
      <c r="ER85" s="126" t="s">
        <v>150</v>
      </c>
      <c r="ES85" s="126" t="s">
        <v>150</v>
      </c>
      <c r="ET85" s="126" t="s">
        <v>150</v>
      </c>
      <c r="EU85" s="126" t="s">
        <v>150</v>
      </c>
      <c r="EV85" s="126" t="s">
        <v>150</v>
      </c>
      <c r="EW85" s="126" t="s">
        <v>151</v>
      </c>
      <c r="EX85" s="126" t="s">
        <v>173</v>
      </c>
      <c r="EY85" s="123">
        <v>164228.90123079999</v>
      </c>
      <c r="EZ85" s="126" t="s">
        <v>153</v>
      </c>
      <c r="FA85" s="126" t="s">
        <v>144</v>
      </c>
      <c r="FB85" s="126" t="s">
        <v>144</v>
      </c>
      <c r="FC85" s="126" t="s">
        <v>144</v>
      </c>
      <c r="FD85" s="126" t="s">
        <v>144</v>
      </c>
      <c r="FE85" s="126" t="s">
        <v>144</v>
      </c>
      <c r="FF85" s="126" t="s">
        <v>144</v>
      </c>
      <c r="FG85" s="126" t="s">
        <v>144</v>
      </c>
      <c r="FH85" s="126" t="s">
        <v>144</v>
      </c>
      <c r="FI85" s="126" t="s">
        <v>144</v>
      </c>
      <c r="FJ85" s="126" t="s">
        <v>144</v>
      </c>
      <c r="FK85" s="126" t="s">
        <v>144</v>
      </c>
      <c r="FL85" s="126" t="s">
        <v>144</v>
      </c>
      <c r="FM85" s="126" t="s">
        <v>144</v>
      </c>
      <c r="FN85" s="126" t="s">
        <v>144</v>
      </c>
      <c r="FO85" s="126" t="s">
        <v>144</v>
      </c>
      <c r="FP85" s="126" t="s">
        <v>144</v>
      </c>
      <c r="FQ85" s="126" t="s">
        <v>144</v>
      </c>
      <c r="FR85" s="126" t="s">
        <v>144</v>
      </c>
      <c r="FS85" s="126" t="s">
        <v>144</v>
      </c>
      <c r="FT85" s="126" t="s">
        <v>144</v>
      </c>
      <c r="FU85" s="126" t="s">
        <v>144</v>
      </c>
      <c r="FV85" s="126" t="s">
        <v>144</v>
      </c>
      <c r="FW85" s="126" t="s">
        <v>144</v>
      </c>
      <c r="FX85" s="126" t="s">
        <v>144</v>
      </c>
      <c r="FY85" s="126" t="s">
        <v>144</v>
      </c>
      <c r="FZ85" s="126" t="s">
        <v>434</v>
      </c>
      <c r="GA85" s="126" t="s">
        <v>324</v>
      </c>
    </row>
    <row r="86" spans="1:183" ht="14.25" customHeight="1">
      <c r="A86" s="121">
        <v>84</v>
      </c>
      <c r="B86" s="121" t="s">
        <v>361</v>
      </c>
      <c r="C86" s="122">
        <v>1.75E-4</v>
      </c>
      <c r="D86" s="122">
        <v>1.75E-4</v>
      </c>
      <c r="E86" s="122">
        <v>1.75E-4</v>
      </c>
      <c r="F86" s="122">
        <v>1.6200000000000001E-4</v>
      </c>
      <c r="G86" s="122">
        <v>1.56E-4</v>
      </c>
      <c r="H86" s="122">
        <v>1.4899999999999999E-4</v>
      </c>
      <c r="I86" s="122">
        <v>1.4899999999999999E-4</v>
      </c>
      <c r="J86" s="122">
        <v>1.3999999999999999E-4</v>
      </c>
      <c r="K86" s="122">
        <v>1.4300000000000001E-4</v>
      </c>
      <c r="L86" s="122">
        <v>1.1900000000000001E-4</v>
      </c>
      <c r="M86" s="122">
        <v>1.1900000000000001E-4</v>
      </c>
      <c r="N86" s="122">
        <v>1.0900000000000001E-4</v>
      </c>
      <c r="O86" s="122">
        <v>8.2000000000000001E-5</v>
      </c>
      <c r="P86" s="122">
        <v>8.2000000000000001E-5</v>
      </c>
      <c r="Q86" s="122">
        <v>8.1000000000000004E-5</v>
      </c>
      <c r="R86" s="122">
        <v>6.7000000000000002E-5</v>
      </c>
      <c r="S86" s="122">
        <v>6.2000000000000003E-5</v>
      </c>
      <c r="T86" s="122">
        <v>6.2000000000000003E-5</v>
      </c>
      <c r="U86" s="122">
        <v>5.8999999999999998E-5</v>
      </c>
      <c r="V86" s="122">
        <v>6.3E-5</v>
      </c>
      <c r="W86" s="121"/>
      <c r="X86" s="121"/>
      <c r="Y86" s="121"/>
      <c r="Z86" s="121"/>
      <c r="AA86" s="121"/>
      <c r="AB86" s="123">
        <v>0.127329</v>
      </c>
      <c r="AC86" s="123">
        <v>0.127329</v>
      </c>
      <c r="AD86" s="123">
        <v>0.127329</v>
      </c>
      <c r="AE86" s="123">
        <v>0.118157</v>
      </c>
      <c r="AF86" s="123">
        <v>0.11333699999999999</v>
      </c>
      <c r="AG86" s="123">
        <v>0.108512</v>
      </c>
      <c r="AH86" s="123">
        <v>0.108512</v>
      </c>
      <c r="AI86" s="123">
        <v>0.101937</v>
      </c>
      <c r="AJ86" s="123">
        <v>0.104051</v>
      </c>
      <c r="AK86" s="123">
        <v>8.6788000000000004E-2</v>
      </c>
      <c r="AL86" s="123">
        <v>8.6788000000000004E-2</v>
      </c>
      <c r="AM86" s="123">
        <v>7.8944E-2</v>
      </c>
      <c r="AN86" s="123">
        <v>5.9693000000000003E-2</v>
      </c>
      <c r="AO86" s="123">
        <v>5.9693000000000003E-2</v>
      </c>
      <c r="AP86" s="123">
        <v>5.9076999999999998E-2</v>
      </c>
      <c r="AQ86" s="123">
        <v>4.8533E-2</v>
      </c>
      <c r="AR86" s="123">
        <v>4.4986999999999999E-2</v>
      </c>
      <c r="AS86" s="123">
        <v>4.4986999999999999E-2</v>
      </c>
      <c r="AT86" s="123">
        <v>4.2862999999999998E-2</v>
      </c>
      <c r="AU86" s="123">
        <v>4.5696000000000001E-2</v>
      </c>
      <c r="AV86" s="126"/>
      <c r="AW86" s="126"/>
      <c r="AX86" s="126"/>
      <c r="AY86" s="126"/>
      <c r="AZ86" s="126"/>
      <c r="BA86" s="124">
        <v>0</v>
      </c>
      <c r="BB86" s="124">
        <v>0</v>
      </c>
      <c r="BC86" s="128">
        <v>9.1719999999999996E-3</v>
      </c>
      <c r="BD86" s="128">
        <v>4.8199999999999996E-3</v>
      </c>
      <c r="BE86" s="128">
        <v>4.8250000000000003E-3</v>
      </c>
      <c r="BF86" s="124">
        <v>0</v>
      </c>
      <c r="BG86" s="128">
        <v>6.5750000000000001E-3</v>
      </c>
      <c r="BH86" s="127">
        <v>-2.114E-3</v>
      </c>
      <c r="BI86" s="128">
        <v>1.7263000000000001E-2</v>
      </c>
      <c r="BJ86" s="124">
        <v>0</v>
      </c>
      <c r="BK86" s="128">
        <v>7.8440000000000003E-3</v>
      </c>
      <c r="BL86" s="128">
        <v>1.9251000000000001E-2</v>
      </c>
      <c r="BM86" s="124">
        <v>0</v>
      </c>
      <c r="BN86" s="128">
        <v>6.1600000000000001E-4</v>
      </c>
      <c r="BO86" s="128">
        <v>1.0544E-2</v>
      </c>
      <c r="BP86" s="128">
        <v>3.5460000000000001E-3</v>
      </c>
      <c r="BQ86" s="124">
        <v>0</v>
      </c>
      <c r="BR86" s="128">
        <v>2.124E-3</v>
      </c>
      <c r="BS86" s="127">
        <v>-2.833E-3</v>
      </c>
      <c r="BT86" s="128">
        <v>4.5696000000000001E-2</v>
      </c>
      <c r="BU86" s="126"/>
      <c r="BV86" s="126"/>
      <c r="BW86" s="126"/>
      <c r="BX86" s="126"/>
      <c r="BY86" s="126"/>
      <c r="BZ86" s="123">
        <v>1.6374076500000001</v>
      </c>
      <c r="CA86" s="123">
        <v>1.6374076500000001</v>
      </c>
      <c r="CB86" s="123">
        <v>1.6374076500000001</v>
      </c>
      <c r="CC86" s="123">
        <v>1.79340228</v>
      </c>
      <c r="CD86" s="123">
        <v>1.6826982399999999</v>
      </c>
      <c r="CE86" s="123">
        <v>1.7455211100000001</v>
      </c>
      <c r="CF86" s="123">
        <v>1.7630087800000001</v>
      </c>
      <c r="CG86" s="123">
        <v>1.6467763900000001</v>
      </c>
      <c r="CH86" s="123">
        <v>1.5539474900000001</v>
      </c>
      <c r="CI86" s="123">
        <v>1.29942632</v>
      </c>
      <c r="CJ86" s="123">
        <v>1.32683806</v>
      </c>
      <c r="CK86" s="123">
        <v>1.31952161</v>
      </c>
      <c r="CL86" s="123">
        <v>1.0626334099999999</v>
      </c>
      <c r="CM86" s="123">
        <v>1.09664246</v>
      </c>
      <c r="CN86" s="123">
        <v>0.96665809999999996</v>
      </c>
      <c r="CO86" s="123">
        <v>0.71382356000000002</v>
      </c>
      <c r="CP86" s="123">
        <v>0.74021015999999995</v>
      </c>
      <c r="CQ86" s="123">
        <v>0.85551301000000002</v>
      </c>
      <c r="CR86" s="123">
        <v>0.77614795000000003</v>
      </c>
      <c r="CS86" s="123">
        <v>0.82583295999999995</v>
      </c>
      <c r="CT86" s="126"/>
      <c r="CU86" s="126"/>
      <c r="CV86" s="126"/>
      <c r="CW86" s="126"/>
      <c r="CX86" s="126"/>
      <c r="CY86" s="125">
        <v>46112</v>
      </c>
      <c r="CZ86" s="125">
        <v>46112</v>
      </c>
      <c r="DA86" s="125">
        <v>46112</v>
      </c>
      <c r="DB86" s="125">
        <v>46081</v>
      </c>
      <c r="DC86" s="125">
        <v>46053</v>
      </c>
      <c r="DD86" s="125">
        <v>46022</v>
      </c>
      <c r="DE86" s="125">
        <v>45991</v>
      </c>
      <c r="DF86" s="125">
        <v>45961</v>
      </c>
      <c r="DG86" s="125">
        <v>45930</v>
      </c>
      <c r="DH86" s="125">
        <v>45900</v>
      </c>
      <c r="DI86" s="125">
        <v>45869</v>
      </c>
      <c r="DJ86" s="125">
        <v>45838</v>
      </c>
      <c r="DK86" s="125">
        <v>45808</v>
      </c>
      <c r="DL86" s="125">
        <v>45777</v>
      </c>
      <c r="DM86" s="125">
        <v>45747</v>
      </c>
      <c r="DN86" s="125">
        <v>45716</v>
      </c>
      <c r="DO86" s="125">
        <v>45688</v>
      </c>
      <c r="DP86" s="125">
        <v>45657</v>
      </c>
      <c r="DQ86" s="125">
        <v>45626</v>
      </c>
      <c r="DR86" s="125">
        <v>45596</v>
      </c>
      <c r="DS86" s="126"/>
      <c r="DT86" s="126"/>
      <c r="DU86" s="126"/>
      <c r="DV86" s="126"/>
      <c r="DW86" s="126"/>
      <c r="DX86" s="126" t="s">
        <v>150</v>
      </c>
      <c r="DY86" s="126" t="s">
        <v>150</v>
      </c>
      <c r="DZ86" s="126" t="s">
        <v>150</v>
      </c>
      <c r="EA86" s="126" t="s">
        <v>150</v>
      </c>
      <c r="EB86" s="126" t="s">
        <v>150</v>
      </c>
      <c r="EC86" s="126" t="s">
        <v>150</v>
      </c>
      <c r="ED86" s="126" t="s">
        <v>150</v>
      </c>
      <c r="EE86" s="126" t="s">
        <v>150</v>
      </c>
      <c r="EF86" s="126" t="s">
        <v>150</v>
      </c>
      <c r="EG86" s="126" t="s">
        <v>150</v>
      </c>
      <c r="EH86" s="126" t="s">
        <v>150</v>
      </c>
      <c r="EI86" s="126" t="s">
        <v>150</v>
      </c>
      <c r="EJ86" s="126" t="s">
        <v>150</v>
      </c>
      <c r="EK86" s="126" t="s">
        <v>150</v>
      </c>
      <c r="EL86" s="126" t="s">
        <v>150</v>
      </c>
      <c r="EM86" s="126" t="s">
        <v>150</v>
      </c>
      <c r="EN86" s="126" t="s">
        <v>150</v>
      </c>
      <c r="EO86" s="126" t="s">
        <v>150</v>
      </c>
      <c r="EP86" s="126" t="s">
        <v>150</v>
      </c>
      <c r="EQ86" s="126" t="s">
        <v>150</v>
      </c>
      <c r="ER86" s="126"/>
      <c r="ES86" s="126"/>
      <c r="ET86" s="126"/>
      <c r="EU86" s="126"/>
      <c r="EV86" s="126"/>
      <c r="EW86" s="126" t="s">
        <v>151</v>
      </c>
      <c r="EX86" s="126" t="s">
        <v>152</v>
      </c>
      <c r="EY86" s="123">
        <v>62726.892852270001</v>
      </c>
      <c r="EZ86" s="126" t="s">
        <v>165</v>
      </c>
      <c r="FA86" s="126" t="s">
        <v>157</v>
      </c>
      <c r="FB86" s="126" t="s">
        <v>157</v>
      </c>
      <c r="FC86" s="126" t="s">
        <v>157</v>
      </c>
      <c r="FD86" s="126" t="s">
        <v>157</v>
      </c>
      <c r="FE86" s="126" t="s">
        <v>157</v>
      </c>
      <c r="FF86" s="126" t="s">
        <v>157</v>
      </c>
      <c r="FG86" s="126" t="s">
        <v>157</v>
      </c>
      <c r="FH86" s="126" t="s">
        <v>157</v>
      </c>
      <c r="FI86" s="126" t="s">
        <v>157</v>
      </c>
      <c r="FJ86" s="126" t="s">
        <v>157</v>
      </c>
      <c r="FK86" s="126" t="s">
        <v>157</v>
      </c>
      <c r="FL86" s="126" t="s">
        <v>157</v>
      </c>
      <c r="FM86" s="126" t="s">
        <v>157</v>
      </c>
      <c r="FN86" s="126" t="s">
        <v>157</v>
      </c>
      <c r="FO86" s="126" t="s">
        <v>157</v>
      </c>
      <c r="FP86" s="126" t="s">
        <v>157</v>
      </c>
      <c r="FQ86" s="126" t="s">
        <v>157</v>
      </c>
      <c r="FR86" s="126" t="s">
        <v>157</v>
      </c>
      <c r="FS86" s="126" t="s">
        <v>157</v>
      </c>
      <c r="FT86" s="126" t="s">
        <v>157</v>
      </c>
      <c r="FU86" s="126"/>
      <c r="FV86" s="126"/>
      <c r="FW86" s="126"/>
      <c r="FX86" s="126"/>
      <c r="FY86" s="126"/>
      <c r="FZ86" s="126" t="s">
        <v>211</v>
      </c>
      <c r="GA86" s="126" t="s">
        <v>212</v>
      </c>
    </row>
    <row r="87" spans="1:183" ht="14.25" customHeight="1">
      <c r="A87" s="121">
        <v>85</v>
      </c>
      <c r="B87" s="121" t="s">
        <v>435</v>
      </c>
      <c r="C87" s="122">
        <v>1.75E-4</v>
      </c>
      <c r="D87" s="122">
        <v>1.75E-4</v>
      </c>
      <c r="E87" s="122">
        <v>1.75E-4</v>
      </c>
      <c r="F87" s="122">
        <v>1.75E-4</v>
      </c>
      <c r="G87" s="122">
        <v>1.75E-4</v>
      </c>
      <c r="H87" s="122">
        <v>1.75E-4</v>
      </c>
      <c r="I87" s="122">
        <v>1.75E-4</v>
      </c>
      <c r="J87" s="122">
        <v>1.75E-4</v>
      </c>
      <c r="K87" s="122">
        <v>1.75E-4</v>
      </c>
      <c r="L87" s="122">
        <v>1.75E-4</v>
      </c>
      <c r="M87" s="122">
        <v>1.3899999999999999E-4</v>
      </c>
      <c r="N87" s="122">
        <v>1.21E-4</v>
      </c>
      <c r="O87" s="122">
        <v>1.21E-4</v>
      </c>
      <c r="P87" s="122">
        <v>1.21E-4</v>
      </c>
      <c r="Q87" s="122">
        <v>1.21E-4</v>
      </c>
      <c r="R87" s="122">
        <v>1.21E-4</v>
      </c>
      <c r="S87" s="122">
        <v>1.21E-4</v>
      </c>
      <c r="T87" s="122">
        <v>1.21E-4</v>
      </c>
      <c r="U87" s="122">
        <v>1.21E-4</v>
      </c>
      <c r="V87" s="122">
        <v>1.21E-4</v>
      </c>
      <c r="W87" s="122">
        <v>7.1000000000000005E-5</v>
      </c>
      <c r="X87" s="122">
        <v>7.1000000000000005E-5</v>
      </c>
      <c r="Y87" s="122">
        <v>7.1000000000000005E-5</v>
      </c>
      <c r="Z87" s="122">
        <v>7.1000000000000005E-5</v>
      </c>
      <c r="AA87" s="122">
        <v>7.1000000000000005E-5</v>
      </c>
      <c r="AB87" s="123">
        <v>0.127</v>
      </c>
      <c r="AC87" s="123">
        <v>0.127</v>
      </c>
      <c r="AD87" s="123">
        <v>0.127</v>
      </c>
      <c r="AE87" s="123">
        <v>0.127</v>
      </c>
      <c r="AF87" s="123">
        <v>0.127</v>
      </c>
      <c r="AG87" s="123">
        <v>0.127</v>
      </c>
      <c r="AH87" s="123">
        <v>0.127</v>
      </c>
      <c r="AI87" s="123">
        <v>0.127</v>
      </c>
      <c r="AJ87" s="123">
        <v>0.127</v>
      </c>
      <c r="AK87" s="123">
        <v>0.127</v>
      </c>
      <c r="AL87" s="123">
        <v>0.10100000000000001</v>
      </c>
      <c r="AM87" s="123">
        <v>8.7999999999999995E-2</v>
      </c>
      <c r="AN87" s="123">
        <v>8.7999999999999995E-2</v>
      </c>
      <c r="AO87" s="123">
        <v>8.7999999999999995E-2</v>
      </c>
      <c r="AP87" s="123">
        <v>8.7999999999999995E-2</v>
      </c>
      <c r="AQ87" s="123">
        <v>8.7999999999999995E-2</v>
      </c>
      <c r="AR87" s="123">
        <v>8.7999999999999995E-2</v>
      </c>
      <c r="AS87" s="123">
        <v>8.7999999999999995E-2</v>
      </c>
      <c r="AT87" s="123">
        <v>8.7999999999999995E-2</v>
      </c>
      <c r="AU87" s="123">
        <v>8.7999999999999995E-2</v>
      </c>
      <c r="AV87" s="123">
        <v>5.1999999999999998E-2</v>
      </c>
      <c r="AW87" s="123">
        <v>5.1999999999999998E-2</v>
      </c>
      <c r="AX87" s="123">
        <v>5.1999999999999998E-2</v>
      </c>
      <c r="AY87" s="123">
        <v>5.1999999999999998E-2</v>
      </c>
      <c r="AZ87" s="123">
        <v>5.1999999999999998E-2</v>
      </c>
      <c r="BA87" s="124">
        <v>0</v>
      </c>
      <c r="BB87" s="124">
        <v>0</v>
      </c>
      <c r="BC87" s="124">
        <v>0</v>
      </c>
      <c r="BD87" s="124">
        <v>0</v>
      </c>
      <c r="BE87" s="124">
        <v>0</v>
      </c>
      <c r="BF87" s="124">
        <v>0</v>
      </c>
      <c r="BG87" s="124">
        <v>0</v>
      </c>
      <c r="BH87" s="124">
        <v>0</v>
      </c>
      <c r="BI87" s="124">
        <v>0</v>
      </c>
      <c r="BJ87" s="128">
        <v>2.5999999999999999E-2</v>
      </c>
      <c r="BK87" s="128">
        <v>1.2999999999999999E-2</v>
      </c>
      <c r="BL87" s="124">
        <v>0</v>
      </c>
      <c r="BM87" s="124">
        <v>0</v>
      </c>
      <c r="BN87" s="124">
        <v>0</v>
      </c>
      <c r="BO87" s="124">
        <v>0</v>
      </c>
      <c r="BP87" s="124">
        <v>0</v>
      </c>
      <c r="BQ87" s="124">
        <v>0</v>
      </c>
      <c r="BR87" s="124">
        <v>0</v>
      </c>
      <c r="BS87" s="124">
        <v>0</v>
      </c>
      <c r="BT87" s="128">
        <v>3.5999999999999997E-2</v>
      </c>
      <c r="BU87" s="124">
        <v>0</v>
      </c>
      <c r="BV87" s="124">
        <v>0</v>
      </c>
      <c r="BW87" s="124">
        <v>0</v>
      </c>
      <c r="BX87" s="124">
        <v>0</v>
      </c>
      <c r="BY87" s="124">
        <v>0</v>
      </c>
      <c r="BZ87" s="123">
        <v>1.7749204000000001</v>
      </c>
      <c r="CA87" s="123">
        <v>1.7749204000000001</v>
      </c>
      <c r="CB87" s="123">
        <v>1.63317683</v>
      </c>
      <c r="CC87" s="123">
        <v>1.9276224799999999</v>
      </c>
      <c r="CD87" s="123">
        <v>1.88555085</v>
      </c>
      <c r="CE87" s="123">
        <v>2.0429185799999998</v>
      </c>
      <c r="CF87" s="123">
        <v>2.0633857500000001</v>
      </c>
      <c r="CG87" s="123">
        <v>2.05166526</v>
      </c>
      <c r="CH87" s="123">
        <v>1.89667885</v>
      </c>
      <c r="CI87" s="123">
        <v>1.9014972400000001</v>
      </c>
      <c r="CJ87" s="123">
        <v>1.5441149000000001</v>
      </c>
      <c r="CK87" s="123">
        <v>1.4708895099999999</v>
      </c>
      <c r="CL87" s="123">
        <v>1.5665444799999999</v>
      </c>
      <c r="CM87" s="123">
        <v>1.6166809600000001</v>
      </c>
      <c r="CN87" s="123">
        <v>1.43991593</v>
      </c>
      <c r="CO87" s="123">
        <v>1.2943043599999999</v>
      </c>
      <c r="CP87" s="123">
        <v>1.4479403799999999</v>
      </c>
      <c r="CQ87" s="123">
        <v>1.67348667</v>
      </c>
      <c r="CR87" s="123">
        <v>1.5934726699999999</v>
      </c>
      <c r="CS87" s="123">
        <v>1.5903646</v>
      </c>
      <c r="CT87" s="123">
        <v>0.98710286000000003</v>
      </c>
      <c r="CU87" s="123">
        <v>0.91414024999999999</v>
      </c>
      <c r="CV87" s="123">
        <v>0.87804422999999998</v>
      </c>
      <c r="CW87" s="123">
        <v>0.79632895000000004</v>
      </c>
      <c r="CX87" s="123">
        <v>0.72267932000000001</v>
      </c>
      <c r="CY87" s="125">
        <v>46142</v>
      </c>
      <c r="CZ87" s="125">
        <v>46142</v>
      </c>
      <c r="DA87" s="125">
        <v>46112</v>
      </c>
      <c r="DB87" s="125">
        <v>46081</v>
      </c>
      <c r="DC87" s="125">
        <v>46053</v>
      </c>
      <c r="DD87" s="125">
        <v>46022</v>
      </c>
      <c r="DE87" s="125">
        <v>45991</v>
      </c>
      <c r="DF87" s="125">
        <v>45961</v>
      </c>
      <c r="DG87" s="125">
        <v>45930</v>
      </c>
      <c r="DH87" s="125">
        <v>45900</v>
      </c>
      <c r="DI87" s="125">
        <v>45869</v>
      </c>
      <c r="DJ87" s="125">
        <v>45838</v>
      </c>
      <c r="DK87" s="125">
        <v>45808</v>
      </c>
      <c r="DL87" s="125">
        <v>45777</v>
      </c>
      <c r="DM87" s="125">
        <v>45747</v>
      </c>
      <c r="DN87" s="125">
        <v>45716</v>
      </c>
      <c r="DO87" s="125">
        <v>45688</v>
      </c>
      <c r="DP87" s="125">
        <v>45657</v>
      </c>
      <c r="DQ87" s="125">
        <v>45626</v>
      </c>
      <c r="DR87" s="125">
        <v>45596</v>
      </c>
      <c r="DS87" s="125">
        <v>45565</v>
      </c>
      <c r="DT87" s="125">
        <v>45535</v>
      </c>
      <c r="DU87" s="125">
        <v>45504</v>
      </c>
      <c r="DV87" s="125">
        <v>45473</v>
      </c>
      <c r="DW87" s="125">
        <v>45443</v>
      </c>
      <c r="DX87" s="126" t="s">
        <v>150</v>
      </c>
      <c r="DY87" s="126" t="s">
        <v>150</v>
      </c>
      <c r="DZ87" s="126" t="s">
        <v>150</v>
      </c>
      <c r="EA87" s="126" t="s">
        <v>150</v>
      </c>
      <c r="EB87" s="126" t="s">
        <v>150</v>
      </c>
      <c r="EC87" s="126" t="s">
        <v>150</v>
      </c>
      <c r="ED87" s="126" t="s">
        <v>150</v>
      </c>
      <c r="EE87" s="126" t="s">
        <v>150</v>
      </c>
      <c r="EF87" s="126" t="s">
        <v>150</v>
      </c>
      <c r="EG87" s="126" t="s">
        <v>150</v>
      </c>
      <c r="EH87" s="126" t="s">
        <v>150</v>
      </c>
      <c r="EI87" s="126" t="s">
        <v>150</v>
      </c>
      <c r="EJ87" s="126" t="s">
        <v>150</v>
      </c>
      <c r="EK87" s="126" t="s">
        <v>150</v>
      </c>
      <c r="EL87" s="126" t="s">
        <v>150</v>
      </c>
      <c r="EM87" s="126" t="s">
        <v>150</v>
      </c>
      <c r="EN87" s="126" t="s">
        <v>150</v>
      </c>
      <c r="EO87" s="126" t="s">
        <v>150</v>
      </c>
      <c r="EP87" s="126" t="s">
        <v>150</v>
      </c>
      <c r="EQ87" s="126" t="s">
        <v>150</v>
      </c>
      <c r="ER87" s="126" t="s">
        <v>150</v>
      </c>
      <c r="ES87" s="126" t="s">
        <v>150</v>
      </c>
      <c r="ET87" s="126" t="s">
        <v>150</v>
      </c>
      <c r="EU87" s="126" t="s">
        <v>150</v>
      </c>
      <c r="EV87" s="126" t="s">
        <v>150</v>
      </c>
      <c r="EW87" s="126" t="s">
        <v>151</v>
      </c>
      <c r="EX87" s="126" t="s">
        <v>152</v>
      </c>
      <c r="EY87" s="123">
        <v>217.22465908000001</v>
      </c>
      <c r="EZ87" s="126" t="s">
        <v>165</v>
      </c>
      <c r="FA87" s="126" t="s">
        <v>144</v>
      </c>
      <c r="FB87" s="126" t="s">
        <v>144</v>
      </c>
      <c r="FC87" s="126" t="s">
        <v>144</v>
      </c>
      <c r="FD87" s="126" t="s">
        <v>144</v>
      </c>
      <c r="FE87" s="126" t="s">
        <v>157</v>
      </c>
      <c r="FF87" s="126" t="s">
        <v>157</v>
      </c>
      <c r="FG87" s="126" t="s">
        <v>157</v>
      </c>
      <c r="FH87" s="126" t="s">
        <v>157</v>
      </c>
      <c r="FI87" s="126" t="s">
        <v>157</v>
      </c>
      <c r="FJ87" s="126" t="s">
        <v>157</v>
      </c>
      <c r="FK87" s="126" t="s">
        <v>157</v>
      </c>
      <c r="FL87" s="126" t="s">
        <v>157</v>
      </c>
      <c r="FM87" s="126" t="s">
        <v>157</v>
      </c>
      <c r="FN87" s="126" t="s">
        <v>157</v>
      </c>
      <c r="FO87" s="126" t="s">
        <v>157</v>
      </c>
      <c r="FP87" s="126" t="s">
        <v>157</v>
      </c>
      <c r="FQ87" s="126" t="s">
        <v>157</v>
      </c>
      <c r="FR87" s="126" t="s">
        <v>157</v>
      </c>
      <c r="FS87" s="126" t="s">
        <v>144</v>
      </c>
      <c r="FT87" s="126" t="s">
        <v>144</v>
      </c>
      <c r="FU87" s="126" t="s">
        <v>144</v>
      </c>
      <c r="FV87" s="126" t="s">
        <v>144</v>
      </c>
      <c r="FW87" s="126" t="s">
        <v>144</v>
      </c>
      <c r="FX87" s="126" t="s">
        <v>144</v>
      </c>
      <c r="FY87" s="126" t="s">
        <v>144</v>
      </c>
      <c r="FZ87" s="126" t="s">
        <v>154</v>
      </c>
      <c r="GA87" s="126" t="s">
        <v>146</v>
      </c>
    </row>
    <row r="88" spans="1:183" ht="14.25" customHeight="1">
      <c r="A88" s="121">
        <v>86</v>
      </c>
      <c r="B88" s="121" t="s">
        <v>318</v>
      </c>
      <c r="C88" s="122">
        <v>1.7200000000000001E-4</v>
      </c>
      <c r="D88" s="122">
        <v>1.7200000000000001E-4</v>
      </c>
      <c r="E88" s="122">
        <v>1.7200000000000001E-4</v>
      </c>
      <c r="F88" s="122">
        <v>1.7200000000000001E-4</v>
      </c>
      <c r="G88" s="122">
        <v>1.7200000000000001E-4</v>
      </c>
      <c r="H88" s="122">
        <v>1.7200000000000001E-4</v>
      </c>
      <c r="I88" s="122">
        <v>1.03E-4</v>
      </c>
      <c r="J88" s="122">
        <v>1.03E-4</v>
      </c>
      <c r="K88" s="122">
        <v>1.7200000000000001E-4</v>
      </c>
      <c r="L88" s="122">
        <v>9.3999999999999994E-5</v>
      </c>
      <c r="M88" s="122">
        <v>9.3999999999999994E-5</v>
      </c>
      <c r="N88" s="122">
        <v>1.66E-4</v>
      </c>
      <c r="O88" s="122">
        <v>1.7699999999999999E-4</v>
      </c>
      <c r="P88" s="122">
        <v>1.7699999999999999E-4</v>
      </c>
      <c r="Q88" s="122">
        <v>1.7699999999999999E-4</v>
      </c>
      <c r="R88" s="122">
        <v>9.2999999999999997E-5</v>
      </c>
      <c r="S88" s="122">
        <v>9.2999999999999997E-5</v>
      </c>
      <c r="T88" s="122">
        <v>1.6100000000000001E-4</v>
      </c>
      <c r="U88" s="122">
        <v>9.6000000000000002E-5</v>
      </c>
      <c r="V88" s="122">
        <v>9.7E-5</v>
      </c>
      <c r="W88" s="122">
        <v>1.63E-4</v>
      </c>
      <c r="X88" s="122">
        <v>9.7E-5</v>
      </c>
      <c r="Y88" s="122">
        <v>8.7000000000000001E-5</v>
      </c>
      <c r="Z88" s="122">
        <v>1.64E-4</v>
      </c>
      <c r="AA88" s="122">
        <v>8.7000000000000001E-5</v>
      </c>
      <c r="AB88" s="123">
        <v>0.12543399999999999</v>
      </c>
      <c r="AC88" s="123">
        <v>0.12543399999999999</v>
      </c>
      <c r="AD88" s="123">
        <v>0.12543399999999999</v>
      </c>
      <c r="AE88" s="123">
        <v>0.12543399999999999</v>
      </c>
      <c r="AF88" s="123">
        <v>0.125218</v>
      </c>
      <c r="AG88" s="123">
        <v>0.125218</v>
      </c>
      <c r="AH88" s="123">
        <v>7.4637999999999996E-2</v>
      </c>
      <c r="AI88" s="123">
        <v>7.4637999999999996E-2</v>
      </c>
      <c r="AJ88" s="123">
        <v>0.125218</v>
      </c>
      <c r="AK88" s="123">
        <v>6.8729999999999999E-2</v>
      </c>
      <c r="AL88" s="123">
        <v>6.8729999999999999E-2</v>
      </c>
      <c r="AM88" s="123">
        <v>0.120813</v>
      </c>
      <c r="AN88" s="123">
        <v>0.12882099999999999</v>
      </c>
      <c r="AO88" s="123">
        <v>0.12892899999999999</v>
      </c>
      <c r="AP88" s="123">
        <v>0.12892899999999999</v>
      </c>
      <c r="AQ88" s="123">
        <v>6.7977999999999997E-2</v>
      </c>
      <c r="AR88" s="123">
        <v>6.7977999999999997E-2</v>
      </c>
      <c r="AS88" s="123">
        <v>0.116905</v>
      </c>
      <c r="AT88" s="123">
        <v>7.0033999999999999E-2</v>
      </c>
      <c r="AU88" s="123">
        <v>7.0375999999999994E-2</v>
      </c>
      <c r="AV88" s="123">
        <v>0.11824800000000001</v>
      </c>
      <c r="AW88" s="123">
        <v>7.0375999999999994E-2</v>
      </c>
      <c r="AX88" s="123">
        <v>6.3091999999999995E-2</v>
      </c>
      <c r="AY88" s="123">
        <v>0.11923300000000001</v>
      </c>
      <c r="AZ88" s="123">
        <v>6.3091999999999995E-2</v>
      </c>
      <c r="BA88" s="124">
        <v>0</v>
      </c>
      <c r="BB88" s="124">
        <v>0</v>
      </c>
      <c r="BC88" s="124">
        <v>0</v>
      </c>
      <c r="BD88" s="128">
        <v>2.1599999999999999E-4</v>
      </c>
      <c r="BE88" s="124">
        <v>0</v>
      </c>
      <c r="BF88" s="128">
        <v>5.058E-2</v>
      </c>
      <c r="BG88" s="124">
        <v>0</v>
      </c>
      <c r="BH88" s="127">
        <v>-5.058E-2</v>
      </c>
      <c r="BI88" s="128">
        <v>5.6487999999999997E-2</v>
      </c>
      <c r="BJ88" s="124">
        <v>0</v>
      </c>
      <c r="BK88" s="127">
        <v>-5.2082999999999997E-2</v>
      </c>
      <c r="BL88" s="127">
        <v>-8.0079999999999995E-3</v>
      </c>
      <c r="BM88" s="127">
        <v>-1.08E-4</v>
      </c>
      <c r="BN88" s="124">
        <v>0</v>
      </c>
      <c r="BO88" s="128">
        <v>6.0950999999999998E-2</v>
      </c>
      <c r="BP88" s="124">
        <v>0</v>
      </c>
      <c r="BQ88" s="127">
        <v>-4.8926999999999998E-2</v>
      </c>
      <c r="BR88" s="128">
        <v>4.6871000000000003E-2</v>
      </c>
      <c r="BS88" s="127">
        <v>-3.4200000000000002E-4</v>
      </c>
      <c r="BT88" s="127">
        <v>-4.7871999999999998E-2</v>
      </c>
      <c r="BU88" s="128">
        <v>4.7871999999999998E-2</v>
      </c>
      <c r="BV88" s="128">
        <v>7.2839999999999997E-3</v>
      </c>
      <c r="BW88" s="127">
        <v>-5.6141000000000003E-2</v>
      </c>
      <c r="BX88" s="128">
        <v>5.6141000000000003E-2</v>
      </c>
      <c r="BY88" s="124">
        <v>0</v>
      </c>
      <c r="BZ88" s="123">
        <v>1.75303437</v>
      </c>
      <c r="CA88" s="123">
        <v>1.75303437</v>
      </c>
      <c r="CB88" s="123">
        <v>1.6130386000000001</v>
      </c>
      <c r="CC88" s="123">
        <v>1.9038535299999999</v>
      </c>
      <c r="CD88" s="123">
        <v>1.85909375</v>
      </c>
      <c r="CE88" s="123">
        <v>2.01425338</v>
      </c>
      <c r="CF88" s="123">
        <v>1.21265343</v>
      </c>
      <c r="CG88" s="123">
        <v>1.20576529</v>
      </c>
      <c r="CH88" s="123">
        <v>1.8700656</v>
      </c>
      <c r="CI88" s="123">
        <v>1.0290543700000001</v>
      </c>
      <c r="CJ88" s="123">
        <v>1.05076254</v>
      </c>
      <c r="CK88" s="123">
        <v>2.0193474400000002</v>
      </c>
      <c r="CL88" s="123">
        <v>2.29322531</v>
      </c>
      <c r="CM88" s="123">
        <v>2.3686029500000001</v>
      </c>
      <c r="CN88" s="123">
        <v>2.1096241</v>
      </c>
      <c r="CO88" s="123">
        <v>0.99982070000000001</v>
      </c>
      <c r="CP88" s="123">
        <v>1.11850103</v>
      </c>
      <c r="CQ88" s="123">
        <v>2.2231700000000001</v>
      </c>
      <c r="CR88" s="123">
        <v>1.2681507400000001</v>
      </c>
      <c r="CS88" s="123">
        <v>1.2718579400000001</v>
      </c>
      <c r="CT88" s="123">
        <v>2.2446719000000002</v>
      </c>
      <c r="CU88" s="123">
        <v>1.23718335</v>
      </c>
      <c r="CV88" s="123">
        <v>1.0653378200000001</v>
      </c>
      <c r="CW88" s="123">
        <v>1.8259363500000001</v>
      </c>
      <c r="CX88" s="123">
        <v>0.87683237999999997</v>
      </c>
      <c r="CY88" s="125">
        <v>46142</v>
      </c>
      <c r="CZ88" s="125">
        <v>46142</v>
      </c>
      <c r="DA88" s="125">
        <v>46112</v>
      </c>
      <c r="DB88" s="125">
        <v>46081</v>
      </c>
      <c r="DC88" s="125">
        <v>46053</v>
      </c>
      <c r="DD88" s="125">
        <v>46022</v>
      </c>
      <c r="DE88" s="125">
        <v>45991</v>
      </c>
      <c r="DF88" s="125">
        <v>45961</v>
      </c>
      <c r="DG88" s="125">
        <v>45930</v>
      </c>
      <c r="DH88" s="125">
        <v>45900</v>
      </c>
      <c r="DI88" s="125">
        <v>45869</v>
      </c>
      <c r="DJ88" s="125">
        <v>45838</v>
      </c>
      <c r="DK88" s="125">
        <v>45808</v>
      </c>
      <c r="DL88" s="125">
        <v>45777</v>
      </c>
      <c r="DM88" s="125">
        <v>45747</v>
      </c>
      <c r="DN88" s="125">
        <v>45716</v>
      </c>
      <c r="DO88" s="125">
        <v>45688</v>
      </c>
      <c r="DP88" s="125">
        <v>45657</v>
      </c>
      <c r="DQ88" s="125">
        <v>45626</v>
      </c>
      <c r="DR88" s="125">
        <v>45596</v>
      </c>
      <c r="DS88" s="125">
        <v>45565</v>
      </c>
      <c r="DT88" s="125">
        <v>45535</v>
      </c>
      <c r="DU88" s="125">
        <v>45504</v>
      </c>
      <c r="DV88" s="125">
        <v>45473</v>
      </c>
      <c r="DW88" s="125">
        <v>45443</v>
      </c>
      <c r="DX88" s="126" t="s">
        <v>150</v>
      </c>
      <c r="DY88" s="126" t="s">
        <v>150</v>
      </c>
      <c r="DZ88" s="126" t="s">
        <v>150</v>
      </c>
      <c r="EA88" s="126" t="s">
        <v>150</v>
      </c>
      <c r="EB88" s="126" t="s">
        <v>150</v>
      </c>
      <c r="EC88" s="126" t="s">
        <v>150</v>
      </c>
      <c r="ED88" s="126" t="s">
        <v>150</v>
      </c>
      <c r="EE88" s="126" t="s">
        <v>150</v>
      </c>
      <c r="EF88" s="126" t="s">
        <v>150</v>
      </c>
      <c r="EG88" s="126" t="s">
        <v>150</v>
      </c>
      <c r="EH88" s="126" t="s">
        <v>150</v>
      </c>
      <c r="EI88" s="126" t="s">
        <v>150</v>
      </c>
      <c r="EJ88" s="126" t="s">
        <v>150</v>
      </c>
      <c r="EK88" s="126" t="s">
        <v>150</v>
      </c>
      <c r="EL88" s="126" t="s">
        <v>150</v>
      </c>
      <c r="EM88" s="126" t="s">
        <v>150</v>
      </c>
      <c r="EN88" s="126" t="s">
        <v>150</v>
      </c>
      <c r="EO88" s="126" t="s">
        <v>150</v>
      </c>
      <c r="EP88" s="126" t="s">
        <v>150</v>
      </c>
      <c r="EQ88" s="126" t="s">
        <v>150</v>
      </c>
      <c r="ER88" s="126" t="s">
        <v>150</v>
      </c>
      <c r="ES88" s="126" t="s">
        <v>150</v>
      </c>
      <c r="ET88" s="126" t="s">
        <v>150</v>
      </c>
      <c r="EU88" s="126" t="s">
        <v>150</v>
      </c>
      <c r="EV88" s="126" t="s">
        <v>150</v>
      </c>
      <c r="EW88" s="126" t="s">
        <v>151</v>
      </c>
      <c r="EX88" s="126" t="s">
        <v>173</v>
      </c>
      <c r="EY88" s="123">
        <v>521619.82901923999</v>
      </c>
      <c r="EZ88" s="126" t="s">
        <v>161</v>
      </c>
      <c r="FA88" s="126" t="s">
        <v>144</v>
      </c>
      <c r="FB88" s="126" t="s">
        <v>144</v>
      </c>
      <c r="FC88" s="126" t="s">
        <v>144</v>
      </c>
      <c r="FD88" s="126" t="s">
        <v>144</v>
      </c>
      <c r="FE88" s="126" t="s">
        <v>144</v>
      </c>
      <c r="FF88" s="126" t="s">
        <v>144</v>
      </c>
      <c r="FG88" s="126" t="s">
        <v>144</v>
      </c>
      <c r="FH88" s="126" t="s">
        <v>144</v>
      </c>
      <c r="FI88" s="126" t="s">
        <v>144</v>
      </c>
      <c r="FJ88" s="126" t="s">
        <v>144</v>
      </c>
      <c r="FK88" s="126" t="s">
        <v>144</v>
      </c>
      <c r="FL88" s="126" t="s">
        <v>144</v>
      </c>
      <c r="FM88" s="126" t="s">
        <v>144</v>
      </c>
      <c r="FN88" s="126" t="s">
        <v>144</v>
      </c>
      <c r="FO88" s="126" t="s">
        <v>144</v>
      </c>
      <c r="FP88" s="126" t="s">
        <v>144</v>
      </c>
      <c r="FQ88" s="126" t="s">
        <v>144</v>
      </c>
      <c r="FR88" s="126" t="s">
        <v>144</v>
      </c>
      <c r="FS88" s="126" t="s">
        <v>144</v>
      </c>
      <c r="FT88" s="126" t="s">
        <v>144</v>
      </c>
      <c r="FU88" s="126" t="s">
        <v>144</v>
      </c>
      <c r="FV88" s="126" t="s">
        <v>144</v>
      </c>
      <c r="FW88" s="126" t="s">
        <v>144</v>
      </c>
      <c r="FX88" s="126" t="s">
        <v>144</v>
      </c>
      <c r="FY88" s="126" t="s">
        <v>144</v>
      </c>
      <c r="FZ88" s="126" t="s">
        <v>241</v>
      </c>
      <c r="GA88" s="126" t="s">
        <v>163</v>
      </c>
    </row>
    <row r="89" spans="1:183" ht="14.25" customHeight="1">
      <c r="A89" s="121">
        <v>87</v>
      </c>
      <c r="B89" s="121" t="s">
        <v>436</v>
      </c>
      <c r="C89" s="122">
        <v>1.7000000000000001E-4</v>
      </c>
      <c r="D89" s="122">
        <v>1.7000000000000001E-4</v>
      </c>
      <c r="E89" s="122">
        <v>1.7000000000000001E-4</v>
      </c>
      <c r="F89" s="122">
        <v>1.7000000000000001E-4</v>
      </c>
      <c r="G89" s="122">
        <v>1.7000000000000001E-4</v>
      </c>
      <c r="H89" s="122">
        <v>1.7000000000000001E-4</v>
      </c>
      <c r="I89" s="122">
        <v>1.7000000000000001E-4</v>
      </c>
      <c r="J89" s="122">
        <v>1.7000000000000001E-4</v>
      </c>
      <c r="K89" s="122">
        <v>1.7000000000000001E-4</v>
      </c>
      <c r="L89" s="122">
        <v>1.7000000000000001E-4</v>
      </c>
      <c r="M89" s="122">
        <v>1.7000000000000001E-4</v>
      </c>
      <c r="N89" s="122">
        <v>1.7000000000000001E-4</v>
      </c>
      <c r="O89" s="122">
        <v>1.7000000000000001E-4</v>
      </c>
      <c r="P89" s="122">
        <v>1.7000000000000001E-4</v>
      </c>
      <c r="Q89" s="122">
        <v>1.7000000000000001E-4</v>
      </c>
      <c r="R89" s="122">
        <v>1.7000000000000001E-4</v>
      </c>
      <c r="S89" s="122">
        <v>1.7000000000000001E-4</v>
      </c>
      <c r="T89" s="122">
        <v>1.7000000000000001E-4</v>
      </c>
      <c r="U89" s="122">
        <v>2.7099999999999997E-4</v>
      </c>
      <c r="V89" s="122">
        <v>2.7099999999999997E-4</v>
      </c>
      <c r="W89" s="122">
        <v>2.7099999999999997E-4</v>
      </c>
      <c r="X89" s="122">
        <v>2.7099999999999997E-4</v>
      </c>
      <c r="Y89" s="122">
        <v>2.7099999999999997E-4</v>
      </c>
      <c r="Z89" s="122">
        <v>2.7099999999999997E-4</v>
      </c>
      <c r="AA89" s="122">
        <v>2.7099999999999997E-4</v>
      </c>
      <c r="AB89" s="123">
        <v>0.123541</v>
      </c>
      <c r="AC89" s="123">
        <v>0.123541</v>
      </c>
      <c r="AD89" s="123">
        <v>0.123541</v>
      </c>
      <c r="AE89" s="123">
        <v>0.123541</v>
      </c>
      <c r="AF89" s="123">
        <v>0.123541</v>
      </c>
      <c r="AG89" s="123">
        <v>0.123541</v>
      </c>
      <c r="AH89" s="123">
        <v>0.123541</v>
      </c>
      <c r="AI89" s="123">
        <v>0.123541</v>
      </c>
      <c r="AJ89" s="123">
        <v>0.123541</v>
      </c>
      <c r="AK89" s="123">
        <v>0.123541</v>
      </c>
      <c r="AL89" s="123">
        <v>0.123541</v>
      </c>
      <c r="AM89" s="123">
        <v>0.123541</v>
      </c>
      <c r="AN89" s="123">
        <v>0.123541</v>
      </c>
      <c r="AO89" s="123">
        <v>0.123541</v>
      </c>
      <c r="AP89" s="123">
        <v>0.123541</v>
      </c>
      <c r="AQ89" s="123">
        <v>0.123541</v>
      </c>
      <c r="AR89" s="123">
        <v>0.123541</v>
      </c>
      <c r="AS89" s="123">
        <v>0.123541</v>
      </c>
      <c r="AT89" s="123">
        <v>0.19692899999999999</v>
      </c>
      <c r="AU89" s="123">
        <v>0.19692899999999999</v>
      </c>
      <c r="AV89" s="123">
        <v>0.19692899999999999</v>
      </c>
      <c r="AW89" s="123">
        <v>0.19692899999999999</v>
      </c>
      <c r="AX89" s="123">
        <v>0.19692899999999999</v>
      </c>
      <c r="AY89" s="123">
        <v>0.19692899999999999</v>
      </c>
      <c r="AZ89" s="123">
        <v>0.19692899999999999</v>
      </c>
      <c r="BA89" s="124">
        <v>0</v>
      </c>
      <c r="BB89" s="124">
        <v>0</v>
      </c>
      <c r="BC89" s="124">
        <v>0</v>
      </c>
      <c r="BD89" s="124">
        <v>0</v>
      </c>
      <c r="BE89" s="124">
        <v>0</v>
      </c>
      <c r="BF89" s="124">
        <v>0</v>
      </c>
      <c r="BG89" s="124">
        <v>0</v>
      </c>
      <c r="BH89" s="124">
        <v>0</v>
      </c>
      <c r="BI89" s="124">
        <v>0</v>
      </c>
      <c r="BJ89" s="124">
        <v>0</v>
      </c>
      <c r="BK89" s="124">
        <v>0</v>
      </c>
      <c r="BL89" s="124">
        <v>0</v>
      </c>
      <c r="BM89" s="124">
        <v>0</v>
      </c>
      <c r="BN89" s="124">
        <v>0</v>
      </c>
      <c r="BO89" s="124">
        <v>0</v>
      </c>
      <c r="BP89" s="124">
        <v>0</v>
      </c>
      <c r="BQ89" s="124">
        <v>0</v>
      </c>
      <c r="BR89" s="127">
        <v>-7.3387999999999995E-2</v>
      </c>
      <c r="BS89" s="124">
        <v>0</v>
      </c>
      <c r="BT89" s="124">
        <v>0</v>
      </c>
      <c r="BU89" s="124">
        <v>0</v>
      </c>
      <c r="BV89" s="124">
        <v>0</v>
      </c>
      <c r="BW89" s="124">
        <v>0</v>
      </c>
      <c r="BX89" s="124">
        <v>0</v>
      </c>
      <c r="BY89" s="124">
        <v>0</v>
      </c>
      <c r="BZ89" s="123">
        <v>1.8341955700000001</v>
      </c>
      <c r="CA89" s="123">
        <v>1.8341955700000001</v>
      </c>
      <c r="CB89" s="123">
        <v>1.8341955700000001</v>
      </c>
      <c r="CC89" s="123">
        <v>1.8341955700000001</v>
      </c>
      <c r="CD89" s="123">
        <v>1.8341955700000001</v>
      </c>
      <c r="CE89" s="123">
        <v>2.26961798</v>
      </c>
      <c r="CF89" s="123">
        <v>2.26961798</v>
      </c>
      <c r="CG89" s="123">
        <v>2.26961798</v>
      </c>
      <c r="CH89" s="123">
        <v>2.26961798</v>
      </c>
      <c r="CI89" s="123">
        <v>2.26961798</v>
      </c>
      <c r="CJ89" s="123">
        <v>2.26961798</v>
      </c>
      <c r="CK89" s="123">
        <v>2.26961798</v>
      </c>
      <c r="CL89" s="123">
        <v>2.26961798</v>
      </c>
      <c r="CM89" s="123">
        <v>2.26961798</v>
      </c>
      <c r="CN89" s="123">
        <v>2.3493661000000001</v>
      </c>
      <c r="CO89" s="123">
        <v>2.3493661000000001</v>
      </c>
      <c r="CP89" s="123">
        <v>2.3493661000000001</v>
      </c>
      <c r="CQ89" s="123">
        <v>2.3493661000000001</v>
      </c>
      <c r="CR89" s="123">
        <v>2.6798003399999999</v>
      </c>
      <c r="CS89" s="123">
        <v>2.6798003399999999</v>
      </c>
      <c r="CT89" s="123">
        <v>2.6798003399999999</v>
      </c>
      <c r="CU89" s="123">
        <v>2.6798003399999999</v>
      </c>
      <c r="CV89" s="123">
        <v>2.6798003399999999</v>
      </c>
      <c r="CW89" s="123">
        <v>2.6798003399999999</v>
      </c>
      <c r="CX89" s="123">
        <v>2.6798003399999999</v>
      </c>
      <c r="CY89" s="125">
        <v>46053</v>
      </c>
      <c r="CZ89" s="125">
        <v>46053</v>
      </c>
      <c r="DA89" s="125">
        <v>46053</v>
      </c>
      <c r="DB89" s="125">
        <v>46053</v>
      </c>
      <c r="DC89" s="125">
        <v>46053</v>
      </c>
      <c r="DD89" s="125">
        <v>45777</v>
      </c>
      <c r="DE89" s="125">
        <v>45777</v>
      </c>
      <c r="DF89" s="125">
        <v>45777</v>
      </c>
      <c r="DG89" s="125">
        <v>45777</v>
      </c>
      <c r="DH89" s="125">
        <v>45777</v>
      </c>
      <c r="DI89" s="125">
        <v>45777</v>
      </c>
      <c r="DJ89" s="125">
        <v>45777</v>
      </c>
      <c r="DK89" s="125">
        <v>45777</v>
      </c>
      <c r="DL89" s="125">
        <v>45777</v>
      </c>
      <c r="DM89" s="125">
        <v>45657</v>
      </c>
      <c r="DN89" s="125">
        <v>45657</v>
      </c>
      <c r="DO89" s="125">
        <v>45657</v>
      </c>
      <c r="DP89" s="125">
        <v>45657</v>
      </c>
      <c r="DQ89" s="125">
        <v>45382</v>
      </c>
      <c r="DR89" s="125">
        <v>45382</v>
      </c>
      <c r="DS89" s="125">
        <v>45382</v>
      </c>
      <c r="DT89" s="125">
        <v>45382</v>
      </c>
      <c r="DU89" s="125">
        <v>45382</v>
      </c>
      <c r="DV89" s="125">
        <v>45382</v>
      </c>
      <c r="DW89" s="125">
        <v>45382</v>
      </c>
      <c r="DX89" s="126" t="s">
        <v>150</v>
      </c>
      <c r="DY89" s="126" t="s">
        <v>150</v>
      </c>
      <c r="DZ89" s="126" t="s">
        <v>150</v>
      </c>
      <c r="EA89" s="126" t="s">
        <v>150</v>
      </c>
      <c r="EB89" s="126" t="s">
        <v>150</v>
      </c>
      <c r="EC89" s="126" t="s">
        <v>150</v>
      </c>
      <c r="ED89" s="126" t="s">
        <v>150</v>
      </c>
      <c r="EE89" s="126" t="s">
        <v>150</v>
      </c>
      <c r="EF89" s="126" t="s">
        <v>150</v>
      </c>
      <c r="EG89" s="126" t="s">
        <v>150</v>
      </c>
      <c r="EH89" s="126" t="s">
        <v>150</v>
      </c>
      <c r="EI89" s="126" t="s">
        <v>150</v>
      </c>
      <c r="EJ89" s="126" t="s">
        <v>150</v>
      </c>
      <c r="EK89" s="126" t="s">
        <v>150</v>
      </c>
      <c r="EL89" s="126" t="s">
        <v>150</v>
      </c>
      <c r="EM89" s="126" t="s">
        <v>150</v>
      </c>
      <c r="EN89" s="126" t="s">
        <v>150</v>
      </c>
      <c r="EO89" s="126" t="s">
        <v>150</v>
      </c>
      <c r="EP89" s="126" t="s">
        <v>150</v>
      </c>
      <c r="EQ89" s="126" t="s">
        <v>150</v>
      </c>
      <c r="ER89" s="126" t="s">
        <v>150</v>
      </c>
      <c r="ES89" s="126" t="s">
        <v>150</v>
      </c>
      <c r="ET89" s="126" t="s">
        <v>150</v>
      </c>
      <c r="EU89" s="126" t="s">
        <v>150</v>
      </c>
      <c r="EV89" s="126" t="s">
        <v>150</v>
      </c>
      <c r="EW89" s="126" t="s">
        <v>151</v>
      </c>
      <c r="EX89" s="126" t="s">
        <v>152</v>
      </c>
      <c r="EY89" s="123">
        <v>28269.192290579998</v>
      </c>
      <c r="EZ89" s="126"/>
      <c r="FA89" s="126" t="s">
        <v>144</v>
      </c>
      <c r="FB89" s="126" t="s">
        <v>144</v>
      </c>
      <c r="FC89" s="126" t="s">
        <v>144</v>
      </c>
      <c r="FD89" s="126" t="s">
        <v>144</v>
      </c>
      <c r="FE89" s="126" t="s">
        <v>144</v>
      </c>
      <c r="FF89" s="126" t="s">
        <v>144</v>
      </c>
      <c r="FG89" s="126" t="s">
        <v>144</v>
      </c>
      <c r="FH89" s="126" t="s">
        <v>144</v>
      </c>
      <c r="FI89" s="126" t="s">
        <v>144</v>
      </c>
      <c r="FJ89" s="126" t="s">
        <v>144</v>
      </c>
      <c r="FK89" s="126" t="s">
        <v>144</v>
      </c>
      <c r="FL89" s="126" t="s">
        <v>144</v>
      </c>
      <c r="FM89" s="126" t="s">
        <v>144</v>
      </c>
      <c r="FN89" s="126" t="s">
        <v>144</v>
      </c>
      <c r="FO89" s="126" t="s">
        <v>144</v>
      </c>
      <c r="FP89" s="126" t="s">
        <v>144</v>
      </c>
      <c r="FQ89" s="126" t="s">
        <v>144</v>
      </c>
      <c r="FR89" s="126" t="s">
        <v>144</v>
      </c>
      <c r="FS89" s="126" t="s">
        <v>144</v>
      </c>
      <c r="FT89" s="126" t="s">
        <v>144</v>
      </c>
      <c r="FU89" s="126" t="s">
        <v>144</v>
      </c>
      <c r="FV89" s="126" t="s">
        <v>144</v>
      </c>
      <c r="FW89" s="126" t="s">
        <v>144</v>
      </c>
      <c r="FX89" s="126" t="s">
        <v>144</v>
      </c>
      <c r="FY89" s="126" t="s">
        <v>144</v>
      </c>
      <c r="FZ89" s="126" t="s">
        <v>328</v>
      </c>
      <c r="GA89" s="126" t="s">
        <v>329</v>
      </c>
    </row>
    <row r="90" spans="1:183" ht="14.25" customHeight="1">
      <c r="A90" s="121">
        <v>88</v>
      </c>
      <c r="B90" s="121" t="s">
        <v>437</v>
      </c>
      <c r="C90" s="122">
        <v>1.4200000000000001E-4</v>
      </c>
      <c r="D90" s="122">
        <v>1.4200000000000001E-4</v>
      </c>
      <c r="E90" s="122">
        <v>1.4200000000000001E-4</v>
      </c>
      <c r="F90" s="122">
        <v>1.4899999999999999E-4</v>
      </c>
      <c r="G90" s="122">
        <v>1.5699999999999999E-4</v>
      </c>
      <c r="H90" s="122">
        <v>1.4799999999999999E-4</v>
      </c>
      <c r="I90" s="122">
        <v>1.4100000000000001E-4</v>
      </c>
      <c r="J90" s="122">
        <v>1.35E-4</v>
      </c>
      <c r="K90" s="122">
        <v>1.2799999999999999E-4</v>
      </c>
      <c r="L90" s="122">
        <v>1.2799999999999999E-4</v>
      </c>
      <c r="M90" s="122">
        <v>1.22E-4</v>
      </c>
      <c r="N90" s="122">
        <v>8.7000000000000001E-5</v>
      </c>
      <c r="O90" s="121"/>
      <c r="P90" s="121"/>
      <c r="Q90" s="121"/>
      <c r="R90" s="121"/>
      <c r="S90" s="121"/>
      <c r="T90" s="121"/>
      <c r="U90" s="121"/>
      <c r="V90" s="121"/>
      <c r="W90" s="121"/>
      <c r="X90" s="121"/>
      <c r="Y90" s="121"/>
      <c r="Z90" s="121"/>
      <c r="AA90" s="121"/>
      <c r="AB90" s="123">
        <v>0.10313899999999999</v>
      </c>
      <c r="AC90" s="123">
        <v>0.10313899999999999</v>
      </c>
      <c r="AD90" s="123">
        <v>0.10313899999999999</v>
      </c>
      <c r="AE90" s="123">
        <v>0.108405</v>
      </c>
      <c r="AF90" s="123">
        <v>0.114341</v>
      </c>
      <c r="AG90" s="123">
        <v>0.10752299999999999</v>
      </c>
      <c r="AH90" s="123">
        <v>0.102224</v>
      </c>
      <c r="AI90" s="123">
        <v>9.8033999999999996E-2</v>
      </c>
      <c r="AJ90" s="123">
        <v>9.2893000000000003E-2</v>
      </c>
      <c r="AK90" s="123">
        <v>9.2893000000000003E-2</v>
      </c>
      <c r="AL90" s="123">
        <v>8.8805999999999996E-2</v>
      </c>
      <c r="AM90" s="123">
        <v>6.3297000000000006E-2</v>
      </c>
      <c r="AN90" s="126"/>
      <c r="AO90" s="126"/>
      <c r="AP90" s="126"/>
      <c r="AQ90" s="126"/>
      <c r="AR90" s="126"/>
      <c r="AS90" s="126"/>
      <c r="AT90" s="126"/>
      <c r="AU90" s="126"/>
      <c r="AV90" s="126"/>
      <c r="AW90" s="126"/>
      <c r="AX90" s="126"/>
      <c r="AY90" s="126"/>
      <c r="AZ90" s="126"/>
      <c r="BA90" s="124">
        <v>0</v>
      </c>
      <c r="BB90" s="124">
        <v>0</v>
      </c>
      <c r="BC90" s="127">
        <v>-5.2659999999999998E-3</v>
      </c>
      <c r="BD90" s="127">
        <v>-5.9360000000000003E-3</v>
      </c>
      <c r="BE90" s="128">
        <v>6.8180000000000003E-3</v>
      </c>
      <c r="BF90" s="128">
        <v>5.2989999999999999E-3</v>
      </c>
      <c r="BG90" s="128">
        <v>4.1900000000000001E-3</v>
      </c>
      <c r="BH90" s="128">
        <v>5.1409999999999997E-3</v>
      </c>
      <c r="BI90" s="124">
        <v>0</v>
      </c>
      <c r="BJ90" s="128">
        <v>4.0870000000000004E-3</v>
      </c>
      <c r="BK90" s="128">
        <v>2.5509E-2</v>
      </c>
      <c r="BL90" s="128">
        <v>6.3297000000000006E-2</v>
      </c>
      <c r="BM90" s="126"/>
      <c r="BN90" s="126"/>
      <c r="BO90" s="126"/>
      <c r="BP90" s="126"/>
      <c r="BQ90" s="126"/>
      <c r="BR90" s="126"/>
      <c r="BS90" s="126"/>
      <c r="BT90" s="126"/>
      <c r="BU90" s="126"/>
      <c r="BV90" s="126"/>
      <c r="BW90" s="126"/>
      <c r="BX90" s="126"/>
      <c r="BY90" s="126"/>
      <c r="BZ90" s="123">
        <v>1.32633248</v>
      </c>
      <c r="CA90" s="123">
        <v>1.32633248</v>
      </c>
      <c r="CB90" s="123">
        <v>1.32633248</v>
      </c>
      <c r="CC90" s="123">
        <v>1.64538516</v>
      </c>
      <c r="CD90" s="123">
        <v>1.6976044800000001</v>
      </c>
      <c r="CE90" s="123">
        <v>1.72961209</v>
      </c>
      <c r="CF90" s="123">
        <v>1.66084681</v>
      </c>
      <c r="CG90" s="123">
        <v>1.5837240299999999</v>
      </c>
      <c r="CH90" s="123">
        <v>1.3873085700000001</v>
      </c>
      <c r="CI90" s="123">
        <v>1.3908329399999999</v>
      </c>
      <c r="CJ90" s="123">
        <v>1.3576897800000001</v>
      </c>
      <c r="CK90" s="123">
        <v>1.0579874300000001</v>
      </c>
      <c r="CL90" s="126"/>
      <c r="CM90" s="126"/>
      <c r="CN90" s="126"/>
      <c r="CO90" s="126"/>
      <c r="CP90" s="126"/>
      <c r="CQ90" s="126"/>
      <c r="CR90" s="126"/>
      <c r="CS90" s="126"/>
      <c r="CT90" s="126"/>
      <c r="CU90" s="126"/>
      <c r="CV90" s="126"/>
      <c r="CW90" s="126"/>
      <c r="CX90" s="126"/>
      <c r="CY90" s="125">
        <v>46112</v>
      </c>
      <c r="CZ90" s="125">
        <v>46112</v>
      </c>
      <c r="DA90" s="125">
        <v>46112</v>
      </c>
      <c r="DB90" s="125">
        <v>46081</v>
      </c>
      <c r="DC90" s="125">
        <v>46053</v>
      </c>
      <c r="DD90" s="125">
        <v>46022</v>
      </c>
      <c r="DE90" s="125">
        <v>45991</v>
      </c>
      <c r="DF90" s="125">
        <v>45961</v>
      </c>
      <c r="DG90" s="125">
        <v>45930</v>
      </c>
      <c r="DH90" s="125">
        <v>45900</v>
      </c>
      <c r="DI90" s="125">
        <v>45869</v>
      </c>
      <c r="DJ90" s="125">
        <v>45838</v>
      </c>
      <c r="DK90" s="126"/>
      <c r="DL90" s="126"/>
      <c r="DM90" s="126"/>
      <c r="DN90" s="126"/>
      <c r="DO90" s="126"/>
      <c r="DP90" s="126"/>
      <c r="DQ90" s="126"/>
      <c r="DR90" s="126"/>
      <c r="DS90" s="126"/>
      <c r="DT90" s="126"/>
      <c r="DU90" s="126"/>
      <c r="DV90" s="126"/>
      <c r="DW90" s="126"/>
      <c r="DX90" s="126" t="s">
        <v>150</v>
      </c>
      <c r="DY90" s="126" t="s">
        <v>150</v>
      </c>
      <c r="DZ90" s="126" t="s">
        <v>150</v>
      </c>
      <c r="EA90" s="126" t="s">
        <v>150</v>
      </c>
      <c r="EB90" s="126" t="s">
        <v>150</v>
      </c>
      <c r="EC90" s="126" t="s">
        <v>150</v>
      </c>
      <c r="ED90" s="126" t="s">
        <v>150</v>
      </c>
      <c r="EE90" s="126" t="s">
        <v>150</v>
      </c>
      <c r="EF90" s="126" t="s">
        <v>150</v>
      </c>
      <c r="EG90" s="126" t="s">
        <v>150</v>
      </c>
      <c r="EH90" s="126" t="s">
        <v>150</v>
      </c>
      <c r="EI90" s="126" t="s">
        <v>150</v>
      </c>
      <c r="EJ90" s="126"/>
      <c r="EK90" s="126"/>
      <c r="EL90" s="126"/>
      <c r="EM90" s="126"/>
      <c r="EN90" s="126"/>
      <c r="EO90" s="126"/>
      <c r="EP90" s="126"/>
      <c r="EQ90" s="126"/>
      <c r="ER90" s="126"/>
      <c r="ES90" s="126"/>
      <c r="ET90" s="126"/>
      <c r="EU90" s="126"/>
      <c r="EV90" s="126"/>
      <c r="EW90" s="126" t="s">
        <v>151</v>
      </c>
      <c r="EX90" s="126" t="s">
        <v>152</v>
      </c>
      <c r="EY90" s="123">
        <v>211705.09547594</v>
      </c>
      <c r="EZ90" s="126" t="s">
        <v>165</v>
      </c>
      <c r="FA90" s="126" t="s">
        <v>144</v>
      </c>
      <c r="FB90" s="126" t="s">
        <v>144</v>
      </c>
      <c r="FC90" s="126" t="s">
        <v>144</v>
      </c>
      <c r="FD90" s="126" t="s">
        <v>144</v>
      </c>
      <c r="FE90" s="126" t="s">
        <v>144</v>
      </c>
      <c r="FF90" s="126" t="s">
        <v>144</v>
      </c>
      <c r="FG90" s="126" t="s">
        <v>144</v>
      </c>
      <c r="FH90" s="126" t="s">
        <v>144</v>
      </c>
      <c r="FI90" s="126" t="s">
        <v>144</v>
      </c>
      <c r="FJ90" s="126" t="s">
        <v>144</v>
      </c>
      <c r="FK90" s="126" t="s">
        <v>144</v>
      </c>
      <c r="FL90" s="126" t="s">
        <v>144</v>
      </c>
      <c r="FM90" s="126"/>
      <c r="FN90" s="126"/>
      <c r="FO90" s="126"/>
      <c r="FP90" s="126"/>
      <c r="FQ90" s="126"/>
      <c r="FR90" s="126"/>
      <c r="FS90" s="126"/>
      <c r="FT90" s="126"/>
      <c r="FU90" s="126"/>
      <c r="FV90" s="126"/>
      <c r="FW90" s="126"/>
      <c r="FX90" s="126"/>
      <c r="FY90" s="126"/>
      <c r="FZ90" s="126" t="s">
        <v>438</v>
      </c>
      <c r="GA90" s="126" t="s">
        <v>439</v>
      </c>
    </row>
    <row r="91" spans="1:183" ht="14.25" customHeight="1">
      <c r="A91" s="121">
        <v>89</v>
      </c>
      <c r="B91" s="121" t="s">
        <v>197</v>
      </c>
      <c r="C91" s="122">
        <v>1.3999999999999999E-4</v>
      </c>
      <c r="D91" s="122">
        <v>1.3999999999999999E-4</v>
      </c>
      <c r="E91" s="122">
        <v>1.3999999999999999E-4</v>
      </c>
      <c r="F91" s="121"/>
      <c r="G91" s="121"/>
      <c r="H91" s="121"/>
      <c r="I91" s="121"/>
      <c r="J91" s="121"/>
      <c r="K91" s="121"/>
      <c r="L91" s="121"/>
      <c r="M91" s="121"/>
      <c r="N91" s="121"/>
      <c r="O91" s="121"/>
      <c r="P91" s="121"/>
      <c r="Q91" s="121"/>
      <c r="R91" s="121"/>
      <c r="S91" s="121"/>
      <c r="T91" s="121"/>
      <c r="U91" s="121"/>
      <c r="V91" s="121"/>
      <c r="W91" s="121"/>
      <c r="X91" s="121"/>
      <c r="Y91" s="121"/>
      <c r="Z91" s="121"/>
      <c r="AA91" s="121"/>
      <c r="AB91" s="123">
        <v>0.101588</v>
      </c>
      <c r="AC91" s="123">
        <v>0.101588</v>
      </c>
      <c r="AD91" s="123">
        <v>0.101588</v>
      </c>
      <c r="AE91" s="126"/>
      <c r="AF91" s="126"/>
      <c r="AG91" s="126"/>
      <c r="AH91" s="126"/>
      <c r="AI91" s="126"/>
      <c r="AJ91" s="126"/>
      <c r="AK91" s="126"/>
      <c r="AL91" s="126"/>
      <c r="AM91" s="126"/>
      <c r="AN91" s="126"/>
      <c r="AO91" s="126"/>
      <c r="AP91" s="126"/>
      <c r="AQ91" s="126"/>
      <c r="AR91" s="126"/>
      <c r="AS91" s="126"/>
      <c r="AT91" s="126"/>
      <c r="AU91" s="126"/>
      <c r="AV91" s="126"/>
      <c r="AW91" s="126"/>
      <c r="AX91" s="126"/>
      <c r="AY91" s="126"/>
      <c r="AZ91" s="126"/>
      <c r="BA91" s="124">
        <v>0</v>
      </c>
      <c r="BB91" s="124">
        <v>0</v>
      </c>
      <c r="BC91" s="128">
        <v>0.101588</v>
      </c>
      <c r="BD91" s="126"/>
      <c r="BE91" s="126"/>
      <c r="BF91" s="126"/>
      <c r="BG91" s="126"/>
      <c r="BH91" s="126"/>
      <c r="BI91" s="126"/>
      <c r="BJ91" s="126"/>
      <c r="BK91" s="126"/>
      <c r="BL91" s="126"/>
      <c r="BM91" s="126"/>
      <c r="BN91" s="126"/>
      <c r="BO91" s="126"/>
      <c r="BP91" s="126"/>
      <c r="BQ91" s="126"/>
      <c r="BR91" s="126"/>
      <c r="BS91" s="126"/>
      <c r="BT91" s="126"/>
      <c r="BU91" s="126"/>
      <c r="BV91" s="126"/>
      <c r="BW91" s="126"/>
      <c r="BX91" s="126"/>
      <c r="BY91" s="126"/>
      <c r="BZ91" s="123">
        <v>1.30638714</v>
      </c>
      <c r="CA91" s="123">
        <v>1.30638714</v>
      </c>
      <c r="CB91" s="123">
        <v>1.30638714</v>
      </c>
      <c r="CC91" s="126"/>
      <c r="CD91" s="126"/>
      <c r="CE91" s="126"/>
      <c r="CF91" s="126"/>
      <c r="CG91" s="126"/>
      <c r="CH91" s="126"/>
      <c r="CI91" s="126"/>
      <c r="CJ91" s="126"/>
      <c r="CK91" s="126"/>
      <c r="CL91" s="126"/>
      <c r="CM91" s="126"/>
      <c r="CN91" s="126"/>
      <c r="CO91" s="126"/>
      <c r="CP91" s="126"/>
      <c r="CQ91" s="126"/>
      <c r="CR91" s="126"/>
      <c r="CS91" s="126"/>
      <c r="CT91" s="126"/>
      <c r="CU91" s="126"/>
      <c r="CV91" s="126"/>
      <c r="CW91" s="126"/>
      <c r="CX91" s="126"/>
      <c r="CY91" s="125">
        <v>46112</v>
      </c>
      <c r="CZ91" s="125">
        <v>46112</v>
      </c>
      <c r="DA91" s="125">
        <v>46112</v>
      </c>
      <c r="DB91" s="126"/>
      <c r="DC91" s="126"/>
      <c r="DD91" s="126"/>
      <c r="DE91" s="126"/>
      <c r="DF91" s="126"/>
      <c r="DG91" s="126"/>
      <c r="DH91" s="126"/>
      <c r="DI91" s="126"/>
      <c r="DJ91" s="126"/>
      <c r="DK91" s="126"/>
      <c r="DL91" s="126"/>
      <c r="DM91" s="126"/>
      <c r="DN91" s="126"/>
      <c r="DO91" s="126"/>
      <c r="DP91" s="126"/>
      <c r="DQ91" s="126"/>
      <c r="DR91" s="126"/>
      <c r="DS91" s="126"/>
      <c r="DT91" s="126"/>
      <c r="DU91" s="126"/>
      <c r="DV91" s="126"/>
      <c r="DW91" s="126"/>
      <c r="DX91" s="126" t="s">
        <v>150</v>
      </c>
      <c r="DY91" s="126" t="s">
        <v>150</v>
      </c>
      <c r="DZ91" s="126" t="s">
        <v>150</v>
      </c>
      <c r="EA91" s="126"/>
      <c r="EB91" s="126"/>
      <c r="EC91" s="126"/>
      <c r="ED91" s="126"/>
      <c r="EE91" s="126"/>
      <c r="EF91" s="126"/>
      <c r="EG91" s="126"/>
      <c r="EH91" s="126"/>
      <c r="EI91" s="126"/>
      <c r="EJ91" s="126"/>
      <c r="EK91" s="126"/>
      <c r="EL91" s="126"/>
      <c r="EM91" s="126"/>
      <c r="EN91" s="126"/>
      <c r="EO91" s="126"/>
      <c r="EP91" s="126"/>
      <c r="EQ91" s="126"/>
      <c r="ER91" s="126"/>
      <c r="ES91" s="126"/>
      <c r="ET91" s="126"/>
      <c r="EU91" s="126"/>
      <c r="EV91" s="126"/>
      <c r="EW91" s="126" t="s">
        <v>151</v>
      </c>
      <c r="EX91" s="126" t="s">
        <v>152</v>
      </c>
      <c r="EY91" s="123">
        <v>6915.9121601999996</v>
      </c>
      <c r="EZ91" s="126" t="s">
        <v>165</v>
      </c>
      <c r="FA91" s="126" t="s">
        <v>157</v>
      </c>
      <c r="FB91" s="126" t="s">
        <v>157</v>
      </c>
      <c r="FC91" s="126" t="s">
        <v>157</v>
      </c>
      <c r="FD91" s="126"/>
      <c r="FE91" s="126"/>
      <c r="FF91" s="126"/>
      <c r="FG91" s="126"/>
      <c r="FH91" s="126"/>
      <c r="FI91" s="126"/>
      <c r="FJ91" s="126"/>
      <c r="FK91" s="126"/>
      <c r="FL91" s="126"/>
      <c r="FM91" s="126"/>
      <c r="FN91" s="126"/>
      <c r="FO91" s="126"/>
      <c r="FP91" s="126"/>
      <c r="FQ91" s="126"/>
      <c r="FR91" s="126"/>
      <c r="FS91" s="126"/>
      <c r="FT91" s="126"/>
      <c r="FU91" s="126"/>
      <c r="FV91" s="126"/>
      <c r="FW91" s="126"/>
      <c r="FX91" s="126"/>
      <c r="FY91" s="126"/>
      <c r="FZ91" s="126" t="s">
        <v>176</v>
      </c>
      <c r="GA91" s="126" t="s">
        <v>163</v>
      </c>
    </row>
    <row r="92" spans="1:183" ht="14.25" customHeight="1">
      <c r="A92" s="121">
        <v>90</v>
      </c>
      <c r="B92" s="121" t="s">
        <v>440</v>
      </c>
      <c r="C92" s="122">
        <v>1.3899999999999999E-4</v>
      </c>
      <c r="D92" s="122">
        <v>1.3899999999999999E-4</v>
      </c>
      <c r="E92" s="122">
        <v>1.3899999999999999E-4</v>
      </c>
      <c r="F92" s="122">
        <v>1.25E-4</v>
      </c>
      <c r="G92" s="122">
        <v>1.25E-4</v>
      </c>
      <c r="H92" s="122">
        <v>1.25E-4</v>
      </c>
      <c r="I92" s="122">
        <v>1.25E-4</v>
      </c>
      <c r="J92" s="122">
        <v>1.25E-4</v>
      </c>
      <c r="K92" s="122">
        <v>1.25E-4</v>
      </c>
      <c r="L92" s="122">
        <v>1.25E-4</v>
      </c>
      <c r="M92" s="122">
        <v>1.25E-4</v>
      </c>
      <c r="N92" s="122">
        <v>1.25E-4</v>
      </c>
      <c r="O92" s="122">
        <v>1.25E-4</v>
      </c>
      <c r="P92" s="122">
        <v>1.0399999999999999E-4</v>
      </c>
      <c r="Q92" s="122">
        <v>6.4999999999999994E-5</v>
      </c>
      <c r="R92" s="122">
        <v>6.4999999999999994E-5</v>
      </c>
      <c r="S92" s="122">
        <v>1.25E-4</v>
      </c>
      <c r="T92" s="122">
        <v>1.9799999999999999E-4</v>
      </c>
      <c r="U92" s="122">
        <v>2.0799999999999999E-4</v>
      </c>
      <c r="V92" s="122">
        <v>2.4499999999999999E-4</v>
      </c>
      <c r="W92" s="122">
        <v>2.7300000000000002E-4</v>
      </c>
      <c r="X92" s="122">
        <v>4.0499999999999998E-4</v>
      </c>
      <c r="Y92" s="122">
        <v>4.6299999999999998E-4</v>
      </c>
      <c r="Z92" s="122">
        <v>3.8999999999999999E-4</v>
      </c>
      <c r="AA92" s="122">
        <v>4.1899999999999999E-4</v>
      </c>
      <c r="AB92" s="123">
        <v>0.10094500000000001</v>
      </c>
      <c r="AC92" s="123">
        <v>0.10094500000000001</v>
      </c>
      <c r="AD92" s="123">
        <v>0.10094500000000001</v>
      </c>
      <c r="AE92" s="123">
        <v>9.1020000000000004E-2</v>
      </c>
      <c r="AF92" s="123">
        <v>9.1020000000000004E-2</v>
      </c>
      <c r="AG92" s="123">
        <v>9.1020000000000004E-2</v>
      </c>
      <c r="AH92" s="123">
        <v>9.1020000000000004E-2</v>
      </c>
      <c r="AI92" s="123">
        <v>9.1020000000000004E-2</v>
      </c>
      <c r="AJ92" s="123">
        <v>9.1020000000000004E-2</v>
      </c>
      <c r="AK92" s="123">
        <v>9.1020000000000004E-2</v>
      </c>
      <c r="AL92" s="123">
        <v>9.1020000000000004E-2</v>
      </c>
      <c r="AM92" s="123">
        <v>9.1020000000000004E-2</v>
      </c>
      <c r="AN92" s="123">
        <v>9.1020000000000004E-2</v>
      </c>
      <c r="AO92" s="123">
        <v>7.5977000000000003E-2</v>
      </c>
      <c r="AP92" s="123">
        <v>4.7501000000000002E-2</v>
      </c>
      <c r="AQ92" s="123">
        <v>4.7501000000000002E-2</v>
      </c>
      <c r="AR92" s="123">
        <v>9.0909000000000004E-2</v>
      </c>
      <c r="AS92" s="123">
        <v>0.14399600000000001</v>
      </c>
      <c r="AT92" s="123">
        <v>0.15099799999999999</v>
      </c>
      <c r="AU92" s="123">
        <v>0.178398</v>
      </c>
      <c r="AV92" s="123">
        <v>0.19858300000000001</v>
      </c>
      <c r="AW92" s="123">
        <v>0.29463499999999998</v>
      </c>
      <c r="AX92" s="123">
        <v>0.33701900000000001</v>
      </c>
      <c r="AY92" s="123">
        <v>0.28344399999999997</v>
      </c>
      <c r="AZ92" s="123">
        <v>0.30442200000000003</v>
      </c>
      <c r="BA92" s="124">
        <v>0</v>
      </c>
      <c r="BB92" s="124">
        <v>0</v>
      </c>
      <c r="BC92" s="128">
        <v>9.9249999999999998E-3</v>
      </c>
      <c r="BD92" s="124">
        <v>0</v>
      </c>
      <c r="BE92" s="124">
        <v>0</v>
      </c>
      <c r="BF92" s="124">
        <v>0</v>
      </c>
      <c r="BG92" s="124">
        <v>0</v>
      </c>
      <c r="BH92" s="124">
        <v>0</v>
      </c>
      <c r="BI92" s="124">
        <v>0</v>
      </c>
      <c r="BJ92" s="124">
        <v>0</v>
      </c>
      <c r="BK92" s="124">
        <v>0</v>
      </c>
      <c r="BL92" s="124">
        <v>0</v>
      </c>
      <c r="BM92" s="128">
        <v>1.5043000000000001E-2</v>
      </c>
      <c r="BN92" s="128">
        <v>2.8476000000000001E-2</v>
      </c>
      <c r="BO92" s="124">
        <v>0</v>
      </c>
      <c r="BP92" s="127">
        <v>-4.3408000000000002E-2</v>
      </c>
      <c r="BQ92" s="127">
        <v>-5.3087000000000002E-2</v>
      </c>
      <c r="BR92" s="127">
        <v>-7.0020000000000004E-3</v>
      </c>
      <c r="BS92" s="127">
        <v>-2.7400000000000001E-2</v>
      </c>
      <c r="BT92" s="127">
        <v>-2.0185000000000002E-2</v>
      </c>
      <c r="BU92" s="127">
        <v>-9.6051999999999998E-2</v>
      </c>
      <c r="BV92" s="127">
        <v>-4.2383999999999998E-2</v>
      </c>
      <c r="BW92" s="128">
        <v>5.3574999999999998E-2</v>
      </c>
      <c r="BX92" s="127">
        <v>-2.0978E-2</v>
      </c>
      <c r="BY92" s="124">
        <v>0</v>
      </c>
      <c r="BZ92" s="123">
        <v>1.29811838</v>
      </c>
      <c r="CA92" s="123">
        <v>1.29811838</v>
      </c>
      <c r="CB92" s="123">
        <v>1.29811838</v>
      </c>
      <c r="CC92" s="123">
        <v>1.38151337</v>
      </c>
      <c r="CD92" s="123">
        <v>1.35136093</v>
      </c>
      <c r="CE92" s="123">
        <v>1.4641452699999999</v>
      </c>
      <c r="CF92" s="123">
        <v>1.4788139499999999</v>
      </c>
      <c r="CG92" s="123">
        <v>1.3593362899999999</v>
      </c>
      <c r="CH92" s="123">
        <v>1.3593362899999999</v>
      </c>
      <c r="CI92" s="123">
        <v>1.3627895999999999</v>
      </c>
      <c r="CJ92" s="123">
        <v>1.3915379999999999</v>
      </c>
      <c r="CK92" s="123">
        <v>1.5213677699999999</v>
      </c>
      <c r="CL92" s="123">
        <v>1.6203054400000001</v>
      </c>
      <c r="CM92" s="123">
        <v>1.39580192</v>
      </c>
      <c r="CN92" s="123">
        <v>0.77724371000000003</v>
      </c>
      <c r="CO92" s="123">
        <v>0.69864490000000001</v>
      </c>
      <c r="CP92" s="123">
        <v>1.49580468</v>
      </c>
      <c r="CQ92" s="123">
        <v>2.7383566699999999</v>
      </c>
      <c r="CR92" s="123">
        <v>2.7342180300000001</v>
      </c>
      <c r="CS92" s="123">
        <v>3.2240666299999998</v>
      </c>
      <c r="CT92" s="123">
        <v>3.7696509100000002</v>
      </c>
      <c r="CU92" s="123">
        <v>5.1795713699999997</v>
      </c>
      <c r="CV92" s="123">
        <v>5.69072288</v>
      </c>
      <c r="CW92" s="123">
        <v>4.3406666200000004</v>
      </c>
      <c r="CX92" s="123">
        <v>4.2307593399999996</v>
      </c>
      <c r="CY92" s="125">
        <v>46112</v>
      </c>
      <c r="CZ92" s="125">
        <v>46112</v>
      </c>
      <c r="DA92" s="125">
        <v>46112</v>
      </c>
      <c r="DB92" s="125">
        <v>46081</v>
      </c>
      <c r="DC92" s="125">
        <v>46053</v>
      </c>
      <c r="DD92" s="125">
        <v>46022</v>
      </c>
      <c r="DE92" s="125">
        <v>45991</v>
      </c>
      <c r="DF92" s="125">
        <v>45930</v>
      </c>
      <c r="DG92" s="125">
        <v>45930</v>
      </c>
      <c r="DH92" s="125">
        <v>45900</v>
      </c>
      <c r="DI92" s="125">
        <v>45869</v>
      </c>
      <c r="DJ92" s="125">
        <v>45838</v>
      </c>
      <c r="DK92" s="125">
        <v>45808</v>
      </c>
      <c r="DL92" s="125">
        <v>45777</v>
      </c>
      <c r="DM92" s="125">
        <v>45747</v>
      </c>
      <c r="DN92" s="125">
        <v>45716</v>
      </c>
      <c r="DO92" s="125">
        <v>45688</v>
      </c>
      <c r="DP92" s="125">
        <v>45657</v>
      </c>
      <c r="DQ92" s="125">
        <v>45626</v>
      </c>
      <c r="DR92" s="125">
        <v>45596</v>
      </c>
      <c r="DS92" s="125">
        <v>45565</v>
      </c>
      <c r="DT92" s="125">
        <v>45535</v>
      </c>
      <c r="DU92" s="125">
        <v>45504</v>
      </c>
      <c r="DV92" s="125">
        <v>45473</v>
      </c>
      <c r="DW92" s="125">
        <v>45443</v>
      </c>
      <c r="DX92" s="126" t="s">
        <v>150</v>
      </c>
      <c r="DY92" s="126" t="s">
        <v>150</v>
      </c>
      <c r="DZ92" s="126" t="s">
        <v>150</v>
      </c>
      <c r="EA92" s="126" t="s">
        <v>150</v>
      </c>
      <c r="EB92" s="126" t="s">
        <v>150</v>
      </c>
      <c r="EC92" s="126" t="s">
        <v>150</v>
      </c>
      <c r="ED92" s="126" t="s">
        <v>150</v>
      </c>
      <c r="EE92" s="126" t="s">
        <v>150</v>
      </c>
      <c r="EF92" s="126" t="s">
        <v>150</v>
      </c>
      <c r="EG92" s="126" t="s">
        <v>150</v>
      </c>
      <c r="EH92" s="126" t="s">
        <v>150</v>
      </c>
      <c r="EI92" s="126" t="s">
        <v>150</v>
      </c>
      <c r="EJ92" s="126" t="s">
        <v>150</v>
      </c>
      <c r="EK92" s="126" t="s">
        <v>150</v>
      </c>
      <c r="EL92" s="126" t="s">
        <v>150</v>
      </c>
      <c r="EM92" s="126" t="s">
        <v>150</v>
      </c>
      <c r="EN92" s="126" t="s">
        <v>150</v>
      </c>
      <c r="EO92" s="126" t="s">
        <v>150</v>
      </c>
      <c r="EP92" s="126" t="s">
        <v>150</v>
      </c>
      <c r="EQ92" s="126" t="s">
        <v>150</v>
      </c>
      <c r="ER92" s="126" t="s">
        <v>150</v>
      </c>
      <c r="ES92" s="126" t="s">
        <v>150</v>
      </c>
      <c r="ET92" s="126" t="s">
        <v>150</v>
      </c>
      <c r="EU92" s="126" t="s">
        <v>150</v>
      </c>
      <c r="EV92" s="126" t="s">
        <v>150</v>
      </c>
      <c r="EW92" s="126" t="s">
        <v>151</v>
      </c>
      <c r="EX92" s="126" t="s">
        <v>152</v>
      </c>
      <c r="EY92" s="123">
        <v>7549.6251596900001</v>
      </c>
      <c r="EZ92" s="126" t="s">
        <v>178</v>
      </c>
      <c r="FA92" s="126" t="s">
        <v>144</v>
      </c>
      <c r="FB92" s="126" t="s">
        <v>144</v>
      </c>
      <c r="FC92" s="126" t="s">
        <v>144</v>
      </c>
      <c r="FD92" s="126" t="s">
        <v>144</v>
      </c>
      <c r="FE92" s="126" t="s">
        <v>144</v>
      </c>
      <c r="FF92" s="126" t="s">
        <v>144</v>
      </c>
      <c r="FG92" s="126" t="s">
        <v>144</v>
      </c>
      <c r="FH92" s="126" t="s">
        <v>144</v>
      </c>
      <c r="FI92" s="126" t="s">
        <v>144</v>
      </c>
      <c r="FJ92" s="126" t="s">
        <v>144</v>
      </c>
      <c r="FK92" s="126" t="s">
        <v>144</v>
      </c>
      <c r="FL92" s="126" t="s">
        <v>144</v>
      </c>
      <c r="FM92" s="126" t="s">
        <v>144</v>
      </c>
      <c r="FN92" s="126" t="s">
        <v>144</v>
      </c>
      <c r="FO92" s="126" t="s">
        <v>144</v>
      </c>
      <c r="FP92" s="126" t="s">
        <v>144</v>
      </c>
      <c r="FQ92" s="126" t="s">
        <v>144</v>
      </c>
      <c r="FR92" s="126" t="s">
        <v>144</v>
      </c>
      <c r="FS92" s="126" t="s">
        <v>144</v>
      </c>
      <c r="FT92" s="126" t="s">
        <v>144</v>
      </c>
      <c r="FU92" s="126" t="s">
        <v>144</v>
      </c>
      <c r="FV92" s="126" t="s">
        <v>144</v>
      </c>
      <c r="FW92" s="126" t="s">
        <v>144</v>
      </c>
      <c r="FX92" s="126" t="s">
        <v>144</v>
      </c>
      <c r="FY92" s="126" t="s">
        <v>144</v>
      </c>
      <c r="FZ92" s="126" t="s">
        <v>323</v>
      </c>
      <c r="GA92" s="126" t="s">
        <v>324</v>
      </c>
    </row>
    <row r="93" spans="1:183" ht="14.25" customHeight="1">
      <c r="A93" s="121">
        <v>91</v>
      </c>
      <c r="B93" s="121" t="s">
        <v>303</v>
      </c>
      <c r="C93" s="122">
        <v>1.3300000000000001E-4</v>
      </c>
      <c r="D93" s="122">
        <v>1.3300000000000001E-4</v>
      </c>
      <c r="E93" s="122">
        <v>1.3300000000000001E-4</v>
      </c>
      <c r="F93" s="122">
        <v>1.3300000000000001E-4</v>
      </c>
      <c r="G93" s="122">
        <v>1.3200000000000001E-4</v>
      </c>
      <c r="H93" s="122">
        <v>1.3100000000000001E-4</v>
      </c>
      <c r="I93" s="122">
        <v>1.2899999999999999E-4</v>
      </c>
      <c r="J93" s="122">
        <v>1.2799999999999999E-4</v>
      </c>
      <c r="K93" s="122">
        <v>1.27E-4</v>
      </c>
      <c r="L93" s="122">
        <v>1.27E-4</v>
      </c>
      <c r="M93" s="122">
        <v>1.2400000000000001E-4</v>
      </c>
      <c r="N93" s="122">
        <v>1.2400000000000001E-4</v>
      </c>
      <c r="O93" s="122">
        <v>1.2400000000000001E-4</v>
      </c>
      <c r="P93" s="122">
        <v>1.2400000000000001E-4</v>
      </c>
      <c r="Q93" s="122">
        <v>1.26E-4</v>
      </c>
      <c r="R93" s="122">
        <v>1.2400000000000001E-4</v>
      </c>
      <c r="S93" s="122">
        <v>1.2400000000000001E-4</v>
      </c>
      <c r="T93" s="122">
        <v>1.22E-4</v>
      </c>
      <c r="U93" s="122">
        <v>1.3300000000000001E-4</v>
      </c>
      <c r="V93" s="122">
        <v>1.3300000000000001E-4</v>
      </c>
      <c r="W93" s="122">
        <v>1.2899999999999999E-4</v>
      </c>
      <c r="X93" s="122">
        <v>1.2899999999999999E-4</v>
      </c>
      <c r="Y93" s="122">
        <v>1.2899999999999999E-4</v>
      </c>
      <c r="Z93" s="122">
        <v>1.2899999999999999E-4</v>
      </c>
      <c r="AA93" s="122">
        <v>1.2999999999999999E-4</v>
      </c>
      <c r="AB93" s="123">
        <v>9.6682000000000004E-2</v>
      </c>
      <c r="AC93" s="123">
        <v>9.6682000000000004E-2</v>
      </c>
      <c r="AD93" s="123">
        <v>9.6682000000000004E-2</v>
      </c>
      <c r="AE93" s="123">
        <v>9.6682000000000004E-2</v>
      </c>
      <c r="AF93" s="123">
        <v>9.5812999999999995E-2</v>
      </c>
      <c r="AG93" s="123">
        <v>9.5226000000000005E-2</v>
      </c>
      <c r="AH93" s="123">
        <v>9.3869999999999995E-2</v>
      </c>
      <c r="AI93" s="123">
        <v>9.3003000000000002E-2</v>
      </c>
      <c r="AJ93" s="123">
        <v>9.2541999999999999E-2</v>
      </c>
      <c r="AK93" s="123">
        <v>9.2260999999999996E-2</v>
      </c>
      <c r="AL93" s="123">
        <v>9.0439000000000005E-2</v>
      </c>
      <c r="AM93" s="123">
        <v>9.0439000000000005E-2</v>
      </c>
      <c r="AN93" s="123">
        <v>9.0110999999999997E-2</v>
      </c>
      <c r="AO93" s="123">
        <v>8.9832999999999996E-2</v>
      </c>
      <c r="AP93" s="123">
        <v>9.1696E-2</v>
      </c>
      <c r="AQ93" s="123">
        <v>9.0320999999999999E-2</v>
      </c>
      <c r="AR93" s="123">
        <v>9.0025999999999995E-2</v>
      </c>
      <c r="AS93" s="123">
        <v>8.8772000000000004E-2</v>
      </c>
      <c r="AT93" s="123">
        <v>9.6489000000000005E-2</v>
      </c>
      <c r="AU93" s="123">
        <v>9.6489000000000005E-2</v>
      </c>
      <c r="AV93" s="123">
        <v>9.3553999999999998E-2</v>
      </c>
      <c r="AW93" s="123">
        <v>9.3553999999999998E-2</v>
      </c>
      <c r="AX93" s="123">
        <v>9.3553999999999998E-2</v>
      </c>
      <c r="AY93" s="123">
        <v>9.3553999999999998E-2</v>
      </c>
      <c r="AZ93" s="123">
        <v>9.4281000000000004E-2</v>
      </c>
      <c r="BA93" s="124">
        <v>0</v>
      </c>
      <c r="BB93" s="124">
        <v>0</v>
      </c>
      <c r="BC93" s="124">
        <v>0</v>
      </c>
      <c r="BD93" s="128">
        <v>8.6899999999999998E-4</v>
      </c>
      <c r="BE93" s="128">
        <v>5.8699999999999996E-4</v>
      </c>
      <c r="BF93" s="128">
        <v>1.356E-3</v>
      </c>
      <c r="BG93" s="128">
        <v>8.6700000000000004E-4</v>
      </c>
      <c r="BH93" s="128">
        <v>4.6099999999999998E-4</v>
      </c>
      <c r="BI93" s="128">
        <v>2.81E-4</v>
      </c>
      <c r="BJ93" s="128">
        <v>1.8220000000000001E-3</v>
      </c>
      <c r="BK93" s="124">
        <v>0</v>
      </c>
      <c r="BL93" s="128">
        <v>3.28E-4</v>
      </c>
      <c r="BM93" s="128">
        <v>2.7799999999999998E-4</v>
      </c>
      <c r="BN93" s="127">
        <v>-1.8630000000000001E-3</v>
      </c>
      <c r="BO93" s="128">
        <v>1.3749999999999999E-3</v>
      </c>
      <c r="BP93" s="128">
        <v>2.9500000000000001E-4</v>
      </c>
      <c r="BQ93" s="128">
        <v>1.2539999999999999E-3</v>
      </c>
      <c r="BR93" s="127">
        <v>-7.7169999999999999E-3</v>
      </c>
      <c r="BS93" s="124">
        <v>0</v>
      </c>
      <c r="BT93" s="128">
        <v>2.9350000000000001E-3</v>
      </c>
      <c r="BU93" s="124">
        <v>0</v>
      </c>
      <c r="BV93" s="124">
        <v>0</v>
      </c>
      <c r="BW93" s="124">
        <v>0</v>
      </c>
      <c r="BX93" s="127">
        <v>-7.27E-4</v>
      </c>
      <c r="BY93" s="124">
        <v>0</v>
      </c>
      <c r="BZ93" s="123">
        <v>1.2432976499999999</v>
      </c>
      <c r="CA93" s="123">
        <v>1.2432976499999999</v>
      </c>
      <c r="CB93" s="123">
        <v>1.2432976499999999</v>
      </c>
      <c r="CC93" s="123">
        <v>1.4674519399999999</v>
      </c>
      <c r="CD93" s="123">
        <v>1.4225219200000001</v>
      </c>
      <c r="CE93" s="123">
        <v>1.5318028699999999</v>
      </c>
      <c r="CF93" s="123">
        <v>1.5251182700000001</v>
      </c>
      <c r="CG93" s="123">
        <v>1.5024490100000001</v>
      </c>
      <c r="CH93" s="123">
        <v>1.3820665700000001</v>
      </c>
      <c r="CI93" s="123">
        <v>1.38137037</v>
      </c>
      <c r="CJ93" s="123">
        <v>1.5116565500000001</v>
      </c>
      <c r="CK93" s="123">
        <v>1.5116565500000001</v>
      </c>
      <c r="CL93" s="123">
        <v>1.6041237500000001</v>
      </c>
      <c r="CM93" s="123">
        <v>1.65035569</v>
      </c>
      <c r="CN93" s="123">
        <v>1.5003924</v>
      </c>
      <c r="CO93" s="123">
        <v>1.3284416400000001</v>
      </c>
      <c r="CP93" s="123">
        <v>1.4812759099999999</v>
      </c>
      <c r="CQ93" s="123">
        <v>1.68816772</v>
      </c>
      <c r="CR93" s="123">
        <v>1.7471884600000001</v>
      </c>
      <c r="CS93" s="123">
        <v>1.74378057</v>
      </c>
      <c r="CT93" s="123">
        <v>1.7759119400000001</v>
      </c>
      <c r="CU93" s="123">
        <v>1.64464378</v>
      </c>
      <c r="CV93" s="123">
        <v>1.5797028900000001</v>
      </c>
      <c r="CW93" s="123">
        <v>1.43268767</v>
      </c>
      <c r="CX93" s="123">
        <v>1.32976318</v>
      </c>
      <c r="CY93" s="125">
        <v>46112</v>
      </c>
      <c r="CZ93" s="125">
        <v>46112</v>
      </c>
      <c r="DA93" s="125">
        <v>46112</v>
      </c>
      <c r="DB93" s="125">
        <v>46081</v>
      </c>
      <c r="DC93" s="125">
        <v>46053</v>
      </c>
      <c r="DD93" s="125">
        <v>46022</v>
      </c>
      <c r="DE93" s="125">
        <v>45991</v>
      </c>
      <c r="DF93" s="125">
        <v>45961</v>
      </c>
      <c r="DG93" s="125">
        <v>45930</v>
      </c>
      <c r="DH93" s="125">
        <v>45900</v>
      </c>
      <c r="DI93" s="125">
        <v>45838</v>
      </c>
      <c r="DJ93" s="125">
        <v>45838</v>
      </c>
      <c r="DK93" s="125">
        <v>45808</v>
      </c>
      <c r="DL93" s="125">
        <v>45777</v>
      </c>
      <c r="DM93" s="125">
        <v>45747</v>
      </c>
      <c r="DN93" s="125">
        <v>45716</v>
      </c>
      <c r="DO93" s="125">
        <v>45688</v>
      </c>
      <c r="DP93" s="125">
        <v>45657</v>
      </c>
      <c r="DQ93" s="125">
        <v>45626</v>
      </c>
      <c r="DR93" s="125">
        <v>45596</v>
      </c>
      <c r="DS93" s="125">
        <v>45565</v>
      </c>
      <c r="DT93" s="125">
        <v>45535</v>
      </c>
      <c r="DU93" s="125">
        <v>45504</v>
      </c>
      <c r="DV93" s="125">
        <v>45473</v>
      </c>
      <c r="DW93" s="125">
        <v>45412</v>
      </c>
      <c r="DX93" s="126" t="s">
        <v>150</v>
      </c>
      <c r="DY93" s="126" t="s">
        <v>150</v>
      </c>
      <c r="DZ93" s="126" t="s">
        <v>150</v>
      </c>
      <c r="EA93" s="126" t="s">
        <v>150</v>
      </c>
      <c r="EB93" s="126" t="s">
        <v>150</v>
      </c>
      <c r="EC93" s="126" t="s">
        <v>150</v>
      </c>
      <c r="ED93" s="126" t="s">
        <v>150</v>
      </c>
      <c r="EE93" s="126" t="s">
        <v>150</v>
      </c>
      <c r="EF93" s="126" t="s">
        <v>150</v>
      </c>
      <c r="EG93" s="126" t="s">
        <v>150</v>
      </c>
      <c r="EH93" s="126" t="s">
        <v>150</v>
      </c>
      <c r="EI93" s="126" t="s">
        <v>150</v>
      </c>
      <c r="EJ93" s="126" t="s">
        <v>150</v>
      </c>
      <c r="EK93" s="126" t="s">
        <v>150</v>
      </c>
      <c r="EL93" s="126" t="s">
        <v>150</v>
      </c>
      <c r="EM93" s="126" t="s">
        <v>150</v>
      </c>
      <c r="EN93" s="126" t="s">
        <v>150</v>
      </c>
      <c r="EO93" s="126" t="s">
        <v>150</v>
      </c>
      <c r="EP93" s="126" t="s">
        <v>150</v>
      </c>
      <c r="EQ93" s="126" t="s">
        <v>150</v>
      </c>
      <c r="ER93" s="126" t="s">
        <v>150</v>
      </c>
      <c r="ES93" s="126" t="s">
        <v>150</v>
      </c>
      <c r="ET93" s="126" t="s">
        <v>150</v>
      </c>
      <c r="EU93" s="126" t="s">
        <v>150</v>
      </c>
      <c r="EV93" s="126" t="s">
        <v>150</v>
      </c>
      <c r="EW93" s="126" t="s">
        <v>151</v>
      </c>
      <c r="EX93" s="126" t="s">
        <v>152</v>
      </c>
      <c r="EY93" s="123">
        <v>104618.28844785001</v>
      </c>
      <c r="EZ93" s="126" t="s">
        <v>161</v>
      </c>
      <c r="FA93" s="126" t="s">
        <v>144</v>
      </c>
      <c r="FB93" s="126" t="s">
        <v>144</v>
      </c>
      <c r="FC93" s="126" t="s">
        <v>144</v>
      </c>
      <c r="FD93" s="126" t="s">
        <v>144</v>
      </c>
      <c r="FE93" s="126" t="s">
        <v>144</v>
      </c>
      <c r="FF93" s="126" t="s">
        <v>144</v>
      </c>
      <c r="FG93" s="126" t="s">
        <v>144</v>
      </c>
      <c r="FH93" s="126" t="s">
        <v>144</v>
      </c>
      <c r="FI93" s="126" t="s">
        <v>144</v>
      </c>
      <c r="FJ93" s="126" t="s">
        <v>144</v>
      </c>
      <c r="FK93" s="126" t="s">
        <v>144</v>
      </c>
      <c r="FL93" s="126" t="s">
        <v>144</v>
      </c>
      <c r="FM93" s="126" t="s">
        <v>144</v>
      </c>
      <c r="FN93" s="126" t="s">
        <v>144</v>
      </c>
      <c r="FO93" s="126" t="s">
        <v>144</v>
      </c>
      <c r="FP93" s="126" t="s">
        <v>144</v>
      </c>
      <c r="FQ93" s="126" t="s">
        <v>144</v>
      </c>
      <c r="FR93" s="126" t="s">
        <v>144</v>
      </c>
      <c r="FS93" s="126" t="s">
        <v>144</v>
      </c>
      <c r="FT93" s="126" t="s">
        <v>144</v>
      </c>
      <c r="FU93" s="126" t="s">
        <v>144</v>
      </c>
      <c r="FV93" s="126" t="s">
        <v>144</v>
      </c>
      <c r="FW93" s="126" t="s">
        <v>144</v>
      </c>
      <c r="FX93" s="126" t="s">
        <v>144</v>
      </c>
      <c r="FY93" s="126" t="s">
        <v>144</v>
      </c>
      <c r="FZ93" s="126" t="s">
        <v>304</v>
      </c>
      <c r="GA93" s="126" t="s">
        <v>219</v>
      </c>
    </row>
    <row r="94" spans="1:183" ht="14.25" customHeight="1">
      <c r="A94" s="121">
        <v>92</v>
      </c>
      <c r="B94" s="121" t="s">
        <v>290</v>
      </c>
      <c r="C94" s="122">
        <v>1.3200000000000001E-4</v>
      </c>
      <c r="D94" s="122">
        <v>1.3200000000000001E-4</v>
      </c>
      <c r="E94" s="122">
        <v>0</v>
      </c>
      <c r="F94" s="122">
        <v>0</v>
      </c>
      <c r="G94" s="122">
        <v>0</v>
      </c>
      <c r="H94" s="122">
        <v>1.7000000000000001E-4</v>
      </c>
      <c r="I94" s="122">
        <v>3.2000000000000003E-4</v>
      </c>
      <c r="J94" s="122">
        <v>3.5799999999999997E-4</v>
      </c>
      <c r="K94" s="122">
        <v>3.8000000000000002E-4</v>
      </c>
      <c r="L94" s="122">
        <v>4.6900000000000002E-4</v>
      </c>
      <c r="M94" s="122">
        <v>4.6900000000000002E-4</v>
      </c>
      <c r="N94" s="122">
        <v>4.3399999999999998E-4</v>
      </c>
      <c r="O94" s="122">
        <v>4.1899999999999999E-4</v>
      </c>
      <c r="P94" s="122">
        <v>1.1E-4</v>
      </c>
      <c r="Q94" s="121"/>
      <c r="R94" s="121"/>
      <c r="S94" s="121"/>
      <c r="T94" s="121"/>
      <c r="U94" s="121"/>
      <c r="V94" s="121"/>
      <c r="W94" s="121"/>
      <c r="X94" s="121"/>
      <c r="Y94" s="121"/>
      <c r="Z94" s="121"/>
      <c r="AA94" s="121"/>
      <c r="AB94" s="123">
        <v>9.6361000000000002E-2</v>
      </c>
      <c r="AC94" s="123">
        <v>9.6361000000000002E-2</v>
      </c>
      <c r="AD94" s="123">
        <v>0</v>
      </c>
      <c r="AE94" s="123">
        <v>0</v>
      </c>
      <c r="AF94" s="123">
        <v>0</v>
      </c>
      <c r="AG94" s="123">
        <v>0.123714</v>
      </c>
      <c r="AH94" s="123">
        <v>0.232714</v>
      </c>
      <c r="AI94" s="123">
        <v>0.260299</v>
      </c>
      <c r="AJ94" s="123">
        <v>0.27629700000000001</v>
      </c>
      <c r="AK94" s="123">
        <v>0.34088800000000002</v>
      </c>
      <c r="AL94" s="123">
        <v>0.34088800000000002</v>
      </c>
      <c r="AM94" s="123">
        <v>0.31600200000000001</v>
      </c>
      <c r="AN94" s="123">
        <v>0.304448</v>
      </c>
      <c r="AO94" s="123">
        <v>0.08</v>
      </c>
      <c r="AP94" s="126"/>
      <c r="AQ94" s="126"/>
      <c r="AR94" s="126"/>
      <c r="AS94" s="126"/>
      <c r="AT94" s="126"/>
      <c r="AU94" s="126"/>
      <c r="AV94" s="126"/>
      <c r="AW94" s="126"/>
      <c r="AX94" s="126"/>
      <c r="AY94" s="126"/>
      <c r="AZ94" s="126"/>
      <c r="BA94" s="124">
        <v>0</v>
      </c>
      <c r="BB94" s="128">
        <v>9.6361000000000002E-2</v>
      </c>
      <c r="BC94" s="124">
        <v>0</v>
      </c>
      <c r="BD94" s="124">
        <v>0</v>
      </c>
      <c r="BE94" s="127">
        <v>-0.123714</v>
      </c>
      <c r="BF94" s="127">
        <v>-0.109</v>
      </c>
      <c r="BG94" s="127">
        <v>-2.7584999999999998E-2</v>
      </c>
      <c r="BH94" s="127">
        <v>-1.5997999999999998E-2</v>
      </c>
      <c r="BI94" s="127">
        <v>-6.4590999999999996E-2</v>
      </c>
      <c r="BJ94" s="124">
        <v>0</v>
      </c>
      <c r="BK94" s="128">
        <v>2.4885999999999998E-2</v>
      </c>
      <c r="BL94" s="128">
        <v>1.1554E-2</v>
      </c>
      <c r="BM94" s="128">
        <v>0.22444800000000001</v>
      </c>
      <c r="BN94" s="128">
        <v>0.08</v>
      </c>
      <c r="BO94" s="126"/>
      <c r="BP94" s="126"/>
      <c r="BQ94" s="126"/>
      <c r="BR94" s="126"/>
      <c r="BS94" s="126"/>
      <c r="BT94" s="126"/>
      <c r="BU94" s="126"/>
      <c r="BV94" s="126"/>
      <c r="BW94" s="126"/>
      <c r="BX94" s="126"/>
      <c r="BY94" s="126"/>
      <c r="BZ94" s="123">
        <v>1.34671736</v>
      </c>
      <c r="CA94" s="123">
        <v>1.34671736</v>
      </c>
      <c r="CB94" s="123">
        <v>0</v>
      </c>
      <c r="CC94" s="123">
        <v>0</v>
      </c>
      <c r="CD94" s="123">
        <v>0</v>
      </c>
      <c r="CE94" s="123">
        <v>1.9900600799999999</v>
      </c>
      <c r="CF94" s="123">
        <v>3.7809350500000001</v>
      </c>
      <c r="CG94" s="123">
        <v>4.2050898800000001</v>
      </c>
      <c r="CH94" s="123">
        <v>4.1263517700000003</v>
      </c>
      <c r="CI94" s="123">
        <v>5.1039180499999999</v>
      </c>
      <c r="CJ94" s="123">
        <v>5.21158652</v>
      </c>
      <c r="CK94" s="123">
        <v>5.28186395</v>
      </c>
      <c r="CL94" s="123">
        <v>5.4196742599999999</v>
      </c>
      <c r="CM94" s="123">
        <v>1.4697099600000001</v>
      </c>
      <c r="CN94" s="126"/>
      <c r="CO94" s="126"/>
      <c r="CP94" s="126"/>
      <c r="CQ94" s="126"/>
      <c r="CR94" s="126"/>
      <c r="CS94" s="126"/>
      <c r="CT94" s="126"/>
      <c r="CU94" s="126"/>
      <c r="CV94" s="126"/>
      <c r="CW94" s="126"/>
      <c r="CX94" s="126"/>
      <c r="CY94" s="125">
        <v>46142</v>
      </c>
      <c r="CZ94" s="125">
        <v>46142</v>
      </c>
      <c r="DA94" s="125">
        <v>46053</v>
      </c>
      <c r="DB94" s="125">
        <v>46053</v>
      </c>
      <c r="DC94" s="125">
        <v>46053</v>
      </c>
      <c r="DD94" s="125">
        <v>46022</v>
      </c>
      <c r="DE94" s="125">
        <v>45991</v>
      </c>
      <c r="DF94" s="125">
        <v>45961</v>
      </c>
      <c r="DG94" s="125">
        <v>45930</v>
      </c>
      <c r="DH94" s="125">
        <v>45900</v>
      </c>
      <c r="DI94" s="125">
        <v>45869</v>
      </c>
      <c r="DJ94" s="125">
        <v>45838</v>
      </c>
      <c r="DK94" s="125">
        <v>45808</v>
      </c>
      <c r="DL94" s="125">
        <v>45777</v>
      </c>
      <c r="DM94" s="126"/>
      <c r="DN94" s="126"/>
      <c r="DO94" s="126"/>
      <c r="DP94" s="126"/>
      <c r="DQ94" s="126"/>
      <c r="DR94" s="126"/>
      <c r="DS94" s="126"/>
      <c r="DT94" s="126"/>
      <c r="DU94" s="126"/>
      <c r="DV94" s="126"/>
      <c r="DW94" s="126"/>
      <c r="DX94" s="126" t="s">
        <v>150</v>
      </c>
      <c r="DY94" s="126" t="s">
        <v>150</v>
      </c>
      <c r="DZ94" s="126" t="s">
        <v>150</v>
      </c>
      <c r="EA94" s="126" t="s">
        <v>150</v>
      </c>
      <c r="EB94" s="126" t="s">
        <v>150</v>
      </c>
      <c r="EC94" s="126" t="s">
        <v>150</v>
      </c>
      <c r="ED94" s="126" t="s">
        <v>150</v>
      </c>
      <c r="EE94" s="126" t="s">
        <v>150</v>
      </c>
      <c r="EF94" s="126" t="s">
        <v>150</v>
      </c>
      <c r="EG94" s="126" t="s">
        <v>150</v>
      </c>
      <c r="EH94" s="126" t="s">
        <v>150</v>
      </c>
      <c r="EI94" s="126" t="s">
        <v>150</v>
      </c>
      <c r="EJ94" s="126" t="s">
        <v>150</v>
      </c>
      <c r="EK94" s="126" t="s">
        <v>150</v>
      </c>
      <c r="EL94" s="126"/>
      <c r="EM94" s="126"/>
      <c r="EN94" s="126"/>
      <c r="EO94" s="126"/>
      <c r="EP94" s="126"/>
      <c r="EQ94" s="126"/>
      <c r="ER94" s="126"/>
      <c r="ES94" s="126"/>
      <c r="ET94" s="126"/>
      <c r="EU94" s="126"/>
      <c r="EV94" s="126"/>
      <c r="EW94" s="126" t="s">
        <v>151</v>
      </c>
      <c r="EX94" s="126" t="s">
        <v>152</v>
      </c>
      <c r="EY94" s="123">
        <v>1212.3293454499999</v>
      </c>
      <c r="EZ94" s="126"/>
      <c r="FA94" s="126" t="s">
        <v>196</v>
      </c>
      <c r="FB94" s="126" t="s">
        <v>196</v>
      </c>
      <c r="FC94" s="126" t="s">
        <v>196</v>
      </c>
      <c r="FD94" s="126" t="s">
        <v>196</v>
      </c>
      <c r="FE94" s="126" t="s">
        <v>196</v>
      </c>
      <c r="FF94" s="126" t="s">
        <v>196</v>
      </c>
      <c r="FG94" s="126" t="s">
        <v>196</v>
      </c>
      <c r="FH94" s="126" t="s">
        <v>196</v>
      </c>
      <c r="FI94" s="126" t="s">
        <v>157</v>
      </c>
      <c r="FJ94" s="126" t="s">
        <v>157</v>
      </c>
      <c r="FK94" s="126" t="s">
        <v>157</v>
      </c>
      <c r="FL94" s="126" t="s">
        <v>157</v>
      </c>
      <c r="FM94" s="126" t="s">
        <v>157</v>
      </c>
      <c r="FN94" s="126" t="s">
        <v>157</v>
      </c>
      <c r="FO94" s="126"/>
      <c r="FP94" s="126"/>
      <c r="FQ94" s="126"/>
      <c r="FR94" s="126"/>
      <c r="FS94" s="126"/>
      <c r="FT94" s="126"/>
      <c r="FU94" s="126"/>
      <c r="FV94" s="126"/>
      <c r="FW94" s="126"/>
      <c r="FX94" s="126"/>
      <c r="FY94" s="126"/>
      <c r="FZ94" s="126" t="s">
        <v>291</v>
      </c>
      <c r="GA94" s="126" t="s">
        <v>146</v>
      </c>
    </row>
    <row r="95" spans="1:183" ht="14.25" customHeight="1">
      <c r="A95" s="121">
        <v>93</v>
      </c>
      <c r="B95" s="121" t="s">
        <v>248</v>
      </c>
      <c r="C95" s="122">
        <v>1.2799999999999999E-4</v>
      </c>
      <c r="D95" s="122">
        <v>1.2799999999999999E-4</v>
      </c>
      <c r="E95" s="122">
        <v>1.2799999999999999E-4</v>
      </c>
      <c r="F95" s="122">
        <v>1.2799999999999999E-4</v>
      </c>
      <c r="G95" s="122">
        <v>1.2799999999999999E-4</v>
      </c>
      <c r="H95" s="122">
        <v>1.2799999999999999E-4</v>
      </c>
      <c r="I95" s="122">
        <v>1.4799999999999999E-4</v>
      </c>
      <c r="J95" s="122">
        <v>1.4799999999999999E-4</v>
      </c>
      <c r="K95" s="122">
        <v>1.4799999999999999E-4</v>
      </c>
      <c r="L95" s="122">
        <v>1.7799999999999999E-4</v>
      </c>
      <c r="M95" s="122">
        <v>1.7799999999999999E-4</v>
      </c>
      <c r="N95" s="122">
        <v>1.7799999999999999E-4</v>
      </c>
      <c r="O95" s="122">
        <v>1.74E-4</v>
      </c>
      <c r="P95" s="122">
        <v>1.74E-4</v>
      </c>
      <c r="Q95" s="122">
        <v>1.74E-4</v>
      </c>
      <c r="R95" s="122">
        <v>1.74E-4</v>
      </c>
      <c r="S95" s="122">
        <v>1.74E-4</v>
      </c>
      <c r="T95" s="122">
        <v>1.74E-4</v>
      </c>
      <c r="U95" s="122">
        <v>1.2400000000000001E-4</v>
      </c>
      <c r="V95" s="122">
        <v>1.2400000000000001E-4</v>
      </c>
      <c r="W95" s="122">
        <v>1.2400000000000001E-4</v>
      </c>
      <c r="X95" s="122">
        <v>1.2400000000000001E-4</v>
      </c>
      <c r="Y95" s="122">
        <v>1.2400000000000001E-4</v>
      </c>
      <c r="Z95" s="122">
        <v>1.2400000000000001E-4</v>
      </c>
      <c r="AA95" s="122">
        <v>5.5000000000000002E-5</v>
      </c>
      <c r="AB95" s="123">
        <v>9.3428999999999998E-2</v>
      </c>
      <c r="AC95" s="123">
        <v>9.3428999999999998E-2</v>
      </c>
      <c r="AD95" s="123">
        <v>9.3428999999999998E-2</v>
      </c>
      <c r="AE95" s="123">
        <v>9.3428999999999998E-2</v>
      </c>
      <c r="AF95" s="123">
        <v>9.3428999999999998E-2</v>
      </c>
      <c r="AG95" s="123">
        <v>9.3428999999999998E-2</v>
      </c>
      <c r="AH95" s="123">
        <v>0.107894</v>
      </c>
      <c r="AI95" s="123">
        <v>0.107894</v>
      </c>
      <c r="AJ95" s="123">
        <v>0.107894</v>
      </c>
      <c r="AK95" s="123">
        <v>0.12926499999999999</v>
      </c>
      <c r="AL95" s="123">
        <v>0.12926499999999999</v>
      </c>
      <c r="AM95" s="123">
        <v>0.12926499999999999</v>
      </c>
      <c r="AN95" s="123">
        <v>0.12629899999999999</v>
      </c>
      <c r="AO95" s="123">
        <v>0.12629899999999999</v>
      </c>
      <c r="AP95" s="123">
        <v>0.12629899999999999</v>
      </c>
      <c r="AQ95" s="123">
        <v>0.12629899999999999</v>
      </c>
      <c r="AR95" s="123">
        <v>0.12629899999999999</v>
      </c>
      <c r="AS95" s="123">
        <v>0.12629899999999999</v>
      </c>
      <c r="AT95" s="123">
        <v>8.9968999999999993E-2</v>
      </c>
      <c r="AU95" s="123">
        <v>8.9968999999999993E-2</v>
      </c>
      <c r="AV95" s="123">
        <v>8.9968999999999993E-2</v>
      </c>
      <c r="AW95" s="123">
        <v>8.9968999999999993E-2</v>
      </c>
      <c r="AX95" s="123">
        <v>8.9968999999999993E-2</v>
      </c>
      <c r="AY95" s="123">
        <v>8.9968999999999993E-2</v>
      </c>
      <c r="AZ95" s="123">
        <v>4.0195000000000002E-2</v>
      </c>
      <c r="BA95" s="124">
        <v>0</v>
      </c>
      <c r="BB95" s="124">
        <v>0</v>
      </c>
      <c r="BC95" s="124">
        <v>0</v>
      </c>
      <c r="BD95" s="124">
        <v>0</v>
      </c>
      <c r="BE95" s="124">
        <v>0</v>
      </c>
      <c r="BF95" s="127">
        <v>-1.4465E-2</v>
      </c>
      <c r="BG95" s="124">
        <v>0</v>
      </c>
      <c r="BH95" s="124">
        <v>0</v>
      </c>
      <c r="BI95" s="127">
        <v>-2.1371000000000001E-2</v>
      </c>
      <c r="BJ95" s="124">
        <v>0</v>
      </c>
      <c r="BK95" s="124">
        <v>0</v>
      </c>
      <c r="BL95" s="128">
        <v>2.9659999999999999E-3</v>
      </c>
      <c r="BM95" s="124">
        <v>0</v>
      </c>
      <c r="BN95" s="124">
        <v>0</v>
      </c>
      <c r="BO95" s="124">
        <v>0</v>
      </c>
      <c r="BP95" s="124">
        <v>0</v>
      </c>
      <c r="BQ95" s="124">
        <v>0</v>
      </c>
      <c r="BR95" s="128">
        <v>3.6330000000000001E-2</v>
      </c>
      <c r="BS95" s="124">
        <v>0</v>
      </c>
      <c r="BT95" s="124">
        <v>0</v>
      </c>
      <c r="BU95" s="124">
        <v>0</v>
      </c>
      <c r="BV95" s="124">
        <v>0</v>
      </c>
      <c r="BW95" s="124">
        <v>0</v>
      </c>
      <c r="BX95" s="128">
        <v>4.9773999999999999E-2</v>
      </c>
      <c r="BY95" s="124">
        <v>0</v>
      </c>
      <c r="BZ95" s="123">
        <v>1.20146518</v>
      </c>
      <c r="CA95" s="123">
        <v>1.20146518</v>
      </c>
      <c r="CB95" s="123">
        <v>1.20146518</v>
      </c>
      <c r="CC95" s="123">
        <v>1.5028963799999999</v>
      </c>
      <c r="CD95" s="123">
        <v>1.5028963799999999</v>
      </c>
      <c r="CE95" s="123">
        <v>1.5028963799999999</v>
      </c>
      <c r="CF95" s="123">
        <v>1.61134069</v>
      </c>
      <c r="CG95" s="123">
        <v>1.61134069</v>
      </c>
      <c r="CH95" s="123">
        <v>1.61134069</v>
      </c>
      <c r="CI95" s="123">
        <v>2.1606196899999999</v>
      </c>
      <c r="CJ95" s="123">
        <v>2.1606196899999999</v>
      </c>
      <c r="CK95" s="123">
        <v>2.1606196899999999</v>
      </c>
      <c r="CL95" s="123">
        <v>2.06659025</v>
      </c>
      <c r="CM95" s="123">
        <v>2.06659025</v>
      </c>
      <c r="CN95" s="123">
        <v>2.06659025</v>
      </c>
      <c r="CO95" s="123">
        <v>2.4018147000000001</v>
      </c>
      <c r="CP95" s="123">
        <v>2.4018147000000001</v>
      </c>
      <c r="CQ95" s="123">
        <v>2.4018147000000001</v>
      </c>
      <c r="CR95" s="123">
        <v>1.3777869199999999</v>
      </c>
      <c r="CS95" s="123">
        <v>1.3777869199999999</v>
      </c>
      <c r="CT95" s="123">
        <v>1.3777869199999999</v>
      </c>
      <c r="CU95" s="123">
        <v>1.3777869199999999</v>
      </c>
      <c r="CV95" s="123">
        <v>1.3777869199999999</v>
      </c>
      <c r="CW95" s="123">
        <v>1.3777869199999999</v>
      </c>
      <c r="CX95" s="123">
        <v>0.54006445000000003</v>
      </c>
      <c r="CY95" s="125">
        <v>46112</v>
      </c>
      <c r="CZ95" s="125">
        <v>46112</v>
      </c>
      <c r="DA95" s="125">
        <v>46112</v>
      </c>
      <c r="DB95" s="125">
        <v>46022</v>
      </c>
      <c r="DC95" s="125">
        <v>46022</v>
      </c>
      <c r="DD95" s="125">
        <v>46022</v>
      </c>
      <c r="DE95" s="125">
        <v>45930</v>
      </c>
      <c r="DF95" s="125">
        <v>45930</v>
      </c>
      <c r="DG95" s="125">
        <v>45930</v>
      </c>
      <c r="DH95" s="125">
        <v>45838</v>
      </c>
      <c r="DI95" s="125">
        <v>45838</v>
      </c>
      <c r="DJ95" s="125">
        <v>45838</v>
      </c>
      <c r="DK95" s="125">
        <v>45747</v>
      </c>
      <c r="DL95" s="125">
        <v>45747</v>
      </c>
      <c r="DM95" s="125">
        <v>45747</v>
      </c>
      <c r="DN95" s="125">
        <v>45657</v>
      </c>
      <c r="DO95" s="125">
        <v>45657</v>
      </c>
      <c r="DP95" s="125">
        <v>45657</v>
      </c>
      <c r="DQ95" s="125">
        <v>45473</v>
      </c>
      <c r="DR95" s="125">
        <v>45473</v>
      </c>
      <c r="DS95" s="125">
        <v>45473</v>
      </c>
      <c r="DT95" s="125">
        <v>45473</v>
      </c>
      <c r="DU95" s="125">
        <v>45473</v>
      </c>
      <c r="DV95" s="125">
        <v>45473</v>
      </c>
      <c r="DW95" s="125">
        <v>45291</v>
      </c>
      <c r="DX95" s="126" t="s">
        <v>150</v>
      </c>
      <c r="DY95" s="126" t="s">
        <v>150</v>
      </c>
      <c r="DZ95" s="126" t="s">
        <v>150</v>
      </c>
      <c r="EA95" s="126" t="s">
        <v>150</v>
      </c>
      <c r="EB95" s="126" t="s">
        <v>150</v>
      </c>
      <c r="EC95" s="126" t="s">
        <v>150</v>
      </c>
      <c r="ED95" s="126" t="s">
        <v>150</v>
      </c>
      <c r="EE95" s="126" t="s">
        <v>150</v>
      </c>
      <c r="EF95" s="126" t="s">
        <v>150</v>
      </c>
      <c r="EG95" s="126" t="s">
        <v>150</v>
      </c>
      <c r="EH95" s="126" t="s">
        <v>150</v>
      </c>
      <c r="EI95" s="126" t="s">
        <v>150</v>
      </c>
      <c r="EJ95" s="126" t="s">
        <v>150</v>
      </c>
      <c r="EK95" s="126" t="s">
        <v>150</v>
      </c>
      <c r="EL95" s="126" t="s">
        <v>150</v>
      </c>
      <c r="EM95" s="126" t="s">
        <v>150</v>
      </c>
      <c r="EN95" s="126" t="s">
        <v>150</v>
      </c>
      <c r="EO95" s="126" t="s">
        <v>150</v>
      </c>
      <c r="EP95" s="126" t="s">
        <v>150</v>
      </c>
      <c r="EQ95" s="126" t="s">
        <v>150</v>
      </c>
      <c r="ER95" s="126" t="s">
        <v>150</v>
      </c>
      <c r="ES95" s="126" t="s">
        <v>150</v>
      </c>
      <c r="ET95" s="126" t="s">
        <v>150</v>
      </c>
      <c r="EU95" s="126" t="s">
        <v>150</v>
      </c>
      <c r="EV95" s="126" t="s">
        <v>150</v>
      </c>
      <c r="EW95" s="126" t="s">
        <v>151</v>
      </c>
      <c r="EX95" s="126" t="s">
        <v>199</v>
      </c>
      <c r="EY95" s="123">
        <v>92449.744103930003</v>
      </c>
      <c r="EZ95" s="126" t="s">
        <v>161</v>
      </c>
      <c r="FA95" s="126" t="s">
        <v>144</v>
      </c>
      <c r="FB95" s="126" t="s">
        <v>144</v>
      </c>
      <c r="FC95" s="126" t="s">
        <v>144</v>
      </c>
      <c r="FD95" s="126" t="s">
        <v>144</v>
      </c>
      <c r="FE95" s="126" t="s">
        <v>144</v>
      </c>
      <c r="FF95" s="126" t="s">
        <v>144</v>
      </c>
      <c r="FG95" s="126" t="s">
        <v>144</v>
      </c>
      <c r="FH95" s="126" t="s">
        <v>144</v>
      </c>
      <c r="FI95" s="126" t="s">
        <v>144</v>
      </c>
      <c r="FJ95" s="126" t="s">
        <v>144</v>
      </c>
      <c r="FK95" s="126" t="s">
        <v>144</v>
      </c>
      <c r="FL95" s="126" t="s">
        <v>144</v>
      </c>
      <c r="FM95" s="126" t="s">
        <v>144</v>
      </c>
      <c r="FN95" s="126" t="s">
        <v>144</v>
      </c>
      <c r="FO95" s="126" t="s">
        <v>144</v>
      </c>
      <c r="FP95" s="126" t="s">
        <v>144</v>
      </c>
      <c r="FQ95" s="126" t="s">
        <v>144</v>
      </c>
      <c r="FR95" s="126" t="s">
        <v>144</v>
      </c>
      <c r="FS95" s="126" t="s">
        <v>144</v>
      </c>
      <c r="FT95" s="126" t="s">
        <v>144</v>
      </c>
      <c r="FU95" s="126" t="s">
        <v>144</v>
      </c>
      <c r="FV95" s="126"/>
      <c r="FW95" s="126" t="s">
        <v>144</v>
      </c>
      <c r="FX95" s="126" t="s">
        <v>144</v>
      </c>
      <c r="FY95" s="126" t="s">
        <v>144</v>
      </c>
      <c r="FZ95" s="126" t="s">
        <v>249</v>
      </c>
      <c r="GA95" s="126" t="s">
        <v>163</v>
      </c>
    </row>
    <row r="96" spans="1:183" ht="14.25" customHeight="1">
      <c r="A96" s="121">
        <v>94</v>
      </c>
      <c r="B96" s="121" t="s">
        <v>441</v>
      </c>
      <c r="C96" s="122">
        <v>1.01E-4</v>
      </c>
      <c r="D96" s="122">
        <v>1.01E-4</v>
      </c>
      <c r="E96" s="122">
        <v>1.01E-4</v>
      </c>
      <c r="F96" s="122">
        <v>1.01E-4</v>
      </c>
      <c r="G96" s="122">
        <v>1.01E-4</v>
      </c>
      <c r="H96" s="122">
        <v>1E-4</v>
      </c>
      <c r="I96" s="122">
        <v>1E-4</v>
      </c>
      <c r="J96" s="122">
        <v>1E-4</v>
      </c>
      <c r="K96" s="122">
        <v>1E-4</v>
      </c>
      <c r="L96" s="122">
        <v>1.08E-4</v>
      </c>
      <c r="M96" s="122">
        <v>1.05E-4</v>
      </c>
      <c r="N96" s="122">
        <v>1.1E-4</v>
      </c>
      <c r="O96" s="122">
        <v>1.03E-4</v>
      </c>
      <c r="P96" s="122">
        <v>1E-4</v>
      </c>
      <c r="Q96" s="122">
        <v>8.0000000000000007E-5</v>
      </c>
      <c r="R96" s="122">
        <v>7.7000000000000001E-5</v>
      </c>
      <c r="S96" s="122">
        <v>7.4999999999999993E-5</v>
      </c>
      <c r="T96" s="122">
        <v>7.4999999999999993E-5</v>
      </c>
      <c r="U96" s="122">
        <v>7.7000000000000001E-5</v>
      </c>
      <c r="V96" s="122">
        <v>7.7000000000000001E-5</v>
      </c>
      <c r="W96" s="122">
        <v>7.8999999999999996E-5</v>
      </c>
      <c r="X96" s="122">
        <v>7.8999999999999996E-5</v>
      </c>
      <c r="Y96" s="122">
        <v>7.6000000000000004E-5</v>
      </c>
      <c r="Z96" s="122">
        <v>7.3999999999999996E-5</v>
      </c>
      <c r="AA96" s="122">
        <v>6.3999999999999997E-5</v>
      </c>
      <c r="AB96" s="123">
        <v>7.3169999999999999E-2</v>
      </c>
      <c r="AC96" s="123">
        <v>7.3169999999999999E-2</v>
      </c>
      <c r="AD96" s="123">
        <v>7.3169999999999999E-2</v>
      </c>
      <c r="AE96" s="123">
        <v>7.3119000000000003E-2</v>
      </c>
      <c r="AF96" s="123">
        <v>7.3733000000000007E-2</v>
      </c>
      <c r="AG96" s="123">
        <v>7.2913000000000006E-2</v>
      </c>
      <c r="AH96" s="123">
        <v>7.2913000000000006E-2</v>
      </c>
      <c r="AI96" s="123">
        <v>7.3096999999999995E-2</v>
      </c>
      <c r="AJ96" s="123">
        <v>7.3096999999999995E-2</v>
      </c>
      <c r="AK96" s="123">
        <v>7.8301999999999997E-2</v>
      </c>
      <c r="AL96" s="123">
        <v>7.6066999999999996E-2</v>
      </c>
      <c r="AM96" s="123">
        <v>7.9822000000000004E-2</v>
      </c>
      <c r="AN96" s="123">
        <v>7.5024999999999994E-2</v>
      </c>
      <c r="AO96" s="123">
        <v>7.2888999999999995E-2</v>
      </c>
      <c r="AP96" s="123">
        <v>5.8361999999999997E-2</v>
      </c>
      <c r="AQ96" s="123">
        <v>5.5718999999999998E-2</v>
      </c>
      <c r="AR96" s="123">
        <v>5.4324999999999998E-2</v>
      </c>
      <c r="AS96" s="123">
        <v>5.4324999999999998E-2</v>
      </c>
      <c r="AT96" s="123">
        <v>5.5890000000000002E-2</v>
      </c>
      <c r="AU96" s="123">
        <v>5.5788999999999998E-2</v>
      </c>
      <c r="AV96" s="123">
        <v>5.7479000000000002E-2</v>
      </c>
      <c r="AW96" s="123">
        <v>5.7479000000000002E-2</v>
      </c>
      <c r="AX96" s="123">
        <v>5.5363000000000002E-2</v>
      </c>
      <c r="AY96" s="123">
        <v>5.4040999999999999E-2</v>
      </c>
      <c r="AZ96" s="123">
        <v>4.6385000000000003E-2</v>
      </c>
      <c r="BA96" s="124">
        <v>0</v>
      </c>
      <c r="BB96" s="124">
        <v>0</v>
      </c>
      <c r="BC96" s="128">
        <v>5.1E-5</v>
      </c>
      <c r="BD96" s="127">
        <v>-6.1399999999999996E-4</v>
      </c>
      <c r="BE96" s="128">
        <v>8.1999999999999998E-4</v>
      </c>
      <c r="BF96" s="124">
        <v>0</v>
      </c>
      <c r="BG96" s="127">
        <v>-1.84E-4</v>
      </c>
      <c r="BH96" s="124">
        <v>0</v>
      </c>
      <c r="BI96" s="127">
        <v>-5.2050000000000004E-3</v>
      </c>
      <c r="BJ96" s="128">
        <v>2.235E-3</v>
      </c>
      <c r="BK96" s="127">
        <v>-3.7550000000000001E-3</v>
      </c>
      <c r="BL96" s="128">
        <v>4.797E-3</v>
      </c>
      <c r="BM96" s="128">
        <v>2.1359999999999999E-3</v>
      </c>
      <c r="BN96" s="128">
        <v>1.4527E-2</v>
      </c>
      <c r="BO96" s="128">
        <v>2.643E-3</v>
      </c>
      <c r="BP96" s="128">
        <v>1.3940000000000001E-3</v>
      </c>
      <c r="BQ96" s="124">
        <v>0</v>
      </c>
      <c r="BR96" s="127">
        <v>-1.565E-3</v>
      </c>
      <c r="BS96" s="128">
        <v>1.01E-4</v>
      </c>
      <c r="BT96" s="127">
        <v>-1.6900000000000001E-3</v>
      </c>
      <c r="BU96" s="124">
        <v>0</v>
      </c>
      <c r="BV96" s="128">
        <v>2.1159999999999998E-3</v>
      </c>
      <c r="BW96" s="128">
        <v>1.322E-3</v>
      </c>
      <c r="BX96" s="128">
        <v>7.6559999999999996E-3</v>
      </c>
      <c r="BY96" s="124">
        <v>0</v>
      </c>
      <c r="BZ96" s="123">
        <v>0.94094133000000002</v>
      </c>
      <c r="CA96" s="123">
        <v>0.94094133000000002</v>
      </c>
      <c r="CB96" s="123">
        <v>0.94094133000000002</v>
      </c>
      <c r="CC96" s="123">
        <v>1.10980967</v>
      </c>
      <c r="CD96" s="123">
        <v>1.0947033100000001</v>
      </c>
      <c r="CE96" s="123">
        <v>1.17287656</v>
      </c>
      <c r="CF96" s="123">
        <v>1.18462713</v>
      </c>
      <c r="CG96" s="123">
        <v>1.18087067</v>
      </c>
      <c r="CH96" s="123">
        <v>1.0916656199999999</v>
      </c>
      <c r="CI96" s="123">
        <v>1.1723703700000001</v>
      </c>
      <c r="CJ96" s="123">
        <v>1.1629325500000001</v>
      </c>
      <c r="CK96" s="123">
        <v>1.33419708</v>
      </c>
      <c r="CL96" s="123">
        <v>1.3355681800000001</v>
      </c>
      <c r="CM96" s="123">
        <v>1.3390711200000001</v>
      </c>
      <c r="CN96" s="123">
        <v>0.95495878999999995</v>
      </c>
      <c r="CO96" s="123">
        <v>0.81951527999999996</v>
      </c>
      <c r="CP96" s="123">
        <v>0.89385638000000001</v>
      </c>
      <c r="CQ96" s="123">
        <v>1.0330927700000001</v>
      </c>
      <c r="CR96" s="123">
        <v>1.0120362199999999</v>
      </c>
      <c r="CS96" s="123">
        <v>1.00823694</v>
      </c>
      <c r="CT96" s="123">
        <v>1.0911093300000001</v>
      </c>
      <c r="CU96" s="123">
        <v>1.0104589799999999</v>
      </c>
      <c r="CV96" s="123">
        <v>0.93483006000000002</v>
      </c>
      <c r="CW96" s="123">
        <v>0.82758487000000003</v>
      </c>
      <c r="CX96" s="123">
        <v>0.64464385999999996</v>
      </c>
      <c r="CY96" s="125">
        <v>46112</v>
      </c>
      <c r="CZ96" s="125">
        <v>46112</v>
      </c>
      <c r="DA96" s="125">
        <v>46112</v>
      </c>
      <c r="DB96" s="125">
        <v>46081</v>
      </c>
      <c r="DC96" s="125">
        <v>46053</v>
      </c>
      <c r="DD96" s="125">
        <v>46022</v>
      </c>
      <c r="DE96" s="125">
        <v>45991</v>
      </c>
      <c r="DF96" s="125">
        <v>45961</v>
      </c>
      <c r="DG96" s="125">
        <v>45930</v>
      </c>
      <c r="DH96" s="125">
        <v>45900</v>
      </c>
      <c r="DI96" s="125">
        <v>45869</v>
      </c>
      <c r="DJ96" s="125">
        <v>45838</v>
      </c>
      <c r="DK96" s="125">
        <v>45808</v>
      </c>
      <c r="DL96" s="125">
        <v>45777</v>
      </c>
      <c r="DM96" s="125">
        <v>45747</v>
      </c>
      <c r="DN96" s="125">
        <v>45716</v>
      </c>
      <c r="DO96" s="125">
        <v>45688</v>
      </c>
      <c r="DP96" s="125">
        <v>45657</v>
      </c>
      <c r="DQ96" s="125">
        <v>45626</v>
      </c>
      <c r="DR96" s="125">
        <v>45596</v>
      </c>
      <c r="DS96" s="125">
        <v>45565</v>
      </c>
      <c r="DT96" s="125">
        <v>45535</v>
      </c>
      <c r="DU96" s="125">
        <v>45504</v>
      </c>
      <c r="DV96" s="125">
        <v>45473</v>
      </c>
      <c r="DW96" s="125">
        <v>45443</v>
      </c>
      <c r="DX96" s="126" t="s">
        <v>150</v>
      </c>
      <c r="DY96" s="126" t="s">
        <v>150</v>
      </c>
      <c r="DZ96" s="126" t="s">
        <v>150</v>
      </c>
      <c r="EA96" s="126" t="s">
        <v>150</v>
      </c>
      <c r="EB96" s="126" t="s">
        <v>150</v>
      </c>
      <c r="EC96" s="126" t="s">
        <v>150</v>
      </c>
      <c r="ED96" s="126" t="s">
        <v>150</v>
      </c>
      <c r="EE96" s="126" t="s">
        <v>150</v>
      </c>
      <c r="EF96" s="126" t="s">
        <v>150</v>
      </c>
      <c r="EG96" s="126" t="s">
        <v>150</v>
      </c>
      <c r="EH96" s="126" t="s">
        <v>150</v>
      </c>
      <c r="EI96" s="126" t="s">
        <v>150</v>
      </c>
      <c r="EJ96" s="126" t="s">
        <v>150</v>
      </c>
      <c r="EK96" s="126" t="s">
        <v>150</v>
      </c>
      <c r="EL96" s="126" t="s">
        <v>150</v>
      </c>
      <c r="EM96" s="126" t="s">
        <v>150</v>
      </c>
      <c r="EN96" s="126" t="s">
        <v>150</v>
      </c>
      <c r="EO96" s="126" t="s">
        <v>150</v>
      </c>
      <c r="EP96" s="126" t="s">
        <v>150</v>
      </c>
      <c r="EQ96" s="126" t="s">
        <v>150</v>
      </c>
      <c r="ER96" s="126" t="s">
        <v>150</v>
      </c>
      <c r="ES96" s="126" t="s">
        <v>150</v>
      </c>
      <c r="ET96" s="126" t="s">
        <v>150</v>
      </c>
      <c r="EU96" s="126" t="s">
        <v>150</v>
      </c>
      <c r="EV96" s="126" t="s">
        <v>150</v>
      </c>
      <c r="EW96" s="126" t="s">
        <v>151</v>
      </c>
      <c r="EX96" s="126" t="s">
        <v>173</v>
      </c>
      <c r="EY96" s="123">
        <v>43382.195277840001</v>
      </c>
      <c r="EZ96" s="126" t="s">
        <v>153</v>
      </c>
      <c r="FA96" s="126" t="s">
        <v>144</v>
      </c>
      <c r="FB96" s="126" t="s">
        <v>144</v>
      </c>
      <c r="FC96" s="126" t="s">
        <v>144</v>
      </c>
      <c r="FD96" s="126" t="s">
        <v>144</v>
      </c>
      <c r="FE96" s="126" t="s">
        <v>144</v>
      </c>
      <c r="FF96" s="126" t="s">
        <v>144</v>
      </c>
      <c r="FG96" s="126" t="s">
        <v>144</v>
      </c>
      <c r="FH96" s="126" t="s">
        <v>157</v>
      </c>
      <c r="FI96" s="126" t="s">
        <v>157</v>
      </c>
      <c r="FJ96" s="126" t="s">
        <v>157</v>
      </c>
      <c r="FK96" s="126" t="s">
        <v>144</v>
      </c>
      <c r="FL96" s="126" t="s">
        <v>157</v>
      </c>
      <c r="FM96" s="126" t="s">
        <v>144</v>
      </c>
      <c r="FN96" s="126" t="s">
        <v>144</v>
      </c>
      <c r="FO96" s="126" t="s">
        <v>157</v>
      </c>
      <c r="FP96" s="126" t="s">
        <v>157</v>
      </c>
      <c r="FQ96" s="126" t="s">
        <v>157</v>
      </c>
      <c r="FR96" s="126" t="s">
        <v>157</v>
      </c>
      <c r="FS96" s="126" t="s">
        <v>157</v>
      </c>
      <c r="FT96" s="126" t="s">
        <v>157</v>
      </c>
      <c r="FU96" s="126" t="s">
        <v>157</v>
      </c>
      <c r="FV96" s="126" t="s">
        <v>157</v>
      </c>
      <c r="FW96" s="126" t="s">
        <v>157</v>
      </c>
      <c r="FX96" s="126" t="s">
        <v>157</v>
      </c>
      <c r="FY96" s="126" t="s">
        <v>157</v>
      </c>
      <c r="FZ96" s="126" t="s">
        <v>211</v>
      </c>
      <c r="GA96" s="126" t="s">
        <v>212</v>
      </c>
    </row>
    <row r="97" spans="1:183" ht="14.25" customHeight="1">
      <c r="A97" s="121">
        <v>95</v>
      </c>
      <c r="B97" s="121" t="s">
        <v>442</v>
      </c>
      <c r="C97" s="122">
        <v>8.6000000000000003E-5</v>
      </c>
      <c r="D97" s="122">
        <v>8.6000000000000003E-5</v>
      </c>
      <c r="E97" s="122">
        <v>8.6000000000000003E-5</v>
      </c>
      <c r="F97" s="122">
        <v>8.6000000000000003E-5</v>
      </c>
      <c r="G97" s="122">
        <v>8.6000000000000003E-5</v>
      </c>
      <c r="H97" s="122">
        <v>8.6000000000000003E-5</v>
      </c>
      <c r="I97" s="122">
        <v>8.6000000000000003E-5</v>
      </c>
      <c r="J97" s="122">
        <v>8.6000000000000003E-5</v>
      </c>
      <c r="K97" s="122">
        <v>8.6000000000000003E-5</v>
      </c>
      <c r="L97" s="122">
        <v>8.6000000000000003E-5</v>
      </c>
      <c r="M97" s="122">
        <v>8.6000000000000003E-5</v>
      </c>
      <c r="N97" s="122">
        <v>8.6000000000000003E-5</v>
      </c>
      <c r="O97" s="122">
        <v>8.6000000000000003E-5</v>
      </c>
      <c r="P97" s="122">
        <v>8.6000000000000003E-5</v>
      </c>
      <c r="Q97" s="122">
        <v>8.6000000000000003E-5</v>
      </c>
      <c r="R97" s="122">
        <v>8.6000000000000003E-5</v>
      </c>
      <c r="S97" s="122">
        <v>8.6000000000000003E-5</v>
      </c>
      <c r="T97" s="122">
        <v>8.6000000000000003E-5</v>
      </c>
      <c r="U97" s="122">
        <v>8.6000000000000003E-5</v>
      </c>
      <c r="V97" s="122">
        <v>8.6000000000000003E-5</v>
      </c>
      <c r="W97" s="122">
        <v>8.6000000000000003E-5</v>
      </c>
      <c r="X97" s="122">
        <v>8.6000000000000003E-5</v>
      </c>
      <c r="Y97" s="122">
        <v>8.6000000000000003E-5</v>
      </c>
      <c r="Z97" s="122">
        <v>8.6000000000000003E-5</v>
      </c>
      <c r="AA97" s="122">
        <v>8.6000000000000003E-5</v>
      </c>
      <c r="AB97" s="123">
        <v>6.2549999999999994E-2</v>
      </c>
      <c r="AC97" s="123">
        <v>6.2549999999999994E-2</v>
      </c>
      <c r="AD97" s="123">
        <v>6.2549999999999994E-2</v>
      </c>
      <c r="AE97" s="123">
        <v>6.2549999999999994E-2</v>
      </c>
      <c r="AF97" s="123">
        <v>6.2549999999999994E-2</v>
      </c>
      <c r="AG97" s="123">
        <v>6.2549999999999994E-2</v>
      </c>
      <c r="AH97" s="123">
        <v>6.2549999999999994E-2</v>
      </c>
      <c r="AI97" s="123">
        <v>6.2549999999999994E-2</v>
      </c>
      <c r="AJ97" s="123">
        <v>6.2549999999999994E-2</v>
      </c>
      <c r="AK97" s="123">
        <v>6.2549999999999994E-2</v>
      </c>
      <c r="AL97" s="123">
        <v>6.2549999999999994E-2</v>
      </c>
      <c r="AM97" s="123">
        <v>6.2549999999999994E-2</v>
      </c>
      <c r="AN97" s="123">
        <v>6.2549999999999994E-2</v>
      </c>
      <c r="AO97" s="123">
        <v>6.2549999999999994E-2</v>
      </c>
      <c r="AP97" s="123">
        <v>6.2549999999999994E-2</v>
      </c>
      <c r="AQ97" s="123">
        <v>6.2549999999999994E-2</v>
      </c>
      <c r="AR97" s="123">
        <v>6.2549999999999994E-2</v>
      </c>
      <c r="AS97" s="123">
        <v>6.2549999999999994E-2</v>
      </c>
      <c r="AT97" s="123">
        <v>6.2549999999999994E-2</v>
      </c>
      <c r="AU97" s="123">
        <v>6.2549999999999994E-2</v>
      </c>
      <c r="AV97" s="123">
        <v>6.2549999999999994E-2</v>
      </c>
      <c r="AW97" s="123">
        <v>6.2549999999999994E-2</v>
      </c>
      <c r="AX97" s="123">
        <v>6.2549999999999994E-2</v>
      </c>
      <c r="AY97" s="123">
        <v>6.2549999999999994E-2</v>
      </c>
      <c r="AZ97" s="123">
        <v>6.2549999999999994E-2</v>
      </c>
      <c r="BA97" s="124">
        <v>0</v>
      </c>
      <c r="BB97" s="124">
        <v>0</v>
      </c>
      <c r="BC97" s="124">
        <v>0</v>
      </c>
      <c r="BD97" s="124">
        <v>0</v>
      </c>
      <c r="BE97" s="124">
        <v>0</v>
      </c>
      <c r="BF97" s="124">
        <v>0</v>
      </c>
      <c r="BG97" s="124">
        <v>0</v>
      </c>
      <c r="BH97" s="124">
        <v>0</v>
      </c>
      <c r="BI97" s="124">
        <v>0</v>
      </c>
      <c r="BJ97" s="124">
        <v>0</v>
      </c>
      <c r="BK97" s="124">
        <v>0</v>
      </c>
      <c r="BL97" s="124">
        <v>0</v>
      </c>
      <c r="BM97" s="124">
        <v>0</v>
      </c>
      <c r="BN97" s="124">
        <v>0</v>
      </c>
      <c r="BO97" s="124">
        <v>0</v>
      </c>
      <c r="BP97" s="124">
        <v>0</v>
      </c>
      <c r="BQ97" s="124">
        <v>0</v>
      </c>
      <c r="BR97" s="124">
        <v>0</v>
      </c>
      <c r="BS97" s="124">
        <v>0</v>
      </c>
      <c r="BT97" s="124">
        <v>0</v>
      </c>
      <c r="BU97" s="124">
        <v>0</v>
      </c>
      <c r="BV97" s="124">
        <v>0</v>
      </c>
      <c r="BW97" s="124">
        <v>0</v>
      </c>
      <c r="BX97" s="124">
        <v>0</v>
      </c>
      <c r="BY97" s="124">
        <v>0</v>
      </c>
      <c r="BZ97" s="123">
        <v>0.80437174</v>
      </c>
      <c r="CA97" s="123">
        <v>0.80437174</v>
      </c>
      <c r="CB97" s="123">
        <v>0.80437174</v>
      </c>
      <c r="CC97" s="123">
        <v>1.0061776200000001</v>
      </c>
      <c r="CD97" s="123">
        <v>1.0061776200000001</v>
      </c>
      <c r="CE97" s="123">
        <v>1.0061776200000001</v>
      </c>
      <c r="CF97" s="123">
        <v>0.93415166999999999</v>
      </c>
      <c r="CG97" s="123">
        <v>0.93415166999999999</v>
      </c>
      <c r="CH97" s="123">
        <v>0.93415166999999999</v>
      </c>
      <c r="CI97" s="123">
        <v>1.04550158</v>
      </c>
      <c r="CJ97" s="123">
        <v>1.04550158</v>
      </c>
      <c r="CK97" s="123">
        <v>1.04550158</v>
      </c>
      <c r="CL97" s="123">
        <v>1.0234856999999999</v>
      </c>
      <c r="CM97" s="123">
        <v>1.0234856999999999</v>
      </c>
      <c r="CN97" s="123">
        <v>1.0234856999999999</v>
      </c>
      <c r="CO97" s="123">
        <v>1.18950672</v>
      </c>
      <c r="CP97" s="123">
        <v>1.18950672</v>
      </c>
      <c r="CQ97" s="123">
        <v>1.18950672</v>
      </c>
      <c r="CR97" s="123">
        <v>1.18737084</v>
      </c>
      <c r="CS97" s="123">
        <v>1.18737084</v>
      </c>
      <c r="CT97" s="123">
        <v>1.18737084</v>
      </c>
      <c r="CU97" s="123">
        <v>0.95789184999999999</v>
      </c>
      <c r="CV97" s="123">
        <v>0.95789184999999999</v>
      </c>
      <c r="CW97" s="123">
        <v>0.95789184999999999</v>
      </c>
      <c r="CX97" s="123">
        <v>0.85117739000000003</v>
      </c>
      <c r="CY97" s="125">
        <v>46112</v>
      </c>
      <c r="CZ97" s="125">
        <v>46112</v>
      </c>
      <c r="DA97" s="125">
        <v>46112</v>
      </c>
      <c r="DB97" s="125">
        <v>46022</v>
      </c>
      <c r="DC97" s="125">
        <v>46022</v>
      </c>
      <c r="DD97" s="125">
        <v>46022</v>
      </c>
      <c r="DE97" s="125">
        <v>45930</v>
      </c>
      <c r="DF97" s="125">
        <v>45930</v>
      </c>
      <c r="DG97" s="125">
        <v>45930</v>
      </c>
      <c r="DH97" s="125">
        <v>45838</v>
      </c>
      <c r="DI97" s="125">
        <v>45838</v>
      </c>
      <c r="DJ97" s="125">
        <v>45838</v>
      </c>
      <c r="DK97" s="125">
        <v>45747</v>
      </c>
      <c r="DL97" s="125">
        <v>45747</v>
      </c>
      <c r="DM97" s="125">
        <v>45747</v>
      </c>
      <c r="DN97" s="125">
        <v>45657</v>
      </c>
      <c r="DO97" s="125">
        <v>45657</v>
      </c>
      <c r="DP97" s="125">
        <v>45657</v>
      </c>
      <c r="DQ97" s="125">
        <v>45565</v>
      </c>
      <c r="DR97" s="125">
        <v>45565</v>
      </c>
      <c r="DS97" s="125">
        <v>45565</v>
      </c>
      <c r="DT97" s="125">
        <v>45473</v>
      </c>
      <c r="DU97" s="125">
        <v>45473</v>
      </c>
      <c r="DV97" s="125">
        <v>45473</v>
      </c>
      <c r="DW97" s="125">
        <v>45382</v>
      </c>
      <c r="DX97" s="126" t="s">
        <v>141</v>
      </c>
      <c r="DY97" s="126" t="s">
        <v>141</v>
      </c>
      <c r="DZ97" s="126" t="s">
        <v>141</v>
      </c>
      <c r="EA97" s="126" t="s">
        <v>141</v>
      </c>
      <c r="EB97" s="126" t="s">
        <v>141</v>
      </c>
      <c r="EC97" s="126" t="s">
        <v>141</v>
      </c>
      <c r="ED97" s="126" t="s">
        <v>141</v>
      </c>
      <c r="EE97" s="126" t="s">
        <v>141</v>
      </c>
      <c r="EF97" s="126" t="s">
        <v>141</v>
      </c>
      <c r="EG97" s="126" t="s">
        <v>141</v>
      </c>
      <c r="EH97" s="126" t="s">
        <v>141</v>
      </c>
      <c r="EI97" s="126" t="s">
        <v>141</v>
      </c>
      <c r="EJ97" s="126" t="s">
        <v>141</v>
      </c>
      <c r="EK97" s="126" t="s">
        <v>141</v>
      </c>
      <c r="EL97" s="126" t="s">
        <v>141</v>
      </c>
      <c r="EM97" s="126" t="s">
        <v>141</v>
      </c>
      <c r="EN97" s="126" t="s">
        <v>141</v>
      </c>
      <c r="EO97" s="126" t="s">
        <v>141</v>
      </c>
      <c r="EP97" s="126" t="s">
        <v>141</v>
      </c>
      <c r="EQ97" s="126" t="s">
        <v>141</v>
      </c>
      <c r="ER97" s="126" t="s">
        <v>141</v>
      </c>
      <c r="ES97" s="126" t="s">
        <v>141</v>
      </c>
      <c r="ET97" s="126" t="s">
        <v>141</v>
      </c>
      <c r="EU97" s="126" t="s">
        <v>141</v>
      </c>
      <c r="EV97" s="126" t="s">
        <v>141</v>
      </c>
      <c r="EW97" s="126" t="s">
        <v>142</v>
      </c>
      <c r="EX97" s="126" t="s">
        <v>180</v>
      </c>
      <c r="EY97" s="123">
        <v>1.0061776200000001</v>
      </c>
      <c r="EZ97" s="126"/>
      <c r="FA97" s="126" t="s">
        <v>144</v>
      </c>
      <c r="FB97" s="126" t="s">
        <v>144</v>
      </c>
      <c r="FC97" s="126" t="s">
        <v>144</v>
      </c>
      <c r="FD97" s="126" t="s">
        <v>144</v>
      </c>
      <c r="FE97" s="126" t="s">
        <v>144</v>
      </c>
      <c r="FF97" s="126" t="s">
        <v>144</v>
      </c>
      <c r="FG97" s="126" t="s">
        <v>144</v>
      </c>
      <c r="FH97" s="126" t="s">
        <v>144</v>
      </c>
      <c r="FI97" s="126" t="s">
        <v>144</v>
      </c>
      <c r="FJ97" s="126" t="s">
        <v>144</v>
      </c>
      <c r="FK97" s="126" t="s">
        <v>144</v>
      </c>
      <c r="FL97" s="126" t="s">
        <v>144</v>
      </c>
      <c r="FM97" s="126" t="s">
        <v>144</v>
      </c>
      <c r="FN97" s="126" t="s">
        <v>144</v>
      </c>
      <c r="FO97" s="126" t="s">
        <v>144</v>
      </c>
      <c r="FP97" s="126" t="s">
        <v>144</v>
      </c>
      <c r="FQ97" s="126" t="s">
        <v>144</v>
      </c>
      <c r="FR97" s="126" t="s">
        <v>144</v>
      </c>
      <c r="FS97" s="126" t="s">
        <v>144</v>
      </c>
      <c r="FT97" s="126" t="s">
        <v>144</v>
      </c>
      <c r="FU97" s="126" t="s">
        <v>144</v>
      </c>
      <c r="FV97" s="126" t="s">
        <v>144</v>
      </c>
      <c r="FW97" s="126" t="s">
        <v>144</v>
      </c>
      <c r="FX97" s="126" t="s">
        <v>144</v>
      </c>
      <c r="FY97" s="126" t="s">
        <v>144</v>
      </c>
      <c r="FZ97" s="126"/>
      <c r="GA97" s="126" t="s">
        <v>146</v>
      </c>
    </row>
    <row r="98" spans="1:183" ht="14.25" customHeight="1">
      <c r="A98" s="121">
        <v>96</v>
      </c>
      <c r="B98" s="121" t="s">
        <v>195</v>
      </c>
      <c r="C98" s="122">
        <v>7.3999999999999996E-5</v>
      </c>
      <c r="D98" s="122">
        <v>7.3999999999999996E-5</v>
      </c>
      <c r="E98" s="122">
        <v>7.3999999999999996E-5</v>
      </c>
      <c r="F98" s="122">
        <v>7.3999999999999996E-5</v>
      </c>
      <c r="G98" s="122">
        <v>7.3999999999999996E-5</v>
      </c>
      <c r="H98" s="122">
        <v>7.3999999999999996E-5</v>
      </c>
      <c r="I98" s="122">
        <v>7.3999999999999996E-5</v>
      </c>
      <c r="J98" s="122">
        <v>7.3999999999999996E-5</v>
      </c>
      <c r="K98" s="122">
        <v>7.3999999999999996E-5</v>
      </c>
      <c r="L98" s="122">
        <v>5.1999999999999997E-5</v>
      </c>
      <c r="M98" s="122">
        <v>5.1999999999999997E-5</v>
      </c>
      <c r="N98" s="122">
        <v>1.5300000000000001E-4</v>
      </c>
      <c r="O98" s="122">
        <v>1.5300000000000001E-4</v>
      </c>
      <c r="P98" s="122">
        <v>1.2999999999999999E-4</v>
      </c>
      <c r="Q98" s="122">
        <v>1.2999999999999999E-4</v>
      </c>
      <c r="R98" s="122">
        <v>1.2999999999999999E-4</v>
      </c>
      <c r="S98" s="122">
        <v>1.5899999999999999E-4</v>
      </c>
      <c r="T98" s="122">
        <v>7.0799999999999997E-4</v>
      </c>
      <c r="U98" s="122">
        <v>7.0799999999999997E-4</v>
      </c>
      <c r="V98" s="122">
        <v>8.5599999999999999E-4</v>
      </c>
      <c r="W98" s="122">
        <v>8.34E-4</v>
      </c>
      <c r="X98" s="122">
        <v>8.34E-4</v>
      </c>
      <c r="Y98" s="122">
        <v>8.34E-4</v>
      </c>
      <c r="Z98" s="122">
        <v>2.127E-3</v>
      </c>
      <c r="AA98" s="122">
        <v>2.16E-3</v>
      </c>
      <c r="AB98" s="123">
        <v>5.3699999999999998E-2</v>
      </c>
      <c r="AC98" s="123">
        <v>5.3699999999999998E-2</v>
      </c>
      <c r="AD98" s="123">
        <v>5.3699999999999998E-2</v>
      </c>
      <c r="AE98" s="123">
        <v>5.3699999999999998E-2</v>
      </c>
      <c r="AF98" s="123">
        <v>5.3699999999999998E-2</v>
      </c>
      <c r="AG98" s="123">
        <v>5.3699999999999998E-2</v>
      </c>
      <c r="AH98" s="123">
        <v>5.3699999999999998E-2</v>
      </c>
      <c r="AI98" s="123">
        <v>5.3699999999999998E-2</v>
      </c>
      <c r="AJ98" s="123">
        <v>5.3699999999999998E-2</v>
      </c>
      <c r="AK98" s="123">
        <v>3.7699999999999997E-2</v>
      </c>
      <c r="AL98" s="123">
        <v>3.7699999999999997E-2</v>
      </c>
      <c r="AM98" s="123">
        <v>0.11119999999999999</v>
      </c>
      <c r="AN98" s="123">
        <v>0.11119999999999999</v>
      </c>
      <c r="AO98" s="123">
        <v>9.4200000000000006E-2</v>
      </c>
      <c r="AP98" s="123">
        <v>9.4200000000000006E-2</v>
      </c>
      <c r="AQ98" s="123">
        <v>9.4600000000000004E-2</v>
      </c>
      <c r="AR98" s="123">
        <v>0.11559999999999999</v>
      </c>
      <c r="AS98" s="123">
        <v>0.51490000000000002</v>
      </c>
      <c r="AT98" s="123">
        <v>0.51490000000000002</v>
      </c>
      <c r="AU98" s="123">
        <v>0.62229999999999996</v>
      </c>
      <c r="AV98" s="123">
        <v>0.60629999999999995</v>
      </c>
      <c r="AW98" s="123">
        <v>0.60629999999999995</v>
      </c>
      <c r="AX98" s="123">
        <v>0.60629999999999995</v>
      </c>
      <c r="AY98" s="123">
        <v>1.5469999999999999</v>
      </c>
      <c r="AZ98" s="123">
        <v>1.571</v>
      </c>
      <c r="BA98" s="124">
        <v>0</v>
      </c>
      <c r="BB98" s="124">
        <v>0</v>
      </c>
      <c r="BC98" s="124">
        <v>0</v>
      </c>
      <c r="BD98" s="124">
        <v>0</v>
      </c>
      <c r="BE98" s="124">
        <v>0</v>
      </c>
      <c r="BF98" s="124">
        <v>0</v>
      </c>
      <c r="BG98" s="124">
        <v>0</v>
      </c>
      <c r="BH98" s="124">
        <v>0</v>
      </c>
      <c r="BI98" s="128">
        <v>1.6E-2</v>
      </c>
      <c r="BJ98" s="124">
        <v>0</v>
      </c>
      <c r="BK98" s="127">
        <v>-7.3499999999999996E-2</v>
      </c>
      <c r="BL98" s="124">
        <v>0</v>
      </c>
      <c r="BM98" s="128">
        <v>1.7000000000000001E-2</v>
      </c>
      <c r="BN98" s="124">
        <v>0</v>
      </c>
      <c r="BO98" s="127">
        <v>-4.0000000000000002E-4</v>
      </c>
      <c r="BP98" s="127">
        <v>-2.1000000000000001E-2</v>
      </c>
      <c r="BQ98" s="127">
        <v>-0.39929999999999999</v>
      </c>
      <c r="BR98" s="124">
        <v>0</v>
      </c>
      <c r="BS98" s="127">
        <v>-0.1074</v>
      </c>
      <c r="BT98" s="128">
        <v>1.6E-2</v>
      </c>
      <c r="BU98" s="124">
        <v>0</v>
      </c>
      <c r="BV98" s="124">
        <v>0</v>
      </c>
      <c r="BW98" s="127">
        <v>-0.94069999999999998</v>
      </c>
      <c r="BX98" s="127">
        <v>-2.4E-2</v>
      </c>
      <c r="BY98" s="128">
        <v>0.46</v>
      </c>
      <c r="BZ98" s="123">
        <v>0.75049783999999997</v>
      </c>
      <c r="CA98" s="123">
        <v>0.75049783999999997</v>
      </c>
      <c r="CB98" s="123">
        <v>0.69056373999999998</v>
      </c>
      <c r="CC98" s="123">
        <v>0.81506557000000002</v>
      </c>
      <c r="CD98" s="123">
        <v>0.79727621999999998</v>
      </c>
      <c r="CE98" s="123">
        <v>0.86381675999999996</v>
      </c>
      <c r="CF98" s="123">
        <v>0.87247098000000001</v>
      </c>
      <c r="CG98" s="123">
        <v>0.86751515000000001</v>
      </c>
      <c r="CH98" s="123">
        <v>0.80198153000000005</v>
      </c>
      <c r="CI98" s="123">
        <v>0.56446019999999997</v>
      </c>
      <c r="CJ98" s="123">
        <v>0.57636763999999996</v>
      </c>
      <c r="CK98" s="123">
        <v>1.8586694800000001</v>
      </c>
      <c r="CL98" s="123">
        <v>1.97954257</v>
      </c>
      <c r="CM98" s="123">
        <v>1.73058348</v>
      </c>
      <c r="CN98" s="123">
        <v>1.5413645499999999</v>
      </c>
      <c r="CO98" s="123">
        <v>1.39137719</v>
      </c>
      <c r="CP98" s="123">
        <v>1.9020671300000001</v>
      </c>
      <c r="CQ98" s="123">
        <v>9.79179873</v>
      </c>
      <c r="CR98" s="123">
        <v>9.3236259100000005</v>
      </c>
      <c r="CS98" s="123">
        <v>11.24640784</v>
      </c>
      <c r="CT98" s="123">
        <v>11.509239689999999</v>
      </c>
      <c r="CU98" s="123">
        <v>10.658523669999999</v>
      </c>
      <c r="CV98" s="123">
        <v>10.23765807</v>
      </c>
      <c r="CW98" s="123">
        <v>23.6907864</v>
      </c>
      <c r="CX98" s="123">
        <v>21.833254220000001</v>
      </c>
      <c r="CY98" s="125">
        <v>46142</v>
      </c>
      <c r="CZ98" s="125">
        <v>46142</v>
      </c>
      <c r="DA98" s="125">
        <v>46112</v>
      </c>
      <c r="DB98" s="125">
        <v>46081</v>
      </c>
      <c r="DC98" s="125">
        <v>46053</v>
      </c>
      <c r="DD98" s="125">
        <v>46022</v>
      </c>
      <c r="DE98" s="125">
        <v>45991</v>
      </c>
      <c r="DF98" s="125">
        <v>45961</v>
      </c>
      <c r="DG98" s="125">
        <v>45930</v>
      </c>
      <c r="DH98" s="125">
        <v>45900</v>
      </c>
      <c r="DI98" s="125">
        <v>45869</v>
      </c>
      <c r="DJ98" s="125">
        <v>45838</v>
      </c>
      <c r="DK98" s="125">
        <v>45808</v>
      </c>
      <c r="DL98" s="125">
        <v>45777</v>
      </c>
      <c r="DM98" s="125">
        <v>45747</v>
      </c>
      <c r="DN98" s="125">
        <v>45716</v>
      </c>
      <c r="DO98" s="125">
        <v>45688</v>
      </c>
      <c r="DP98" s="125">
        <v>45657</v>
      </c>
      <c r="DQ98" s="125">
        <v>45626</v>
      </c>
      <c r="DR98" s="125">
        <v>45596</v>
      </c>
      <c r="DS98" s="125">
        <v>45565</v>
      </c>
      <c r="DT98" s="125">
        <v>45535</v>
      </c>
      <c r="DU98" s="125">
        <v>45504</v>
      </c>
      <c r="DV98" s="125">
        <v>45473</v>
      </c>
      <c r="DW98" s="125">
        <v>45443</v>
      </c>
      <c r="DX98" s="126" t="s">
        <v>150</v>
      </c>
      <c r="DY98" s="126" t="s">
        <v>150</v>
      </c>
      <c r="DZ98" s="126" t="s">
        <v>150</v>
      </c>
      <c r="EA98" s="126" t="s">
        <v>150</v>
      </c>
      <c r="EB98" s="126" t="s">
        <v>150</v>
      </c>
      <c r="EC98" s="126" t="s">
        <v>150</v>
      </c>
      <c r="ED98" s="126" t="s">
        <v>150</v>
      </c>
      <c r="EE98" s="126" t="s">
        <v>150</v>
      </c>
      <c r="EF98" s="126" t="s">
        <v>150</v>
      </c>
      <c r="EG98" s="126" t="s">
        <v>150</v>
      </c>
      <c r="EH98" s="126" t="s">
        <v>150</v>
      </c>
      <c r="EI98" s="126" t="s">
        <v>150</v>
      </c>
      <c r="EJ98" s="126" t="s">
        <v>150</v>
      </c>
      <c r="EK98" s="126" t="s">
        <v>150</v>
      </c>
      <c r="EL98" s="126" t="s">
        <v>150</v>
      </c>
      <c r="EM98" s="126" t="s">
        <v>150</v>
      </c>
      <c r="EN98" s="126" t="s">
        <v>150</v>
      </c>
      <c r="EO98" s="126" t="s">
        <v>150</v>
      </c>
      <c r="EP98" s="126" t="s">
        <v>150</v>
      </c>
      <c r="EQ98" s="126" t="s">
        <v>150</v>
      </c>
      <c r="ER98" s="126" t="s">
        <v>150</v>
      </c>
      <c r="ES98" s="126" t="s">
        <v>150</v>
      </c>
      <c r="ET98" s="126" t="s">
        <v>150</v>
      </c>
      <c r="EU98" s="126" t="s">
        <v>150</v>
      </c>
      <c r="EV98" s="126" t="s">
        <v>150</v>
      </c>
      <c r="EW98" s="126" t="s">
        <v>151</v>
      </c>
      <c r="EX98" s="126" t="s">
        <v>152</v>
      </c>
      <c r="EY98" s="123">
        <v>3077.94628001</v>
      </c>
      <c r="EZ98" s="126"/>
      <c r="FA98" s="126" t="s">
        <v>157</v>
      </c>
      <c r="FB98" s="126" t="s">
        <v>157</v>
      </c>
      <c r="FC98" s="126" t="s">
        <v>157</v>
      </c>
      <c r="FD98" s="126" t="s">
        <v>157</v>
      </c>
      <c r="FE98" s="126" t="s">
        <v>157</v>
      </c>
      <c r="FF98" s="126" t="s">
        <v>157</v>
      </c>
      <c r="FG98" s="126" t="s">
        <v>157</v>
      </c>
      <c r="FH98" s="126" t="s">
        <v>157</v>
      </c>
      <c r="FI98" s="126" t="s">
        <v>157</v>
      </c>
      <c r="FJ98" s="126" t="s">
        <v>157</v>
      </c>
      <c r="FK98" s="126" t="s">
        <v>157</v>
      </c>
      <c r="FL98" s="126" t="s">
        <v>157</v>
      </c>
      <c r="FM98" s="126" t="s">
        <v>157</v>
      </c>
      <c r="FN98" s="126" t="s">
        <v>157</v>
      </c>
      <c r="FO98" s="126" t="s">
        <v>157</v>
      </c>
      <c r="FP98" s="126" t="s">
        <v>157</v>
      </c>
      <c r="FQ98" s="126" t="s">
        <v>157</v>
      </c>
      <c r="FR98" s="126" t="s">
        <v>196</v>
      </c>
      <c r="FS98" s="126" t="s">
        <v>196</v>
      </c>
      <c r="FT98" s="126" t="s">
        <v>196</v>
      </c>
      <c r="FU98" s="126" t="s">
        <v>196</v>
      </c>
      <c r="FV98" s="126" t="s">
        <v>196</v>
      </c>
      <c r="FW98" s="126" t="s">
        <v>196</v>
      </c>
      <c r="FX98" s="126" t="s">
        <v>196</v>
      </c>
      <c r="FY98" s="126" t="s">
        <v>196</v>
      </c>
      <c r="FZ98" s="126" t="s">
        <v>154</v>
      </c>
      <c r="GA98" s="126" t="s">
        <v>146</v>
      </c>
    </row>
    <row r="99" spans="1:183" ht="14.25" customHeight="1">
      <c r="A99" s="121">
        <v>97</v>
      </c>
      <c r="B99" s="121" t="s">
        <v>443</v>
      </c>
      <c r="C99" s="122">
        <v>7.2999999999999999E-5</v>
      </c>
      <c r="D99" s="122">
        <v>7.2999999999999999E-5</v>
      </c>
      <c r="E99" s="122">
        <v>7.2999999999999999E-5</v>
      </c>
      <c r="F99" s="122">
        <v>7.2999999999999999E-5</v>
      </c>
      <c r="G99" s="122">
        <v>7.2999999999999999E-5</v>
      </c>
      <c r="H99" s="122">
        <v>7.2999999999999999E-5</v>
      </c>
      <c r="I99" s="122">
        <v>7.2999999999999999E-5</v>
      </c>
      <c r="J99" s="122">
        <v>7.2999999999999999E-5</v>
      </c>
      <c r="K99" s="122">
        <v>7.2999999999999999E-5</v>
      </c>
      <c r="L99" s="122">
        <v>7.2999999999999999E-5</v>
      </c>
      <c r="M99" s="122">
        <v>7.2999999999999999E-5</v>
      </c>
      <c r="N99" s="122">
        <v>7.2999999999999999E-5</v>
      </c>
      <c r="O99" s="122">
        <v>7.2999999999999999E-5</v>
      </c>
      <c r="P99" s="122">
        <v>7.2999999999999999E-5</v>
      </c>
      <c r="Q99" s="122">
        <v>7.2999999999999999E-5</v>
      </c>
      <c r="R99" s="122">
        <v>7.2999999999999999E-5</v>
      </c>
      <c r="S99" s="122">
        <v>7.2999999999999999E-5</v>
      </c>
      <c r="T99" s="122">
        <v>7.7000000000000001E-5</v>
      </c>
      <c r="U99" s="122">
        <v>7.7000000000000001E-5</v>
      </c>
      <c r="V99" s="122">
        <v>9.0000000000000006E-5</v>
      </c>
      <c r="W99" s="122">
        <v>9.0000000000000006E-5</v>
      </c>
      <c r="X99" s="122">
        <v>9.0000000000000006E-5</v>
      </c>
      <c r="Y99" s="121"/>
      <c r="Z99" s="121"/>
      <c r="AA99" s="121"/>
      <c r="AB99" s="123">
        <v>5.3356000000000001E-2</v>
      </c>
      <c r="AC99" s="123">
        <v>5.3356000000000001E-2</v>
      </c>
      <c r="AD99" s="123">
        <v>5.3356000000000001E-2</v>
      </c>
      <c r="AE99" s="123">
        <v>5.3356000000000001E-2</v>
      </c>
      <c r="AF99" s="123">
        <v>5.3356000000000001E-2</v>
      </c>
      <c r="AG99" s="123">
        <v>5.3356000000000001E-2</v>
      </c>
      <c r="AH99" s="123">
        <v>5.3356000000000001E-2</v>
      </c>
      <c r="AI99" s="123">
        <v>5.3356000000000001E-2</v>
      </c>
      <c r="AJ99" s="123">
        <v>5.3356000000000001E-2</v>
      </c>
      <c r="AK99" s="123">
        <v>5.3356000000000001E-2</v>
      </c>
      <c r="AL99" s="123">
        <v>5.3356000000000001E-2</v>
      </c>
      <c r="AM99" s="123">
        <v>5.3356000000000001E-2</v>
      </c>
      <c r="AN99" s="123">
        <v>5.3356000000000001E-2</v>
      </c>
      <c r="AO99" s="123">
        <v>5.3356000000000001E-2</v>
      </c>
      <c r="AP99" s="123">
        <v>5.3356000000000001E-2</v>
      </c>
      <c r="AQ99" s="123">
        <v>5.3356000000000001E-2</v>
      </c>
      <c r="AR99" s="123">
        <v>5.3356000000000001E-2</v>
      </c>
      <c r="AS99" s="123">
        <v>5.6356000000000003E-2</v>
      </c>
      <c r="AT99" s="123">
        <v>5.6356000000000003E-2</v>
      </c>
      <c r="AU99" s="123">
        <v>6.5355999999999997E-2</v>
      </c>
      <c r="AV99" s="123">
        <v>6.5355999999999997E-2</v>
      </c>
      <c r="AW99" s="123">
        <v>6.5355999999999997E-2</v>
      </c>
      <c r="AX99" s="126"/>
      <c r="AY99" s="126"/>
      <c r="AZ99" s="126"/>
      <c r="BA99" s="124">
        <v>0</v>
      </c>
      <c r="BB99" s="124">
        <v>0</v>
      </c>
      <c r="BC99" s="124">
        <v>0</v>
      </c>
      <c r="BD99" s="124">
        <v>0</v>
      </c>
      <c r="BE99" s="124">
        <v>0</v>
      </c>
      <c r="BF99" s="124">
        <v>0</v>
      </c>
      <c r="BG99" s="124">
        <v>0</v>
      </c>
      <c r="BH99" s="124">
        <v>0</v>
      </c>
      <c r="BI99" s="124">
        <v>0</v>
      </c>
      <c r="BJ99" s="124">
        <v>0</v>
      </c>
      <c r="BK99" s="124">
        <v>0</v>
      </c>
      <c r="BL99" s="124">
        <v>0</v>
      </c>
      <c r="BM99" s="124">
        <v>0</v>
      </c>
      <c r="BN99" s="124">
        <v>0</v>
      </c>
      <c r="BO99" s="124">
        <v>0</v>
      </c>
      <c r="BP99" s="124">
        <v>0</v>
      </c>
      <c r="BQ99" s="127">
        <v>-3.0000000000000001E-3</v>
      </c>
      <c r="BR99" s="124">
        <v>0</v>
      </c>
      <c r="BS99" s="127">
        <v>-8.9999999999999993E-3</v>
      </c>
      <c r="BT99" s="124">
        <v>0</v>
      </c>
      <c r="BU99" s="124">
        <v>0</v>
      </c>
      <c r="BV99" s="128">
        <v>6.5355999999999997E-2</v>
      </c>
      <c r="BW99" s="126"/>
      <c r="BX99" s="126"/>
      <c r="BY99" s="126"/>
      <c r="BZ99" s="123">
        <v>0.68614001999999996</v>
      </c>
      <c r="CA99" s="123">
        <v>0.68614001999999996</v>
      </c>
      <c r="CB99" s="123">
        <v>0.68614001999999996</v>
      </c>
      <c r="CC99" s="123">
        <v>0.80984429000000002</v>
      </c>
      <c r="CD99" s="123">
        <v>0.79216891</v>
      </c>
      <c r="CE99" s="123">
        <v>0.85828318000000003</v>
      </c>
      <c r="CF99" s="123">
        <v>0.86688197</v>
      </c>
      <c r="CG99" s="123">
        <v>0.86195789</v>
      </c>
      <c r="CH99" s="123">
        <v>0.79684407000000002</v>
      </c>
      <c r="CI99" s="123">
        <v>0.79886840000000003</v>
      </c>
      <c r="CJ99" s="123">
        <v>0.81572074000000006</v>
      </c>
      <c r="CK99" s="123">
        <v>0.89182706</v>
      </c>
      <c r="CL99" s="123">
        <v>0.94982440000000001</v>
      </c>
      <c r="CM99" s="123">
        <v>0.98022306000000003</v>
      </c>
      <c r="CN99" s="123">
        <v>0.87304720999999996</v>
      </c>
      <c r="CO99" s="123">
        <v>0.78476027000000004</v>
      </c>
      <c r="CP99" s="123">
        <v>0.87791258000000005</v>
      </c>
      <c r="CQ99" s="123">
        <v>1.0717160800000001</v>
      </c>
      <c r="CR99" s="123">
        <v>1.02047439</v>
      </c>
      <c r="CS99" s="123">
        <v>1.1811348699999999</v>
      </c>
      <c r="CT99" s="123">
        <v>1.2406364299999999</v>
      </c>
      <c r="CU99" s="123">
        <v>1.14893365</v>
      </c>
      <c r="CV99" s="126"/>
      <c r="CW99" s="126"/>
      <c r="CX99" s="126"/>
      <c r="CY99" s="125">
        <v>46112</v>
      </c>
      <c r="CZ99" s="125">
        <v>46112</v>
      </c>
      <c r="DA99" s="125">
        <v>46112</v>
      </c>
      <c r="DB99" s="125">
        <v>46081</v>
      </c>
      <c r="DC99" s="125">
        <v>46053</v>
      </c>
      <c r="DD99" s="125">
        <v>46022</v>
      </c>
      <c r="DE99" s="125">
        <v>45991</v>
      </c>
      <c r="DF99" s="125">
        <v>45961</v>
      </c>
      <c r="DG99" s="125">
        <v>45930</v>
      </c>
      <c r="DH99" s="125">
        <v>45900</v>
      </c>
      <c r="DI99" s="125">
        <v>45869</v>
      </c>
      <c r="DJ99" s="125">
        <v>45838</v>
      </c>
      <c r="DK99" s="125">
        <v>45808</v>
      </c>
      <c r="DL99" s="125">
        <v>45777</v>
      </c>
      <c r="DM99" s="125">
        <v>45747</v>
      </c>
      <c r="DN99" s="125">
        <v>45716</v>
      </c>
      <c r="DO99" s="125">
        <v>45688</v>
      </c>
      <c r="DP99" s="125">
        <v>45657</v>
      </c>
      <c r="DQ99" s="125">
        <v>45626</v>
      </c>
      <c r="DR99" s="125">
        <v>45596</v>
      </c>
      <c r="DS99" s="125">
        <v>45565</v>
      </c>
      <c r="DT99" s="125">
        <v>45535</v>
      </c>
      <c r="DU99" s="126"/>
      <c r="DV99" s="126"/>
      <c r="DW99" s="126"/>
      <c r="DX99" s="126" t="s">
        <v>150</v>
      </c>
      <c r="DY99" s="126" t="s">
        <v>150</v>
      </c>
      <c r="DZ99" s="126" t="s">
        <v>150</v>
      </c>
      <c r="EA99" s="126" t="s">
        <v>150</v>
      </c>
      <c r="EB99" s="126" t="s">
        <v>150</v>
      </c>
      <c r="EC99" s="126" t="s">
        <v>150</v>
      </c>
      <c r="ED99" s="126" t="s">
        <v>150</v>
      </c>
      <c r="EE99" s="126" t="s">
        <v>150</v>
      </c>
      <c r="EF99" s="126" t="s">
        <v>150</v>
      </c>
      <c r="EG99" s="126" t="s">
        <v>150</v>
      </c>
      <c r="EH99" s="126" t="s">
        <v>150</v>
      </c>
      <c r="EI99" s="126" t="s">
        <v>150</v>
      </c>
      <c r="EJ99" s="126" t="s">
        <v>150</v>
      </c>
      <c r="EK99" s="126" t="s">
        <v>150</v>
      </c>
      <c r="EL99" s="126" t="s">
        <v>150</v>
      </c>
      <c r="EM99" s="126" t="s">
        <v>150</v>
      </c>
      <c r="EN99" s="126" t="s">
        <v>150</v>
      </c>
      <c r="EO99" s="126" t="s">
        <v>150</v>
      </c>
      <c r="EP99" s="126" t="s">
        <v>150</v>
      </c>
      <c r="EQ99" s="126" t="s">
        <v>150</v>
      </c>
      <c r="ER99" s="126" t="s">
        <v>150</v>
      </c>
      <c r="ES99" s="126" t="s">
        <v>150</v>
      </c>
      <c r="ET99" s="126"/>
      <c r="EU99" s="126"/>
      <c r="EV99" s="126"/>
      <c r="EW99" s="126" t="s">
        <v>151</v>
      </c>
      <c r="EX99" s="126" t="s">
        <v>152</v>
      </c>
      <c r="EY99" s="123">
        <v>48168.029543689998</v>
      </c>
      <c r="EZ99" s="126"/>
      <c r="FA99" s="126" t="s">
        <v>144</v>
      </c>
      <c r="FB99" s="126" t="s">
        <v>144</v>
      </c>
      <c r="FC99" s="126" t="s">
        <v>144</v>
      </c>
      <c r="FD99" s="126" t="s">
        <v>144</v>
      </c>
      <c r="FE99" s="126" t="s">
        <v>144</v>
      </c>
      <c r="FF99" s="126" t="s">
        <v>144</v>
      </c>
      <c r="FG99" s="126" t="s">
        <v>144</v>
      </c>
      <c r="FH99" s="126" t="s">
        <v>144</v>
      </c>
      <c r="FI99" s="126" t="s">
        <v>144</v>
      </c>
      <c r="FJ99" s="126" t="s">
        <v>144</v>
      </c>
      <c r="FK99" s="126" t="s">
        <v>157</v>
      </c>
      <c r="FL99" s="126" t="s">
        <v>157</v>
      </c>
      <c r="FM99" s="126" t="s">
        <v>157</v>
      </c>
      <c r="FN99" s="126" t="s">
        <v>157</v>
      </c>
      <c r="FO99" s="126" t="s">
        <v>157</v>
      </c>
      <c r="FP99" s="126" t="s">
        <v>157</v>
      </c>
      <c r="FQ99" s="126" t="s">
        <v>157</v>
      </c>
      <c r="FR99" s="126" t="s">
        <v>157</v>
      </c>
      <c r="FS99" s="126" t="s">
        <v>196</v>
      </c>
      <c r="FT99" s="126" t="s">
        <v>157</v>
      </c>
      <c r="FU99" s="126" t="s">
        <v>157</v>
      </c>
      <c r="FV99" s="126" t="s">
        <v>196</v>
      </c>
      <c r="FW99" s="126"/>
      <c r="FX99" s="126"/>
      <c r="FY99" s="126"/>
      <c r="FZ99" s="126" t="s">
        <v>444</v>
      </c>
      <c r="GA99" s="126" t="s">
        <v>404</v>
      </c>
    </row>
    <row r="100" spans="1:183" ht="14.25" customHeight="1">
      <c r="A100" s="121">
        <v>98</v>
      </c>
      <c r="B100" s="121" t="s">
        <v>445</v>
      </c>
      <c r="C100" s="122">
        <v>6.6000000000000005E-5</v>
      </c>
      <c r="D100" s="122">
        <v>6.6000000000000005E-5</v>
      </c>
      <c r="E100" s="122">
        <v>6.6000000000000005E-5</v>
      </c>
      <c r="F100" s="122">
        <v>6.6000000000000005E-5</v>
      </c>
      <c r="G100" s="122">
        <v>6.6000000000000005E-5</v>
      </c>
      <c r="H100" s="121"/>
      <c r="I100" s="121"/>
      <c r="J100" s="121"/>
      <c r="K100" s="121"/>
      <c r="L100" s="121"/>
      <c r="M100" s="121"/>
      <c r="N100" s="121"/>
      <c r="O100" s="121"/>
      <c r="P100" s="121"/>
      <c r="Q100" s="121"/>
      <c r="R100" s="121"/>
      <c r="S100" s="121"/>
      <c r="T100" s="121"/>
      <c r="U100" s="121"/>
      <c r="V100" s="121"/>
      <c r="W100" s="121"/>
      <c r="X100" s="121"/>
      <c r="Y100" s="121"/>
      <c r="Z100" s="121"/>
      <c r="AA100" s="121"/>
      <c r="AB100" s="123">
        <v>4.8092000000000003E-2</v>
      </c>
      <c r="AC100" s="123">
        <v>4.8092000000000003E-2</v>
      </c>
      <c r="AD100" s="123">
        <v>4.8092000000000003E-2</v>
      </c>
      <c r="AE100" s="123">
        <v>4.8092000000000003E-2</v>
      </c>
      <c r="AF100" s="123">
        <v>4.8092000000000003E-2</v>
      </c>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4">
        <v>0</v>
      </c>
      <c r="BB100" s="124">
        <v>0</v>
      </c>
      <c r="BC100" s="124">
        <v>0</v>
      </c>
      <c r="BD100" s="124">
        <v>0</v>
      </c>
      <c r="BE100" s="128">
        <v>4.8092000000000003E-2</v>
      </c>
      <c r="BF100" s="126"/>
      <c r="BG100" s="126"/>
      <c r="BH100" s="126"/>
      <c r="BI100" s="126"/>
      <c r="BJ100" s="126"/>
      <c r="BK100" s="126"/>
      <c r="BL100" s="126"/>
      <c r="BM100" s="126"/>
      <c r="BN100" s="126"/>
      <c r="BO100" s="126"/>
      <c r="BP100" s="126"/>
      <c r="BQ100" s="126"/>
      <c r="BR100" s="126"/>
      <c r="BS100" s="126"/>
      <c r="BT100" s="126"/>
      <c r="BU100" s="126"/>
      <c r="BV100" s="126"/>
      <c r="BW100" s="126"/>
      <c r="BX100" s="126"/>
      <c r="BY100" s="126"/>
      <c r="BZ100" s="123">
        <v>0.61844677000000003</v>
      </c>
      <c r="CA100" s="123">
        <v>0.61844677000000003</v>
      </c>
      <c r="CB100" s="123">
        <v>0.61844677000000003</v>
      </c>
      <c r="CC100" s="123">
        <v>0.72994661999999999</v>
      </c>
      <c r="CD100" s="123">
        <v>0.71401504999999998</v>
      </c>
      <c r="CE100" s="126"/>
      <c r="CF100" s="126"/>
      <c r="CG100" s="126"/>
      <c r="CH100" s="126"/>
      <c r="CI100" s="126"/>
      <c r="CJ100" s="126"/>
      <c r="CK100" s="126"/>
      <c r="CL100" s="126"/>
      <c r="CM100" s="126"/>
      <c r="CN100" s="126"/>
      <c r="CO100" s="126"/>
      <c r="CP100" s="126"/>
      <c r="CQ100" s="126"/>
      <c r="CR100" s="126"/>
      <c r="CS100" s="126"/>
      <c r="CT100" s="126"/>
      <c r="CU100" s="126"/>
      <c r="CV100" s="126"/>
      <c r="CW100" s="126"/>
      <c r="CX100" s="126"/>
      <c r="CY100" s="125">
        <v>46112</v>
      </c>
      <c r="CZ100" s="125">
        <v>46112</v>
      </c>
      <c r="DA100" s="125">
        <v>46112</v>
      </c>
      <c r="DB100" s="125">
        <v>46081</v>
      </c>
      <c r="DC100" s="125">
        <v>46053</v>
      </c>
      <c r="DD100" s="126"/>
      <c r="DE100" s="126"/>
      <c r="DF100" s="126"/>
      <c r="DG100" s="126"/>
      <c r="DH100" s="126"/>
      <c r="DI100" s="126"/>
      <c r="DJ100" s="126"/>
      <c r="DK100" s="126"/>
      <c r="DL100" s="126"/>
      <c r="DM100" s="126"/>
      <c r="DN100" s="126"/>
      <c r="DO100" s="126"/>
      <c r="DP100" s="126"/>
      <c r="DQ100" s="126"/>
      <c r="DR100" s="126"/>
      <c r="DS100" s="126"/>
      <c r="DT100" s="126"/>
      <c r="DU100" s="126"/>
      <c r="DV100" s="126"/>
      <c r="DW100" s="126"/>
      <c r="DX100" s="126" t="s">
        <v>150</v>
      </c>
      <c r="DY100" s="126" t="s">
        <v>150</v>
      </c>
      <c r="DZ100" s="126" t="s">
        <v>150</v>
      </c>
      <c r="EA100" s="126" t="s">
        <v>150</v>
      </c>
      <c r="EB100" s="126" t="s">
        <v>150</v>
      </c>
      <c r="EC100" s="126"/>
      <c r="ED100" s="126"/>
      <c r="EE100" s="126"/>
      <c r="EF100" s="126"/>
      <c r="EG100" s="126"/>
      <c r="EH100" s="126"/>
      <c r="EI100" s="126"/>
      <c r="EJ100" s="126"/>
      <c r="EK100" s="126"/>
      <c r="EL100" s="126"/>
      <c r="EM100" s="126"/>
      <c r="EN100" s="126"/>
      <c r="EO100" s="126"/>
      <c r="EP100" s="126"/>
      <c r="EQ100" s="126"/>
      <c r="ER100" s="126"/>
      <c r="ES100" s="126"/>
      <c r="ET100" s="126"/>
      <c r="EU100" s="126"/>
      <c r="EV100" s="126"/>
      <c r="EW100" s="126" t="s">
        <v>151</v>
      </c>
      <c r="EX100" s="126" t="s">
        <v>173</v>
      </c>
      <c r="EY100" s="123">
        <v>205697.2085826</v>
      </c>
      <c r="EZ100" s="126" t="s">
        <v>153</v>
      </c>
      <c r="FA100" s="126" t="s">
        <v>144</v>
      </c>
      <c r="FB100" s="126" t="s">
        <v>144</v>
      </c>
      <c r="FC100" s="126" t="s">
        <v>144</v>
      </c>
      <c r="FD100" s="126" t="s">
        <v>144</v>
      </c>
      <c r="FE100" s="126" t="s">
        <v>144</v>
      </c>
      <c r="FF100" s="126"/>
      <c r="FG100" s="126"/>
      <c r="FH100" s="126"/>
      <c r="FI100" s="126"/>
      <c r="FJ100" s="126"/>
      <c r="FK100" s="126"/>
      <c r="FL100" s="126"/>
      <c r="FM100" s="126"/>
      <c r="FN100" s="126"/>
      <c r="FO100" s="126"/>
      <c r="FP100" s="126"/>
      <c r="FQ100" s="126"/>
      <c r="FR100" s="126"/>
      <c r="FS100" s="126"/>
      <c r="FT100" s="126"/>
      <c r="FU100" s="126"/>
      <c r="FV100" s="126"/>
      <c r="FW100" s="126"/>
      <c r="FX100" s="126"/>
      <c r="FY100" s="126"/>
      <c r="FZ100" s="126" t="s">
        <v>444</v>
      </c>
      <c r="GA100" s="126" t="s">
        <v>404</v>
      </c>
    </row>
    <row r="101" spans="1:183" ht="14.25" customHeight="1">
      <c r="A101" s="121">
        <v>99</v>
      </c>
      <c r="B101" s="121" t="s">
        <v>446</v>
      </c>
      <c r="C101" s="122">
        <v>6.6000000000000005E-5</v>
      </c>
      <c r="D101" s="122">
        <v>6.6000000000000005E-5</v>
      </c>
      <c r="E101" s="122">
        <v>6.6000000000000005E-5</v>
      </c>
      <c r="F101" s="122">
        <v>6.6000000000000005E-5</v>
      </c>
      <c r="G101" s="122">
        <v>6.6000000000000005E-5</v>
      </c>
      <c r="H101" s="122">
        <v>4.6999999999999997E-5</v>
      </c>
      <c r="I101" s="122">
        <v>4.6999999999999997E-5</v>
      </c>
      <c r="J101" s="121"/>
      <c r="K101" s="121"/>
      <c r="L101" s="121"/>
      <c r="M101" s="121"/>
      <c r="N101" s="121"/>
      <c r="O101" s="121"/>
      <c r="P101" s="121"/>
      <c r="Q101" s="121"/>
      <c r="R101" s="121"/>
      <c r="S101" s="121"/>
      <c r="T101" s="121"/>
      <c r="U101" s="121"/>
      <c r="V101" s="121"/>
      <c r="W101" s="121"/>
      <c r="X101" s="121"/>
      <c r="Y101" s="121"/>
      <c r="Z101" s="121"/>
      <c r="AA101" s="121"/>
      <c r="AB101" s="123">
        <v>4.7867E-2</v>
      </c>
      <c r="AC101" s="123">
        <v>4.7867E-2</v>
      </c>
      <c r="AD101" s="123">
        <v>4.7867E-2</v>
      </c>
      <c r="AE101" s="123">
        <v>4.7867E-2</v>
      </c>
      <c r="AF101" s="123">
        <v>4.7867E-2</v>
      </c>
      <c r="AG101" s="123">
        <v>3.4549000000000003E-2</v>
      </c>
      <c r="AH101" s="123">
        <v>3.4549000000000003E-2</v>
      </c>
      <c r="AI101" s="126"/>
      <c r="AJ101" s="126"/>
      <c r="AK101" s="126"/>
      <c r="AL101" s="126"/>
      <c r="AM101" s="126"/>
      <c r="AN101" s="126"/>
      <c r="AO101" s="126"/>
      <c r="AP101" s="126"/>
      <c r="AQ101" s="126"/>
      <c r="AR101" s="126"/>
      <c r="AS101" s="126"/>
      <c r="AT101" s="126"/>
      <c r="AU101" s="126"/>
      <c r="AV101" s="126"/>
      <c r="AW101" s="126"/>
      <c r="AX101" s="126"/>
      <c r="AY101" s="126"/>
      <c r="AZ101" s="126"/>
      <c r="BA101" s="124">
        <v>0</v>
      </c>
      <c r="BB101" s="124">
        <v>0</v>
      </c>
      <c r="BC101" s="124">
        <v>0</v>
      </c>
      <c r="BD101" s="124">
        <v>0</v>
      </c>
      <c r="BE101" s="128">
        <v>1.3318E-2</v>
      </c>
      <c r="BF101" s="124">
        <v>0</v>
      </c>
      <c r="BG101" s="128">
        <v>3.4549000000000003E-2</v>
      </c>
      <c r="BH101" s="126"/>
      <c r="BI101" s="126"/>
      <c r="BJ101" s="126"/>
      <c r="BK101" s="126"/>
      <c r="BL101" s="126"/>
      <c r="BM101" s="126"/>
      <c r="BN101" s="126"/>
      <c r="BO101" s="126"/>
      <c r="BP101" s="126"/>
      <c r="BQ101" s="126"/>
      <c r="BR101" s="126"/>
      <c r="BS101" s="126"/>
      <c r="BT101" s="126"/>
      <c r="BU101" s="126"/>
      <c r="BV101" s="126"/>
      <c r="BW101" s="126"/>
      <c r="BX101" s="126"/>
      <c r="BY101" s="126"/>
      <c r="BZ101" s="123">
        <v>0.71067451000000004</v>
      </c>
      <c r="CA101" s="123">
        <v>0.71067451000000004</v>
      </c>
      <c r="CB101" s="123">
        <v>0.71067451000000004</v>
      </c>
      <c r="CC101" s="123">
        <v>0.71067451000000004</v>
      </c>
      <c r="CD101" s="123">
        <v>0.71067451000000004</v>
      </c>
      <c r="CE101" s="123">
        <v>0.56132216000000001</v>
      </c>
      <c r="CF101" s="123">
        <v>0.56132216000000001</v>
      </c>
      <c r="CG101" s="126"/>
      <c r="CH101" s="126"/>
      <c r="CI101" s="126"/>
      <c r="CJ101" s="126"/>
      <c r="CK101" s="126"/>
      <c r="CL101" s="126"/>
      <c r="CM101" s="126"/>
      <c r="CN101" s="126"/>
      <c r="CO101" s="126"/>
      <c r="CP101" s="126"/>
      <c r="CQ101" s="126"/>
      <c r="CR101" s="126"/>
      <c r="CS101" s="126"/>
      <c r="CT101" s="126"/>
      <c r="CU101" s="126"/>
      <c r="CV101" s="126"/>
      <c r="CW101" s="126"/>
      <c r="CX101" s="126"/>
      <c r="CY101" s="125">
        <v>46053</v>
      </c>
      <c r="CZ101" s="125">
        <v>46053</v>
      </c>
      <c r="DA101" s="125">
        <v>46053</v>
      </c>
      <c r="DB101" s="125">
        <v>46053</v>
      </c>
      <c r="DC101" s="125">
        <v>46053</v>
      </c>
      <c r="DD101" s="125">
        <v>45991</v>
      </c>
      <c r="DE101" s="125">
        <v>45991</v>
      </c>
      <c r="DF101" s="126"/>
      <c r="DG101" s="126"/>
      <c r="DH101" s="126"/>
      <c r="DI101" s="126"/>
      <c r="DJ101" s="126"/>
      <c r="DK101" s="126"/>
      <c r="DL101" s="126"/>
      <c r="DM101" s="126"/>
      <c r="DN101" s="126"/>
      <c r="DO101" s="126"/>
      <c r="DP101" s="126"/>
      <c r="DQ101" s="126"/>
      <c r="DR101" s="126"/>
      <c r="DS101" s="126"/>
      <c r="DT101" s="126"/>
      <c r="DU101" s="126"/>
      <c r="DV101" s="126"/>
      <c r="DW101" s="126"/>
      <c r="DX101" s="126" t="s">
        <v>150</v>
      </c>
      <c r="DY101" s="126" t="s">
        <v>150</v>
      </c>
      <c r="DZ101" s="126" t="s">
        <v>150</v>
      </c>
      <c r="EA101" s="126" t="s">
        <v>150</v>
      </c>
      <c r="EB101" s="126" t="s">
        <v>150</v>
      </c>
      <c r="EC101" s="126" t="s">
        <v>150</v>
      </c>
      <c r="ED101" s="126" t="s">
        <v>150</v>
      </c>
      <c r="EE101" s="126"/>
      <c r="EF101" s="126"/>
      <c r="EG101" s="126"/>
      <c r="EH101" s="126"/>
      <c r="EI101" s="126"/>
      <c r="EJ101" s="126"/>
      <c r="EK101" s="126"/>
      <c r="EL101" s="126"/>
      <c r="EM101" s="126"/>
      <c r="EN101" s="126"/>
      <c r="EO101" s="126"/>
      <c r="EP101" s="126"/>
      <c r="EQ101" s="126"/>
      <c r="ER101" s="126"/>
      <c r="ES101" s="126"/>
      <c r="ET101" s="126"/>
      <c r="EU101" s="126"/>
      <c r="EV101" s="126"/>
      <c r="EW101" s="126" t="s">
        <v>151</v>
      </c>
      <c r="EX101" s="126" t="s">
        <v>152</v>
      </c>
      <c r="EY101" s="123">
        <v>26282.456755849998</v>
      </c>
      <c r="EZ101" s="126" t="s">
        <v>161</v>
      </c>
      <c r="FA101" s="126" t="s">
        <v>144</v>
      </c>
      <c r="FB101" s="126" t="s">
        <v>144</v>
      </c>
      <c r="FC101" s="126" t="s">
        <v>144</v>
      </c>
      <c r="FD101" s="126" t="s">
        <v>144</v>
      </c>
      <c r="FE101" s="126" t="s">
        <v>144</v>
      </c>
      <c r="FF101" s="126" t="s">
        <v>144</v>
      </c>
      <c r="FG101" s="126" t="s">
        <v>144</v>
      </c>
      <c r="FH101" s="126"/>
      <c r="FI101" s="126"/>
      <c r="FJ101" s="126"/>
      <c r="FK101" s="126"/>
      <c r="FL101" s="126"/>
      <c r="FM101" s="126"/>
      <c r="FN101" s="126"/>
      <c r="FO101" s="126"/>
      <c r="FP101" s="126"/>
      <c r="FQ101" s="126"/>
      <c r="FR101" s="126"/>
      <c r="FS101" s="126"/>
      <c r="FT101" s="126"/>
      <c r="FU101" s="126"/>
      <c r="FV101" s="126"/>
      <c r="FW101" s="126"/>
      <c r="FX101" s="126"/>
      <c r="FY101" s="126"/>
      <c r="FZ101" s="126" t="s">
        <v>422</v>
      </c>
      <c r="GA101" s="126" t="s">
        <v>324</v>
      </c>
    </row>
    <row r="102" spans="1:183" ht="14.25" customHeight="1">
      <c r="A102" s="121">
        <v>100</v>
      </c>
      <c r="B102" s="121" t="s">
        <v>447</v>
      </c>
      <c r="C102" s="122">
        <v>6.4999999999999994E-5</v>
      </c>
      <c r="D102" s="122">
        <v>6.4999999999999994E-5</v>
      </c>
      <c r="E102" s="122">
        <v>6.4999999999999994E-5</v>
      </c>
      <c r="F102" s="122">
        <v>6.4999999999999994E-5</v>
      </c>
      <c r="G102" s="122">
        <v>6.4999999999999994E-5</v>
      </c>
      <c r="H102" s="122">
        <v>6.4999999999999994E-5</v>
      </c>
      <c r="I102" s="122">
        <v>6.4999999999999994E-5</v>
      </c>
      <c r="J102" s="122">
        <v>6.4999999999999994E-5</v>
      </c>
      <c r="K102" s="122">
        <v>6.4999999999999994E-5</v>
      </c>
      <c r="L102" s="122">
        <v>6.4999999999999994E-5</v>
      </c>
      <c r="M102" s="122">
        <v>6.4999999999999994E-5</v>
      </c>
      <c r="N102" s="122">
        <v>6.4999999999999994E-5</v>
      </c>
      <c r="O102" s="121"/>
      <c r="P102" s="121"/>
      <c r="Q102" s="121"/>
      <c r="R102" s="121"/>
      <c r="S102" s="121"/>
      <c r="T102" s="121"/>
      <c r="U102" s="121"/>
      <c r="V102" s="121"/>
      <c r="W102" s="121"/>
      <c r="X102" s="121"/>
      <c r="Y102" s="121"/>
      <c r="Z102" s="121"/>
      <c r="AA102" s="121"/>
      <c r="AB102" s="123">
        <v>4.7601999999999998E-2</v>
      </c>
      <c r="AC102" s="123">
        <v>4.7601999999999998E-2</v>
      </c>
      <c r="AD102" s="123">
        <v>4.7601999999999998E-2</v>
      </c>
      <c r="AE102" s="123">
        <v>4.7601999999999998E-2</v>
      </c>
      <c r="AF102" s="123">
        <v>4.7601999999999998E-2</v>
      </c>
      <c r="AG102" s="123">
        <v>4.7601999999999998E-2</v>
      </c>
      <c r="AH102" s="123">
        <v>4.7601999999999998E-2</v>
      </c>
      <c r="AI102" s="123">
        <v>4.7601999999999998E-2</v>
      </c>
      <c r="AJ102" s="123">
        <v>4.7601999999999998E-2</v>
      </c>
      <c r="AK102" s="123">
        <v>4.7601999999999998E-2</v>
      </c>
      <c r="AL102" s="123">
        <v>4.7601999999999998E-2</v>
      </c>
      <c r="AM102" s="123">
        <v>4.7601999999999998E-2</v>
      </c>
      <c r="AN102" s="126"/>
      <c r="AO102" s="126"/>
      <c r="AP102" s="126"/>
      <c r="AQ102" s="126"/>
      <c r="AR102" s="126"/>
      <c r="AS102" s="126"/>
      <c r="AT102" s="126"/>
      <c r="AU102" s="126"/>
      <c r="AV102" s="126"/>
      <c r="AW102" s="126"/>
      <c r="AX102" s="126"/>
      <c r="AY102" s="126"/>
      <c r="AZ102" s="126"/>
      <c r="BA102" s="124">
        <v>0</v>
      </c>
      <c r="BB102" s="124">
        <v>0</v>
      </c>
      <c r="BC102" s="124">
        <v>0</v>
      </c>
      <c r="BD102" s="124">
        <v>0</v>
      </c>
      <c r="BE102" s="124">
        <v>0</v>
      </c>
      <c r="BF102" s="124">
        <v>0</v>
      </c>
      <c r="BG102" s="124">
        <v>0</v>
      </c>
      <c r="BH102" s="124">
        <v>0</v>
      </c>
      <c r="BI102" s="124">
        <v>0</v>
      </c>
      <c r="BJ102" s="124">
        <v>0</v>
      </c>
      <c r="BK102" s="124">
        <v>0</v>
      </c>
      <c r="BL102" s="128">
        <v>4.7601999999999998E-2</v>
      </c>
      <c r="BM102" s="126"/>
      <c r="BN102" s="126"/>
      <c r="BO102" s="126"/>
      <c r="BP102" s="126"/>
      <c r="BQ102" s="126"/>
      <c r="BR102" s="126"/>
      <c r="BS102" s="126"/>
      <c r="BT102" s="126"/>
      <c r="BU102" s="126"/>
      <c r="BV102" s="126"/>
      <c r="BW102" s="126"/>
      <c r="BX102" s="126"/>
      <c r="BY102" s="126"/>
      <c r="BZ102" s="123">
        <v>0.79565094000000003</v>
      </c>
      <c r="CA102" s="123">
        <v>0.79565094000000003</v>
      </c>
      <c r="CB102" s="123">
        <v>0.79565094000000003</v>
      </c>
      <c r="CC102" s="123">
        <v>0.79565094000000003</v>
      </c>
      <c r="CD102" s="123">
        <v>0.79565094000000003</v>
      </c>
      <c r="CE102" s="123">
        <v>0.79565094000000003</v>
      </c>
      <c r="CF102" s="123">
        <v>0.79565094000000003</v>
      </c>
      <c r="CG102" s="123">
        <v>0.79565094000000003</v>
      </c>
      <c r="CH102" s="123">
        <v>0.79565094000000003</v>
      </c>
      <c r="CI102" s="123">
        <v>0.79565094000000003</v>
      </c>
      <c r="CJ102" s="123">
        <v>0.79565094000000003</v>
      </c>
      <c r="CK102" s="123">
        <v>0.79565094000000003</v>
      </c>
      <c r="CL102" s="126"/>
      <c r="CM102" s="126"/>
      <c r="CN102" s="126"/>
      <c r="CO102" s="126"/>
      <c r="CP102" s="126"/>
      <c r="CQ102" s="126"/>
      <c r="CR102" s="126"/>
      <c r="CS102" s="126"/>
      <c r="CT102" s="126"/>
      <c r="CU102" s="126"/>
      <c r="CV102" s="126"/>
      <c r="CW102" s="126"/>
      <c r="CX102" s="126"/>
      <c r="CY102" s="125">
        <v>45838</v>
      </c>
      <c r="CZ102" s="125">
        <v>45838</v>
      </c>
      <c r="DA102" s="125">
        <v>45838</v>
      </c>
      <c r="DB102" s="125">
        <v>45838</v>
      </c>
      <c r="DC102" s="125">
        <v>45838</v>
      </c>
      <c r="DD102" s="125">
        <v>45838</v>
      </c>
      <c r="DE102" s="125">
        <v>45838</v>
      </c>
      <c r="DF102" s="125">
        <v>45838</v>
      </c>
      <c r="DG102" s="125">
        <v>45838</v>
      </c>
      <c r="DH102" s="125">
        <v>45838</v>
      </c>
      <c r="DI102" s="125">
        <v>45838</v>
      </c>
      <c r="DJ102" s="125">
        <v>45838</v>
      </c>
      <c r="DK102" s="126"/>
      <c r="DL102" s="126"/>
      <c r="DM102" s="126"/>
      <c r="DN102" s="126"/>
      <c r="DO102" s="126"/>
      <c r="DP102" s="126"/>
      <c r="DQ102" s="126"/>
      <c r="DR102" s="126"/>
      <c r="DS102" s="126"/>
      <c r="DT102" s="126"/>
      <c r="DU102" s="126"/>
      <c r="DV102" s="126"/>
      <c r="DW102" s="126"/>
      <c r="DX102" s="126" t="s">
        <v>150</v>
      </c>
      <c r="DY102" s="126" t="s">
        <v>150</v>
      </c>
      <c r="DZ102" s="126" t="s">
        <v>150</v>
      </c>
      <c r="EA102" s="126" t="s">
        <v>150</v>
      </c>
      <c r="EB102" s="126" t="s">
        <v>150</v>
      </c>
      <c r="EC102" s="126" t="s">
        <v>150</v>
      </c>
      <c r="ED102" s="126" t="s">
        <v>150</v>
      </c>
      <c r="EE102" s="126" t="s">
        <v>150</v>
      </c>
      <c r="EF102" s="126" t="s">
        <v>150</v>
      </c>
      <c r="EG102" s="126" t="s">
        <v>150</v>
      </c>
      <c r="EH102" s="126" t="s">
        <v>150</v>
      </c>
      <c r="EI102" s="126" t="s">
        <v>150</v>
      </c>
      <c r="EJ102" s="126"/>
      <c r="EK102" s="126"/>
      <c r="EL102" s="126"/>
      <c r="EM102" s="126"/>
      <c r="EN102" s="126"/>
      <c r="EO102" s="126"/>
      <c r="EP102" s="126"/>
      <c r="EQ102" s="126"/>
      <c r="ER102" s="126"/>
      <c r="ES102" s="126"/>
      <c r="ET102" s="126"/>
      <c r="EU102" s="126"/>
      <c r="EV102" s="126"/>
      <c r="EW102" s="126" t="s">
        <v>151</v>
      </c>
      <c r="EX102" s="126" t="s">
        <v>152</v>
      </c>
      <c r="EY102" s="123">
        <v>3665.1375243000002</v>
      </c>
      <c r="EZ102" s="126" t="s">
        <v>156</v>
      </c>
      <c r="FA102" s="126" t="s">
        <v>144</v>
      </c>
      <c r="FB102" s="126" t="s">
        <v>144</v>
      </c>
      <c r="FC102" s="126" t="s">
        <v>144</v>
      </c>
      <c r="FD102" s="126" t="s">
        <v>144</v>
      </c>
      <c r="FE102" s="126" t="s">
        <v>144</v>
      </c>
      <c r="FF102" s="126" t="s">
        <v>144</v>
      </c>
      <c r="FG102" s="126" t="s">
        <v>144</v>
      </c>
      <c r="FH102" s="126" t="s">
        <v>144</v>
      </c>
      <c r="FI102" s="126" t="s">
        <v>144</v>
      </c>
      <c r="FJ102" s="126" t="s">
        <v>144</v>
      </c>
      <c r="FK102" s="126" t="s">
        <v>144</v>
      </c>
      <c r="FL102" s="126" t="s">
        <v>144</v>
      </c>
      <c r="FM102" s="126"/>
      <c r="FN102" s="126"/>
      <c r="FO102" s="126"/>
      <c r="FP102" s="126"/>
      <c r="FQ102" s="126"/>
      <c r="FR102" s="126"/>
      <c r="FS102" s="126"/>
      <c r="FT102" s="126"/>
      <c r="FU102" s="126"/>
      <c r="FV102" s="126"/>
      <c r="FW102" s="126"/>
      <c r="FX102" s="126"/>
      <c r="FY102" s="126"/>
      <c r="FZ102" s="126" t="s">
        <v>222</v>
      </c>
      <c r="GA102" s="126" t="s">
        <v>222</v>
      </c>
    </row>
    <row r="103" spans="1:183" ht="14.25" customHeight="1">
      <c r="A103" s="121">
        <v>101</v>
      </c>
      <c r="B103" s="121" t="s">
        <v>448</v>
      </c>
      <c r="C103" s="122">
        <v>6.4999999999999994E-5</v>
      </c>
      <c r="D103" s="122">
        <v>6.4999999999999994E-5</v>
      </c>
      <c r="E103" s="122">
        <v>6.4999999999999994E-5</v>
      </c>
      <c r="F103" s="122">
        <v>6.4999999999999994E-5</v>
      </c>
      <c r="G103" s="122">
        <v>6.4999999999999994E-5</v>
      </c>
      <c r="H103" s="122">
        <v>3.6000000000000001E-5</v>
      </c>
      <c r="I103" s="122">
        <v>3.6999999999999998E-5</v>
      </c>
      <c r="J103" s="122">
        <v>3.6999999999999998E-5</v>
      </c>
      <c r="K103" s="122">
        <v>3.6000000000000001E-5</v>
      </c>
      <c r="L103" s="122">
        <v>3.6000000000000001E-5</v>
      </c>
      <c r="M103" s="122">
        <v>3.8000000000000002E-5</v>
      </c>
      <c r="N103" s="122">
        <v>1.0000000000000001E-5</v>
      </c>
      <c r="O103" s="122">
        <v>3.9999999999999998E-6</v>
      </c>
      <c r="P103" s="122">
        <v>3.0000000000000001E-6</v>
      </c>
      <c r="Q103" s="121"/>
      <c r="R103" s="121"/>
      <c r="S103" s="121"/>
      <c r="T103" s="121"/>
      <c r="U103" s="121"/>
      <c r="V103" s="121"/>
      <c r="W103" s="121"/>
      <c r="X103" s="121"/>
      <c r="Y103" s="121"/>
      <c r="Z103" s="121"/>
      <c r="AA103" s="121"/>
      <c r="AB103" s="123">
        <v>4.7023000000000002E-2</v>
      </c>
      <c r="AC103" s="123">
        <v>4.7023000000000002E-2</v>
      </c>
      <c r="AD103" s="123">
        <v>4.7023000000000002E-2</v>
      </c>
      <c r="AE103" s="123">
        <v>4.7023000000000002E-2</v>
      </c>
      <c r="AF103" s="123">
        <v>4.7023000000000002E-2</v>
      </c>
      <c r="AG103" s="123">
        <v>2.6311000000000001E-2</v>
      </c>
      <c r="AH103" s="123">
        <v>2.7165999999999999E-2</v>
      </c>
      <c r="AI103" s="123">
        <v>2.7165999999999999E-2</v>
      </c>
      <c r="AJ103" s="123">
        <v>2.6086000000000002E-2</v>
      </c>
      <c r="AK103" s="123">
        <v>2.6086000000000002E-2</v>
      </c>
      <c r="AL103" s="123">
        <v>2.7959000000000001E-2</v>
      </c>
      <c r="AM103" s="123">
        <v>7.4120000000000002E-3</v>
      </c>
      <c r="AN103" s="123">
        <v>3.065E-3</v>
      </c>
      <c r="AO103" s="123">
        <v>2.3319999999999999E-3</v>
      </c>
      <c r="AP103" s="126"/>
      <c r="AQ103" s="126"/>
      <c r="AR103" s="126"/>
      <c r="AS103" s="126"/>
      <c r="AT103" s="126"/>
      <c r="AU103" s="126"/>
      <c r="AV103" s="126"/>
      <c r="AW103" s="126"/>
      <c r="AX103" s="126"/>
      <c r="AY103" s="126"/>
      <c r="AZ103" s="126"/>
      <c r="BA103" s="124">
        <v>0</v>
      </c>
      <c r="BB103" s="124">
        <v>0</v>
      </c>
      <c r="BC103" s="124">
        <v>0</v>
      </c>
      <c r="BD103" s="124">
        <v>0</v>
      </c>
      <c r="BE103" s="128">
        <v>2.0712000000000001E-2</v>
      </c>
      <c r="BF103" s="127">
        <v>-8.5499999999999997E-4</v>
      </c>
      <c r="BG103" s="124">
        <v>0</v>
      </c>
      <c r="BH103" s="128">
        <v>1.08E-3</v>
      </c>
      <c r="BI103" s="124">
        <v>0</v>
      </c>
      <c r="BJ103" s="127">
        <v>-1.8730000000000001E-3</v>
      </c>
      <c r="BK103" s="128">
        <v>2.0546999999999999E-2</v>
      </c>
      <c r="BL103" s="128">
        <v>4.3470000000000002E-3</v>
      </c>
      <c r="BM103" s="128">
        <v>7.3300000000000004E-4</v>
      </c>
      <c r="BN103" s="128">
        <v>2.3319999999999999E-3</v>
      </c>
      <c r="BO103" s="126"/>
      <c r="BP103" s="126"/>
      <c r="BQ103" s="126"/>
      <c r="BR103" s="126"/>
      <c r="BS103" s="126"/>
      <c r="BT103" s="126"/>
      <c r="BU103" s="126"/>
      <c r="BV103" s="126"/>
      <c r="BW103" s="126"/>
      <c r="BX103" s="126"/>
      <c r="BY103" s="126"/>
      <c r="BZ103" s="123">
        <v>0.69814376</v>
      </c>
      <c r="CA103" s="123">
        <v>0.69814376</v>
      </c>
      <c r="CB103" s="123">
        <v>0.69814376</v>
      </c>
      <c r="CC103" s="123">
        <v>0.69814376</v>
      </c>
      <c r="CD103" s="123">
        <v>0.69814376</v>
      </c>
      <c r="CE103" s="123">
        <v>0.42323803999999998</v>
      </c>
      <c r="CF103" s="123">
        <v>0.44136958999999998</v>
      </c>
      <c r="CG103" s="123">
        <v>0.43886250999999998</v>
      </c>
      <c r="CH103" s="123">
        <v>0.38958081999999999</v>
      </c>
      <c r="CI103" s="123">
        <v>0.39057053000000003</v>
      </c>
      <c r="CJ103" s="123">
        <v>0.42744463999999999</v>
      </c>
      <c r="CK103" s="123">
        <v>0.12388900999999999</v>
      </c>
      <c r="CL103" s="123">
        <v>5.4562029999999997E-2</v>
      </c>
      <c r="CM103" s="123">
        <v>4.284205E-2</v>
      </c>
      <c r="CN103" s="126"/>
      <c r="CO103" s="126"/>
      <c r="CP103" s="126"/>
      <c r="CQ103" s="126"/>
      <c r="CR103" s="126"/>
      <c r="CS103" s="126"/>
      <c r="CT103" s="126"/>
      <c r="CU103" s="126"/>
      <c r="CV103" s="126"/>
      <c r="CW103" s="126"/>
      <c r="CX103" s="126"/>
      <c r="CY103" s="125">
        <v>46053</v>
      </c>
      <c r="CZ103" s="125">
        <v>46053</v>
      </c>
      <c r="DA103" s="125">
        <v>46053</v>
      </c>
      <c r="DB103" s="125">
        <v>46053</v>
      </c>
      <c r="DC103" s="125">
        <v>46053</v>
      </c>
      <c r="DD103" s="125">
        <v>46022</v>
      </c>
      <c r="DE103" s="125">
        <v>45991</v>
      </c>
      <c r="DF103" s="125">
        <v>45961</v>
      </c>
      <c r="DG103" s="125">
        <v>45930</v>
      </c>
      <c r="DH103" s="125">
        <v>45900</v>
      </c>
      <c r="DI103" s="125">
        <v>45869</v>
      </c>
      <c r="DJ103" s="125">
        <v>45838</v>
      </c>
      <c r="DK103" s="125">
        <v>45808</v>
      </c>
      <c r="DL103" s="125">
        <v>45777</v>
      </c>
      <c r="DM103" s="126"/>
      <c r="DN103" s="126"/>
      <c r="DO103" s="126"/>
      <c r="DP103" s="126"/>
      <c r="DQ103" s="126"/>
      <c r="DR103" s="126"/>
      <c r="DS103" s="126"/>
      <c r="DT103" s="126"/>
      <c r="DU103" s="126"/>
      <c r="DV103" s="126"/>
      <c r="DW103" s="126"/>
      <c r="DX103" s="126" t="s">
        <v>150</v>
      </c>
      <c r="DY103" s="126" t="s">
        <v>150</v>
      </c>
      <c r="DZ103" s="126" t="s">
        <v>150</v>
      </c>
      <c r="EA103" s="126" t="s">
        <v>150</v>
      </c>
      <c r="EB103" s="126" t="s">
        <v>150</v>
      </c>
      <c r="EC103" s="126" t="s">
        <v>150</v>
      </c>
      <c r="ED103" s="126" t="s">
        <v>150</v>
      </c>
      <c r="EE103" s="126" t="s">
        <v>150</v>
      </c>
      <c r="EF103" s="126" t="s">
        <v>150</v>
      </c>
      <c r="EG103" s="126" t="s">
        <v>150</v>
      </c>
      <c r="EH103" s="126" t="s">
        <v>150</v>
      </c>
      <c r="EI103" s="126" t="s">
        <v>150</v>
      </c>
      <c r="EJ103" s="126" t="s">
        <v>150</v>
      </c>
      <c r="EK103" s="126" t="s">
        <v>150</v>
      </c>
      <c r="EL103" s="126"/>
      <c r="EM103" s="126"/>
      <c r="EN103" s="126"/>
      <c r="EO103" s="126"/>
      <c r="EP103" s="126"/>
      <c r="EQ103" s="126"/>
      <c r="ER103" s="126"/>
      <c r="ES103" s="126"/>
      <c r="ET103" s="126"/>
      <c r="EU103" s="126"/>
      <c r="EV103" s="126"/>
      <c r="EW103" s="126" t="s">
        <v>151</v>
      </c>
      <c r="EX103" s="126" t="s">
        <v>152</v>
      </c>
      <c r="EY103" s="123">
        <v>2184.6893794500002</v>
      </c>
      <c r="EZ103" s="126" t="s">
        <v>178</v>
      </c>
      <c r="FA103" s="126" t="s">
        <v>157</v>
      </c>
      <c r="FB103" s="126" t="s">
        <v>157</v>
      </c>
      <c r="FC103" s="126" t="s">
        <v>157</v>
      </c>
      <c r="FD103" s="126" t="s">
        <v>157</v>
      </c>
      <c r="FE103" s="126" t="s">
        <v>196</v>
      </c>
      <c r="FF103" s="126" t="s">
        <v>157</v>
      </c>
      <c r="FG103" s="126" t="s">
        <v>157</v>
      </c>
      <c r="FH103" s="126" t="s">
        <v>196</v>
      </c>
      <c r="FI103" s="126" t="s">
        <v>157</v>
      </c>
      <c r="FJ103" s="126" t="s">
        <v>157</v>
      </c>
      <c r="FK103" s="126" t="s">
        <v>157</v>
      </c>
      <c r="FL103" s="126" t="s">
        <v>157</v>
      </c>
      <c r="FM103" s="126" t="s">
        <v>157</v>
      </c>
      <c r="FN103" s="126" t="s">
        <v>157</v>
      </c>
      <c r="FO103" s="126"/>
      <c r="FP103" s="126"/>
      <c r="FQ103" s="126"/>
      <c r="FR103" s="126"/>
      <c r="FS103" s="126"/>
      <c r="FT103" s="126"/>
      <c r="FU103" s="126"/>
      <c r="FV103" s="126"/>
      <c r="FW103" s="126"/>
      <c r="FX103" s="126"/>
      <c r="FY103" s="126"/>
      <c r="FZ103" s="126" t="s">
        <v>222</v>
      </c>
      <c r="GA103" s="126" t="s">
        <v>222</v>
      </c>
    </row>
    <row r="104" spans="1:183" ht="14.25" customHeight="1">
      <c r="A104" s="121">
        <v>102</v>
      </c>
      <c r="B104" s="121" t="s">
        <v>216</v>
      </c>
      <c r="C104" s="122">
        <v>6.3999999999999997E-5</v>
      </c>
      <c r="D104" s="122">
        <v>6.3999999999999997E-5</v>
      </c>
      <c r="E104" s="122">
        <v>2.0999999999999999E-5</v>
      </c>
      <c r="F104" s="122">
        <v>2.0999999999999999E-5</v>
      </c>
      <c r="G104" s="122">
        <v>2.0999999999999999E-5</v>
      </c>
      <c r="H104" s="122">
        <v>2.0999999999999999E-5</v>
      </c>
      <c r="I104" s="122">
        <v>2.0999999999999999E-5</v>
      </c>
      <c r="J104" s="122">
        <v>2.0999999999999999E-5</v>
      </c>
      <c r="K104" s="122">
        <v>0</v>
      </c>
      <c r="L104" s="122">
        <v>1.9999999999999999E-6</v>
      </c>
      <c r="M104" s="122">
        <v>4.1E-5</v>
      </c>
      <c r="N104" s="122">
        <v>4.1E-5</v>
      </c>
      <c r="O104" s="122">
        <v>8.3999999999999995E-5</v>
      </c>
      <c r="P104" s="122">
        <v>8.3999999999999995E-5</v>
      </c>
      <c r="Q104" s="122">
        <v>1.7799999999999999E-4</v>
      </c>
      <c r="R104" s="122">
        <v>1.65E-4</v>
      </c>
      <c r="S104" s="122">
        <v>1.65E-4</v>
      </c>
      <c r="T104" s="122">
        <v>2.6400000000000002E-4</v>
      </c>
      <c r="U104" s="122">
        <v>2.72E-4</v>
      </c>
      <c r="V104" s="122">
        <v>2.5000000000000001E-4</v>
      </c>
      <c r="W104" s="122">
        <v>2.5000000000000001E-4</v>
      </c>
      <c r="X104" s="122">
        <v>1.94E-4</v>
      </c>
      <c r="Y104" s="122">
        <v>1.94E-4</v>
      </c>
      <c r="Z104" s="122">
        <v>1.34E-4</v>
      </c>
      <c r="AA104" s="122">
        <v>1.34E-4</v>
      </c>
      <c r="AB104" s="123">
        <v>4.6399999999999997E-2</v>
      </c>
      <c r="AC104" s="123">
        <v>4.6399999999999997E-2</v>
      </c>
      <c r="AD104" s="123">
        <v>1.5599999999999999E-2</v>
      </c>
      <c r="AE104" s="123">
        <v>1.5599999999999999E-2</v>
      </c>
      <c r="AF104" s="123">
        <v>1.5599999999999999E-2</v>
      </c>
      <c r="AG104" s="123">
        <v>1.5599999999999999E-2</v>
      </c>
      <c r="AH104" s="123">
        <v>1.5599999999999999E-2</v>
      </c>
      <c r="AI104" s="123">
        <v>1.5599999999999999E-2</v>
      </c>
      <c r="AJ104" s="123">
        <v>0</v>
      </c>
      <c r="AK104" s="123">
        <v>1.1999999999999999E-3</v>
      </c>
      <c r="AL104" s="123">
        <v>2.9467E-2</v>
      </c>
      <c r="AM104" s="123">
        <v>2.9467E-2</v>
      </c>
      <c r="AN104" s="123">
        <v>6.1116999999999998E-2</v>
      </c>
      <c r="AO104" s="123">
        <v>6.1116999999999998E-2</v>
      </c>
      <c r="AP104" s="123">
        <v>0.129667</v>
      </c>
      <c r="AQ104" s="123">
        <v>0.119667</v>
      </c>
      <c r="AR104" s="123">
        <v>0.119667</v>
      </c>
      <c r="AS104" s="123">
        <v>0.19166</v>
      </c>
      <c r="AT104" s="123">
        <v>0.19775999999999999</v>
      </c>
      <c r="AU104" s="123">
        <v>0.18176</v>
      </c>
      <c r="AV104" s="123">
        <v>0.18176</v>
      </c>
      <c r="AW104" s="123">
        <v>0.14080000000000001</v>
      </c>
      <c r="AX104" s="123">
        <v>0.14080000000000001</v>
      </c>
      <c r="AY104" s="123">
        <v>9.7299999999999998E-2</v>
      </c>
      <c r="AZ104" s="123">
        <v>9.7299999999999998E-2</v>
      </c>
      <c r="BA104" s="124">
        <v>0</v>
      </c>
      <c r="BB104" s="128">
        <v>3.0800000000000001E-2</v>
      </c>
      <c r="BC104" s="124">
        <v>0</v>
      </c>
      <c r="BD104" s="124">
        <v>0</v>
      </c>
      <c r="BE104" s="124">
        <v>0</v>
      </c>
      <c r="BF104" s="124">
        <v>0</v>
      </c>
      <c r="BG104" s="124">
        <v>0</v>
      </c>
      <c r="BH104" s="128">
        <v>1.5599999999999999E-2</v>
      </c>
      <c r="BI104" s="127">
        <v>-1.1999999999999999E-3</v>
      </c>
      <c r="BJ104" s="127">
        <v>-2.8267E-2</v>
      </c>
      <c r="BK104" s="124">
        <v>0</v>
      </c>
      <c r="BL104" s="127">
        <v>-3.1649999999999998E-2</v>
      </c>
      <c r="BM104" s="124">
        <v>0</v>
      </c>
      <c r="BN104" s="127">
        <v>-6.855E-2</v>
      </c>
      <c r="BO104" s="128">
        <v>0.01</v>
      </c>
      <c r="BP104" s="124">
        <v>0</v>
      </c>
      <c r="BQ104" s="127">
        <v>-7.1993000000000001E-2</v>
      </c>
      <c r="BR104" s="127">
        <v>-6.1000000000000004E-3</v>
      </c>
      <c r="BS104" s="128">
        <v>1.6E-2</v>
      </c>
      <c r="BT104" s="124">
        <v>0</v>
      </c>
      <c r="BU104" s="128">
        <v>4.0960000000000003E-2</v>
      </c>
      <c r="BV104" s="124">
        <v>0</v>
      </c>
      <c r="BW104" s="128">
        <v>4.3499999999999997E-2</v>
      </c>
      <c r="BX104" s="124">
        <v>0</v>
      </c>
      <c r="BY104" s="127">
        <v>-2.75E-2</v>
      </c>
      <c r="BZ104" s="123">
        <v>0.64847485999999999</v>
      </c>
      <c r="CA104" s="123">
        <v>0.64847485999999999</v>
      </c>
      <c r="CB104" s="123">
        <v>0.2006107</v>
      </c>
      <c r="CC104" s="123">
        <v>0.23677882</v>
      </c>
      <c r="CD104" s="123">
        <v>0.23161097</v>
      </c>
      <c r="CE104" s="123">
        <v>0.25094117999999999</v>
      </c>
      <c r="CF104" s="123">
        <v>0.25345526000000002</v>
      </c>
      <c r="CG104" s="123">
        <v>0.25201557000000002</v>
      </c>
      <c r="CH104" s="123">
        <v>0</v>
      </c>
      <c r="CI104" s="123">
        <v>1.7966900000000001E-2</v>
      </c>
      <c r="CJ104" s="123">
        <v>0.45049934000000003</v>
      </c>
      <c r="CK104" s="123">
        <v>0.49253069999999999</v>
      </c>
      <c r="CL104" s="123">
        <v>1.08798295</v>
      </c>
      <c r="CM104" s="123">
        <v>1.1228032999999999</v>
      </c>
      <c r="CN104" s="123">
        <v>2.1216997599999998</v>
      </c>
      <c r="CO104" s="123">
        <v>1.76006273</v>
      </c>
      <c r="CP104" s="123">
        <v>1.9689850099999999</v>
      </c>
      <c r="CQ104" s="123">
        <v>3.6447779100000002</v>
      </c>
      <c r="CR104" s="123">
        <v>3.5809676800000001</v>
      </c>
      <c r="CS104" s="123">
        <v>3.2848257900000002</v>
      </c>
      <c r="CT104" s="123">
        <v>3.45030415</v>
      </c>
      <c r="CU104" s="123">
        <v>2.4752105100000001</v>
      </c>
      <c r="CV104" s="123">
        <v>2.37747362</v>
      </c>
      <c r="CW104" s="123">
        <v>1.4900539900000001</v>
      </c>
      <c r="CX104" s="123">
        <v>1.3522441999999999</v>
      </c>
      <c r="CY104" s="125">
        <v>46142</v>
      </c>
      <c r="CZ104" s="125">
        <v>46142</v>
      </c>
      <c r="DA104" s="125">
        <v>46112</v>
      </c>
      <c r="DB104" s="125">
        <v>46081</v>
      </c>
      <c r="DC104" s="125">
        <v>46053</v>
      </c>
      <c r="DD104" s="125">
        <v>46022</v>
      </c>
      <c r="DE104" s="125">
        <v>45991</v>
      </c>
      <c r="DF104" s="125">
        <v>45961</v>
      </c>
      <c r="DG104" s="125">
        <v>45930</v>
      </c>
      <c r="DH104" s="125">
        <v>45900</v>
      </c>
      <c r="DI104" s="125">
        <v>45869</v>
      </c>
      <c r="DJ104" s="125">
        <v>45838</v>
      </c>
      <c r="DK104" s="125">
        <v>45808</v>
      </c>
      <c r="DL104" s="125">
        <v>45777</v>
      </c>
      <c r="DM104" s="125">
        <v>45747</v>
      </c>
      <c r="DN104" s="125">
        <v>45716</v>
      </c>
      <c r="DO104" s="125">
        <v>45688</v>
      </c>
      <c r="DP104" s="125">
        <v>45657</v>
      </c>
      <c r="DQ104" s="125">
        <v>45626</v>
      </c>
      <c r="DR104" s="125">
        <v>45596</v>
      </c>
      <c r="DS104" s="125">
        <v>45565</v>
      </c>
      <c r="DT104" s="125">
        <v>45535</v>
      </c>
      <c r="DU104" s="125">
        <v>45504</v>
      </c>
      <c r="DV104" s="125">
        <v>45473</v>
      </c>
      <c r="DW104" s="125">
        <v>45443</v>
      </c>
      <c r="DX104" s="126" t="s">
        <v>150</v>
      </c>
      <c r="DY104" s="126" t="s">
        <v>150</v>
      </c>
      <c r="DZ104" s="126" t="s">
        <v>150</v>
      </c>
      <c r="EA104" s="126" t="s">
        <v>150</v>
      </c>
      <c r="EB104" s="126" t="s">
        <v>150</v>
      </c>
      <c r="EC104" s="126" t="s">
        <v>150</v>
      </c>
      <c r="ED104" s="126" t="s">
        <v>150</v>
      </c>
      <c r="EE104" s="126" t="s">
        <v>150</v>
      </c>
      <c r="EF104" s="126" t="s">
        <v>150</v>
      </c>
      <c r="EG104" s="126" t="s">
        <v>150</v>
      </c>
      <c r="EH104" s="126" t="s">
        <v>150</v>
      </c>
      <c r="EI104" s="126" t="s">
        <v>150</v>
      </c>
      <c r="EJ104" s="126" t="s">
        <v>150</v>
      </c>
      <c r="EK104" s="126" t="s">
        <v>150</v>
      </c>
      <c r="EL104" s="126" t="s">
        <v>150</v>
      </c>
      <c r="EM104" s="126" t="s">
        <v>150</v>
      </c>
      <c r="EN104" s="126" t="s">
        <v>150</v>
      </c>
      <c r="EO104" s="126" t="s">
        <v>150</v>
      </c>
      <c r="EP104" s="126" t="s">
        <v>150</v>
      </c>
      <c r="EQ104" s="126" t="s">
        <v>150</v>
      </c>
      <c r="ER104" s="126" t="s">
        <v>150</v>
      </c>
      <c r="ES104" s="126" t="s">
        <v>150</v>
      </c>
      <c r="ET104" s="126" t="s">
        <v>150</v>
      </c>
      <c r="EU104" s="126" t="s">
        <v>150</v>
      </c>
      <c r="EV104" s="126" t="s">
        <v>150</v>
      </c>
      <c r="EW104" s="126" t="s">
        <v>151</v>
      </c>
      <c r="EX104" s="126" t="s">
        <v>152</v>
      </c>
      <c r="EY104" s="123">
        <v>1533.2535203</v>
      </c>
      <c r="EZ104" s="126"/>
      <c r="FA104" s="126" t="s">
        <v>157</v>
      </c>
      <c r="FB104" s="126" t="s">
        <v>157</v>
      </c>
      <c r="FC104" s="126" t="s">
        <v>157</v>
      </c>
      <c r="FD104" s="126" t="s">
        <v>157</v>
      </c>
      <c r="FE104" s="126" t="s">
        <v>157</v>
      </c>
      <c r="FF104" s="126" t="s">
        <v>157</v>
      </c>
      <c r="FG104" s="126" t="s">
        <v>157</v>
      </c>
      <c r="FH104" s="126" t="s">
        <v>157</v>
      </c>
      <c r="FI104" s="126" t="s">
        <v>157</v>
      </c>
      <c r="FJ104" s="126" t="s">
        <v>157</v>
      </c>
      <c r="FK104" s="126" t="s">
        <v>157</v>
      </c>
      <c r="FL104" s="126" t="s">
        <v>157</v>
      </c>
      <c r="FM104" s="126" t="s">
        <v>196</v>
      </c>
      <c r="FN104" s="126" t="s">
        <v>196</v>
      </c>
      <c r="FO104" s="126" t="s">
        <v>196</v>
      </c>
      <c r="FP104" s="126" t="s">
        <v>196</v>
      </c>
      <c r="FQ104" s="126" t="s">
        <v>196</v>
      </c>
      <c r="FR104" s="126" t="s">
        <v>196</v>
      </c>
      <c r="FS104" s="126" t="s">
        <v>196</v>
      </c>
      <c r="FT104" s="126" t="s">
        <v>196</v>
      </c>
      <c r="FU104" s="126" t="s">
        <v>196</v>
      </c>
      <c r="FV104" s="126" t="s">
        <v>196</v>
      </c>
      <c r="FW104" s="126" t="s">
        <v>196</v>
      </c>
      <c r="FX104" s="126" t="s">
        <v>196</v>
      </c>
      <c r="FY104" s="126" t="s">
        <v>196</v>
      </c>
      <c r="FZ104" s="126" t="s">
        <v>154</v>
      </c>
      <c r="GA104" s="126" t="s">
        <v>146</v>
      </c>
    </row>
    <row r="105" spans="1:183" ht="14.25" customHeight="1">
      <c r="A105" s="121">
        <v>103</v>
      </c>
      <c r="B105" s="121" t="s">
        <v>449</v>
      </c>
      <c r="C105" s="122">
        <v>6.0999999999999999E-5</v>
      </c>
      <c r="D105" s="122">
        <v>6.0999999999999999E-5</v>
      </c>
      <c r="E105" s="122">
        <v>6.0999999999999999E-5</v>
      </c>
      <c r="F105" s="122">
        <v>6.4999999999999994E-5</v>
      </c>
      <c r="G105" s="122">
        <v>6.2000000000000003E-5</v>
      </c>
      <c r="H105" s="122">
        <v>5.5000000000000002E-5</v>
      </c>
      <c r="I105" s="122">
        <v>5.3999999999999998E-5</v>
      </c>
      <c r="J105" s="122">
        <v>5.3999999999999998E-5</v>
      </c>
      <c r="K105" s="122">
        <v>5.3000000000000001E-5</v>
      </c>
      <c r="L105" s="122">
        <v>5.3000000000000001E-5</v>
      </c>
      <c r="M105" s="121"/>
      <c r="N105" s="121"/>
      <c r="O105" s="121"/>
      <c r="P105" s="122">
        <v>0</v>
      </c>
      <c r="Q105" s="122">
        <v>0</v>
      </c>
      <c r="R105" s="122">
        <v>0</v>
      </c>
      <c r="S105" s="122">
        <v>0</v>
      </c>
      <c r="T105" s="122">
        <v>0</v>
      </c>
      <c r="U105" s="122">
        <v>0</v>
      </c>
      <c r="V105" s="122">
        <v>0</v>
      </c>
      <c r="W105" s="122">
        <v>0</v>
      </c>
      <c r="X105" s="122">
        <v>0</v>
      </c>
      <c r="Y105" s="122">
        <v>0</v>
      </c>
      <c r="Z105" s="122">
        <v>0</v>
      </c>
      <c r="AA105" s="122">
        <v>0</v>
      </c>
      <c r="AB105" s="123">
        <v>4.4110000000000003E-2</v>
      </c>
      <c r="AC105" s="123">
        <v>4.4110000000000003E-2</v>
      </c>
      <c r="AD105" s="123">
        <v>4.4110000000000003E-2</v>
      </c>
      <c r="AE105" s="123">
        <v>4.6974000000000002E-2</v>
      </c>
      <c r="AF105" s="123">
        <v>4.4926000000000001E-2</v>
      </c>
      <c r="AG105" s="123">
        <v>3.9833E-2</v>
      </c>
      <c r="AH105" s="123">
        <v>3.9524999999999998E-2</v>
      </c>
      <c r="AI105" s="123">
        <v>3.9524999999999998E-2</v>
      </c>
      <c r="AJ105" s="123">
        <v>3.8477999999999998E-2</v>
      </c>
      <c r="AK105" s="123">
        <v>3.8477999999999998E-2</v>
      </c>
      <c r="AL105" s="126"/>
      <c r="AM105" s="126"/>
      <c r="AN105" s="126"/>
      <c r="AO105" s="123">
        <v>0</v>
      </c>
      <c r="AP105" s="123">
        <v>0</v>
      </c>
      <c r="AQ105" s="123">
        <v>0</v>
      </c>
      <c r="AR105" s="123">
        <v>0</v>
      </c>
      <c r="AS105" s="123">
        <v>0</v>
      </c>
      <c r="AT105" s="123">
        <v>0</v>
      </c>
      <c r="AU105" s="123">
        <v>0</v>
      </c>
      <c r="AV105" s="123">
        <v>0</v>
      </c>
      <c r="AW105" s="123">
        <v>0</v>
      </c>
      <c r="AX105" s="123">
        <v>0</v>
      </c>
      <c r="AY105" s="123">
        <v>0</v>
      </c>
      <c r="AZ105" s="123">
        <v>0</v>
      </c>
      <c r="BA105" s="124">
        <v>0</v>
      </c>
      <c r="BB105" s="124">
        <v>0</v>
      </c>
      <c r="BC105" s="127">
        <v>-2.8639999999999998E-3</v>
      </c>
      <c r="BD105" s="128">
        <v>2.0479999999999999E-3</v>
      </c>
      <c r="BE105" s="128">
        <v>5.0930000000000003E-3</v>
      </c>
      <c r="BF105" s="128">
        <v>3.0800000000000001E-4</v>
      </c>
      <c r="BG105" s="124">
        <v>0</v>
      </c>
      <c r="BH105" s="128">
        <v>1.047E-3</v>
      </c>
      <c r="BI105" s="124">
        <v>0</v>
      </c>
      <c r="BJ105" s="128">
        <v>3.8477999999999998E-2</v>
      </c>
      <c r="BK105" s="126"/>
      <c r="BL105" s="126"/>
      <c r="BM105" s="126"/>
      <c r="BN105" s="124">
        <v>0</v>
      </c>
      <c r="BO105" s="124">
        <v>0</v>
      </c>
      <c r="BP105" s="124">
        <v>0</v>
      </c>
      <c r="BQ105" s="124">
        <v>0</v>
      </c>
      <c r="BR105" s="124">
        <v>0</v>
      </c>
      <c r="BS105" s="124">
        <v>0</v>
      </c>
      <c r="BT105" s="124">
        <v>0</v>
      </c>
      <c r="BU105" s="124">
        <v>0</v>
      </c>
      <c r="BV105" s="124">
        <v>0</v>
      </c>
      <c r="BW105" s="124">
        <v>0</v>
      </c>
      <c r="BX105" s="124">
        <v>0</v>
      </c>
      <c r="BY105" s="124">
        <v>0</v>
      </c>
      <c r="BZ105" s="123">
        <v>0.56723959999999995</v>
      </c>
      <c r="CA105" s="123">
        <v>0.56723959999999995</v>
      </c>
      <c r="CB105" s="123">
        <v>0.56723959999999995</v>
      </c>
      <c r="CC105" s="123">
        <v>0.71297747</v>
      </c>
      <c r="CD105" s="123">
        <v>0.66700990000000004</v>
      </c>
      <c r="CE105" s="123">
        <v>0.64075256999999997</v>
      </c>
      <c r="CF105" s="123">
        <v>0.64216788999999996</v>
      </c>
      <c r="CG105" s="123">
        <v>0.63852023000000002</v>
      </c>
      <c r="CH105" s="123">
        <v>0.57610874999999995</v>
      </c>
      <c r="CI105" s="123">
        <v>0.57610874999999995</v>
      </c>
      <c r="CJ105" s="126"/>
      <c r="CK105" s="126"/>
      <c r="CL105" s="126"/>
      <c r="CM105" s="123">
        <v>0</v>
      </c>
      <c r="CN105" s="123">
        <v>0</v>
      </c>
      <c r="CO105" s="123">
        <v>0</v>
      </c>
      <c r="CP105" s="123">
        <v>0</v>
      </c>
      <c r="CQ105" s="123">
        <v>0</v>
      </c>
      <c r="CR105" s="123">
        <v>0</v>
      </c>
      <c r="CS105" s="123">
        <v>0</v>
      </c>
      <c r="CT105" s="123">
        <v>0</v>
      </c>
      <c r="CU105" s="123">
        <v>0</v>
      </c>
      <c r="CV105" s="123">
        <v>0</v>
      </c>
      <c r="CW105" s="123">
        <v>0</v>
      </c>
      <c r="CX105" s="123">
        <v>0</v>
      </c>
      <c r="CY105" s="125">
        <v>46112</v>
      </c>
      <c r="CZ105" s="125">
        <v>46112</v>
      </c>
      <c r="DA105" s="125">
        <v>46112</v>
      </c>
      <c r="DB105" s="125">
        <v>46081</v>
      </c>
      <c r="DC105" s="125">
        <v>46053</v>
      </c>
      <c r="DD105" s="125">
        <v>46022</v>
      </c>
      <c r="DE105" s="125">
        <v>45991</v>
      </c>
      <c r="DF105" s="125">
        <v>45961</v>
      </c>
      <c r="DG105" s="125">
        <v>45900</v>
      </c>
      <c r="DH105" s="125">
        <v>45900</v>
      </c>
      <c r="DI105" s="126"/>
      <c r="DJ105" s="126"/>
      <c r="DK105" s="126"/>
      <c r="DL105" s="125">
        <v>45138</v>
      </c>
      <c r="DM105" s="125">
        <v>45138</v>
      </c>
      <c r="DN105" s="125">
        <v>45138</v>
      </c>
      <c r="DO105" s="125">
        <v>45138</v>
      </c>
      <c r="DP105" s="125">
        <v>45138</v>
      </c>
      <c r="DQ105" s="125">
        <v>45138</v>
      </c>
      <c r="DR105" s="125">
        <v>45138</v>
      </c>
      <c r="DS105" s="125">
        <v>45138</v>
      </c>
      <c r="DT105" s="125">
        <v>45138</v>
      </c>
      <c r="DU105" s="125">
        <v>45138</v>
      </c>
      <c r="DV105" s="125">
        <v>45138</v>
      </c>
      <c r="DW105" s="125">
        <v>45138</v>
      </c>
      <c r="DX105" s="126" t="s">
        <v>150</v>
      </c>
      <c r="DY105" s="126" t="s">
        <v>150</v>
      </c>
      <c r="DZ105" s="126" t="s">
        <v>150</v>
      </c>
      <c r="EA105" s="126" t="s">
        <v>150</v>
      </c>
      <c r="EB105" s="126" t="s">
        <v>150</v>
      </c>
      <c r="EC105" s="126" t="s">
        <v>150</v>
      </c>
      <c r="ED105" s="126" t="s">
        <v>150</v>
      </c>
      <c r="EE105" s="126" t="s">
        <v>150</v>
      </c>
      <c r="EF105" s="126" t="s">
        <v>150</v>
      </c>
      <c r="EG105" s="126" t="s">
        <v>150</v>
      </c>
      <c r="EH105" s="126"/>
      <c r="EI105" s="126"/>
      <c r="EJ105" s="126"/>
      <c r="EK105" s="126" t="s">
        <v>150</v>
      </c>
      <c r="EL105" s="126" t="s">
        <v>150</v>
      </c>
      <c r="EM105" s="126" t="s">
        <v>150</v>
      </c>
      <c r="EN105" s="126" t="s">
        <v>150</v>
      </c>
      <c r="EO105" s="126" t="s">
        <v>150</v>
      </c>
      <c r="EP105" s="126" t="s">
        <v>150</v>
      </c>
      <c r="EQ105" s="126" t="s">
        <v>150</v>
      </c>
      <c r="ER105" s="126" t="s">
        <v>150</v>
      </c>
      <c r="ES105" s="126" t="s">
        <v>150</v>
      </c>
      <c r="ET105" s="126" t="s">
        <v>150</v>
      </c>
      <c r="EU105" s="126" t="s">
        <v>150</v>
      </c>
      <c r="EV105" s="126" t="s">
        <v>150</v>
      </c>
      <c r="EW105" s="126" t="s">
        <v>151</v>
      </c>
      <c r="EX105" s="126" t="s">
        <v>152</v>
      </c>
      <c r="EY105" s="123">
        <v>69072.464139689997</v>
      </c>
      <c r="EZ105" s="126" t="s">
        <v>153</v>
      </c>
      <c r="FA105" s="126" t="s">
        <v>157</v>
      </c>
      <c r="FB105" s="126" t="s">
        <v>157</v>
      </c>
      <c r="FC105" s="126" t="s">
        <v>157</v>
      </c>
      <c r="FD105" s="126" t="s">
        <v>157</v>
      </c>
      <c r="FE105" s="126" t="s">
        <v>157</v>
      </c>
      <c r="FF105" s="126" t="s">
        <v>157</v>
      </c>
      <c r="FG105" s="126" t="s">
        <v>157</v>
      </c>
      <c r="FH105" s="126" t="s">
        <v>157</v>
      </c>
      <c r="FI105" s="126" t="s">
        <v>157</v>
      </c>
      <c r="FJ105" s="126" t="s">
        <v>157</v>
      </c>
      <c r="FK105" s="126"/>
      <c r="FL105" s="126"/>
      <c r="FM105" s="126"/>
      <c r="FN105" s="126" t="s">
        <v>157</v>
      </c>
      <c r="FO105" s="126" t="s">
        <v>157</v>
      </c>
      <c r="FP105" s="126" t="s">
        <v>157</v>
      </c>
      <c r="FQ105" s="126" t="s">
        <v>157</v>
      </c>
      <c r="FR105" s="126" t="s">
        <v>157</v>
      </c>
      <c r="FS105" s="126" t="s">
        <v>157</v>
      </c>
      <c r="FT105" s="126" t="s">
        <v>157</v>
      </c>
      <c r="FU105" s="126" t="s">
        <v>157</v>
      </c>
      <c r="FV105" s="126" t="s">
        <v>157</v>
      </c>
      <c r="FW105" s="126" t="s">
        <v>157</v>
      </c>
      <c r="FX105" s="126" t="s">
        <v>157</v>
      </c>
      <c r="FY105" s="126" t="s">
        <v>157</v>
      </c>
      <c r="FZ105" s="126" t="s">
        <v>450</v>
      </c>
      <c r="GA105" s="126" t="s">
        <v>451</v>
      </c>
    </row>
    <row r="106" spans="1:183" ht="14.25" customHeight="1">
      <c r="A106" s="121">
        <v>104</v>
      </c>
      <c r="B106" s="121" t="s">
        <v>452</v>
      </c>
      <c r="C106" s="122">
        <v>5.8999999999999998E-5</v>
      </c>
      <c r="D106" s="122">
        <v>5.8999999999999998E-5</v>
      </c>
      <c r="E106" s="122">
        <v>5.8999999999999998E-5</v>
      </c>
      <c r="F106" s="122">
        <v>5.8999999999999998E-5</v>
      </c>
      <c r="G106" s="121"/>
      <c r="H106" s="121"/>
      <c r="I106" s="121"/>
      <c r="J106" s="121"/>
      <c r="K106" s="121"/>
      <c r="L106" s="121"/>
      <c r="M106" s="121"/>
      <c r="N106" s="121"/>
      <c r="O106" s="121"/>
      <c r="P106" s="121"/>
      <c r="Q106" s="121"/>
      <c r="R106" s="121"/>
      <c r="S106" s="121"/>
      <c r="T106" s="121"/>
      <c r="U106" s="121"/>
      <c r="V106" s="121"/>
      <c r="W106" s="121"/>
      <c r="X106" s="121"/>
      <c r="Y106" s="121"/>
      <c r="Z106" s="121"/>
      <c r="AA106" s="121"/>
      <c r="AB106" s="123">
        <v>4.3200000000000002E-2</v>
      </c>
      <c r="AC106" s="123">
        <v>4.3200000000000002E-2</v>
      </c>
      <c r="AD106" s="123">
        <v>4.3200000000000002E-2</v>
      </c>
      <c r="AE106" s="123">
        <v>4.3200000000000002E-2</v>
      </c>
      <c r="AF106" s="126"/>
      <c r="AG106" s="126"/>
      <c r="AH106" s="126"/>
      <c r="AI106" s="126"/>
      <c r="AJ106" s="126"/>
      <c r="AK106" s="126"/>
      <c r="AL106" s="126"/>
      <c r="AM106" s="126"/>
      <c r="AN106" s="126"/>
      <c r="AO106" s="126"/>
      <c r="AP106" s="126"/>
      <c r="AQ106" s="126"/>
      <c r="AR106" s="126"/>
      <c r="AS106" s="126"/>
      <c r="AT106" s="126"/>
      <c r="AU106" s="126"/>
      <c r="AV106" s="126"/>
      <c r="AW106" s="126"/>
      <c r="AX106" s="126"/>
      <c r="AY106" s="126"/>
      <c r="AZ106" s="126"/>
      <c r="BA106" s="124">
        <v>0</v>
      </c>
      <c r="BB106" s="124">
        <v>0</v>
      </c>
      <c r="BC106" s="124">
        <v>0</v>
      </c>
      <c r="BD106" s="128">
        <v>4.3200000000000002E-2</v>
      </c>
      <c r="BE106" s="126"/>
      <c r="BF106" s="126"/>
      <c r="BG106" s="126"/>
      <c r="BH106" s="126"/>
      <c r="BI106" s="126"/>
      <c r="BJ106" s="126"/>
      <c r="BK106" s="126"/>
      <c r="BL106" s="126"/>
      <c r="BM106" s="126"/>
      <c r="BN106" s="126"/>
      <c r="BO106" s="126"/>
      <c r="BP106" s="126"/>
      <c r="BQ106" s="126"/>
      <c r="BR106" s="126"/>
      <c r="BS106" s="126"/>
      <c r="BT106" s="126"/>
      <c r="BU106" s="126"/>
      <c r="BV106" s="126"/>
      <c r="BW106" s="126"/>
      <c r="BX106" s="126"/>
      <c r="BY106" s="126"/>
      <c r="BZ106" s="123">
        <v>0.65569520999999997</v>
      </c>
      <c r="CA106" s="123">
        <v>0.65569520999999997</v>
      </c>
      <c r="CB106" s="123">
        <v>0.65569520999999997</v>
      </c>
      <c r="CC106" s="123">
        <v>0.65569520999999997</v>
      </c>
      <c r="CD106" s="126"/>
      <c r="CE106" s="126"/>
      <c r="CF106" s="126"/>
      <c r="CG106" s="126"/>
      <c r="CH106" s="126"/>
      <c r="CI106" s="126"/>
      <c r="CJ106" s="126"/>
      <c r="CK106" s="126"/>
      <c r="CL106" s="126"/>
      <c r="CM106" s="126"/>
      <c r="CN106" s="126"/>
      <c r="CO106" s="126"/>
      <c r="CP106" s="126"/>
      <c r="CQ106" s="126"/>
      <c r="CR106" s="126"/>
      <c r="CS106" s="126"/>
      <c r="CT106" s="126"/>
      <c r="CU106" s="126"/>
      <c r="CV106" s="126"/>
      <c r="CW106" s="126"/>
      <c r="CX106" s="126"/>
      <c r="CY106" s="125">
        <v>46081</v>
      </c>
      <c r="CZ106" s="125">
        <v>46081</v>
      </c>
      <c r="DA106" s="125">
        <v>46081</v>
      </c>
      <c r="DB106" s="125">
        <v>46081</v>
      </c>
      <c r="DC106" s="126"/>
      <c r="DD106" s="126"/>
      <c r="DE106" s="126"/>
      <c r="DF106" s="126"/>
      <c r="DG106" s="126"/>
      <c r="DH106" s="126"/>
      <c r="DI106" s="126"/>
      <c r="DJ106" s="126"/>
      <c r="DK106" s="126"/>
      <c r="DL106" s="126"/>
      <c r="DM106" s="126"/>
      <c r="DN106" s="126"/>
      <c r="DO106" s="126"/>
      <c r="DP106" s="126"/>
      <c r="DQ106" s="126"/>
      <c r="DR106" s="126"/>
      <c r="DS106" s="126"/>
      <c r="DT106" s="126"/>
      <c r="DU106" s="126"/>
      <c r="DV106" s="126"/>
      <c r="DW106" s="126"/>
      <c r="DX106" s="126" t="s">
        <v>150</v>
      </c>
      <c r="DY106" s="126" t="s">
        <v>150</v>
      </c>
      <c r="DZ106" s="126" t="s">
        <v>150</v>
      </c>
      <c r="EA106" s="126" t="s">
        <v>150</v>
      </c>
      <c r="EB106" s="126"/>
      <c r="EC106" s="126"/>
      <c r="ED106" s="126"/>
      <c r="EE106" s="126"/>
      <c r="EF106" s="126"/>
      <c r="EG106" s="126"/>
      <c r="EH106" s="126"/>
      <c r="EI106" s="126"/>
      <c r="EJ106" s="126"/>
      <c r="EK106" s="126"/>
      <c r="EL106" s="126"/>
      <c r="EM106" s="126"/>
      <c r="EN106" s="126"/>
      <c r="EO106" s="126"/>
      <c r="EP106" s="126"/>
      <c r="EQ106" s="126"/>
      <c r="ER106" s="126"/>
      <c r="ES106" s="126"/>
      <c r="ET106" s="126"/>
      <c r="EU106" s="126"/>
      <c r="EV106" s="126"/>
      <c r="EW106" s="126" t="s">
        <v>151</v>
      </c>
      <c r="EX106" s="126" t="s">
        <v>173</v>
      </c>
      <c r="EY106" s="123">
        <v>41962.95617877</v>
      </c>
      <c r="EZ106" s="126" t="s">
        <v>374</v>
      </c>
      <c r="FA106" s="126" t="s">
        <v>144</v>
      </c>
      <c r="FB106" s="126" t="s">
        <v>144</v>
      </c>
      <c r="FC106" s="126" t="s">
        <v>144</v>
      </c>
      <c r="FD106" s="126" t="s">
        <v>144</v>
      </c>
      <c r="FE106" s="126"/>
      <c r="FF106" s="126"/>
      <c r="FG106" s="126"/>
      <c r="FH106" s="126"/>
      <c r="FI106" s="126"/>
      <c r="FJ106" s="126"/>
      <c r="FK106" s="126"/>
      <c r="FL106" s="126"/>
      <c r="FM106" s="126"/>
      <c r="FN106" s="126"/>
      <c r="FO106" s="126"/>
      <c r="FP106" s="126"/>
      <c r="FQ106" s="126"/>
      <c r="FR106" s="126"/>
      <c r="FS106" s="126"/>
      <c r="FT106" s="126"/>
      <c r="FU106" s="126"/>
      <c r="FV106" s="126"/>
      <c r="FW106" s="126"/>
      <c r="FX106" s="126"/>
      <c r="FY106" s="126"/>
      <c r="FZ106" s="126" t="s">
        <v>214</v>
      </c>
      <c r="GA106" s="126" t="s">
        <v>163</v>
      </c>
    </row>
    <row r="107" spans="1:183" ht="14.25" customHeight="1">
      <c r="A107" s="121">
        <v>105</v>
      </c>
      <c r="B107" s="121" t="s">
        <v>309</v>
      </c>
      <c r="C107" s="122">
        <v>5.8999999999999998E-5</v>
      </c>
      <c r="D107" s="122">
        <v>5.8999999999999998E-5</v>
      </c>
      <c r="E107" s="122">
        <v>5.8999999999999998E-5</v>
      </c>
      <c r="F107" s="122">
        <v>5.8999999999999998E-5</v>
      </c>
      <c r="G107" s="122">
        <v>5.8999999999999998E-5</v>
      </c>
      <c r="H107" s="122">
        <v>5.8999999999999998E-5</v>
      </c>
      <c r="I107" s="122">
        <v>4.8000000000000001E-5</v>
      </c>
      <c r="J107" s="122">
        <v>4.8000000000000001E-5</v>
      </c>
      <c r="K107" s="122">
        <v>4.8000000000000001E-5</v>
      </c>
      <c r="L107" s="122">
        <v>1.46E-4</v>
      </c>
      <c r="M107" s="122">
        <v>1.46E-4</v>
      </c>
      <c r="N107" s="122">
        <v>1.46E-4</v>
      </c>
      <c r="O107" s="122">
        <v>1.4799999999999999E-4</v>
      </c>
      <c r="P107" s="122">
        <v>1.4799999999999999E-4</v>
      </c>
      <c r="Q107" s="122">
        <v>1.4799999999999999E-4</v>
      </c>
      <c r="R107" s="122">
        <v>1.4799999999999999E-4</v>
      </c>
      <c r="S107" s="122">
        <v>1.4799999999999999E-4</v>
      </c>
      <c r="T107" s="122">
        <v>1.4799999999999999E-4</v>
      </c>
      <c r="U107" s="122">
        <v>2.0000000000000002E-5</v>
      </c>
      <c r="V107" s="122">
        <v>2.0000000000000002E-5</v>
      </c>
      <c r="W107" s="122">
        <v>2.0000000000000002E-5</v>
      </c>
      <c r="X107" s="122">
        <v>2.0000000000000002E-5</v>
      </c>
      <c r="Y107" s="122">
        <v>2.0000000000000002E-5</v>
      </c>
      <c r="Z107" s="122">
        <v>2.0000000000000002E-5</v>
      </c>
      <c r="AA107" s="122">
        <v>2.0000000000000002E-5</v>
      </c>
      <c r="AB107" s="123">
        <v>4.3076999999999997E-2</v>
      </c>
      <c r="AC107" s="123">
        <v>4.3076999999999997E-2</v>
      </c>
      <c r="AD107" s="123">
        <v>4.3076999999999997E-2</v>
      </c>
      <c r="AE107" s="123">
        <v>4.3076999999999997E-2</v>
      </c>
      <c r="AF107" s="123">
        <v>4.3076999999999997E-2</v>
      </c>
      <c r="AG107" s="123">
        <v>4.3076999999999997E-2</v>
      </c>
      <c r="AH107" s="123">
        <v>3.4845000000000001E-2</v>
      </c>
      <c r="AI107" s="123">
        <v>3.4845000000000001E-2</v>
      </c>
      <c r="AJ107" s="123">
        <v>3.4845000000000001E-2</v>
      </c>
      <c r="AK107" s="123">
        <v>0.106542</v>
      </c>
      <c r="AL107" s="123">
        <v>0.106542</v>
      </c>
      <c r="AM107" s="123">
        <v>0.106542</v>
      </c>
      <c r="AN107" s="123">
        <v>0.107339</v>
      </c>
      <c r="AO107" s="123">
        <v>0.107339</v>
      </c>
      <c r="AP107" s="123">
        <v>0.107339</v>
      </c>
      <c r="AQ107" s="123">
        <v>0.107339</v>
      </c>
      <c r="AR107" s="123">
        <v>0.107339</v>
      </c>
      <c r="AS107" s="123">
        <v>0.107339</v>
      </c>
      <c r="AT107" s="123">
        <v>1.4200000000000001E-2</v>
      </c>
      <c r="AU107" s="123">
        <v>1.4200000000000001E-2</v>
      </c>
      <c r="AV107" s="123">
        <v>1.4200000000000001E-2</v>
      </c>
      <c r="AW107" s="123">
        <v>1.4200000000000001E-2</v>
      </c>
      <c r="AX107" s="123">
        <v>1.4200000000000001E-2</v>
      </c>
      <c r="AY107" s="123">
        <v>1.4200000000000001E-2</v>
      </c>
      <c r="AZ107" s="123">
        <v>1.4200000000000001E-2</v>
      </c>
      <c r="BA107" s="124">
        <v>0</v>
      </c>
      <c r="BB107" s="124">
        <v>0</v>
      </c>
      <c r="BC107" s="124">
        <v>0</v>
      </c>
      <c r="BD107" s="124">
        <v>0</v>
      </c>
      <c r="BE107" s="124">
        <v>0</v>
      </c>
      <c r="BF107" s="128">
        <v>8.2319999999999997E-3</v>
      </c>
      <c r="BG107" s="124">
        <v>0</v>
      </c>
      <c r="BH107" s="124">
        <v>0</v>
      </c>
      <c r="BI107" s="127">
        <v>-7.1696999999999997E-2</v>
      </c>
      <c r="BJ107" s="124">
        <v>0</v>
      </c>
      <c r="BK107" s="124">
        <v>0</v>
      </c>
      <c r="BL107" s="127">
        <v>-7.9699999999999997E-4</v>
      </c>
      <c r="BM107" s="124">
        <v>0</v>
      </c>
      <c r="BN107" s="124">
        <v>0</v>
      </c>
      <c r="BO107" s="124">
        <v>0</v>
      </c>
      <c r="BP107" s="124">
        <v>0</v>
      </c>
      <c r="BQ107" s="124">
        <v>0</v>
      </c>
      <c r="BR107" s="128">
        <v>9.3139E-2</v>
      </c>
      <c r="BS107" s="124">
        <v>0</v>
      </c>
      <c r="BT107" s="124">
        <v>0</v>
      </c>
      <c r="BU107" s="124">
        <v>0</v>
      </c>
      <c r="BV107" s="124">
        <v>0</v>
      </c>
      <c r="BW107" s="124">
        <v>0</v>
      </c>
      <c r="BX107" s="124">
        <v>0</v>
      </c>
      <c r="BY107" s="124">
        <v>0</v>
      </c>
      <c r="BZ107" s="123">
        <v>0.65382830000000003</v>
      </c>
      <c r="CA107" s="123">
        <v>0.65382830000000003</v>
      </c>
      <c r="CB107" s="123">
        <v>0.65382830000000003</v>
      </c>
      <c r="CC107" s="123">
        <v>0.65382830000000003</v>
      </c>
      <c r="CD107" s="123">
        <v>0.63955806000000004</v>
      </c>
      <c r="CE107" s="123">
        <v>0.69293545999999995</v>
      </c>
      <c r="CF107" s="123">
        <v>0.56613131000000005</v>
      </c>
      <c r="CG107" s="123">
        <v>0.56291555999999998</v>
      </c>
      <c r="CH107" s="123">
        <v>0.52039192000000001</v>
      </c>
      <c r="CI107" s="123">
        <v>1.5951914899999999</v>
      </c>
      <c r="CJ107" s="123">
        <v>1.6288424699999999</v>
      </c>
      <c r="CK107" s="123">
        <v>1.7808126200000001</v>
      </c>
      <c r="CL107" s="123">
        <v>1.9108104400000001</v>
      </c>
      <c r="CM107" s="123">
        <v>1.9719649699999999</v>
      </c>
      <c r="CN107" s="123">
        <v>1.75635381</v>
      </c>
      <c r="CO107" s="123">
        <v>1.57874245</v>
      </c>
      <c r="CP107" s="123">
        <v>1.76614173</v>
      </c>
      <c r="CQ107" s="123">
        <v>2.0412543900000002</v>
      </c>
      <c r="CR107" s="123">
        <v>0.25712855000000001</v>
      </c>
      <c r="CS107" s="123">
        <v>0.25662700999999999</v>
      </c>
      <c r="CT107" s="123">
        <v>0.26955500999999998</v>
      </c>
      <c r="CU107" s="123">
        <v>0.24963061</v>
      </c>
      <c r="CV107" s="123">
        <v>0.23977361999999999</v>
      </c>
      <c r="CW107" s="123">
        <v>0.21745906000000001</v>
      </c>
      <c r="CX107" s="123">
        <v>0.19734705</v>
      </c>
      <c r="CY107" s="125">
        <v>46081</v>
      </c>
      <c r="CZ107" s="125">
        <v>46081</v>
      </c>
      <c r="DA107" s="125">
        <v>46081</v>
      </c>
      <c r="DB107" s="125">
        <v>46081</v>
      </c>
      <c r="DC107" s="125">
        <v>46053</v>
      </c>
      <c r="DD107" s="125">
        <v>46022</v>
      </c>
      <c r="DE107" s="125">
        <v>45991</v>
      </c>
      <c r="DF107" s="125">
        <v>45961</v>
      </c>
      <c r="DG107" s="125">
        <v>45930</v>
      </c>
      <c r="DH107" s="125">
        <v>45900</v>
      </c>
      <c r="DI107" s="125">
        <v>45869</v>
      </c>
      <c r="DJ107" s="125">
        <v>45838</v>
      </c>
      <c r="DK107" s="125">
        <v>45808</v>
      </c>
      <c r="DL107" s="125">
        <v>45777</v>
      </c>
      <c r="DM107" s="125">
        <v>45747</v>
      </c>
      <c r="DN107" s="125">
        <v>45716</v>
      </c>
      <c r="DO107" s="125">
        <v>45688</v>
      </c>
      <c r="DP107" s="125">
        <v>45657</v>
      </c>
      <c r="DQ107" s="125">
        <v>45626</v>
      </c>
      <c r="DR107" s="125">
        <v>45596</v>
      </c>
      <c r="DS107" s="125">
        <v>45565</v>
      </c>
      <c r="DT107" s="125">
        <v>45535</v>
      </c>
      <c r="DU107" s="125">
        <v>45504</v>
      </c>
      <c r="DV107" s="125">
        <v>45473</v>
      </c>
      <c r="DW107" s="125">
        <v>45443</v>
      </c>
      <c r="DX107" s="126" t="s">
        <v>150</v>
      </c>
      <c r="DY107" s="126" t="s">
        <v>150</v>
      </c>
      <c r="DZ107" s="126" t="s">
        <v>150</v>
      </c>
      <c r="EA107" s="126" t="s">
        <v>150</v>
      </c>
      <c r="EB107" s="126" t="s">
        <v>150</v>
      </c>
      <c r="EC107" s="126" t="s">
        <v>150</v>
      </c>
      <c r="ED107" s="126" t="s">
        <v>150</v>
      </c>
      <c r="EE107" s="126" t="s">
        <v>150</v>
      </c>
      <c r="EF107" s="126" t="s">
        <v>150</v>
      </c>
      <c r="EG107" s="126" t="s">
        <v>150</v>
      </c>
      <c r="EH107" s="126" t="s">
        <v>150</v>
      </c>
      <c r="EI107" s="126" t="s">
        <v>150</v>
      </c>
      <c r="EJ107" s="126" t="s">
        <v>150</v>
      </c>
      <c r="EK107" s="126" t="s">
        <v>150</v>
      </c>
      <c r="EL107" s="126" t="s">
        <v>150</v>
      </c>
      <c r="EM107" s="126" t="s">
        <v>150</v>
      </c>
      <c r="EN107" s="126" t="s">
        <v>150</v>
      </c>
      <c r="EO107" s="126" t="s">
        <v>150</v>
      </c>
      <c r="EP107" s="126" t="s">
        <v>150</v>
      </c>
      <c r="EQ107" s="126" t="s">
        <v>150</v>
      </c>
      <c r="ER107" s="126" t="s">
        <v>150</v>
      </c>
      <c r="ES107" s="126" t="s">
        <v>150</v>
      </c>
      <c r="ET107" s="126" t="s">
        <v>150</v>
      </c>
      <c r="EU107" s="126" t="s">
        <v>150</v>
      </c>
      <c r="EV107" s="126" t="s">
        <v>150</v>
      </c>
      <c r="EW107" s="126" t="s">
        <v>151</v>
      </c>
      <c r="EX107" s="126" t="s">
        <v>152</v>
      </c>
      <c r="EY107" s="123">
        <v>405228.83557738003</v>
      </c>
      <c r="EZ107" s="126" t="s">
        <v>245</v>
      </c>
      <c r="FA107" s="126" t="s">
        <v>144</v>
      </c>
      <c r="FB107" s="126" t="s">
        <v>144</v>
      </c>
      <c r="FC107" s="126" t="s">
        <v>144</v>
      </c>
      <c r="FD107" s="126" t="s">
        <v>144</v>
      </c>
      <c r="FE107" s="126" t="s">
        <v>144</v>
      </c>
      <c r="FF107" s="126" t="s">
        <v>144</v>
      </c>
      <c r="FG107" s="126" t="s">
        <v>144</v>
      </c>
      <c r="FH107" s="126" t="s">
        <v>144</v>
      </c>
      <c r="FI107" s="126" t="s">
        <v>144</v>
      </c>
      <c r="FJ107" s="126" t="s">
        <v>144</v>
      </c>
      <c r="FK107" s="126" t="s">
        <v>144</v>
      </c>
      <c r="FL107" s="126" t="s">
        <v>144</v>
      </c>
      <c r="FM107" s="126" t="s">
        <v>144</v>
      </c>
      <c r="FN107" s="126" t="s">
        <v>144</v>
      </c>
      <c r="FO107" s="126" t="s">
        <v>144</v>
      </c>
      <c r="FP107" s="126" t="s">
        <v>144</v>
      </c>
      <c r="FQ107" s="126" t="s">
        <v>144</v>
      </c>
      <c r="FR107" s="126" t="s">
        <v>144</v>
      </c>
      <c r="FS107" s="126" t="s">
        <v>144</v>
      </c>
      <c r="FT107" s="126" t="s">
        <v>144</v>
      </c>
      <c r="FU107" s="126" t="s">
        <v>144</v>
      </c>
      <c r="FV107" s="126" t="s">
        <v>144</v>
      </c>
      <c r="FW107" s="126" t="s">
        <v>144</v>
      </c>
      <c r="FX107" s="126" t="s">
        <v>144</v>
      </c>
      <c r="FY107" s="126" t="s">
        <v>144</v>
      </c>
      <c r="FZ107" s="126" t="s">
        <v>310</v>
      </c>
      <c r="GA107" s="126" t="s">
        <v>163</v>
      </c>
    </row>
    <row r="108" spans="1:183" ht="14.25" customHeight="1">
      <c r="A108" s="121">
        <v>106</v>
      </c>
      <c r="B108" s="121" t="s">
        <v>202</v>
      </c>
      <c r="C108" s="122">
        <v>5.0000000000000002E-5</v>
      </c>
      <c r="D108" s="122">
        <v>5.0000000000000002E-5</v>
      </c>
      <c r="E108" s="122">
        <v>5.0000000000000002E-5</v>
      </c>
      <c r="F108" s="122">
        <v>4.8999999999999998E-5</v>
      </c>
      <c r="G108" s="122">
        <v>4.8000000000000001E-5</v>
      </c>
      <c r="H108" s="122">
        <v>5.1E-5</v>
      </c>
      <c r="I108" s="122">
        <v>5.1E-5</v>
      </c>
      <c r="J108" s="122">
        <v>5.0000000000000002E-5</v>
      </c>
      <c r="K108" s="122">
        <v>4.8999999999999998E-5</v>
      </c>
      <c r="L108" s="122">
        <v>5.0000000000000002E-5</v>
      </c>
      <c r="M108" s="122">
        <v>4.6999999999999997E-5</v>
      </c>
      <c r="N108" s="122">
        <v>1.4159999999999999E-3</v>
      </c>
      <c r="O108" s="122">
        <v>1.9910000000000001E-3</v>
      </c>
      <c r="P108" s="122">
        <v>1.9949999999999998E-3</v>
      </c>
      <c r="Q108" s="122">
        <v>1.9940000000000001E-3</v>
      </c>
      <c r="R108" s="122">
        <v>1.9870000000000001E-3</v>
      </c>
      <c r="S108" s="122">
        <v>2.0300000000000001E-3</v>
      </c>
      <c r="T108" s="122">
        <v>1.645E-3</v>
      </c>
      <c r="U108" s="122">
        <v>1.64E-3</v>
      </c>
      <c r="V108" s="122">
        <v>1.6429999999999999E-3</v>
      </c>
      <c r="W108" s="122">
        <v>1.6429999999999999E-3</v>
      </c>
      <c r="X108" s="122">
        <v>1.3780000000000001E-3</v>
      </c>
      <c r="Y108" s="122">
        <v>1.3749999999999999E-3</v>
      </c>
      <c r="Z108" s="122">
        <v>1.4E-3</v>
      </c>
      <c r="AA108" s="122">
        <v>1.4E-3</v>
      </c>
      <c r="AB108" s="123">
        <v>3.6024E-2</v>
      </c>
      <c r="AC108" s="123">
        <v>3.6024E-2</v>
      </c>
      <c r="AD108" s="123">
        <v>3.6024E-2</v>
      </c>
      <c r="AE108" s="123">
        <v>3.5872000000000001E-2</v>
      </c>
      <c r="AF108" s="123">
        <v>3.4722999999999997E-2</v>
      </c>
      <c r="AG108" s="123">
        <v>3.7312999999999999E-2</v>
      </c>
      <c r="AH108" s="123">
        <v>3.6901000000000003E-2</v>
      </c>
      <c r="AI108" s="123">
        <v>3.6221999999999997E-2</v>
      </c>
      <c r="AJ108" s="123">
        <v>3.5378E-2</v>
      </c>
      <c r="AK108" s="123">
        <v>3.6097999999999998E-2</v>
      </c>
      <c r="AL108" s="123">
        <v>3.4521999999999997E-2</v>
      </c>
      <c r="AM108" s="123">
        <v>1.0302640000000001</v>
      </c>
      <c r="AN108" s="123">
        <v>1.448178</v>
      </c>
      <c r="AO108" s="123">
        <v>1.450879</v>
      </c>
      <c r="AP108" s="123">
        <v>1.4502170000000001</v>
      </c>
      <c r="AQ108" s="123">
        <v>1.445505</v>
      </c>
      <c r="AR108" s="123">
        <v>1.476685</v>
      </c>
      <c r="AS108" s="123">
        <v>1.196375</v>
      </c>
      <c r="AT108" s="123">
        <v>1.1931290000000001</v>
      </c>
      <c r="AU108" s="123">
        <v>1.195047</v>
      </c>
      <c r="AV108" s="123">
        <v>1.195047</v>
      </c>
      <c r="AW108" s="123">
        <v>1.0026349999999999</v>
      </c>
      <c r="AX108" s="123">
        <v>1.000194</v>
      </c>
      <c r="AY108" s="123">
        <v>1.018332</v>
      </c>
      <c r="AZ108" s="123">
        <v>1.018332</v>
      </c>
      <c r="BA108" s="124">
        <v>0</v>
      </c>
      <c r="BB108" s="124">
        <v>0</v>
      </c>
      <c r="BC108" s="128">
        <v>1.5200000000000001E-4</v>
      </c>
      <c r="BD108" s="128">
        <v>1.1490000000000001E-3</v>
      </c>
      <c r="BE108" s="127">
        <v>-2.5899999999999999E-3</v>
      </c>
      <c r="BF108" s="128">
        <v>4.1199999999999999E-4</v>
      </c>
      <c r="BG108" s="128">
        <v>6.7900000000000002E-4</v>
      </c>
      <c r="BH108" s="128">
        <v>8.4400000000000002E-4</v>
      </c>
      <c r="BI108" s="127">
        <v>-7.2000000000000005E-4</v>
      </c>
      <c r="BJ108" s="128">
        <v>1.5759999999999999E-3</v>
      </c>
      <c r="BK108" s="127">
        <v>-0.99574200000000002</v>
      </c>
      <c r="BL108" s="127">
        <v>-0.41791400000000001</v>
      </c>
      <c r="BM108" s="127">
        <v>-2.7009999999999998E-3</v>
      </c>
      <c r="BN108" s="128">
        <v>6.6200000000000005E-4</v>
      </c>
      <c r="BO108" s="128">
        <v>4.712E-3</v>
      </c>
      <c r="BP108" s="127">
        <v>-3.1179999999999999E-2</v>
      </c>
      <c r="BQ108" s="128">
        <v>0.28031</v>
      </c>
      <c r="BR108" s="128">
        <v>3.2460000000000002E-3</v>
      </c>
      <c r="BS108" s="127">
        <v>-1.918E-3</v>
      </c>
      <c r="BT108" s="124">
        <v>0</v>
      </c>
      <c r="BU108" s="128">
        <v>0.192412</v>
      </c>
      <c r="BV108" s="128">
        <v>2.441E-3</v>
      </c>
      <c r="BW108" s="127">
        <v>-1.8138000000000001E-2</v>
      </c>
      <c r="BX108" s="124">
        <v>0</v>
      </c>
      <c r="BY108" s="127">
        <v>-2.7696999999999999E-2</v>
      </c>
      <c r="BZ108" s="123">
        <v>0.46325639000000002</v>
      </c>
      <c r="CA108" s="123">
        <v>0.46325639000000002</v>
      </c>
      <c r="CB108" s="123">
        <v>0.46325639000000002</v>
      </c>
      <c r="CC108" s="123">
        <v>0.54446987000000002</v>
      </c>
      <c r="CD108" s="123">
        <v>0.51552741999999996</v>
      </c>
      <c r="CE108" s="123">
        <v>0.60021590999999996</v>
      </c>
      <c r="CF108" s="123">
        <v>0.59953540999999999</v>
      </c>
      <c r="CG108" s="123">
        <v>0.58516078000000005</v>
      </c>
      <c r="CH108" s="123">
        <v>0.52835200000000004</v>
      </c>
      <c r="CI108" s="123">
        <v>0.54047438999999997</v>
      </c>
      <c r="CJ108" s="123">
        <v>0.52778153000000005</v>
      </c>
      <c r="CK108" s="123">
        <v>17.22050583</v>
      </c>
      <c r="CL108" s="123">
        <v>25.7799461</v>
      </c>
      <c r="CM108" s="123">
        <v>26.654641510000001</v>
      </c>
      <c r="CN108" s="123">
        <v>23.729438139999999</v>
      </c>
      <c r="CO108" s="123">
        <v>21.260493499999999</v>
      </c>
      <c r="CP108" s="123">
        <v>24.297179960000001</v>
      </c>
      <c r="CQ108" s="123">
        <v>22.751336590000001</v>
      </c>
      <c r="CR108" s="123">
        <v>21.60475521</v>
      </c>
      <c r="CS108" s="123">
        <v>21.597277760000001</v>
      </c>
      <c r="CT108" s="123">
        <v>22.68527521</v>
      </c>
      <c r="CU108" s="123">
        <v>17.62594241</v>
      </c>
      <c r="CV108" s="123">
        <v>16.888741830000001</v>
      </c>
      <c r="CW108" s="123">
        <v>15.59475494</v>
      </c>
      <c r="CX108" s="123">
        <v>14.152451579999999</v>
      </c>
      <c r="CY108" s="125">
        <v>46112</v>
      </c>
      <c r="CZ108" s="125">
        <v>46112</v>
      </c>
      <c r="DA108" s="125">
        <v>46112</v>
      </c>
      <c r="DB108" s="125">
        <v>46081</v>
      </c>
      <c r="DC108" s="125">
        <v>46053</v>
      </c>
      <c r="DD108" s="125">
        <v>46022</v>
      </c>
      <c r="DE108" s="125">
        <v>45991</v>
      </c>
      <c r="DF108" s="125">
        <v>45961</v>
      </c>
      <c r="DG108" s="125">
        <v>45930</v>
      </c>
      <c r="DH108" s="125">
        <v>45900</v>
      </c>
      <c r="DI108" s="125">
        <v>45869</v>
      </c>
      <c r="DJ108" s="125">
        <v>45838</v>
      </c>
      <c r="DK108" s="125">
        <v>45808</v>
      </c>
      <c r="DL108" s="125">
        <v>45777</v>
      </c>
      <c r="DM108" s="125">
        <v>45747</v>
      </c>
      <c r="DN108" s="125">
        <v>45716</v>
      </c>
      <c r="DO108" s="125">
        <v>45688</v>
      </c>
      <c r="DP108" s="125">
        <v>45657</v>
      </c>
      <c r="DQ108" s="125">
        <v>45626</v>
      </c>
      <c r="DR108" s="125">
        <v>45596</v>
      </c>
      <c r="DS108" s="125">
        <v>45565</v>
      </c>
      <c r="DT108" s="125">
        <v>45535</v>
      </c>
      <c r="DU108" s="125">
        <v>45504</v>
      </c>
      <c r="DV108" s="125">
        <v>45473</v>
      </c>
      <c r="DW108" s="125">
        <v>45443</v>
      </c>
      <c r="DX108" s="126" t="s">
        <v>150</v>
      </c>
      <c r="DY108" s="126" t="s">
        <v>150</v>
      </c>
      <c r="DZ108" s="126" t="s">
        <v>150</v>
      </c>
      <c r="EA108" s="126" t="s">
        <v>150</v>
      </c>
      <c r="EB108" s="126" t="s">
        <v>150</v>
      </c>
      <c r="EC108" s="126" t="s">
        <v>150</v>
      </c>
      <c r="ED108" s="126" t="s">
        <v>150</v>
      </c>
      <c r="EE108" s="126" t="s">
        <v>150</v>
      </c>
      <c r="EF108" s="126" t="s">
        <v>150</v>
      </c>
      <c r="EG108" s="126" t="s">
        <v>150</v>
      </c>
      <c r="EH108" s="126" t="s">
        <v>150</v>
      </c>
      <c r="EI108" s="126" t="s">
        <v>150</v>
      </c>
      <c r="EJ108" s="126" t="s">
        <v>150</v>
      </c>
      <c r="EK108" s="126" t="s">
        <v>150</v>
      </c>
      <c r="EL108" s="126" t="s">
        <v>150</v>
      </c>
      <c r="EM108" s="126" t="s">
        <v>150</v>
      </c>
      <c r="EN108" s="126" t="s">
        <v>150</v>
      </c>
      <c r="EO108" s="126" t="s">
        <v>150</v>
      </c>
      <c r="EP108" s="126" t="s">
        <v>150</v>
      </c>
      <c r="EQ108" s="126" t="s">
        <v>150</v>
      </c>
      <c r="ER108" s="126" t="s">
        <v>150</v>
      </c>
      <c r="ES108" s="126" t="s">
        <v>150</v>
      </c>
      <c r="ET108" s="126" t="s">
        <v>150</v>
      </c>
      <c r="EU108" s="126" t="s">
        <v>150</v>
      </c>
      <c r="EV108" s="126" t="s">
        <v>150</v>
      </c>
      <c r="EW108" s="126" t="s">
        <v>151</v>
      </c>
      <c r="EX108" s="126" t="s">
        <v>152</v>
      </c>
      <c r="EY108" s="123">
        <v>195610.89118449</v>
      </c>
      <c r="EZ108" s="126" t="s">
        <v>178</v>
      </c>
      <c r="FA108" s="126" t="s">
        <v>144</v>
      </c>
      <c r="FB108" s="126" t="s">
        <v>144</v>
      </c>
      <c r="FC108" s="126" t="s">
        <v>144</v>
      </c>
      <c r="FD108" s="126" t="s">
        <v>144</v>
      </c>
      <c r="FE108" s="126" t="s">
        <v>144</v>
      </c>
      <c r="FF108" s="126" t="s">
        <v>144</v>
      </c>
      <c r="FG108" s="126" t="s">
        <v>144</v>
      </c>
      <c r="FH108" s="126" t="s">
        <v>144</v>
      </c>
      <c r="FI108" s="126" t="s">
        <v>144</v>
      </c>
      <c r="FJ108" s="126" t="s">
        <v>144</v>
      </c>
      <c r="FK108" s="126" t="s">
        <v>144</v>
      </c>
      <c r="FL108" s="126" t="s">
        <v>144</v>
      </c>
      <c r="FM108" s="126" t="s">
        <v>144</v>
      </c>
      <c r="FN108" s="126" t="s">
        <v>144</v>
      </c>
      <c r="FO108" s="126" t="s">
        <v>144</v>
      </c>
      <c r="FP108" s="126" t="s">
        <v>144</v>
      </c>
      <c r="FQ108" s="126" t="s">
        <v>144</v>
      </c>
      <c r="FR108" s="126" t="s">
        <v>144</v>
      </c>
      <c r="FS108" s="126" t="s">
        <v>144</v>
      </c>
      <c r="FT108" s="126" t="s">
        <v>144</v>
      </c>
      <c r="FU108" s="126" t="s">
        <v>144</v>
      </c>
      <c r="FV108" s="126" t="s">
        <v>144</v>
      </c>
      <c r="FW108" s="126" t="s">
        <v>144</v>
      </c>
      <c r="FX108" s="126" t="s">
        <v>144</v>
      </c>
      <c r="FY108" s="126" t="s">
        <v>144</v>
      </c>
      <c r="FZ108" s="126" t="s">
        <v>203</v>
      </c>
      <c r="GA108" s="126" t="s">
        <v>201</v>
      </c>
    </row>
    <row r="109" spans="1:183" ht="14.25" customHeight="1">
      <c r="A109" s="121">
        <v>107</v>
      </c>
      <c r="B109" s="121" t="s">
        <v>453</v>
      </c>
      <c r="C109" s="122">
        <v>4.8999999999999998E-5</v>
      </c>
      <c r="D109" s="122">
        <v>4.8999999999999998E-5</v>
      </c>
      <c r="E109" s="122">
        <v>4.8999999999999998E-5</v>
      </c>
      <c r="F109" s="122">
        <v>4.8999999999999998E-5</v>
      </c>
      <c r="G109" s="122">
        <v>4.8999999999999998E-5</v>
      </c>
      <c r="H109" s="122">
        <v>4.8999999999999998E-5</v>
      </c>
      <c r="I109" s="122">
        <v>5.1999999999999997E-5</v>
      </c>
      <c r="J109" s="122">
        <v>5.1999999999999997E-5</v>
      </c>
      <c r="K109" s="122">
        <v>5.1999999999999997E-5</v>
      </c>
      <c r="L109" s="122">
        <v>5.1999999999999997E-5</v>
      </c>
      <c r="M109" s="122">
        <v>5.1999999999999997E-5</v>
      </c>
      <c r="N109" s="122">
        <v>5.1999999999999997E-5</v>
      </c>
      <c r="O109" s="122">
        <v>5.1999999999999997E-5</v>
      </c>
      <c r="P109" s="122">
        <v>5.1999999999999997E-5</v>
      </c>
      <c r="Q109" s="122">
        <v>5.1999999999999997E-5</v>
      </c>
      <c r="R109" s="122">
        <v>5.1999999999999997E-5</v>
      </c>
      <c r="S109" s="122">
        <v>5.1999999999999997E-5</v>
      </c>
      <c r="T109" s="122">
        <v>5.1999999999999997E-5</v>
      </c>
      <c r="U109" s="122">
        <v>5.1999999999999997E-5</v>
      </c>
      <c r="V109" s="122">
        <v>5.1999999999999997E-5</v>
      </c>
      <c r="W109" s="122">
        <v>5.1999999999999997E-5</v>
      </c>
      <c r="X109" s="122">
        <v>5.1999999999999997E-5</v>
      </c>
      <c r="Y109" s="122">
        <v>5.1999999999999997E-5</v>
      </c>
      <c r="Z109" s="122">
        <v>5.1999999999999997E-5</v>
      </c>
      <c r="AA109" s="122">
        <v>5.1999999999999997E-5</v>
      </c>
      <c r="AB109" s="123">
        <v>3.5841999999999999E-2</v>
      </c>
      <c r="AC109" s="123">
        <v>3.5841999999999999E-2</v>
      </c>
      <c r="AD109" s="123">
        <v>3.5841999999999999E-2</v>
      </c>
      <c r="AE109" s="123">
        <v>3.5841999999999999E-2</v>
      </c>
      <c r="AF109" s="123">
        <v>3.5841999999999999E-2</v>
      </c>
      <c r="AG109" s="123">
        <v>3.5841999999999999E-2</v>
      </c>
      <c r="AH109" s="123">
        <v>3.7872999999999997E-2</v>
      </c>
      <c r="AI109" s="123">
        <v>3.7872999999999997E-2</v>
      </c>
      <c r="AJ109" s="123">
        <v>3.7872999999999997E-2</v>
      </c>
      <c r="AK109" s="123">
        <v>3.7872999999999997E-2</v>
      </c>
      <c r="AL109" s="123">
        <v>3.7872999999999997E-2</v>
      </c>
      <c r="AM109" s="123">
        <v>3.7872999999999997E-2</v>
      </c>
      <c r="AN109" s="123">
        <v>3.7872999999999997E-2</v>
      </c>
      <c r="AO109" s="123">
        <v>3.7872999999999997E-2</v>
      </c>
      <c r="AP109" s="123">
        <v>3.7872999999999997E-2</v>
      </c>
      <c r="AQ109" s="123">
        <v>3.7872999999999997E-2</v>
      </c>
      <c r="AR109" s="123">
        <v>3.7872999999999997E-2</v>
      </c>
      <c r="AS109" s="123">
        <v>3.7872999999999997E-2</v>
      </c>
      <c r="AT109" s="123">
        <v>3.7872999999999997E-2</v>
      </c>
      <c r="AU109" s="123">
        <v>3.7872999999999997E-2</v>
      </c>
      <c r="AV109" s="123">
        <v>3.7872999999999997E-2</v>
      </c>
      <c r="AW109" s="123">
        <v>3.7872999999999997E-2</v>
      </c>
      <c r="AX109" s="123">
        <v>3.7872999999999997E-2</v>
      </c>
      <c r="AY109" s="123">
        <v>3.7872999999999997E-2</v>
      </c>
      <c r="AZ109" s="123">
        <v>3.7872999999999997E-2</v>
      </c>
      <c r="BA109" s="124">
        <v>0</v>
      </c>
      <c r="BB109" s="124">
        <v>0</v>
      </c>
      <c r="BC109" s="124">
        <v>0</v>
      </c>
      <c r="BD109" s="124">
        <v>0</v>
      </c>
      <c r="BE109" s="124">
        <v>0</v>
      </c>
      <c r="BF109" s="127">
        <v>-2.0309999999999998E-3</v>
      </c>
      <c r="BG109" s="124">
        <v>0</v>
      </c>
      <c r="BH109" s="124">
        <v>0</v>
      </c>
      <c r="BI109" s="124">
        <v>0</v>
      </c>
      <c r="BJ109" s="124">
        <v>0</v>
      </c>
      <c r="BK109" s="124">
        <v>0</v>
      </c>
      <c r="BL109" s="124">
        <v>0</v>
      </c>
      <c r="BM109" s="124">
        <v>0</v>
      </c>
      <c r="BN109" s="124">
        <v>0</v>
      </c>
      <c r="BO109" s="124">
        <v>0</v>
      </c>
      <c r="BP109" s="124">
        <v>0</v>
      </c>
      <c r="BQ109" s="124">
        <v>0</v>
      </c>
      <c r="BR109" s="124">
        <v>0</v>
      </c>
      <c r="BS109" s="124">
        <v>0</v>
      </c>
      <c r="BT109" s="124">
        <v>0</v>
      </c>
      <c r="BU109" s="124">
        <v>0</v>
      </c>
      <c r="BV109" s="124">
        <v>0</v>
      </c>
      <c r="BW109" s="124">
        <v>0</v>
      </c>
      <c r="BX109" s="124">
        <v>0</v>
      </c>
      <c r="BY109" s="124">
        <v>0</v>
      </c>
      <c r="BZ109" s="123">
        <v>0.53214105</v>
      </c>
      <c r="CA109" s="123">
        <v>0.53214105</v>
      </c>
      <c r="CB109" s="123">
        <v>0.53214105</v>
      </c>
      <c r="CC109" s="123">
        <v>0.53214105</v>
      </c>
      <c r="CD109" s="123">
        <v>0.53214105</v>
      </c>
      <c r="CE109" s="123">
        <v>0.57655345000000002</v>
      </c>
      <c r="CF109" s="123">
        <v>0.61532763000000001</v>
      </c>
      <c r="CG109" s="123">
        <v>0.61183242999999998</v>
      </c>
      <c r="CH109" s="123">
        <v>0.56705042999999999</v>
      </c>
      <c r="CI109" s="123">
        <v>0.56705042999999999</v>
      </c>
      <c r="CJ109" s="123">
        <v>0.57901250999999998</v>
      </c>
      <c r="CK109" s="123">
        <v>0.63303407</v>
      </c>
      <c r="CL109" s="123">
        <v>0.67420157999999997</v>
      </c>
      <c r="CM109" s="123">
        <v>0.69577907000000005</v>
      </c>
      <c r="CN109" s="123">
        <v>0.61970382000000002</v>
      </c>
      <c r="CO109" s="123">
        <v>0.55703623999999996</v>
      </c>
      <c r="CP109" s="123">
        <v>0.62315734</v>
      </c>
      <c r="CQ109" s="123">
        <v>0.68579080000000003</v>
      </c>
      <c r="CR109" s="123">
        <v>0.68579080000000003</v>
      </c>
      <c r="CS109" s="123">
        <v>0.71893359000000001</v>
      </c>
      <c r="CT109" s="123">
        <v>0.71893359000000001</v>
      </c>
      <c r="CU109" s="123">
        <v>0.66579295000000005</v>
      </c>
      <c r="CV109" s="123">
        <v>0.63950326000000002</v>
      </c>
      <c r="CW109" s="123">
        <v>0.57998782000000004</v>
      </c>
      <c r="CX109" s="123">
        <v>0.52634681000000005</v>
      </c>
      <c r="CY109" s="125">
        <v>46053</v>
      </c>
      <c r="CZ109" s="125">
        <v>46053</v>
      </c>
      <c r="DA109" s="125">
        <v>46053</v>
      </c>
      <c r="DB109" s="125">
        <v>46053</v>
      </c>
      <c r="DC109" s="125">
        <v>46053</v>
      </c>
      <c r="DD109" s="125">
        <v>46022</v>
      </c>
      <c r="DE109" s="125">
        <v>45991</v>
      </c>
      <c r="DF109" s="125">
        <v>45961</v>
      </c>
      <c r="DG109" s="125">
        <v>45900</v>
      </c>
      <c r="DH109" s="125">
        <v>45900</v>
      </c>
      <c r="DI109" s="125">
        <v>45869</v>
      </c>
      <c r="DJ109" s="125">
        <v>45838</v>
      </c>
      <c r="DK109" s="125">
        <v>45808</v>
      </c>
      <c r="DL109" s="125">
        <v>45777</v>
      </c>
      <c r="DM109" s="125">
        <v>45747</v>
      </c>
      <c r="DN109" s="125">
        <v>45716</v>
      </c>
      <c r="DO109" s="125">
        <v>45688</v>
      </c>
      <c r="DP109" s="125">
        <v>45626</v>
      </c>
      <c r="DQ109" s="125">
        <v>45626</v>
      </c>
      <c r="DR109" s="125">
        <v>45565</v>
      </c>
      <c r="DS109" s="125">
        <v>45565</v>
      </c>
      <c r="DT109" s="125">
        <v>45535</v>
      </c>
      <c r="DU109" s="125">
        <v>45504</v>
      </c>
      <c r="DV109" s="125">
        <v>45473</v>
      </c>
      <c r="DW109" s="125">
        <v>45443</v>
      </c>
      <c r="DX109" s="126" t="s">
        <v>150</v>
      </c>
      <c r="DY109" s="126" t="s">
        <v>150</v>
      </c>
      <c r="DZ109" s="126" t="s">
        <v>150</v>
      </c>
      <c r="EA109" s="126" t="s">
        <v>150</v>
      </c>
      <c r="EB109" s="126" t="s">
        <v>150</v>
      </c>
      <c r="EC109" s="126" t="s">
        <v>150</v>
      </c>
      <c r="ED109" s="126" t="s">
        <v>150</v>
      </c>
      <c r="EE109" s="126" t="s">
        <v>150</v>
      </c>
      <c r="EF109" s="126" t="s">
        <v>150</v>
      </c>
      <c r="EG109" s="126" t="s">
        <v>150</v>
      </c>
      <c r="EH109" s="126" t="s">
        <v>150</v>
      </c>
      <c r="EI109" s="126" t="s">
        <v>150</v>
      </c>
      <c r="EJ109" s="126" t="s">
        <v>150</v>
      </c>
      <c r="EK109" s="126" t="s">
        <v>150</v>
      </c>
      <c r="EL109" s="126" t="s">
        <v>150</v>
      </c>
      <c r="EM109" s="126" t="s">
        <v>150</v>
      </c>
      <c r="EN109" s="126" t="s">
        <v>150</v>
      </c>
      <c r="EO109" s="126" t="s">
        <v>150</v>
      </c>
      <c r="EP109" s="126" t="s">
        <v>150</v>
      </c>
      <c r="EQ109" s="126" t="s">
        <v>150</v>
      </c>
      <c r="ER109" s="126" t="s">
        <v>150</v>
      </c>
      <c r="ES109" s="126" t="s">
        <v>150</v>
      </c>
      <c r="ET109" s="126" t="s">
        <v>150</v>
      </c>
      <c r="EU109" s="126" t="s">
        <v>150</v>
      </c>
      <c r="EV109" s="126" t="s">
        <v>150</v>
      </c>
      <c r="EW109" s="126" t="s">
        <v>151</v>
      </c>
      <c r="EX109" s="126" t="s">
        <v>152</v>
      </c>
      <c r="EY109" s="123">
        <v>32859.55261726</v>
      </c>
      <c r="EZ109" s="126" t="s">
        <v>165</v>
      </c>
      <c r="FA109" s="126" t="s">
        <v>144</v>
      </c>
      <c r="FB109" s="126" t="s">
        <v>144</v>
      </c>
      <c r="FC109" s="126" t="s">
        <v>144</v>
      </c>
      <c r="FD109" s="126" t="s">
        <v>144</v>
      </c>
      <c r="FE109" s="126" t="s">
        <v>144</v>
      </c>
      <c r="FF109" s="126" t="s">
        <v>144</v>
      </c>
      <c r="FG109" s="126" t="s">
        <v>144</v>
      </c>
      <c r="FH109" s="126" t="s">
        <v>144</v>
      </c>
      <c r="FI109" s="126" t="s">
        <v>144</v>
      </c>
      <c r="FJ109" s="126" t="s">
        <v>144</v>
      </c>
      <c r="FK109" s="126" t="s">
        <v>157</v>
      </c>
      <c r="FL109" s="126" t="s">
        <v>157</v>
      </c>
      <c r="FM109" s="126" t="s">
        <v>157</v>
      </c>
      <c r="FN109" s="126" t="s">
        <v>157</v>
      </c>
      <c r="FO109" s="126" t="s">
        <v>157</v>
      </c>
      <c r="FP109" s="126" t="s">
        <v>157</v>
      </c>
      <c r="FQ109" s="126" t="s">
        <v>157</v>
      </c>
      <c r="FR109" s="126" t="s">
        <v>157</v>
      </c>
      <c r="FS109" s="126" t="s">
        <v>157</v>
      </c>
      <c r="FT109" s="126" t="s">
        <v>157</v>
      </c>
      <c r="FU109" s="126" t="s">
        <v>157</v>
      </c>
      <c r="FV109" s="126" t="s">
        <v>157</v>
      </c>
      <c r="FW109" s="126" t="s">
        <v>144</v>
      </c>
      <c r="FX109" s="126" t="s">
        <v>144</v>
      </c>
      <c r="FY109" s="126" t="s">
        <v>144</v>
      </c>
      <c r="FZ109" s="126" t="s">
        <v>366</v>
      </c>
      <c r="GA109" s="126" t="s">
        <v>367</v>
      </c>
    </row>
    <row r="110" spans="1:183" ht="14.25" customHeight="1">
      <c r="A110" s="121">
        <v>108</v>
      </c>
      <c r="B110" s="121" t="s">
        <v>454</v>
      </c>
      <c r="C110" s="122">
        <v>4.8999999999999998E-5</v>
      </c>
      <c r="D110" s="122">
        <v>4.8999999999999998E-5</v>
      </c>
      <c r="E110" s="122">
        <v>4.8999999999999998E-5</v>
      </c>
      <c r="F110" s="122">
        <v>4.8999999999999998E-5</v>
      </c>
      <c r="G110" s="122">
        <v>4.8999999999999998E-5</v>
      </c>
      <c r="H110" s="122">
        <v>4.1E-5</v>
      </c>
      <c r="I110" s="122">
        <v>4.1E-5</v>
      </c>
      <c r="J110" s="122">
        <v>0</v>
      </c>
      <c r="K110" s="122">
        <v>4.0000000000000003E-5</v>
      </c>
      <c r="L110" s="122">
        <v>4.0000000000000003E-5</v>
      </c>
      <c r="M110" s="122">
        <v>3.3000000000000003E-5</v>
      </c>
      <c r="N110" s="122">
        <v>3.3000000000000003E-5</v>
      </c>
      <c r="O110" s="122">
        <v>2.6999999999999999E-5</v>
      </c>
      <c r="P110" s="122">
        <v>2.6999999999999999E-5</v>
      </c>
      <c r="Q110" s="122">
        <v>2.6999999999999999E-5</v>
      </c>
      <c r="R110" s="122">
        <v>2.6999999999999999E-5</v>
      </c>
      <c r="S110" s="122">
        <v>3.4999999999999997E-5</v>
      </c>
      <c r="T110" s="122">
        <v>3.4999999999999997E-5</v>
      </c>
      <c r="U110" s="122">
        <v>3.4999999999999997E-5</v>
      </c>
      <c r="V110" s="122">
        <v>3.4999999999999997E-5</v>
      </c>
      <c r="W110" s="122">
        <v>3.4999999999999997E-5</v>
      </c>
      <c r="X110" s="122">
        <v>3.4999999999999997E-5</v>
      </c>
      <c r="Y110" s="122">
        <v>3.4999999999999997E-5</v>
      </c>
      <c r="Z110" s="122">
        <v>3.4999999999999997E-5</v>
      </c>
      <c r="AA110" s="122">
        <v>3.4999999999999997E-5</v>
      </c>
      <c r="AB110" s="123">
        <v>3.5687000000000003E-2</v>
      </c>
      <c r="AC110" s="123">
        <v>3.5687000000000003E-2</v>
      </c>
      <c r="AD110" s="123">
        <v>3.5687000000000003E-2</v>
      </c>
      <c r="AE110" s="123">
        <v>3.5687000000000003E-2</v>
      </c>
      <c r="AF110" s="123">
        <v>3.5687000000000003E-2</v>
      </c>
      <c r="AG110" s="123">
        <v>2.9992999999999999E-2</v>
      </c>
      <c r="AH110" s="123">
        <v>2.9992999999999999E-2</v>
      </c>
      <c r="AI110" s="123">
        <v>0</v>
      </c>
      <c r="AJ110" s="123">
        <v>2.9253999999999999E-2</v>
      </c>
      <c r="AK110" s="123">
        <v>2.9253999999999999E-2</v>
      </c>
      <c r="AL110" s="123">
        <v>2.4336E-2</v>
      </c>
      <c r="AM110" s="123">
        <v>2.4336E-2</v>
      </c>
      <c r="AN110" s="123">
        <v>1.9879000000000001E-2</v>
      </c>
      <c r="AO110" s="123">
        <v>1.9879000000000001E-2</v>
      </c>
      <c r="AP110" s="123">
        <v>1.9879000000000001E-2</v>
      </c>
      <c r="AQ110" s="123">
        <v>1.9879000000000001E-2</v>
      </c>
      <c r="AR110" s="123">
        <v>2.5177999999999999E-2</v>
      </c>
      <c r="AS110" s="123">
        <v>2.5177999999999999E-2</v>
      </c>
      <c r="AT110" s="123">
        <v>2.5177999999999999E-2</v>
      </c>
      <c r="AU110" s="123">
        <v>2.5177999999999999E-2</v>
      </c>
      <c r="AV110" s="123">
        <v>2.5177999999999999E-2</v>
      </c>
      <c r="AW110" s="123">
        <v>2.5177999999999999E-2</v>
      </c>
      <c r="AX110" s="123">
        <v>2.5177999999999999E-2</v>
      </c>
      <c r="AY110" s="123">
        <v>2.5177999999999999E-2</v>
      </c>
      <c r="AZ110" s="123">
        <v>2.5177999999999999E-2</v>
      </c>
      <c r="BA110" s="124">
        <v>0</v>
      </c>
      <c r="BB110" s="124">
        <v>0</v>
      </c>
      <c r="BC110" s="124">
        <v>0</v>
      </c>
      <c r="BD110" s="124">
        <v>0</v>
      </c>
      <c r="BE110" s="128">
        <v>5.6940000000000003E-3</v>
      </c>
      <c r="BF110" s="124">
        <v>0</v>
      </c>
      <c r="BG110" s="128">
        <v>2.9992999999999999E-2</v>
      </c>
      <c r="BH110" s="127">
        <v>-2.9253999999999999E-2</v>
      </c>
      <c r="BI110" s="124">
        <v>0</v>
      </c>
      <c r="BJ110" s="128">
        <v>4.9179999999999996E-3</v>
      </c>
      <c r="BK110" s="124">
        <v>0</v>
      </c>
      <c r="BL110" s="128">
        <v>4.457E-3</v>
      </c>
      <c r="BM110" s="124">
        <v>0</v>
      </c>
      <c r="BN110" s="124">
        <v>0</v>
      </c>
      <c r="BO110" s="124">
        <v>0</v>
      </c>
      <c r="BP110" s="127">
        <v>-5.2989999999999999E-3</v>
      </c>
      <c r="BQ110" s="124">
        <v>0</v>
      </c>
      <c r="BR110" s="124">
        <v>0</v>
      </c>
      <c r="BS110" s="124">
        <v>0</v>
      </c>
      <c r="BT110" s="124">
        <v>0</v>
      </c>
      <c r="BU110" s="124">
        <v>0</v>
      </c>
      <c r="BV110" s="124">
        <v>0</v>
      </c>
      <c r="BW110" s="124">
        <v>0</v>
      </c>
      <c r="BX110" s="124">
        <v>0</v>
      </c>
      <c r="BY110" s="128">
        <v>5.1489999999999999E-3</v>
      </c>
      <c r="BZ110" s="123">
        <v>0.54166192000000002</v>
      </c>
      <c r="CA110" s="123">
        <v>0.54166192000000002</v>
      </c>
      <c r="CB110" s="123">
        <v>0.54166192000000002</v>
      </c>
      <c r="CC110" s="123">
        <v>0.54166192000000002</v>
      </c>
      <c r="CD110" s="123">
        <v>0.52983979000000003</v>
      </c>
      <c r="CE110" s="123">
        <v>0.48246658999999997</v>
      </c>
      <c r="CF110" s="123">
        <v>0.48730023</v>
      </c>
      <c r="CG110" s="123">
        <v>0</v>
      </c>
      <c r="CH110" s="123">
        <v>0.43689325000000001</v>
      </c>
      <c r="CI110" s="123">
        <v>0.43800315000000001</v>
      </c>
      <c r="CJ110" s="123">
        <v>0.37205525</v>
      </c>
      <c r="CK110" s="123">
        <v>0.40676781000000001</v>
      </c>
      <c r="CL110" s="123">
        <v>0.35387883999999997</v>
      </c>
      <c r="CM110" s="123">
        <v>0.36520455000000002</v>
      </c>
      <c r="CN110" s="123">
        <v>0.32527373999999998</v>
      </c>
      <c r="CO110" s="123">
        <v>0.29238040999999998</v>
      </c>
      <c r="CP110" s="123">
        <v>0.47880736000000002</v>
      </c>
      <c r="CQ110" s="123">
        <v>0.47880736000000002</v>
      </c>
      <c r="CR110" s="123">
        <v>0.45591426000000002</v>
      </c>
      <c r="CS110" s="123">
        <v>0.45502500000000001</v>
      </c>
      <c r="CT110" s="123">
        <v>0.47794761000000002</v>
      </c>
      <c r="CU110" s="123">
        <v>0.42514225999999999</v>
      </c>
      <c r="CV110" s="123">
        <v>0.42514225999999999</v>
      </c>
      <c r="CW110" s="123">
        <v>0.38557635000000001</v>
      </c>
      <c r="CX110" s="123">
        <v>0.34991577000000001</v>
      </c>
      <c r="CY110" s="125">
        <v>46081</v>
      </c>
      <c r="CZ110" s="125">
        <v>46081</v>
      </c>
      <c r="DA110" s="125">
        <v>46081</v>
      </c>
      <c r="DB110" s="125">
        <v>46081</v>
      </c>
      <c r="DC110" s="125">
        <v>46053</v>
      </c>
      <c r="DD110" s="125">
        <v>46022</v>
      </c>
      <c r="DE110" s="125">
        <v>45991</v>
      </c>
      <c r="DF110" s="125">
        <v>45961</v>
      </c>
      <c r="DG110" s="125">
        <v>45930</v>
      </c>
      <c r="DH110" s="125">
        <v>45900</v>
      </c>
      <c r="DI110" s="125">
        <v>45869</v>
      </c>
      <c r="DJ110" s="125">
        <v>45838</v>
      </c>
      <c r="DK110" s="125">
        <v>45808</v>
      </c>
      <c r="DL110" s="125">
        <v>45777</v>
      </c>
      <c r="DM110" s="125">
        <v>45747</v>
      </c>
      <c r="DN110" s="125">
        <v>45716</v>
      </c>
      <c r="DO110" s="125">
        <v>45657</v>
      </c>
      <c r="DP110" s="125">
        <v>45657</v>
      </c>
      <c r="DQ110" s="125">
        <v>45626</v>
      </c>
      <c r="DR110" s="125">
        <v>45596</v>
      </c>
      <c r="DS110" s="125">
        <v>45565</v>
      </c>
      <c r="DT110" s="125">
        <v>45504</v>
      </c>
      <c r="DU110" s="125">
        <v>45504</v>
      </c>
      <c r="DV110" s="125">
        <v>45473</v>
      </c>
      <c r="DW110" s="125">
        <v>45443</v>
      </c>
      <c r="DX110" s="126" t="s">
        <v>150</v>
      </c>
      <c r="DY110" s="126" t="s">
        <v>150</v>
      </c>
      <c r="DZ110" s="126" t="s">
        <v>150</v>
      </c>
      <c r="EA110" s="126" t="s">
        <v>150</v>
      </c>
      <c r="EB110" s="126" t="s">
        <v>150</v>
      </c>
      <c r="EC110" s="126" t="s">
        <v>150</v>
      </c>
      <c r="ED110" s="126" t="s">
        <v>150</v>
      </c>
      <c r="EE110" s="126" t="s">
        <v>150</v>
      </c>
      <c r="EF110" s="126" t="s">
        <v>150</v>
      </c>
      <c r="EG110" s="126" t="s">
        <v>150</v>
      </c>
      <c r="EH110" s="126" t="s">
        <v>150</v>
      </c>
      <c r="EI110" s="126" t="s">
        <v>150</v>
      </c>
      <c r="EJ110" s="126" t="s">
        <v>150</v>
      </c>
      <c r="EK110" s="126" t="s">
        <v>150</v>
      </c>
      <c r="EL110" s="126" t="s">
        <v>150</v>
      </c>
      <c r="EM110" s="126" t="s">
        <v>150</v>
      </c>
      <c r="EN110" s="126" t="s">
        <v>150</v>
      </c>
      <c r="EO110" s="126" t="s">
        <v>150</v>
      </c>
      <c r="EP110" s="126" t="s">
        <v>150</v>
      </c>
      <c r="EQ110" s="126" t="s">
        <v>150</v>
      </c>
      <c r="ER110" s="126" t="s">
        <v>150</v>
      </c>
      <c r="ES110" s="126" t="s">
        <v>150</v>
      </c>
      <c r="ET110" s="126" t="s">
        <v>150</v>
      </c>
      <c r="EU110" s="126" t="s">
        <v>150</v>
      </c>
      <c r="EV110" s="126" t="s">
        <v>150</v>
      </c>
      <c r="EW110" s="126" t="s">
        <v>151</v>
      </c>
      <c r="EX110" s="126" t="s">
        <v>152</v>
      </c>
      <c r="EY110" s="123">
        <v>536.40933027999995</v>
      </c>
      <c r="EZ110" s="126"/>
      <c r="FA110" s="126" t="s">
        <v>157</v>
      </c>
      <c r="FB110" s="126" t="s">
        <v>157</v>
      </c>
      <c r="FC110" s="126" t="s">
        <v>157</v>
      </c>
      <c r="FD110" s="126" t="s">
        <v>157</v>
      </c>
      <c r="FE110" s="126" t="s">
        <v>157</v>
      </c>
      <c r="FF110" s="126" t="s">
        <v>157</v>
      </c>
      <c r="FG110" s="126" t="s">
        <v>157</v>
      </c>
      <c r="FH110" s="126" t="s">
        <v>157</v>
      </c>
      <c r="FI110" s="126" t="s">
        <v>157</v>
      </c>
      <c r="FJ110" s="126" t="s">
        <v>157</v>
      </c>
      <c r="FK110" s="126" t="s">
        <v>157</v>
      </c>
      <c r="FL110" s="126" t="s">
        <v>157</v>
      </c>
      <c r="FM110" s="126" t="s">
        <v>196</v>
      </c>
      <c r="FN110" s="126" t="s">
        <v>196</v>
      </c>
      <c r="FO110" s="126" t="s">
        <v>196</v>
      </c>
      <c r="FP110" s="126" t="s">
        <v>196</v>
      </c>
      <c r="FQ110" s="126" t="s">
        <v>196</v>
      </c>
      <c r="FR110" s="126" t="s">
        <v>157</v>
      </c>
      <c r="FS110" s="126" t="s">
        <v>157</v>
      </c>
      <c r="FT110" s="126" t="s">
        <v>157</v>
      </c>
      <c r="FU110" s="126" t="s">
        <v>157</v>
      </c>
      <c r="FV110" s="126" t="s">
        <v>157</v>
      </c>
      <c r="FW110" s="126" t="s">
        <v>157</v>
      </c>
      <c r="FX110" s="126" t="s">
        <v>196</v>
      </c>
      <c r="FY110" s="126" t="s">
        <v>196</v>
      </c>
      <c r="FZ110" s="126" t="s">
        <v>455</v>
      </c>
      <c r="GA110" s="126" t="s">
        <v>324</v>
      </c>
    </row>
    <row r="111" spans="1:183" ht="14.25" customHeight="1">
      <c r="A111" s="121">
        <v>109</v>
      </c>
      <c r="B111" s="121" t="s">
        <v>456</v>
      </c>
      <c r="C111" s="122">
        <v>4.8000000000000001E-5</v>
      </c>
      <c r="D111" s="122">
        <v>4.8000000000000001E-5</v>
      </c>
      <c r="E111" s="122">
        <v>4.8000000000000001E-5</v>
      </c>
      <c r="F111" s="122">
        <v>4.8000000000000001E-5</v>
      </c>
      <c r="G111" s="122">
        <v>4.8999999999999998E-5</v>
      </c>
      <c r="H111" s="122">
        <v>4.8999999999999998E-5</v>
      </c>
      <c r="I111" s="122">
        <v>4.8999999999999998E-5</v>
      </c>
      <c r="J111" s="122">
        <v>4.8999999999999998E-5</v>
      </c>
      <c r="K111" s="122">
        <v>4.8999999999999998E-5</v>
      </c>
      <c r="L111" s="122">
        <v>4.8999999999999998E-5</v>
      </c>
      <c r="M111" s="122">
        <v>4.8999999999999998E-5</v>
      </c>
      <c r="N111" s="122">
        <v>4.8999999999999998E-5</v>
      </c>
      <c r="O111" s="122">
        <v>4.8999999999999998E-5</v>
      </c>
      <c r="P111" s="122">
        <v>4.8999999999999998E-5</v>
      </c>
      <c r="Q111" s="122">
        <v>4.8999999999999998E-5</v>
      </c>
      <c r="R111" s="122">
        <v>4.8999999999999998E-5</v>
      </c>
      <c r="S111" s="122">
        <v>4.8000000000000001E-5</v>
      </c>
      <c r="T111" s="122">
        <v>4.8000000000000001E-5</v>
      </c>
      <c r="U111" s="122">
        <v>4.8000000000000001E-5</v>
      </c>
      <c r="V111" s="122">
        <v>3.8999999999999999E-5</v>
      </c>
      <c r="W111" s="122">
        <v>3.8999999999999999E-5</v>
      </c>
      <c r="X111" s="122">
        <v>3.8999999999999999E-5</v>
      </c>
      <c r="Y111" s="122">
        <v>3.8999999999999999E-5</v>
      </c>
      <c r="Z111" s="122">
        <v>3.8999999999999999E-5</v>
      </c>
      <c r="AA111" s="122">
        <v>3.8999999999999999E-5</v>
      </c>
      <c r="AB111" s="123">
        <v>3.5231999999999999E-2</v>
      </c>
      <c r="AC111" s="123">
        <v>3.5231999999999999E-2</v>
      </c>
      <c r="AD111" s="123">
        <v>3.5231999999999999E-2</v>
      </c>
      <c r="AE111" s="123">
        <v>3.5231999999999999E-2</v>
      </c>
      <c r="AF111" s="123">
        <v>3.5819999999999998E-2</v>
      </c>
      <c r="AG111" s="123">
        <v>3.5819999999999998E-2</v>
      </c>
      <c r="AH111" s="123">
        <v>3.5819999999999998E-2</v>
      </c>
      <c r="AI111" s="123">
        <v>3.5819999999999998E-2</v>
      </c>
      <c r="AJ111" s="123">
        <v>3.5819999999999998E-2</v>
      </c>
      <c r="AK111" s="123">
        <v>3.5819999999999998E-2</v>
      </c>
      <c r="AL111" s="123">
        <v>3.5819999999999998E-2</v>
      </c>
      <c r="AM111" s="123">
        <v>3.5819999999999998E-2</v>
      </c>
      <c r="AN111" s="123">
        <v>3.5819999999999998E-2</v>
      </c>
      <c r="AO111" s="123">
        <v>3.5819999999999998E-2</v>
      </c>
      <c r="AP111" s="123">
        <v>3.5819999999999998E-2</v>
      </c>
      <c r="AQ111" s="123">
        <v>3.5819999999999998E-2</v>
      </c>
      <c r="AR111" s="123">
        <v>3.508E-2</v>
      </c>
      <c r="AS111" s="123">
        <v>3.508E-2</v>
      </c>
      <c r="AT111" s="123">
        <v>3.508E-2</v>
      </c>
      <c r="AU111" s="123">
        <v>2.8500000000000001E-2</v>
      </c>
      <c r="AV111" s="123">
        <v>2.8500000000000001E-2</v>
      </c>
      <c r="AW111" s="123">
        <v>2.8500000000000001E-2</v>
      </c>
      <c r="AX111" s="123">
        <v>2.8500000000000001E-2</v>
      </c>
      <c r="AY111" s="123">
        <v>2.8500000000000001E-2</v>
      </c>
      <c r="AZ111" s="123">
        <v>2.8500000000000001E-2</v>
      </c>
      <c r="BA111" s="124">
        <v>0</v>
      </c>
      <c r="BB111" s="124">
        <v>0</v>
      </c>
      <c r="BC111" s="124">
        <v>0</v>
      </c>
      <c r="BD111" s="127">
        <v>-5.8799999999999998E-4</v>
      </c>
      <c r="BE111" s="124">
        <v>0</v>
      </c>
      <c r="BF111" s="124">
        <v>0</v>
      </c>
      <c r="BG111" s="124">
        <v>0</v>
      </c>
      <c r="BH111" s="124">
        <v>0</v>
      </c>
      <c r="BI111" s="124">
        <v>0</v>
      </c>
      <c r="BJ111" s="124">
        <v>0</v>
      </c>
      <c r="BK111" s="124">
        <v>0</v>
      </c>
      <c r="BL111" s="124">
        <v>0</v>
      </c>
      <c r="BM111" s="124">
        <v>0</v>
      </c>
      <c r="BN111" s="124">
        <v>0</v>
      </c>
      <c r="BO111" s="124">
        <v>0</v>
      </c>
      <c r="BP111" s="128">
        <v>7.3999999999999999E-4</v>
      </c>
      <c r="BQ111" s="124">
        <v>0</v>
      </c>
      <c r="BR111" s="124">
        <v>0</v>
      </c>
      <c r="BS111" s="128">
        <v>6.5799999999999999E-3</v>
      </c>
      <c r="BT111" s="124">
        <v>0</v>
      </c>
      <c r="BU111" s="124">
        <v>0</v>
      </c>
      <c r="BV111" s="124">
        <v>0</v>
      </c>
      <c r="BW111" s="124">
        <v>0</v>
      </c>
      <c r="BX111" s="124">
        <v>0</v>
      </c>
      <c r="BY111" s="127">
        <v>-4.2649999999999997E-3</v>
      </c>
      <c r="BZ111" s="123">
        <v>0.49239367000000001</v>
      </c>
      <c r="CA111" s="123">
        <v>0.49239367000000001</v>
      </c>
      <c r="CB111" s="123">
        <v>0.45307153999999999</v>
      </c>
      <c r="CC111" s="123">
        <v>0.53475587000000002</v>
      </c>
      <c r="CD111" s="123">
        <v>0.53181442000000001</v>
      </c>
      <c r="CE111" s="123">
        <v>0.57619956000000006</v>
      </c>
      <c r="CF111" s="123">
        <v>0.58197226000000002</v>
      </c>
      <c r="CG111" s="123">
        <v>0.57866653000000001</v>
      </c>
      <c r="CH111" s="123">
        <v>0.53495303999999999</v>
      </c>
      <c r="CI111" s="123">
        <v>0.53631205999999998</v>
      </c>
      <c r="CJ111" s="123">
        <v>0.54762569999999999</v>
      </c>
      <c r="CK111" s="123">
        <v>0.59871889</v>
      </c>
      <c r="CL111" s="123">
        <v>0.63765481000000002</v>
      </c>
      <c r="CM111" s="123">
        <v>0.65806264000000003</v>
      </c>
      <c r="CN111" s="123">
        <v>0.58611122999999998</v>
      </c>
      <c r="CO111" s="123">
        <v>0.52684070999999999</v>
      </c>
      <c r="CP111" s="123">
        <v>0.57720168999999999</v>
      </c>
      <c r="CQ111" s="123">
        <v>0.66711264000000003</v>
      </c>
      <c r="CR111" s="123">
        <v>0.63521614999999998</v>
      </c>
      <c r="CS111" s="123">
        <v>0.51506125999999997</v>
      </c>
      <c r="CT111" s="123">
        <v>0.5410083</v>
      </c>
      <c r="CU111" s="123">
        <v>0.50101916999999996</v>
      </c>
      <c r="CV111" s="123">
        <v>0.48123578</v>
      </c>
      <c r="CW111" s="123">
        <v>0.43644951999999998</v>
      </c>
      <c r="CX111" s="123">
        <v>0.39608386000000001</v>
      </c>
      <c r="CY111" s="125">
        <v>46142</v>
      </c>
      <c r="CZ111" s="125">
        <v>46142</v>
      </c>
      <c r="DA111" s="125">
        <v>46112</v>
      </c>
      <c r="DB111" s="125">
        <v>46081</v>
      </c>
      <c r="DC111" s="125">
        <v>46053</v>
      </c>
      <c r="DD111" s="125">
        <v>46022</v>
      </c>
      <c r="DE111" s="125">
        <v>45991</v>
      </c>
      <c r="DF111" s="125">
        <v>45961</v>
      </c>
      <c r="DG111" s="125">
        <v>45930</v>
      </c>
      <c r="DH111" s="125">
        <v>45900</v>
      </c>
      <c r="DI111" s="125">
        <v>45869</v>
      </c>
      <c r="DJ111" s="125">
        <v>45838</v>
      </c>
      <c r="DK111" s="125">
        <v>45808</v>
      </c>
      <c r="DL111" s="125">
        <v>45777</v>
      </c>
      <c r="DM111" s="125">
        <v>45747</v>
      </c>
      <c r="DN111" s="125">
        <v>45716</v>
      </c>
      <c r="DO111" s="125">
        <v>45688</v>
      </c>
      <c r="DP111" s="125">
        <v>45657</v>
      </c>
      <c r="DQ111" s="125">
        <v>45626</v>
      </c>
      <c r="DR111" s="125">
        <v>45596</v>
      </c>
      <c r="DS111" s="125">
        <v>45565</v>
      </c>
      <c r="DT111" s="125">
        <v>45535</v>
      </c>
      <c r="DU111" s="125">
        <v>45504</v>
      </c>
      <c r="DV111" s="125">
        <v>45473</v>
      </c>
      <c r="DW111" s="125">
        <v>45443</v>
      </c>
      <c r="DX111" s="126" t="s">
        <v>150</v>
      </c>
      <c r="DY111" s="126" t="s">
        <v>150</v>
      </c>
      <c r="DZ111" s="126" t="s">
        <v>150</v>
      </c>
      <c r="EA111" s="126" t="s">
        <v>150</v>
      </c>
      <c r="EB111" s="126" t="s">
        <v>150</v>
      </c>
      <c r="EC111" s="126" t="s">
        <v>150</v>
      </c>
      <c r="ED111" s="126" t="s">
        <v>150</v>
      </c>
      <c r="EE111" s="126" t="s">
        <v>150</v>
      </c>
      <c r="EF111" s="126" t="s">
        <v>150</v>
      </c>
      <c r="EG111" s="126" t="s">
        <v>150</v>
      </c>
      <c r="EH111" s="126" t="s">
        <v>150</v>
      </c>
      <c r="EI111" s="126" t="s">
        <v>150</v>
      </c>
      <c r="EJ111" s="126" t="s">
        <v>150</v>
      </c>
      <c r="EK111" s="126" t="s">
        <v>150</v>
      </c>
      <c r="EL111" s="126" t="s">
        <v>150</v>
      </c>
      <c r="EM111" s="126" t="s">
        <v>150</v>
      </c>
      <c r="EN111" s="126" t="s">
        <v>150</v>
      </c>
      <c r="EO111" s="126" t="s">
        <v>150</v>
      </c>
      <c r="EP111" s="126" t="s">
        <v>150</v>
      </c>
      <c r="EQ111" s="126" t="s">
        <v>150</v>
      </c>
      <c r="ER111" s="126" t="s">
        <v>150</v>
      </c>
      <c r="ES111" s="126" t="s">
        <v>150</v>
      </c>
      <c r="ET111" s="126" t="s">
        <v>150</v>
      </c>
      <c r="EU111" s="126" t="s">
        <v>150</v>
      </c>
      <c r="EV111" s="126" t="s">
        <v>150</v>
      </c>
      <c r="EW111" s="126" t="s">
        <v>151</v>
      </c>
      <c r="EX111" s="126" t="s">
        <v>152</v>
      </c>
      <c r="EY111" s="123">
        <v>140499.19226097001</v>
      </c>
      <c r="EZ111" s="126" t="s">
        <v>165</v>
      </c>
      <c r="FA111" s="126" t="s">
        <v>144</v>
      </c>
      <c r="FB111" s="126" t="s">
        <v>144</v>
      </c>
      <c r="FC111" s="126" t="s">
        <v>144</v>
      </c>
      <c r="FD111" s="126" t="s">
        <v>144</v>
      </c>
      <c r="FE111" s="126" t="s">
        <v>144</v>
      </c>
      <c r="FF111" s="126" t="s">
        <v>144</v>
      </c>
      <c r="FG111" s="126" t="s">
        <v>144</v>
      </c>
      <c r="FH111" s="126" t="s">
        <v>144</v>
      </c>
      <c r="FI111" s="126" t="s">
        <v>144</v>
      </c>
      <c r="FJ111" s="126" t="s">
        <v>144</v>
      </c>
      <c r="FK111" s="126" t="s">
        <v>144</v>
      </c>
      <c r="FL111" s="126" t="s">
        <v>144</v>
      </c>
      <c r="FM111" s="126" t="s">
        <v>144</v>
      </c>
      <c r="FN111" s="126" t="s">
        <v>144</v>
      </c>
      <c r="FO111" s="126" t="s">
        <v>144</v>
      </c>
      <c r="FP111" s="126" t="s">
        <v>144</v>
      </c>
      <c r="FQ111" s="126" t="s">
        <v>144</v>
      </c>
      <c r="FR111" s="126" t="s">
        <v>144</v>
      </c>
      <c r="FS111" s="126" t="s">
        <v>144</v>
      </c>
      <c r="FT111" s="126" t="s">
        <v>144</v>
      </c>
      <c r="FU111" s="126" t="s">
        <v>144</v>
      </c>
      <c r="FV111" s="126" t="s">
        <v>144</v>
      </c>
      <c r="FW111" s="126" t="s">
        <v>144</v>
      </c>
      <c r="FX111" s="126" t="s">
        <v>144</v>
      </c>
      <c r="FY111" s="126" t="s">
        <v>144</v>
      </c>
      <c r="FZ111" s="126" t="s">
        <v>203</v>
      </c>
      <c r="GA111" s="126" t="s">
        <v>201</v>
      </c>
    </row>
    <row r="112" spans="1:183" ht="14.25" customHeight="1">
      <c r="A112" s="121">
        <v>110</v>
      </c>
      <c r="B112" s="121" t="s">
        <v>457</v>
      </c>
      <c r="C112" s="122">
        <v>4.8000000000000001E-5</v>
      </c>
      <c r="D112" s="122">
        <v>4.8000000000000001E-5</v>
      </c>
      <c r="E112" s="122">
        <v>4.8000000000000001E-5</v>
      </c>
      <c r="F112" s="122">
        <v>4.8000000000000001E-5</v>
      </c>
      <c r="G112" s="122">
        <v>4.8000000000000001E-5</v>
      </c>
      <c r="H112" s="122">
        <v>4.8000000000000001E-5</v>
      </c>
      <c r="I112" s="122">
        <v>4.8000000000000001E-5</v>
      </c>
      <c r="J112" s="122">
        <v>4.8000000000000001E-5</v>
      </c>
      <c r="K112" s="122">
        <v>4.8000000000000001E-5</v>
      </c>
      <c r="L112" s="122">
        <v>4.8000000000000001E-5</v>
      </c>
      <c r="M112" s="122">
        <v>4.8000000000000001E-5</v>
      </c>
      <c r="N112" s="122">
        <v>4.8000000000000001E-5</v>
      </c>
      <c r="O112" s="122">
        <v>5.3000000000000001E-5</v>
      </c>
      <c r="P112" s="122">
        <v>5.3000000000000001E-5</v>
      </c>
      <c r="Q112" s="122">
        <v>5.3000000000000001E-5</v>
      </c>
      <c r="R112" s="122">
        <v>5.3000000000000001E-5</v>
      </c>
      <c r="S112" s="122">
        <v>5.3000000000000001E-5</v>
      </c>
      <c r="T112" s="122">
        <v>5.3000000000000001E-5</v>
      </c>
      <c r="U112" s="122">
        <v>4.3999999999999999E-5</v>
      </c>
      <c r="V112" s="122">
        <v>4.3999999999999999E-5</v>
      </c>
      <c r="W112" s="122">
        <v>4.3999999999999999E-5</v>
      </c>
      <c r="X112" s="122">
        <v>4.3999999999999999E-5</v>
      </c>
      <c r="Y112" s="122">
        <v>4.3999999999999999E-5</v>
      </c>
      <c r="Z112" s="122">
        <v>4.3999999999999999E-5</v>
      </c>
      <c r="AA112" s="122">
        <v>4.3999999999999999E-5</v>
      </c>
      <c r="AB112" s="123">
        <v>3.5000000000000003E-2</v>
      </c>
      <c r="AC112" s="123">
        <v>3.5000000000000003E-2</v>
      </c>
      <c r="AD112" s="123">
        <v>3.5000000000000003E-2</v>
      </c>
      <c r="AE112" s="123">
        <v>3.5000000000000003E-2</v>
      </c>
      <c r="AF112" s="123">
        <v>3.5000000000000003E-2</v>
      </c>
      <c r="AG112" s="123">
        <v>3.5000000000000003E-2</v>
      </c>
      <c r="AH112" s="123">
        <v>3.5000000000000003E-2</v>
      </c>
      <c r="AI112" s="123">
        <v>3.5000000000000003E-2</v>
      </c>
      <c r="AJ112" s="123">
        <v>3.5000000000000003E-2</v>
      </c>
      <c r="AK112" s="123">
        <v>3.5000000000000003E-2</v>
      </c>
      <c r="AL112" s="123">
        <v>3.5000000000000003E-2</v>
      </c>
      <c r="AM112" s="123">
        <v>3.5000000000000003E-2</v>
      </c>
      <c r="AN112" s="123">
        <v>3.8879999999999998E-2</v>
      </c>
      <c r="AO112" s="123">
        <v>3.8879999999999998E-2</v>
      </c>
      <c r="AP112" s="123">
        <v>3.8879999999999998E-2</v>
      </c>
      <c r="AQ112" s="123">
        <v>3.8879999999999998E-2</v>
      </c>
      <c r="AR112" s="123">
        <v>3.8879999999999998E-2</v>
      </c>
      <c r="AS112" s="123">
        <v>3.8879999999999998E-2</v>
      </c>
      <c r="AT112" s="123">
        <v>3.2000000000000001E-2</v>
      </c>
      <c r="AU112" s="123">
        <v>3.2000000000000001E-2</v>
      </c>
      <c r="AV112" s="123">
        <v>3.2000000000000001E-2</v>
      </c>
      <c r="AW112" s="123">
        <v>3.2000000000000001E-2</v>
      </c>
      <c r="AX112" s="123">
        <v>3.2000000000000001E-2</v>
      </c>
      <c r="AY112" s="123">
        <v>3.2000000000000001E-2</v>
      </c>
      <c r="AZ112" s="123">
        <v>3.1999E-2</v>
      </c>
      <c r="BA112" s="124">
        <v>0</v>
      </c>
      <c r="BB112" s="124">
        <v>0</v>
      </c>
      <c r="BC112" s="124">
        <v>0</v>
      </c>
      <c r="BD112" s="124">
        <v>0</v>
      </c>
      <c r="BE112" s="124">
        <v>0</v>
      </c>
      <c r="BF112" s="124">
        <v>0</v>
      </c>
      <c r="BG112" s="124">
        <v>0</v>
      </c>
      <c r="BH112" s="124">
        <v>0</v>
      </c>
      <c r="BI112" s="124">
        <v>0</v>
      </c>
      <c r="BJ112" s="124">
        <v>0</v>
      </c>
      <c r="BK112" s="124">
        <v>0</v>
      </c>
      <c r="BL112" s="127">
        <v>-3.8800000000000002E-3</v>
      </c>
      <c r="BM112" s="124">
        <v>0</v>
      </c>
      <c r="BN112" s="124">
        <v>0</v>
      </c>
      <c r="BO112" s="124">
        <v>0</v>
      </c>
      <c r="BP112" s="124">
        <v>0</v>
      </c>
      <c r="BQ112" s="124">
        <v>0</v>
      </c>
      <c r="BR112" s="128">
        <v>6.8799999999999998E-3</v>
      </c>
      <c r="BS112" s="124">
        <v>0</v>
      </c>
      <c r="BT112" s="124">
        <v>0</v>
      </c>
      <c r="BU112" s="124">
        <v>0</v>
      </c>
      <c r="BV112" s="124">
        <v>0</v>
      </c>
      <c r="BW112" s="124">
        <v>0</v>
      </c>
      <c r="BX112" s="128">
        <v>9.9999999999999995E-7</v>
      </c>
      <c r="BY112" s="124">
        <v>0</v>
      </c>
      <c r="BZ112" s="123">
        <v>0.58501287000000002</v>
      </c>
      <c r="CA112" s="123">
        <v>0.58501287000000002</v>
      </c>
      <c r="CB112" s="123">
        <v>0.58501287000000002</v>
      </c>
      <c r="CC112" s="123">
        <v>0.58501287000000002</v>
      </c>
      <c r="CD112" s="123">
        <v>0.58501287000000002</v>
      </c>
      <c r="CE112" s="123">
        <v>0.58501287000000002</v>
      </c>
      <c r="CF112" s="123">
        <v>0.58501287000000002</v>
      </c>
      <c r="CG112" s="123">
        <v>0.58501287000000002</v>
      </c>
      <c r="CH112" s="123">
        <v>0.58501287000000002</v>
      </c>
      <c r="CI112" s="123">
        <v>0.58501287000000002</v>
      </c>
      <c r="CJ112" s="123">
        <v>0.58501287000000002</v>
      </c>
      <c r="CK112" s="123">
        <v>0.58501287000000002</v>
      </c>
      <c r="CL112" s="123">
        <v>0.73937684000000004</v>
      </c>
      <c r="CM112" s="123">
        <v>0.73937684000000004</v>
      </c>
      <c r="CN112" s="123">
        <v>0.73937684000000004</v>
      </c>
      <c r="CO112" s="123">
        <v>0.73937684000000004</v>
      </c>
      <c r="CP112" s="123">
        <v>0.73937684000000004</v>
      </c>
      <c r="CQ112" s="123">
        <v>0.73937684000000004</v>
      </c>
      <c r="CR112" s="123">
        <v>0.49004859000000001</v>
      </c>
      <c r="CS112" s="123">
        <v>0.49004859000000001</v>
      </c>
      <c r="CT112" s="123">
        <v>0.49004859000000001</v>
      </c>
      <c r="CU112" s="123">
        <v>0.49004859000000001</v>
      </c>
      <c r="CV112" s="123">
        <v>0.49004859000000001</v>
      </c>
      <c r="CW112" s="123">
        <v>0.49004859000000001</v>
      </c>
      <c r="CX112" s="123">
        <v>0.42994209</v>
      </c>
      <c r="CY112" s="125">
        <v>45838</v>
      </c>
      <c r="CZ112" s="125">
        <v>45838</v>
      </c>
      <c r="DA112" s="125">
        <v>45838</v>
      </c>
      <c r="DB112" s="125">
        <v>45838</v>
      </c>
      <c r="DC112" s="125">
        <v>45838</v>
      </c>
      <c r="DD112" s="125">
        <v>45838</v>
      </c>
      <c r="DE112" s="125">
        <v>45838</v>
      </c>
      <c r="DF112" s="125">
        <v>45838</v>
      </c>
      <c r="DG112" s="125">
        <v>45838</v>
      </c>
      <c r="DH112" s="125">
        <v>45838</v>
      </c>
      <c r="DI112" s="125">
        <v>45838</v>
      </c>
      <c r="DJ112" s="125">
        <v>45838</v>
      </c>
      <c r="DK112" s="125">
        <v>45657</v>
      </c>
      <c r="DL112" s="125">
        <v>45657</v>
      </c>
      <c r="DM112" s="125">
        <v>45657</v>
      </c>
      <c r="DN112" s="125">
        <v>45657</v>
      </c>
      <c r="DO112" s="125">
        <v>45657</v>
      </c>
      <c r="DP112" s="125">
        <v>45657</v>
      </c>
      <c r="DQ112" s="125">
        <v>45473</v>
      </c>
      <c r="DR112" s="125">
        <v>45473</v>
      </c>
      <c r="DS112" s="125">
        <v>45473</v>
      </c>
      <c r="DT112" s="125">
        <v>45473</v>
      </c>
      <c r="DU112" s="125">
        <v>45473</v>
      </c>
      <c r="DV112" s="125">
        <v>45473</v>
      </c>
      <c r="DW112" s="125">
        <v>45291</v>
      </c>
      <c r="DX112" s="126" t="s">
        <v>150</v>
      </c>
      <c r="DY112" s="126" t="s">
        <v>150</v>
      </c>
      <c r="DZ112" s="126" t="s">
        <v>150</v>
      </c>
      <c r="EA112" s="126" t="s">
        <v>150</v>
      </c>
      <c r="EB112" s="126" t="s">
        <v>150</v>
      </c>
      <c r="EC112" s="126" t="s">
        <v>150</v>
      </c>
      <c r="ED112" s="126" t="s">
        <v>150</v>
      </c>
      <c r="EE112" s="126" t="s">
        <v>150</v>
      </c>
      <c r="EF112" s="126" t="s">
        <v>150</v>
      </c>
      <c r="EG112" s="126" t="s">
        <v>150</v>
      </c>
      <c r="EH112" s="126" t="s">
        <v>150</v>
      </c>
      <c r="EI112" s="126" t="s">
        <v>150</v>
      </c>
      <c r="EJ112" s="126" t="s">
        <v>150</v>
      </c>
      <c r="EK112" s="126" t="s">
        <v>150</v>
      </c>
      <c r="EL112" s="126" t="s">
        <v>150</v>
      </c>
      <c r="EM112" s="126" t="s">
        <v>150</v>
      </c>
      <c r="EN112" s="126" t="s">
        <v>150</v>
      </c>
      <c r="EO112" s="126" t="s">
        <v>150</v>
      </c>
      <c r="EP112" s="126" t="s">
        <v>150</v>
      </c>
      <c r="EQ112" s="126" t="s">
        <v>150</v>
      </c>
      <c r="ER112" s="126" t="s">
        <v>150</v>
      </c>
      <c r="ES112" s="126" t="s">
        <v>150</v>
      </c>
      <c r="ET112" s="126" t="s">
        <v>150</v>
      </c>
      <c r="EU112" s="126" t="s">
        <v>150</v>
      </c>
      <c r="EV112" s="126" t="s">
        <v>150</v>
      </c>
      <c r="EW112" s="126" t="s">
        <v>151</v>
      </c>
      <c r="EX112" s="126" t="s">
        <v>173</v>
      </c>
      <c r="EY112" s="123">
        <v>50622.513450289996</v>
      </c>
      <c r="EZ112" s="126"/>
      <c r="FA112" s="126" t="s">
        <v>144</v>
      </c>
      <c r="FB112" s="126" t="s">
        <v>144</v>
      </c>
      <c r="FC112" s="126" t="s">
        <v>144</v>
      </c>
      <c r="FD112" s="126" t="s">
        <v>144</v>
      </c>
      <c r="FE112" s="126" t="s">
        <v>144</v>
      </c>
      <c r="FF112" s="126" t="s">
        <v>144</v>
      </c>
      <c r="FG112" s="126" t="s">
        <v>144</v>
      </c>
      <c r="FH112" s="126" t="s">
        <v>144</v>
      </c>
      <c r="FI112" s="126" t="s">
        <v>144</v>
      </c>
      <c r="FJ112" s="126" t="s">
        <v>144</v>
      </c>
      <c r="FK112" s="126" t="s">
        <v>157</v>
      </c>
      <c r="FL112" s="126" t="s">
        <v>157</v>
      </c>
      <c r="FM112" s="126" t="s">
        <v>157</v>
      </c>
      <c r="FN112" s="126" t="s">
        <v>157</v>
      </c>
      <c r="FO112" s="126" t="s">
        <v>157</v>
      </c>
      <c r="FP112" s="126" t="s">
        <v>157</v>
      </c>
      <c r="FQ112" s="126" t="s">
        <v>157</v>
      </c>
      <c r="FR112" s="126" t="s">
        <v>157</v>
      </c>
      <c r="FS112" s="126" t="s">
        <v>157</v>
      </c>
      <c r="FT112" s="126" t="s">
        <v>157</v>
      </c>
      <c r="FU112" s="126" t="s">
        <v>157</v>
      </c>
      <c r="FV112" s="126" t="s">
        <v>157</v>
      </c>
      <c r="FW112" s="126" t="s">
        <v>144</v>
      </c>
      <c r="FX112" s="126" t="s">
        <v>144</v>
      </c>
      <c r="FY112" s="126" t="s">
        <v>144</v>
      </c>
      <c r="FZ112" s="126" t="s">
        <v>458</v>
      </c>
      <c r="GA112" s="126" t="s">
        <v>416</v>
      </c>
    </row>
    <row r="113" spans="1:183" ht="14.25" customHeight="1">
      <c r="A113" s="121">
        <v>111</v>
      </c>
      <c r="B113" s="121" t="s">
        <v>459</v>
      </c>
      <c r="C113" s="122">
        <v>4.5000000000000003E-5</v>
      </c>
      <c r="D113" s="122">
        <v>4.5000000000000003E-5</v>
      </c>
      <c r="E113" s="122">
        <v>4.5000000000000003E-5</v>
      </c>
      <c r="F113" s="122">
        <v>4.5000000000000003E-5</v>
      </c>
      <c r="G113" s="122">
        <v>4.5000000000000003E-5</v>
      </c>
      <c r="H113" s="122">
        <v>4.5000000000000003E-5</v>
      </c>
      <c r="I113" s="122">
        <v>4.5000000000000003E-5</v>
      </c>
      <c r="J113" s="122">
        <v>4.5000000000000003E-5</v>
      </c>
      <c r="K113" s="122">
        <v>4.5000000000000003E-5</v>
      </c>
      <c r="L113" s="122">
        <v>4.5000000000000003E-5</v>
      </c>
      <c r="M113" s="122">
        <v>4.5000000000000003E-5</v>
      </c>
      <c r="N113" s="122">
        <v>4.3999999999999999E-5</v>
      </c>
      <c r="O113" s="122">
        <v>4.3999999999999999E-5</v>
      </c>
      <c r="P113" s="122">
        <v>4.3999999999999999E-5</v>
      </c>
      <c r="Q113" s="122">
        <v>4.3999999999999999E-5</v>
      </c>
      <c r="R113" s="122">
        <v>4.6E-5</v>
      </c>
      <c r="S113" s="122">
        <v>3.8999999999999999E-5</v>
      </c>
      <c r="T113" s="122">
        <v>3.8999999999999999E-5</v>
      </c>
      <c r="U113" s="122">
        <v>3.8999999999999999E-5</v>
      </c>
      <c r="V113" s="122">
        <v>3.1000000000000001E-5</v>
      </c>
      <c r="W113" s="122">
        <v>3.1000000000000001E-5</v>
      </c>
      <c r="X113" s="122">
        <v>3.1000000000000001E-5</v>
      </c>
      <c r="Y113" s="122">
        <v>3.1000000000000001E-5</v>
      </c>
      <c r="Z113" s="122">
        <v>3.1000000000000001E-5</v>
      </c>
      <c r="AA113" s="122">
        <v>3.1000000000000001E-5</v>
      </c>
      <c r="AB113" s="123">
        <v>3.3001000000000003E-2</v>
      </c>
      <c r="AC113" s="123">
        <v>3.3001000000000003E-2</v>
      </c>
      <c r="AD113" s="123">
        <v>3.3001000000000003E-2</v>
      </c>
      <c r="AE113" s="123">
        <v>3.3001000000000003E-2</v>
      </c>
      <c r="AF113" s="123">
        <v>3.3001000000000003E-2</v>
      </c>
      <c r="AG113" s="123">
        <v>3.3001000000000003E-2</v>
      </c>
      <c r="AH113" s="123">
        <v>3.3001000000000003E-2</v>
      </c>
      <c r="AI113" s="123">
        <v>3.3001000000000003E-2</v>
      </c>
      <c r="AJ113" s="123">
        <v>3.3001000000000003E-2</v>
      </c>
      <c r="AK113" s="123">
        <v>3.3001000000000003E-2</v>
      </c>
      <c r="AL113" s="123">
        <v>3.3001000000000003E-2</v>
      </c>
      <c r="AM113" s="123">
        <v>3.1688000000000001E-2</v>
      </c>
      <c r="AN113" s="123">
        <v>3.2320000000000002E-2</v>
      </c>
      <c r="AO113" s="123">
        <v>3.2320000000000002E-2</v>
      </c>
      <c r="AP113" s="123">
        <v>3.2320000000000002E-2</v>
      </c>
      <c r="AQ113" s="123">
        <v>3.3094999999999999E-2</v>
      </c>
      <c r="AR113" s="123">
        <v>2.8263E-2</v>
      </c>
      <c r="AS113" s="123">
        <v>2.8263E-2</v>
      </c>
      <c r="AT113" s="123">
        <v>2.8263E-2</v>
      </c>
      <c r="AU113" s="123">
        <v>2.2491000000000001E-2</v>
      </c>
      <c r="AV113" s="123">
        <v>2.2491000000000001E-2</v>
      </c>
      <c r="AW113" s="123">
        <v>2.2491000000000001E-2</v>
      </c>
      <c r="AX113" s="123">
        <v>2.2491000000000001E-2</v>
      </c>
      <c r="AY113" s="123">
        <v>2.2491000000000001E-2</v>
      </c>
      <c r="AZ113" s="123">
        <v>2.2491000000000001E-2</v>
      </c>
      <c r="BA113" s="124">
        <v>0</v>
      </c>
      <c r="BB113" s="124">
        <v>0</v>
      </c>
      <c r="BC113" s="124">
        <v>0</v>
      </c>
      <c r="BD113" s="124">
        <v>0</v>
      </c>
      <c r="BE113" s="124">
        <v>0</v>
      </c>
      <c r="BF113" s="124">
        <v>0</v>
      </c>
      <c r="BG113" s="124">
        <v>0</v>
      </c>
      <c r="BH113" s="124">
        <v>0</v>
      </c>
      <c r="BI113" s="124">
        <v>0</v>
      </c>
      <c r="BJ113" s="124">
        <v>0</v>
      </c>
      <c r="BK113" s="128">
        <v>1.3129999999999999E-3</v>
      </c>
      <c r="BL113" s="127">
        <v>-6.3199999999999997E-4</v>
      </c>
      <c r="BM113" s="124">
        <v>0</v>
      </c>
      <c r="BN113" s="124">
        <v>0</v>
      </c>
      <c r="BO113" s="127">
        <v>-7.7499999999999997E-4</v>
      </c>
      <c r="BP113" s="128">
        <v>4.8320000000000004E-3</v>
      </c>
      <c r="BQ113" s="124">
        <v>0</v>
      </c>
      <c r="BR113" s="124">
        <v>0</v>
      </c>
      <c r="BS113" s="128">
        <v>5.7720000000000002E-3</v>
      </c>
      <c r="BT113" s="124">
        <v>0</v>
      </c>
      <c r="BU113" s="124">
        <v>0</v>
      </c>
      <c r="BV113" s="124">
        <v>0</v>
      </c>
      <c r="BW113" s="124">
        <v>0</v>
      </c>
      <c r="BX113" s="124">
        <v>0</v>
      </c>
      <c r="BY113" s="124">
        <v>0</v>
      </c>
      <c r="BZ113" s="123">
        <v>0.42438164</v>
      </c>
      <c r="CA113" s="123">
        <v>0.42438164</v>
      </c>
      <c r="CB113" s="123">
        <v>0.42438164</v>
      </c>
      <c r="CC113" s="123">
        <v>0.50089346000000001</v>
      </c>
      <c r="CD113" s="123">
        <v>0.48996113000000002</v>
      </c>
      <c r="CE113" s="123">
        <v>0.53085320000000003</v>
      </c>
      <c r="CF113" s="123">
        <v>0.53617159999999997</v>
      </c>
      <c r="CG113" s="123">
        <v>0.53312601999999998</v>
      </c>
      <c r="CH113" s="123">
        <v>0.49285274000000001</v>
      </c>
      <c r="CI113" s="123">
        <v>0.49410481000000001</v>
      </c>
      <c r="CJ113" s="123">
        <v>0.50452808000000005</v>
      </c>
      <c r="CK113" s="123">
        <v>0.52965393999999999</v>
      </c>
      <c r="CL113" s="123">
        <v>0.59376282000000002</v>
      </c>
      <c r="CM113" s="123">
        <v>0.59376282000000002</v>
      </c>
      <c r="CN113" s="123">
        <v>0.52884184999999995</v>
      </c>
      <c r="CO113" s="123">
        <v>0.48676140000000001</v>
      </c>
      <c r="CP113" s="123">
        <v>0.46503567000000001</v>
      </c>
      <c r="CQ113" s="123">
        <v>0.53747447999999998</v>
      </c>
      <c r="CR113" s="123">
        <v>0.51177634000000005</v>
      </c>
      <c r="CS113" s="123">
        <v>0.40646465999999998</v>
      </c>
      <c r="CT113" s="123">
        <v>0.42694096999999998</v>
      </c>
      <c r="CU113" s="123">
        <v>0.39538324000000002</v>
      </c>
      <c r="CV113" s="123">
        <v>0.37977102000000001</v>
      </c>
      <c r="CW113" s="123">
        <v>0.34442759000000001</v>
      </c>
      <c r="CX113" s="123">
        <v>0.31721877999999998</v>
      </c>
      <c r="CY113" s="125">
        <v>46112</v>
      </c>
      <c r="CZ113" s="125">
        <v>46112</v>
      </c>
      <c r="DA113" s="125">
        <v>46112</v>
      </c>
      <c r="DB113" s="125">
        <v>46081</v>
      </c>
      <c r="DC113" s="125">
        <v>46053</v>
      </c>
      <c r="DD113" s="125">
        <v>46022</v>
      </c>
      <c r="DE113" s="125">
        <v>45991</v>
      </c>
      <c r="DF113" s="125">
        <v>45961</v>
      </c>
      <c r="DG113" s="125">
        <v>45930</v>
      </c>
      <c r="DH113" s="125">
        <v>45900</v>
      </c>
      <c r="DI113" s="125">
        <v>45869</v>
      </c>
      <c r="DJ113" s="125">
        <v>45838</v>
      </c>
      <c r="DK113" s="125">
        <v>45777</v>
      </c>
      <c r="DL113" s="125">
        <v>45777</v>
      </c>
      <c r="DM113" s="125">
        <v>45747</v>
      </c>
      <c r="DN113" s="125">
        <v>45716</v>
      </c>
      <c r="DO113" s="125">
        <v>45688</v>
      </c>
      <c r="DP113" s="125">
        <v>45657</v>
      </c>
      <c r="DQ113" s="125">
        <v>45626</v>
      </c>
      <c r="DR113" s="125">
        <v>45596</v>
      </c>
      <c r="DS113" s="125">
        <v>45565</v>
      </c>
      <c r="DT113" s="125">
        <v>45535</v>
      </c>
      <c r="DU113" s="125">
        <v>45504</v>
      </c>
      <c r="DV113" s="125">
        <v>45473</v>
      </c>
      <c r="DW113" s="125">
        <v>45412</v>
      </c>
      <c r="DX113" s="126" t="s">
        <v>150</v>
      </c>
      <c r="DY113" s="126" t="s">
        <v>150</v>
      </c>
      <c r="DZ113" s="126" t="s">
        <v>150</v>
      </c>
      <c r="EA113" s="126" t="s">
        <v>150</v>
      </c>
      <c r="EB113" s="126" t="s">
        <v>150</v>
      </c>
      <c r="EC113" s="126" t="s">
        <v>150</v>
      </c>
      <c r="ED113" s="126" t="s">
        <v>150</v>
      </c>
      <c r="EE113" s="126" t="s">
        <v>150</v>
      </c>
      <c r="EF113" s="126" t="s">
        <v>150</v>
      </c>
      <c r="EG113" s="126" t="s">
        <v>150</v>
      </c>
      <c r="EH113" s="126" t="s">
        <v>150</v>
      </c>
      <c r="EI113" s="126" t="s">
        <v>150</v>
      </c>
      <c r="EJ113" s="126" t="s">
        <v>150</v>
      </c>
      <c r="EK113" s="126" t="s">
        <v>150</v>
      </c>
      <c r="EL113" s="126" t="s">
        <v>150</v>
      </c>
      <c r="EM113" s="126" t="s">
        <v>150</v>
      </c>
      <c r="EN113" s="126" t="s">
        <v>150</v>
      </c>
      <c r="EO113" s="126" t="s">
        <v>150</v>
      </c>
      <c r="EP113" s="126" t="s">
        <v>150</v>
      </c>
      <c r="EQ113" s="126" t="s">
        <v>150</v>
      </c>
      <c r="ER113" s="126" t="s">
        <v>150</v>
      </c>
      <c r="ES113" s="126" t="s">
        <v>150</v>
      </c>
      <c r="ET113" s="126" t="s">
        <v>150</v>
      </c>
      <c r="EU113" s="126" t="s">
        <v>150</v>
      </c>
      <c r="EV113" s="126" t="s">
        <v>150</v>
      </c>
      <c r="EW113" s="126" t="s">
        <v>151</v>
      </c>
      <c r="EX113" s="126" t="s">
        <v>152</v>
      </c>
      <c r="EY113" s="123">
        <v>55883.146883189998</v>
      </c>
      <c r="EZ113" s="126"/>
      <c r="FA113" s="126" t="s">
        <v>144</v>
      </c>
      <c r="FB113" s="126" t="s">
        <v>144</v>
      </c>
      <c r="FC113" s="126" t="s">
        <v>144</v>
      </c>
      <c r="FD113" s="126" t="s">
        <v>144</v>
      </c>
      <c r="FE113" s="126" t="s">
        <v>144</v>
      </c>
      <c r="FF113" s="126" t="s">
        <v>144</v>
      </c>
      <c r="FG113" s="126" t="s">
        <v>144</v>
      </c>
      <c r="FH113" s="126" t="s">
        <v>144</v>
      </c>
      <c r="FI113" s="126" t="s">
        <v>144</v>
      </c>
      <c r="FJ113" s="126" t="s">
        <v>144</v>
      </c>
      <c r="FK113" s="126" t="s">
        <v>144</v>
      </c>
      <c r="FL113" s="126" t="s">
        <v>144</v>
      </c>
      <c r="FM113" s="126" t="s">
        <v>144</v>
      </c>
      <c r="FN113" s="126" t="s">
        <v>144</v>
      </c>
      <c r="FO113" s="126" t="s">
        <v>144</v>
      </c>
      <c r="FP113" s="126" t="s">
        <v>144</v>
      </c>
      <c r="FQ113" s="126" t="s">
        <v>144</v>
      </c>
      <c r="FR113" s="126" t="s">
        <v>144</v>
      </c>
      <c r="FS113" s="126" t="s">
        <v>144</v>
      </c>
      <c r="FT113" s="126" t="s">
        <v>144</v>
      </c>
      <c r="FU113" s="126" t="s">
        <v>144</v>
      </c>
      <c r="FV113" s="126" t="s">
        <v>144</v>
      </c>
      <c r="FW113" s="126" t="s">
        <v>144</v>
      </c>
      <c r="FX113" s="126" t="s">
        <v>144</v>
      </c>
      <c r="FY113" s="126" t="s">
        <v>144</v>
      </c>
      <c r="FZ113" s="126" t="s">
        <v>422</v>
      </c>
      <c r="GA113" s="126" t="s">
        <v>324</v>
      </c>
    </row>
    <row r="114" spans="1:183" ht="14.25" customHeight="1">
      <c r="A114" s="121">
        <v>112</v>
      </c>
      <c r="B114" s="121" t="s">
        <v>460</v>
      </c>
      <c r="C114" s="122">
        <v>4.5000000000000003E-5</v>
      </c>
      <c r="D114" s="122">
        <v>4.5000000000000003E-5</v>
      </c>
      <c r="E114" s="122">
        <v>4.5000000000000003E-5</v>
      </c>
      <c r="F114" s="122">
        <v>4.5000000000000003E-5</v>
      </c>
      <c r="G114" s="122">
        <v>4.5000000000000003E-5</v>
      </c>
      <c r="H114" s="122">
        <v>4.5000000000000003E-5</v>
      </c>
      <c r="I114" s="122">
        <v>4.5000000000000003E-5</v>
      </c>
      <c r="J114" s="122">
        <v>4.5000000000000003E-5</v>
      </c>
      <c r="K114" s="122">
        <v>4.5000000000000003E-5</v>
      </c>
      <c r="L114" s="122">
        <v>4.5000000000000003E-5</v>
      </c>
      <c r="M114" s="122">
        <v>4.5000000000000003E-5</v>
      </c>
      <c r="N114" s="122">
        <v>4.5000000000000003E-5</v>
      </c>
      <c r="O114" s="122">
        <v>4.5000000000000003E-5</v>
      </c>
      <c r="P114" s="122">
        <v>4.5000000000000003E-5</v>
      </c>
      <c r="Q114" s="122">
        <v>4.5000000000000003E-5</v>
      </c>
      <c r="R114" s="122">
        <v>4.5000000000000003E-5</v>
      </c>
      <c r="S114" s="122">
        <v>4.5000000000000003E-5</v>
      </c>
      <c r="T114" s="122">
        <v>4.5000000000000003E-5</v>
      </c>
      <c r="U114" s="122">
        <v>3.8999999999999999E-5</v>
      </c>
      <c r="V114" s="122">
        <v>3.8999999999999999E-5</v>
      </c>
      <c r="W114" s="122">
        <v>3.8999999999999999E-5</v>
      </c>
      <c r="X114" s="122">
        <v>3.8999999999999999E-5</v>
      </c>
      <c r="Y114" s="122">
        <v>3.8999999999999999E-5</v>
      </c>
      <c r="Z114" s="122">
        <v>3.8999999999999999E-5</v>
      </c>
      <c r="AA114" s="122">
        <v>3.8999999999999999E-5</v>
      </c>
      <c r="AB114" s="123">
        <v>3.2948999999999999E-2</v>
      </c>
      <c r="AC114" s="123">
        <v>3.2948999999999999E-2</v>
      </c>
      <c r="AD114" s="123">
        <v>3.2948999999999999E-2</v>
      </c>
      <c r="AE114" s="123">
        <v>3.2948999999999999E-2</v>
      </c>
      <c r="AF114" s="123">
        <v>3.2948999999999999E-2</v>
      </c>
      <c r="AG114" s="123">
        <v>3.2948999999999999E-2</v>
      </c>
      <c r="AH114" s="123">
        <v>3.2948999999999999E-2</v>
      </c>
      <c r="AI114" s="123">
        <v>3.2948999999999999E-2</v>
      </c>
      <c r="AJ114" s="123">
        <v>3.2948999999999999E-2</v>
      </c>
      <c r="AK114" s="123">
        <v>3.2948999999999999E-2</v>
      </c>
      <c r="AL114" s="123">
        <v>3.2948999999999999E-2</v>
      </c>
      <c r="AM114" s="123">
        <v>3.2948999999999999E-2</v>
      </c>
      <c r="AN114" s="123">
        <v>3.2948999999999999E-2</v>
      </c>
      <c r="AO114" s="123">
        <v>3.2948999999999999E-2</v>
      </c>
      <c r="AP114" s="123">
        <v>3.2948999999999999E-2</v>
      </c>
      <c r="AQ114" s="123">
        <v>3.2948999999999999E-2</v>
      </c>
      <c r="AR114" s="123">
        <v>3.2948999999999999E-2</v>
      </c>
      <c r="AS114" s="123">
        <v>3.2948999999999999E-2</v>
      </c>
      <c r="AT114" s="123">
        <v>2.8299999999999999E-2</v>
      </c>
      <c r="AU114" s="123">
        <v>2.8299999999999999E-2</v>
      </c>
      <c r="AV114" s="123">
        <v>2.8299999999999999E-2</v>
      </c>
      <c r="AW114" s="123">
        <v>2.8299999999999999E-2</v>
      </c>
      <c r="AX114" s="123">
        <v>2.8299999999999999E-2</v>
      </c>
      <c r="AY114" s="123">
        <v>2.8299999999999999E-2</v>
      </c>
      <c r="AZ114" s="123">
        <v>2.8299999999999999E-2</v>
      </c>
      <c r="BA114" s="124">
        <v>0</v>
      </c>
      <c r="BB114" s="124">
        <v>0</v>
      </c>
      <c r="BC114" s="124">
        <v>0</v>
      </c>
      <c r="BD114" s="124">
        <v>0</v>
      </c>
      <c r="BE114" s="124">
        <v>0</v>
      </c>
      <c r="BF114" s="124">
        <v>0</v>
      </c>
      <c r="BG114" s="124">
        <v>0</v>
      </c>
      <c r="BH114" s="124">
        <v>0</v>
      </c>
      <c r="BI114" s="124">
        <v>0</v>
      </c>
      <c r="BJ114" s="124">
        <v>0</v>
      </c>
      <c r="BK114" s="124">
        <v>0</v>
      </c>
      <c r="BL114" s="124">
        <v>0</v>
      </c>
      <c r="BM114" s="124">
        <v>0</v>
      </c>
      <c r="BN114" s="124">
        <v>0</v>
      </c>
      <c r="BO114" s="124">
        <v>0</v>
      </c>
      <c r="BP114" s="124">
        <v>0</v>
      </c>
      <c r="BQ114" s="124">
        <v>0</v>
      </c>
      <c r="BR114" s="128">
        <v>4.6490000000000004E-3</v>
      </c>
      <c r="BS114" s="124">
        <v>0</v>
      </c>
      <c r="BT114" s="124">
        <v>0</v>
      </c>
      <c r="BU114" s="124">
        <v>0</v>
      </c>
      <c r="BV114" s="124">
        <v>0</v>
      </c>
      <c r="BW114" s="124">
        <v>0</v>
      </c>
      <c r="BX114" s="124">
        <v>0</v>
      </c>
      <c r="BY114" s="128">
        <v>2.604E-3</v>
      </c>
      <c r="BZ114" s="123">
        <v>0.42371293999999998</v>
      </c>
      <c r="CA114" s="123">
        <v>0.42371293999999998</v>
      </c>
      <c r="CB114" s="123">
        <v>0.42371293999999998</v>
      </c>
      <c r="CC114" s="123">
        <v>0.5001042</v>
      </c>
      <c r="CD114" s="123">
        <v>0.48918908999999999</v>
      </c>
      <c r="CE114" s="123">
        <v>0.53001673000000005</v>
      </c>
      <c r="CF114" s="123">
        <v>0.53532674999999996</v>
      </c>
      <c r="CG114" s="123">
        <v>0.53228597</v>
      </c>
      <c r="CH114" s="123">
        <v>0.49207614999999999</v>
      </c>
      <c r="CI114" s="123">
        <v>0.49332624000000003</v>
      </c>
      <c r="CJ114" s="123">
        <v>0.50373308999999999</v>
      </c>
      <c r="CK114" s="123">
        <v>0.55073112000000002</v>
      </c>
      <c r="CL114" s="123">
        <v>0.58654629999999996</v>
      </c>
      <c r="CM114" s="123">
        <v>0.60531842000000002</v>
      </c>
      <c r="CN114" s="123">
        <v>0.53913398000000001</v>
      </c>
      <c r="CO114" s="123">
        <v>0.48461402999999997</v>
      </c>
      <c r="CP114" s="123">
        <v>0.54213849000000003</v>
      </c>
      <c r="CQ114" s="123">
        <v>0.62658764</v>
      </c>
      <c r="CR114" s="123">
        <v>0.51244632999999995</v>
      </c>
      <c r="CS114" s="123">
        <v>0.51144679999999998</v>
      </c>
      <c r="CT114" s="123">
        <v>0.53721174999999999</v>
      </c>
      <c r="CU114" s="123">
        <v>0.49750325000000001</v>
      </c>
      <c r="CV114" s="123">
        <v>0.47785868999999997</v>
      </c>
      <c r="CW114" s="123">
        <v>0.43338672</v>
      </c>
      <c r="CX114" s="123">
        <v>0.39330431999999999</v>
      </c>
      <c r="CY114" s="125">
        <v>46112</v>
      </c>
      <c r="CZ114" s="125">
        <v>46112</v>
      </c>
      <c r="DA114" s="125">
        <v>46112</v>
      </c>
      <c r="DB114" s="125">
        <v>46081</v>
      </c>
      <c r="DC114" s="125">
        <v>46053</v>
      </c>
      <c r="DD114" s="125">
        <v>46022</v>
      </c>
      <c r="DE114" s="125">
        <v>45991</v>
      </c>
      <c r="DF114" s="125">
        <v>45961</v>
      </c>
      <c r="DG114" s="125">
        <v>45930</v>
      </c>
      <c r="DH114" s="125">
        <v>45900</v>
      </c>
      <c r="DI114" s="125">
        <v>45869</v>
      </c>
      <c r="DJ114" s="125">
        <v>45838</v>
      </c>
      <c r="DK114" s="125">
        <v>45808</v>
      </c>
      <c r="DL114" s="125">
        <v>45777</v>
      </c>
      <c r="DM114" s="125">
        <v>45747</v>
      </c>
      <c r="DN114" s="125">
        <v>45716</v>
      </c>
      <c r="DO114" s="125">
        <v>45688</v>
      </c>
      <c r="DP114" s="125">
        <v>45657</v>
      </c>
      <c r="DQ114" s="125">
        <v>45626</v>
      </c>
      <c r="DR114" s="125">
        <v>45596</v>
      </c>
      <c r="DS114" s="125">
        <v>45565</v>
      </c>
      <c r="DT114" s="125">
        <v>45535</v>
      </c>
      <c r="DU114" s="125">
        <v>45504</v>
      </c>
      <c r="DV114" s="125">
        <v>45473</v>
      </c>
      <c r="DW114" s="125">
        <v>45443</v>
      </c>
      <c r="DX114" s="126" t="s">
        <v>150</v>
      </c>
      <c r="DY114" s="126" t="s">
        <v>150</v>
      </c>
      <c r="DZ114" s="126" t="s">
        <v>150</v>
      </c>
      <c r="EA114" s="126" t="s">
        <v>150</v>
      </c>
      <c r="EB114" s="126" t="s">
        <v>150</v>
      </c>
      <c r="EC114" s="126" t="s">
        <v>150</v>
      </c>
      <c r="ED114" s="126" t="s">
        <v>150</v>
      </c>
      <c r="EE114" s="126" t="s">
        <v>150</v>
      </c>
      <c r="EF114" s="126" t="s">
        <v>150</v>
      </c>
      <c r="EG114" s="126" t="s">
        <v>150</v>
      </c>
      <c r="EH114" s="126" t="s">
        <v>150</v>
      </c>
      <c r="EI114" s="126" t="s">
        <v>150</v>
      </c>
      <c r="EJ114" s="126" t="s">
        <v>150</v>
      </c>
      <c r="EK114" s="126" t="s">
        <v>150</v>
      </c>
      <c r="EL114" s="126" t="s">
        <v>150</v>
      </c>
      <c r="EM114" s="126" t="s">
        <v>150</v>
      </c>
      <c r="EN114" s="126" t="s">
        <v>150</v>
      </c>
      <c r="EO114" s="126" t="s">
        <v>150</v>
      </c>
      <c r="EP114" s="126" t="s">
        <v>150</v>
      </c>
      <c r="EQ114" s="126" t="s">
        <v>150</v>
      </c>
      <c r="ER114" s="126" t="s">
        <v>150</v>
      </c>
      <c r="ES114" s="126" t="s">
        <v>150</v>
      </c>
      <c r="ET114" s="126" t="s">
        <v>150</v>
      </c>
      <c r="EU114" s="126" t="s">
        <v>150</v>
      </c>
      <c r="EV114" s="126" t="s">
        <v>150</v>
      </c>
      <c r="EW114" s="126" t="s">
        <v>151</v>
      </c>
      <c r="EX114" s="126" t="s">
        <v>152</v>
      </c>
      <c r="EY114" s="123">
        <v>64116.04293363</v>
      </c>
      <c r="EZ114" s="126" t="s">
        <v>165</v>
      </c>
      <c r="FA114" s="126" t="s">
        <v>144</v>
      </c>
      <c r="FB114" s="126" t="s">
        <v>144</v>
      </c>
      <c r="FC114" s="126" t="s">
        <v>144</v>
      </c>
      <c r="FD114" s="126" t="s">
        <v>144</v>
      </c>
      <c r="FE114" s="126" t="s">
        <v>144</v>
      </c>
      <c r="FF114" s="126" t="s">
        <v>144</v>
      </c>
      <c r="FG114" s="126" t="s">
        <v>144</v>
      </c>
      <c r="FH114" s="126" t="s">
        <v>144</v>
      </c>
      <c r="FI114" s="126" t="s">
        <v>144</v>
      </c>
      <c r="FJ114" s="126" t="s">
        <v>144</v>
      </c>
      <c r="FK114" s="126" t="s">
        <v>144</v>
      </c>
      <c r="FL114" s="126" t="s">
        <v>144</v>
      </c>
      <c r="FM114" s="126" t="s">
        <v>144</v>
      </c>
      <c r="FN114" s="126" t="s">
        <v>144</v>
      </c>
      <c r="FO114" s="126" t="s">
        <v>144</v>
      </c>
      <c r="FP114" s="126" t="s">
        <v>144</v>
      </c>
      <c r="FQ114" s="126" t="s">
        <v>144</v>
      </c>
      <c r="FR114" s="126" t="s">
        <v>144</v>
      </c>
      <c r="FS114" s="126" t="s">
        <v>144</v>
      </c>
      <c r="FT114" s="126" t="s">
        <v>144</v>
      </c>
      <c r="FU114" s="126" t="s">
        <v>144</v>
      </c>
      <c r="FV114" s="126" t="s">
        <v>144</v>
      </c>
      <c r="FW114" s="126" t="s">
        <v>144</v>
      </c>
      <c r="FX114" s="126" t="s">
        <v>144</v>
      </c>
      <c r="FY114" s="126" t="s">
        <v>144</v>
      </c>
      <c r="FZ114" s="126" t="s">
        <v>461</v>
      </c>
      <c r="GA114" s="126" t="s">
        <v>191</v>
      </c>
    </row>
    <row r="115" spans="1:183" ht="14.25" customHeight="1">
      <c r="A115" s="121">
        <v>113</v>
      </c>
      <c r="B115" s="121" t="s">
        <v>462</v>
      </c>
      <c r="C115" s="122">
        <v>3.6999999999999998E-5</v>
      </c>
      <c r="D115" s="122">
        <v>3.6999999999999998E-5</v>
      </c>
      <c r="E115" s="122">
        <v>3.6999999999999998E-5</v>
      </c>
      <c r="F115" s="122">
        <v>3.6999999999999998E-5</v>
      </c>
      <c r="G115" s="122">
        <v>3.6999999999999998E-5</v>
      </c>
      <c r="H115" s="122">
        <v>3.6999999999999998E-5</v>
      </c>
      <c r="I115" s="122">
        <v>3.6999999999999998E-5</v>
      </c>
      <c r="J115" s="122">
        <v>3.6999999999999998E-5</v>
      </c>
      <c r="K115" s="122">
        <v>3.6999999999999998E-5</v>
      </c>
      <c r="L115" s="122">
        <v>3.6999999999999998E-5</v>
      </c>
      <c r="M115" s="122">
        <v>3.3000000000000003E-5</v>
      </c>
      <c r="N115" s="122">
        <v>3.3000000000000003E-5</v>
      </c>
      <c r="O115" s="122">
        <v>3.3000000000000003E-5</v>
      </c>
      <c r="P115" s="122">
        <v>3.3000000000000003E-5</v>
      </c>
      <c r="Q115" s="122">
        <v>3.3000000000000003E-5</v>
      </c>
      <c r="R115" s="122">
        <v>3.3000000000000003E-5</v>
      </c>
      <c r="S115" s="122">
        <v>3.3000000000000003E-5</v>
      </c>
      <c r="T115" s="122">
        <v>3.3000000000000003E-5</v>
      </c>
      <c r="U115" s="122">
        <v>2.9E-5</v>
      </c>
      <c r="V115" s="122">
        <v>2.9E-5</v>
      </c>
      <c r="W115" s="122">
        <v>2.9E-5</v>
      </c>
      <c r="X115" s="122">
        <v>2.9E-5</v>
      </c>
      <c r="Y115" s="122">
        <v>2.9E-5</v>
      </c>
      <c r="Z115" s="122">
        <v>2.9E-5</v>
      </c>
      <c r="AA115" s="122">
        <v>2.9E-5</v>
      </c>
      <c r="AB115" s="123">
        <v>2.7248000000000001E-2</v>
      </c>
      <c r="AC115" s="123">
        <v>2.7248000000000001E-2</v>
      </c>
      <c r="AD115" s="123">
        <v>2.7248000000000001E-2</v>
      </c>
      <c r="AE115" s="123">
        <v>2.7248000000000001E-2</v>
      </c>
      <c r="AF115" s="123">
        <v>2.7248000000000001E-2</v>
      </c>
      <c r="AG115" s="123">
        <v>2.7248000000000001E-2</v>
      </c>
      <c r="AH115" s="123">
        <v>2.7248000000000001E-2</v>
      </c>
      <c r="AI115" s="123">
        <v>2.7248000000000001E-2</v>
      </c>
      <c r="AJ115" s="123">
        <v>2.7248000000000001E-2</v>
      </c>
      <c r="AK115" s="123">
        <v>2.7248000000000001E-2</v>
      </c>
      <c r="AL115" s="123">
        <v>2.3878E-2</v>
      </c>
      <c r="AM115" s="123">
        <v>2.3878E-2</v>
      </c>
      <c r="AN115" s="123">
        <v>2.3878E-2</v>
      </c>
      <c r="AO115" s="123">
        <v>2.3878E-2</v>
      </c>
      <c r="AP115" s="123">
        <v>2.3878E-2</v>
      </c>
      <c r="AQ115" s="123">
        <v>2.3878E-2</v>
      </c>
      <c r="AR115" s="123">
        <v>2.3878E-2</v>
      </c>
      <c r="AS115" s="123">
        <v>2.3878E-2</v>
      </c>
      <c r="AT115" s="123">
        <v>2.0944000000000001E-2</v>
      </c>
      <c r="AU115" s="123">
        <v>2.0944000000000001E-2</v>
      </c>
      <c r="AV115" s="123">
        <v>2.0944000000000001E-2</v>
      </c>
      <c r="AW115" s="123">
        <v>2.0944000000000001E-2</v>
      </c>
      <c r="AX115" s="123">
        <v>2.0944000000000001E-2</v>
      </c>
      <c r="AY115" s="123">
        <v>2.0944000000000001E-2</v>
      </c>
      <c r="AZ115" s="123">
        <v>2.0944000000000001E-2</v>
      </c>
      <c r="BA115" s="124">
        <v>0</v>
      </c>
      <c r="BB115" s="124">
        <v>0</v>
      </c>
      <c r="BC115" s="124">
        <v>0</v>
      </c>
      <c r="BD115" s="124">
        <v>0</v>
      </c>
      <c r="BE115" s="124">
        <v>0</v>
      </c>
      <c r="BF115" s="124">
        <v>0</v>
      </c>
      <c r="BG115" s="124">
        <v>0</v>
      </c>
      <c r="BH115" s="124">
        <v>0</v>
      </c>
      <c r="BI115" s="124">
        <v>0</v>
      </c>
      <c r="BJ115" s="128">
        <v>3.3700000000000002E-3</v>
      </c>
      <c r="BK115" s="124">
        <v>0</v>
      </c>
      <c r="BL115" s="124">
        <v>0</v>
      </c>
      <c r="BM115" s="124">
        <v>0</v>
      </c>
      <c r="BN115" s="124">
        <v>0</v>
      </c>
      <c r="BO115" s="124">
        <v>0</v>
      </c>
      <c r="BP115" s="124">
        <v>0</v>
      </c>
      <c r="BQ115" s="124">
        <v>0</v>
      </c>
      <c r="BR115" s="128">
        <v>2.934E-3</v>
      </c>
      <c r="BS115" s="124">
        <v>0</v>
      </c>
      <c r="BT115" s="124">
        <v>0</v>
      </c>
      <c r="BU115" s="124">
        <v>0</v>
      </c>
      <c r="BV115" s="124">
        <v>0</v>
      </c>
      <c r="BW115" s="124">
        <v>0</v>
      </c>
      <c r="BX115" s="124">
        <v>0</v>
      </c>
      <c r="BY115" s="124">
        <v>0</v>
      </c>
      <c r="BZ115" s="123">
        <v>0.44270185000000001</v>
      </c>
      <c r="CA115" s="123">
        <v>0.44270185000000001</v>
      </c>
      <c r="CB115" s="123">
        <v>0.44270185000000001</v>
      </c>
      <c r="CC115" s="123">
        <v>0.44270185000000001</v>
      </c>
      <c r="CD115" s="123">
        <v>0.44270185000000001</v>
      </c>
      <c r="CE115" s="123">
        <v>0.44270185000000001</v>
      </c>
      <c r="CF115" s="123">
        <v>0.44270185000000001</v>
      </c>
      <c r="CG115" s="123">
        <v>0.4401872</v>
      </c>
      <c r="CH115" s="123">
        <v>0.40693468999999999</v>
      </c>
      <c r="CI115" s="123">
        <v>0.40796848000000002</v>
      </c>
      <c r="CJ115" s="123">
        <v>0.39911249999999998</v>
      </c>
      <c r="CK115" s="123">
        <v>0.39911249999999998</v>
      </c>
      <c r="CL115" s="123">
        <v>0.42506759999999999</v>
      </c>
      <c r="CM115" s="123">
        <v>0.3907081</v>
      </c>
      <c r="CN115" s="123">
        <v>0.3907081</v>
      </c>
      <c r="CO115" s="123">
        <v>0.35119771999999999</v>
      </c>
      <c r="CP115" s="123">
        <v>0.39288546000000002</v>
      </c>
      <c r="CQ115" s="123">
        <v>0.45408539999999997</v>
      </c>
      <c r="CR115" s="123">
        <v>0.37924649999999999</v>
      </c>
      <c r="CS115" s="123">
        <v>0.37850676999999999</v>
      </c>
      <c r="CT115" s="123">
        <v>0.39757466000000002</v>
      </c>
      <c r="CU115" s="123">
        <v>0.36818756000000002</v>
      </c>
      <c r="CV115" s="123">
        <v>0.3536492</v>
      </c>
      <c r="CW115" s="123">
        <v>0.32073679999999999</v>
      </c>
      <c r="CX115" s="123">
        <v>0.29107300000000003</v>
      </c>
      <c r="CY115" s="125">
        <v>45991</v>
      </c>
      <c r="CZ115" s="125">
        <v>45991</v>
      </c>
      <c r="DA115" s="125">
        <v>45991</v>
      </c>
      <c r="DB115" s="125">
        <v>45991</v>
      </c>
      <c r="DC115" s="125">
        <v>45991</v>
      </c>
      <c r="DD115" s="125">
        <v>45991</v>
      </c>
      <c r="DE115" s="125">
        <v>45991</v>
      </c>
      <c r="DF115" s="125">
        <v>45961</v>
      </c>
      <c r="DG115" s="125">
        <v>45930</v>
      </c>
      <c r="DH115" s="125">
        <v>45900</v>
      </c>
      <c r="DI115" s="125">
        <v>45838</v>
      </c>
      <c r="DJ115" s="125">
        <v>45838</v>
      </c>
      <c r="DK115" s="125">
        <v>45808</v>
      </c>
      <c r="DL115" s="125">
        <v>45747</v>
      </c>
      <c r="DM115" s="125">
        <v>45747</v>
      </c>
      <c r="DN115" s="125">
        <v>45716</v>
      </c>
      <c r="DO115" s="125">
        <v>45688</v>
      </c>
      <c r="DP115" s="125">
        <v>45657</v>
      </c>
      <c r="DQ115" s="125">
        <v>45626</v>
      </c>
      <c r="DR115" s="125">
        <v>45596</v>
      </c>
      <c r="DS115" s="125">
        <v>45565</v>
      </c>
      <c r="DT115" s="125">
        <v>45535</v>
      </c>
      <c r="DU115" s="125">
        <v>45504</v>
      </c>
      <c r="DV115" s="125">
        <v>45473</v>
      </c>
      <c r="DW115" s="125">
        <v>45443</v>
      </c>
      <c r="DX115" s="126" t="s">
        <v>150</v>
      </c>
      <c r="DY115" s="126" t="s">
        <v>150</v>
      </c>
      <c r="DZ115" s="126" t="s">
        <v>150</v>
      </c>
      <c r="EA115" s="126" t="s">
        <v>150</v>
      </c>
      <c r="EB115" s="126" t="s">
        <v>150</v>
      </c>
      <c r="EC115" s="126" t="s">
        <v>150</v>
      </c>
      <c r="ED115" s="126" t="s">
        <v>150</v>
      </c>
      <c r="EE115" s="126" t="s">
        <v>150</v>
      </c>
      <c r="EF115" s="126" t="s">
        <v>150</v>
      </c>
      <c r="EG115" s="126" t="s">
        <v>150</v>
      </c>
      <c r="EH115" s="126" t="s">
        <v>150</v>
      </c>
      <c r="EI115" s="126" t="s">
        <v>150</v>
      </c>
      <c r="EJ115" s="126" t="s">
        <v>150</v>
      </c>
      <c r="EK115" s="126" t="s">
        <v>150</v>
      </c>
      <c r="EL115" s="126" t="s">
        <v>150</v>
      </c>
      <c r="EM115" s="126" t="s">
        <v>150</v>
      </c>
      <c r="EN115" s="126" t="s">
        <v>150</v>
      </c>
      <c r="EO115" s="126" t="s">
        <v>150</v>
      </c>
      <c r="EP115" s="126" t="s">
        <v>150</v>
      </c>
      <c r="EQ115" s="126" t="s">
        <v>150</v>
      </c>
      <c r="ER115" s="126" t="s">
        <v>150</v>
      </c>
      <c r="ES115" s="126" t="s">
        <v>150</v>
      </c>
      <c r="ET115" s="126" t="s">
        <v>150</v>
      </c>
      <c r="EU115" s="126" t="s">
        <v>150</v>
      </c>
      <c r="EV115" s="126" t="s">
        <v>150</v>
      </c>
      <c r="EW115" s="126" t="s">
        <v>151</v>
      </c>
      <c r="EX115" s="126" t="s">
        <v>173</v>
      </c>
      <c r="EY115" s="123">
        <v>63303.189458280001</v>
      </c>
      <c r="EZ115" s="126" t="s">
        <v>156</v>
      </c>
      <c r="FA115" s="126" t="s">
        <v>144</v>
      </c>
      <c r="FB115" s="126" t="s">
        <v>144</v>
      </c>
      <c r="FC115" s="126" t="s">
        <v>144</v>
      </c>
      <c r="FD115" s="126" t="s">
        <v>144</v>
      </c>
      <c r="FE115" s="126" t="s">
        <v>144</v>
      </c>
      <c r="FF115" s="126" t="s">
        <v>144</v>
      </c>
      <c r="FG115" s="126" t="s">
        <v>144</v>
      </c>
      <c r="FH115" s="126" t="s">
        <v>144</v>
      </c>
      <c r="FI115" s="126" t="s">
        <v>144</v>
      </c>
      <c r="FJ115" s="126" t="s">
        <v>144</v>
      </c>
      <c r="FK115" s="126" t="s">
        <v>144</v>
      </c>
      <c r="FL115" s="126" t="s">
        <v>144</v>
      </c>
      <c r="FM115" s="126" t="s">
        <v>144</v>
      </c>
      <c r="FN115" s="126" t="s">
        <v>144</v>
      </c>
      <c r="FO115" s="126" t="s">
        <v>144</v>
      </c>
      <c r="FP115" s="126" t="s">
        <v>144</v>
      </c>
      <c r="FQ115" s="126" t="s">
        <v>144</v>
      </c>
      <c r="FR115" s="126" t="s">
        <v>144</v>
      </c>
      <c r="FS115" s="126" t="s">
        <v>144</v>
      </c>
      <c r="FT115" s="126" t="s">
        <v>144</v>
      </c>
      <c r="FU115" s="126" t="s">
        <v>144</v>
      </c>
      <c r="FV115" s="126" t="s">
        <v>144</v>
      </c>
      <c r="FW115" s="126" t="s">
        <v>144</v>
      </c>
      <c r="FX115" s="126" t="s">
        <v>144</v>
      </c>
      <c r="FY115" s="126" t="s">
        <v>144</v>
      </c>
      <c r="FZ115" s="126" t="s">
        <v>190</v>
      </c>
      <c r="GA115" s="126" t="s">
        <v>191</v>
      </c>
    </row>
    <row r="116" spans="1:183" ht="14.25" customHeight="1">
      <c r="A116" s="121">
        <v>114</v>
      </c>
      <c r="B116" s="121" t="s">
        <v>365</v>
      </c>
      <c r="C116" s="122">
        <v>3.6000000000000001E-5</v>
      </c>
      <c r="D116" s="122">
        <v>3.6000000000000001E-5</v>
      </c>
      <c r="E116" s="122">
        <v>3.4E-5</v>
      </c>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3">
        <v>2.6546E-2</v>
      </c>
      <c r="AC116" s="123">
        <v>2.6546E-2</v>
      </c>
      <c r="AD116" s="123">
        <v>2.478E-2</v>
      </c>
      <c r="AE116" s="126"/>
      <c r="AF116" s="126"/>
      <c r="AG116" s="126"/>
      <c r="AH116" s="126"/>
      <c r="AI116" s="126"/>
      <c r="AJ116" s="126"/>
      <c r="AK116" s="126"/>
      <c r="AL116" s="126"/>
      <c r="AM116" s="126"/>
      <c r="AN116" s="126"/>
      <c r="AO116" s="126"/>
      <c r="AP116" s="126"/>
      <c r="AQ116" s="126"/>
      <c r="AR116" s="126"/>
      <c r="AS116" s="126"/>
      <c r="AT116" s="126"/>
      <c r="AU116" s="126"/>
      <c r="AV116" s="126"/>
      <c r="AW116" s="126"/>
      <c r="AX116" s="126"/>
      <c r="AY116" s="126"/>
      <c r="AZ116" s="126"/>
      <c r="BA116" s="124">
        <v>0</v>
      </c>
      <c r="BB116" s="128">
        <v>1.766E-3</v>
      </c>
      <c r="BC116" s="128">
        <v>2.478E-2</v>
      </c>
      <c r="BD116" s="126"/>
      <c r="BE116" s="126"/>
      <c r="BF116" s="126"/>
      <c r="BG116" s="126"/>
      <c r="BH116" s="126"/>
      <c r="BI116" s="126"/>
      <c r="BJ116" s="126"/>
      <c r="BK116" s="126"/>
      <c r="BL116" s="126"/>
      <c r="BM116" s="126"/>
      <c r="BN116" s="126"/>
      <c r="BO116" s="126"/>
      <c r="BP116" s="126"/>
      <c r="BQ116" s="126"/>
      <c r="BR116" s="126"/>
      <c r="BS116" s="126"/>
      <c r="BT116" s="126"/>
      <c r="BU116" s="126"/>
      <c r="BV116" s="126"/>
      <c r="BW116" s="126"/>
      <c r="BX116" s="126"/>
      <c r="BY116" s="126"/>
      <c r="BZ116" s="123">
        <v>0.37100029000000001</v>
      </c>
      <c r="CA116" s="123">
        <v>0.37100029000000001</v>
      </c>
      <c r="CB116" s="123">
        <v>0.31866238000000002</v>
      </c>
      <c r="CC116" s="126"/>
      <c r="CD116" s="126"/>
      <c r="CE116" s="126"/>
      <c r="CF116" s="126"/>
      <c r="CG116" s="126"/>
      <c r="CH116" s="126"/>
      <c r="CI116" s="126"/>
      <c r="CJ116" s="126"/>
      <c r="CK116" s="126"/>
      <c r="CL116" s="126"/>
      <c r="CM116" s="126"/>
      <c r="CN116" s="126"/>
      <c r="CO116" s="126"/>
      <c r="CP116" s="126"/>
      <c r="CQ116" s="126"/>
      <c r="CR116" s="126"/>
      <c r="CS116" s="126"/>
      <c r="CT116" s="126"/>
      <c r="CU116" s="126"/>
      <c r="CV116" s="126"/>
      <c r="CW116" s="126"/>
      <c r="CX116" s="126"/>
      <c r="CY116" s="125">
        <v>46142</v>
      </c>
      <c r="CZ116" s="125">
        <v>46142</v>
      </c>
      <c r="DA116" s="125">
        <v>46112</v>
      </c>
      <c r="DB116" s="126"/>
      <c r="DC116" s="126"/>
      <c r="DD116" s="126"/>
      <c r="DE116" s="126"/>
      <c r="DF116" s="126"/>
      <c r="DG116" s="126"/>
      <c r="DH116" s="126"/>
      <c r="DI116" s="126"/>
      <c r="DJ116" s="126"/>
      <c r="DK116" s="126"/>
      <c r="DL116" s="126"/>
      <c r="DM116" s="126"/>
      <c r="DN116" s="126"/>
      <c r="DO116" s="126"/>
      <c r="DP116" s="126"/>
      <c r="DQ116" s="126"/>
      <c r="DR116" s="126"/>
      <c r="DS116" s="126"/>
      <c r="DT116" s="126"/>
      <c r="DU116" s="126"/>
      <c r="DV116" s="126"/>
      <c r="DW116" s="126"/>
      <c r="DX116" s="126" t="s">
        <v>150</v>
      </c>
      <c r="DY116" s="126" t="s">
        <v>150</v>
      </c>
      <c r="DZ116" s="126" t="s">
        <v>150</v>
      </c>
      <c r="EA116" s="126"/>
      <c r="EB116" s="126"/>
      <c r="EC116" s="126"/>
      <c r="ED116" s="126"/>
      <c r="EE116" s="126"/>
      <c r="EF116" s="126"/>
      <c r="EG116" s="126"/>
      <c r="EH116" s="126"/>
      <c r="EI116" s="126"/>
      <c r="EJ116" s="126"/>
      <c r="EK116" s="126"/>
      <c r="EL116" s="126"/>
      <c r="EM116" s="126"/>
      <c r="EN116" s="126"/>
      <c r="EO116" s="126"/>
      <c r="EP116" s="126"/>
      <c r="EQ116" s="126"/>
      <c r="ER116" s="126"/>
      <c r="ES116" s="126"/>
      <c r="ET116" s="126"/>
      <c r="EU116" s="126"/>
      <c r="EV116" s="126"/>
      <c r="EW116" s="126" t="s">
        <v>151</v>
      </c>
      <c r="EX116" s="126" t="s">
        <v>173</v>
      </c>
      <c r="EY116" s="123">
        <v>109012.94288967</v>
      </c>
      <c r="EZ116" s="126" t="s">
        <v>153</v>
      </c>
      <c r="FA116" s="126" t="s">
        <v>144</v>
      </c>
      <c r="FB116" s="126" t="s">
        <v>144</v>
      </c>
      <c r="FC116" s="126" t="s">
        <v>144</v>
      </c>
      <c r="FD116" s="126"/>
      <c r="FE116" s="126"/>
      <c r="FF116" s="126"/>
      <c r="FG116" s="126"/>
      <c r="FH116" s="126"/>
      <c r="FI116" s="126"/>
      <c r="FJ116" s="126"/>
      <c r="FK116" s="126"/>
      <c r="FL116" s="126"/>
      <c r="FM116" s="126"/>
      <c r="FN116" s="126"/>
      <c r="FO116" s="126"/>
      <c r="FP116" s="126"/>
      <c r="FQ116" s="126"/>
      <c r="FR116" s="126"/>
      <c r="FS116" s="126"/>
      <c r="FT116" s="126"/>
      <c r="FU116" s="126"/>
      <c r="FV116" s="126"/>
      <c r="FW116" s="126"/>
      <c r="FX116" s="126"/>
      <c r="FY116" s="126"/>
      <c r="FZ116" s="126" t="s">
        <v>366</v>
      </c>
      <c r="GA116" s="126" t="s">
        <v>367</v>
      </c>
    </row>
    <row r="117" spans="1:183" ht="14.25" customHeight="1">
      <c r="A117" s="121">
        <v>115</v>
      </c>
      <c r="B117" s="121" t="s">
        <v>463</v>
      </c>
      <c r="C117" s="122">
        <v>3.6000000000000001E-5</v>
      </c>
      <c r="D117" s="122">
        <v>3.6000000000000001E-5</v>
      </c>
      <c r="E117" s="122">
        <v>3.6000000000000001E-5</v>
      </c>
      <c r="F117" s="122">
        <v>3.6000000000000001E-5</v>
      </c>
      <c r="G117" s="122">
        <v>3.6000000000000001E-5</v>
      </c>
      <c r="H117" s="122">
        <v>3.6000000000000001E-5</v>
      </c>
      <c r="I117" s="122">
        <v>3.6000000000000001E-5</v>
      </c>
      <c r="J117" s="122">
        <v>3.6000000000000001E-5</v>
      </c>
      <c r="K117" s="122">
        <v>3.6000000000000001E-5</v>
      </c>
      <c r="L117" s="122">
        <v>3.6000000000000001E-5</v>
      </c>
      <c r="M117" s="122">
        <v>3.6000000000000001E-5</v>
      </c>
      <c r="N117" s="122">
        <v>3.6000000000000001E-5</v>
      </c>
      <c r="O117" s="122">
        <v>3.6000000000000001E-5</v>
      </c>
      <c r="P117" s="122">
        <v>3.0000000000000001E-5</v>
      </c>
      <c r="Q117" s="122">
        <v>2.9E-5</v>
      </c>
      <c r="R117" s="122">
        <v>2.9E-5</v>
      </c>
      <c r="S117" s="122">
        <v>2.9E-5</v>
      </c>
      <c r="T117" s="122">
        <v>2.9E-5</v>
      </c>
      <c r="U117" s="122">
        <v>2.9E-5</v>
      </c>
      <c r="V117" s="122">
        <v>2.9E-5</v>
      </c>
      <c r="W117" s="122">
        <v>2.9E-5</v>
      </c>
      <c r="X117" s="122">
        <v>2.9E-5</v>
      </c>
      <c r="Y117" s="122">
        <v>3.0000000000000001E-5</v>
      </c>
      <c r="Z117" s="122">
        <v>3.0000000000000001E-5</v>
      </c>
      <c r="AA117" s="122">
        <v>3.0000000000000001E-5</v>
      </c>
      <c r="AB117" s="123">
        <v>2.6019E-2</v>
      </c>
      <c r="AC117" s="123">
        <v>2.6019E-2</v>
      </c>
      <c r="AD117" s="123">
        <v>2.5999999999999999E-2</v>
      </c>
      <c r="AE117" s="123">
        <v>2.6053E-2</v>
      </c>
      <c r="AF117" s="123">
        <v>2.606E-2</v>
      </c>
      <c r="AG117" s="123">
        <v>2.6072000000000001E-2</v>
      </c>
      <c r="AH117" s="123">
        <v>2.6076999999999999E-2</v>
      </c>
      <c r="AI117" s="123">
        <v>2.6084E-2</v>
      </c>
      <c r="AJ117" s="123">
        <v>2.6071E-2</v>
      </c>
      <c r="AK117" s="123">
        <v>2.6089000000000001E-2</v>
      </c>
      <c r="AL117" s="123">
        <v>2.6100000000000002E-2</v>
      </c>
      <c r="AM117" s="123">
        <v>2.6103999999999999E-2</v>
      </c>
      <c r="AN117" s="123">
        <v>2.6372E-2</v>
      </c>
      <c r="AO117" s="123">
        <v>2.1631000000000001E-2</v>
      </c>
      <c r="AP117" s="123">
        <v>2.1415E-2</v>
      </c>
      <c r="AQ117" s="123">
        <v>2.1430999999999999E-2</v>
      </c>
      <c r="AR117" s="123">
        <v>2.1439E-2</v>
      </c>
      <c r="AS117" s="123">
        <v>2.1441999999999999E-2</v>
      </c>
      <c r="AT117" s="123">
        <v>2.1423000000000001E-2</v>
      </c>
      <c r="AU117" s="123">
        <v>2.1413999999999999E-2</v>
      </c>
      <c r="AV117" s="123">
        <v>2.1418E-2</v>
      </c>
      <c r="AW117" s="123">
        <v>2.1420000000000002E-2</v>
      </c>
      <c r="AX117" s="123">
        <v>2.1482000000000001E-2</v>
      </c>
      <c r="AY117" s="123">
        <v>2.1482000000000001E-2</v>
      </c>
      <c r="AZ117" s="123">
        <v>2.1488E-2</v>
      </c>
      <c r="BA117" s="124">
        <v>0</v>
      </c>
      <c r="BB117" s="128">
        <v>1.9000000000000001E-5</v>
      </c>
      <c r="BC117" s="127">
        <v>-5.3000000000000001E-5</v>
      </c>
      <c r="BD117" s="127">
        <v>-6.9999999999999999E-6</v>
      </c>
      <c r="BE117" s="127">
        <v>-1.2E-5</v>
      </c>
      <c r="BF117" s="127">
        <v>-5.0000000000000004E-6</v>
      </c>
      <c r="BG117" s="127">
        <v>-6.9999999999999999E-6</v>
      </c>
      <c r="BH117" s="128">
        <v>1.2999999999999999E-5</v>
      </c>
      <c r="BI117" s="127">
        <v>-1.8E-5</v>
      </c>
      <c r="BJ117" s="127">
        <v>-1.1E-5</v>
      </c>
      <c r="BK117" s="127">
        <v>-3.9999999999999998E-6</v>
      </c>
      <c r="BL117" s="127">
        <v>-2.6800000000000001E-4</v>
      </c>
      <c r="BM117" s="128">
        <v>4.7410000000000004E-3</v>
      </c>
      <c r="BN117" s="128">
        <v>2.1599999999999999E-4</v>
      </c>
      <c r="BO117" s="127">
        <v>-1.5999999999999999E-5</v>
      </c>
      <c r="BP117" s="127">
        <v>-7.9999999999999996E-6</v>
      </c>
      <c r="BQ117" s="127">
        <v>-3.0000000000000001E-6</v>
      </c>
      <c r="BR117" s="128">
        <v>1.9000000000000001E-5</v>
      </c>
      <c r="BS117" s="128">
        <v>9.0000000000000002E-6</v>
      </c>
      <c r="BT117" s="127">
        <v>-3.9999999999999998E-6</v>
      </c>
      <c r="BU117" s="127">
        <v>-1.9999999999999999E-6</v>
      </c>
      <c r="BV117" s="127">
        <v>-6.2000000000000003E-5</v>
      </c>
      <c r="BW117" s="124">
        <v>0</v>
      </c>
      <c r="BX117" s="127">
        <v>-6.0000000000000002E-6</v>
      </c>
      <c r="BY117" s="128">
        <v>1.37E-4</v>
      </c>
      <c r="BZ117" s="123">
        <v>0.36363507</v>
      </c>
      <c r="CA117" s="123">
        <v>0.36363507</v>
      </c>
      <c r="CB117" s="123">
        <v>0.33435115999999998</v>
      </c>
      <c r="CC117" s="123">
        <v>0.39543581999999999</v>
      </c>
      <c r="CD117" s="123">
        <v>0.38690909000000001</v>
      </c>
      <c r="CE117" s="123">
        <v>0.41939348999999998</v>
      </c>
      <c r="CF117" s="123">
        <v>0.42367645999999998</v>
      </c>
      <c r="CG117" s="123">
        <v>0.42138295999999997</v>
      </c>
      <c r="CH117" s="123">
        <v>0.3893568</v>
      </c>
      <c r="CI117" s="123">
        <v>0.39061544999999998</v>
      </c>
      <c r="CJ117" s="123">
        <v>0.39902375000000001</v>
      </c>
      <c r="CK117" s="123">
        <v>0.43631932000000001</v>
      </c>
      <c r="CL117" s="123">
        <v>0.46946490000000002</v>
      </c>
      <c r="CM117" s="123">
        <v>0.3973912</v>
      </c>
      <c r="CN117" s="123">
        <v>0.35040681000000001</v>
      </c>
      <c r="CO117" s="123">
        <v>0.31520724</v>
      </c>
      <c r="CP117" s="123">
        <v>0.35275446999999999</v>
      </c>
      <c r="CQ117" s="123">
        <v>0.40776024</v>
      </c>
      <c r="CR117" s="123">
        <v>0.38792006000000001</v>
      </c>
      <c r="CS117" s="123">
        <v>0.38700076999999999</v>
      </c>
      <c r="CT117" s="123">
        <v>0.40657248000000001</v>
      </c>
      <c r="CU117" s="123">
        <v>0.37655546000000001</v>
      </c>
      <c r="CV117" s="123">
        <v>0.36273358</v>
      </c>
      <c r="CW117" s="123">
        <v>0.32897574000000002</v>
      </c>
      <c r="CX117" s="123">
        <v>0.29863332999999997</v>
      </c>
      <c r="CY117" s="125">
        <v>46142</v>
      </c>
      <c r="CZ117" s="125">
        <v>46142</v>
      </c>
      <c r="DA117" s="125">
        <v>46112</v>
      </c>
      <c r="DB117" s="125">
        <v>46081</v>
      </c>
      <c r="DC117" s="125">
        <v>46053</v>
      </c>
      <c r="DD117" s="125">
        <v>46022</v>
      </c>
      <c r="DE117" s="125">
        <v>45991</v>
      </c>
      <c r="DF117" s="125">
        <v>45961</v>
      </c>
      <c r="DG117" s="125">
        <v>45930</v>
      </c>
      <c r="DH117" s="125">
        <v>45900</v>
      </c>
      <c r="DI117" s="125">
        <v>45869</v>
      </c>
      <c r="DJ117" s="125">
        <v>45838</v>
      </c>
      <c r="DK117" s="125">
        <v>45808</v>
      </c>
      <c r="DL117" s="125">
        <v>45777</v>
      </c>
      <c r="DM117" s="125">
        <v>45747</v>
      </c>
      <c r="DN117" s="125">
        <v>45716</v>
      </c>
      <c r="DO117" s="125">
        <v>45688</v>
      </c>
      <c r="DP117" s="125">
        <v>45657</v>
      </c>
      <c r="DQ117" s="125">
        <v>45626</v>
      </c>
      <c r="DR117" s="125">
        <v>45596</v>
      </c>
      <c r="DS117" s="125">
        <v>45565</v>
      </c>
      <c r="DT117" s="125">
        <v>45535</v>
      </c>
      <c r="DU117" s="125">
        <v>45504</v>
      </c>
      <c r="DV117" s="125">
        <v>45473</v>
      </c>
      <c r="DW117" s="125">
        <v>45443</v>
      </c>
      <c r="DX117" s="126" t="s">
        <v>150</v>
      </c>
      <c r="DY117" s="126" t="s">
        <v>150</v>
      </c>
      <c r="DZ117" s="126" t="s">
        <v>150</v>
      </c>
      <c r="EA117" s="126" t="s">
        <v>150</v>
      </c>
      <c r="EB117" s="126" t="s">
        <v>150</v>
      </c>
      <c r="EC117" s="126" t="s">
        <v>150</v>
      </c>
      <c r="ED117" s="126" t="s">
        <v>150</v>
      </c>
      <c r="EE117" s="126" t="s">
        <v>150</v>
      </c>
      <c r="EF117" s="126" t="s">
        <v>150</v>
      </c>
      <c r="EG117" s="126" t="s">
        <v>150</v>
      </c>
      <c r="EH117" s="126" t="s">
        <v>150</v>
      </c>
      <c r="EI117" s="126" t="s">
        <v>150</v>
      </c>
      <c r="EJ117" s="126" t="s">
        <v>150</v>
      </c>
      <c r="EK117" s="126" t="s">
        <v>150</v>
      </c>
      <c r="EL117" s="126" t="s">
        <v>150</v>
      </c>
      <c r="EM117" s="126" t="s">
        <v>150</v>
      </c>
      <c r="EN117" s="126" t="s">
        <v>150</v>
      </c>
      <c r="EO117" s="126" t="s">
        <v>150</v>
      </c>
      <c r="EP117" s="126" t="s">
        <v>150</v>
      </c>
      <c r="EQ117" s="126" t="s">
        <v>150</v>
      </c>
      <c r="ER117" s="126" t="s">
        <v>150</v>
      </c>
      <c r="ES117" s="126" t="s">
        <v>150</v>
      </c>
      <c r="ET117" s="126" t="s">
        <v>150</v>
      </c>
      <c r="EU117" s="126" t="s">
        <v>150</v>
      </c>
      <c r="EV117" s="126" t="s">
        <v>150</v>
      </c>
      <c r="EW117" s="126" t="s">
        <v>151</v>
      </c>
      <c r="EX117" s="126" t="s">
        <v>152</v>
      </c>
      <c r="EY117" s="123">
        <v>388228.19052886998</v>
      </c>
      <c r="EZ117" s="126" t="s">
        <v>153</v>
      </c>
      <c r="FA117" s="126" t="s">
        <v>144</v>
      </c>
      <c r="FB117" s="126" t="s">
        <v>144</v>
      </c>
      <c r="FC117" s="126" t="s">
        <v>144</v>
      </c>
      <c r="FD117" s="126" t="s">
        <v>144</v>
      </c>
      <c r="FE117" s="126" t="s">
        <v>144</v>
      </c>
      <c r="FF117" s="126" t="s">
        <v>144</v>
      </c>
      <c r="FG117" s="126" t="s">
        <v>144</v>
      </c>
      <c r="FH117" s="126" t="s">
        <v>144</v>
      </c>
      <c r="FI117" s="126" t="s">
        <v>144</v>
      </c>
      <c r="FJ117" s="126" t="s">
        <v>144</v>
      </c>
      <c r="FK117" s="126" t="s">
        <v>144</v>
      </c>
      <c r="FL117" s="126" t="s">
        <v>144</v>
      </c>
      <c r="FM117" s="126" t="s">
        <v>144</v>
      </c>
      <c r="FN117" s="126" t="s">
        <v>144</v>
      </c>
      <c r="FO117" s="126" t="s">
        <v>144</v>
      </c>
      <c r="FP117" s="126" t="s">
        <v>144</v>
      </c>
      <c r="FQ117" s="126" t="s">
        <v>144</v>
      </c>
      <c r="FR117" s="126" t="s">
        <v>144</v>
      </c>
      <c r="FS117" s="126" t="s">
        <v>144</v>
      </c>
      <c r="FT117" s="126" t="s">
        <v>144</v>
      </c>
      <c r="FU117" s="126" t="s">
        <v>144</v>
      </c>
      <c r="FV117" s="126" t="s">
        <v>144</v>
      </c>
      <c r="FW117" s="126" t="s">
        <v>144</v>
      </c>
      <c r="FX117" s="126" t="s">
        <v>144</v>
      </c>
      <c r="FY117" s="126" t="s">
        <v>144</v>
      </c>
      <c r="FZ117" s="126" t="s">
        <v>464</v>
      </c>
      <c r="GA117" s="126" t="s">
        <v>416</v>
      </c>
    </row>
    <row r="118" spans="1:183" ht="14.25" customHeight="1">
      <c r="A118" s="121">
        <v>116</v>
      </c>
      <c r="B118" s="121" t="s">
        <v>465</v>
      </c>
      <c r="C118" s="122">
        <v>3.4999999999999997E-5</v>
      </c>
      <c r="D118" s="122">
        <v>3.4999999999999997E-5</v>
      </c>
      <c r="E118" s="122">
        <v>3.4999999999999997E-5</v>
      </c>
      <c r="F118" s="122">
        <v>3.4999999999999997E-5</v>
      </c>
      <c r="G118" s="122">
        <v>3.4999999999999997E-5</v>
      </c>
      <c r="H118" s="122">
        <v>3.4999999999999997E-5</v>
      </c>
      <c r="I118" s="122">
        <v>3.4999999999999997E-5</v>
      </c>
      <c r="J118" s="122">
        <v>3.4999999999999997E-5</v>
      </c>
      <c r="K118" s="122">
        <v>3.4999999999999997E-5</v>
      </c>
      <c r="L118" s="122">
        <v>3.4999999999999997E-5</v>
      </c>
      <c r="M118" s="122">
        <v>3.4999999999999997E-5</v>
      </c>
      <c r="N118" s="122">
        <v>3.4999999999999997E-5</v>
      </c>
      <c r="O118" s="122">
        <v>3.4999999999999997E-5</v>
      </c>
      <c r="P118" s="122">
        <v>3.4999999999999997E-5</v>
      </c>
      <c r="Q118" s="122">
        <v>3.4999999999999997E-5</v>
      </c>
      <c r="R118" s="122">
        <v>3.4999999999999997E-5</v>
      </c>
      <c r="S118" s="122">
        <v>3.4999999999999997E-5</v>
      </c>
      <c r="T118" s="122">
        <v>3.4999999999999997E-5</v>
      </c>
      <c r="U118" s="122">
        <v>3.4999999999999997E-5</v>
      </c>
      <c r="V118" s="122">
        <v>3.4999999999999997E-5</v>
      </c>
      <c r="W118" s="122">
        <v>3.4999999999999997E-5</v>
      </c>
      <c r="X118" s="122">
        <v>3.4999999999999997E-5</v>
      </c>
      <c r="Y118" s="122">
        <v>3.4999999999999997E-5</v>
      </c>
      <c r="Z118" s="122">
        <v>3.4999999999999997E-5</v>
      </c>
      <c r="AA118" s="122">
        <v>3.4999999999999997E-5</v>
      </c>
      <c r="AB118" s="123">
        <v>2.5177999999999999E-2</v>
      </c>
      <c r="AC118" s="123">
        <v>2.5177999999999999E-2</v>
      </c>
      <c r="AD118" s="123">
        <v>2.5177999999999999E-2</v>
      </c>
      <c r="AE118" s="123">
        <v>2.5177999999999999E-2</v>
      </c>
      <c r="AF118" s="123">
        <v>2.5177999999999999E-2</v>
      </c>
      <c r="AG118" s="123">
        <v>2.5177999999999999E-2</v>
      </c>
      <c r="AH118" s="123">
        <v>2.5177999999999999E-2</v>
      </c>
      <c r="AI118" s="123">
        <v>2.5177999999999999E-2</v>
      </c>
      <c r="AJ118" s="123">
        <v>2.5177999999999999E-2</v>
      </c>
      <c r="AK118" s="123">
        <v>2.5177999999999999E-2</v>
      </c>
      <c r="AL118" s="123">
        <v>2.5177999999999999E-2</v>
      </c>
      <c r="AM118" s="123">
        <v>2.5177999999999999E-2</v>
      </c>
      <c r="AN118" s="123">
        <v>2.5177999999999999E-2</v>
      </c>
      <c r="AO118" s="123">
        <v>2.5177999999999999E-2</v>
      </c>
      <c r="AP118" s="123">
        <v>2.5177999999999999E-2</v>
      </c>
      <c r="AQ118" s="123">
        <v>2.5177999999999999E-2</v>
      </c>
      <c r="AR118" s="123">
        <v>2.5177999999999999E-2</v>
      </c>
      <c r="AS118" s="123">
        <v>2.5177999999999999E-2</v>
      </c>
      <c r="AT118" s="123">
        <v>2.5177999999999999E-2</v>
      </c>
      <c r="AU118" s="123">
        <v>2.5177999999999999E-2</v>
      </c>
      <c r="AV118" s="123">
        <v>2.5177999999999999E-2</v>
      </c>
      <c r="AW118" s="123">
        <v>2.5177999999999999E-2</v>
      </c>
      <c r="AX118" s="123">
        <v>2.5177999999999999E-2</v>
      </c>
      <c r="AY118" s="123">
        <v>2.5177999999999999E-2</v>
      </c>
      <c r="AZ118" s="123">
        <v>2.5177999999999999E-2</v>
      </c>
      <c r="BA118" s="124">
        <v>0</v>
      </c>
      <c r="BB118" s="124">
        <v>0</v>
      </c>
      <c r="BC118" s="124">
        <v>0</v>
      </c>
      <c r="BD118" s="124">
        <v>0</v>
      </c>
      <c r="BE118" s="124">
        <v>0</v>
      </c>
      <c r="BF118" s="124">
        <v>0</v>
      </c>
      <c r="BG118" s="124">
        <v>0</v>
      </c>
      <c r="BH118" s="124">
        <v>0</v>
      </c>
      <c r="BI118" s="124">
        <v>0</v>
      </c>
      <c r="BJ118" s="124">
        <v>0</v>
      </c>
      <c r="BK118" s="124">
        <v>0</v>
      </c>
      <c r="BL118" s="124">
        <v>0</v>
      </c>
      <c r="BM118" s="124">
        <v>0</v>
      </c>
      <c r="BN118" s="124">
        <v>0</v>
      </c>
      <c r="BO118" s="124">
        <v>0</v>
      </c>
      <c r="BP118" s="124">
        <v>0</v>
      </c>
      <c r="BQ118" s="124">
        <v>0</v>
      </c>
      <c r="BR118" s="124">
        <v>0</v>
      </c>
      <c r="BS118" s="124">
        <v>0</v>
      </c>
      <c r="BT118" s="124">
        <v>0</v>
      </c>
      <c r="BU118" s="124">
        <v>0</v>
      </c>
      <c r="BV118" s="124">
        <v>0</v>
      </c>
      <c r="BW118" s="124">
        <v>0</v>
      </c>
      <c r="BX118" s="124">
        <v>0</v>
      </c>
      <c r="BY118" s="128">
        <v>5.1489999999999999E-3</v>
      </c>
      <c r="BZ118" s="123">
        <v>0.47794761000000002</v>
      </c>
      <c r="CA118" s="123">
        <v>0.47794761000000002</v>
      </c>
      <c r="CB118" s="123">
        <v>0.47794761000000002</v>
      </c>
      <c r="CC118" s="123">
        <v>0.47794761000000002</v>
      </c>
      <c r="CD118" s="123">
        <v>0.47794761000000002</v>
      </c>
      <c r="CE118" s="123">
        <v>0.47794761000000002</v>
      </c>
      <c r="CF118" s="123">
        <v>0.47794761000000002</v>
      </c>
      <c r="CG118" s="123">
        <v>0.47794761000000002</v>
      </c>
      <c r="CH118" s="123">
        <v>0.47794761000000002</v>
      </c>
      <c r="CI118" s="123">
        <v>0.47794761000000002</v>
      </c>
      <c r="CJ118" s="123">
        <v>0.47794761000000002</v>
      </c>
      <c r="CK118" s="123">
        <v>0.47794761000000002</v>
      </c>
      <c r="CL118" s="123">
        <v>0.47794761000000002</v>
      </c>
      <c r="CM118" s="123">
        <v>0.47794761000000002</v>
      </c>
      <c r="CN118" s="123">
        <v>0.47794761000000002</v>
      </c>
      <c r="CO118" s="123">
        <v>0.47794761000000002</v>
      </c>
      <c r="CP118" s="123">
        <v>0.47794761000000002</v>
      </c>
      <c r="CQ118" s="123">
        <v>0.47794761000000002</v>
      </c>
      <c r="CR118" s="123">
        <v>0.47794761000000002</v>
      </c>
      <c r="CS118" s="123">
        <v>0.47794761000000002</v>
      </c>
      <c r="CT118" s="123">
        <v>0.47794761000000002</v>
      </c>
      <c r="CU118" s="123">
        <v>0.44261968000000002</v>
      </c>
      <c r="CV118" s="123">
        <v>0.42514225999999999</v>
      </c>
      <c r="CW118" s="123">
        <v>0.38557635000000001</v>
      </c>
      <c r="CX118" s="123">
        <v>0.34991577000000001</v>
      </c>
      <c r="CY118" s="125">
        <v>45565</v>
      </c>
      <c r="CZ118" s="125">
        <v>45565</v>
      </c>
      <c r="DA118" s="125">
        <v>45565</v>
      </c>
      <c r="DB118" s="125">
        <v>45565</v>
      </c>
      <c r="DC118" s="125">
        <v>45565</v>
      </c>
      <c r="DD118" s="125">
        <v>45565</v>
      </c>
      <c r="DE118" s="125">
        <v>45565</v>
      </c>
      <c r="DF118" s="125">
        <v>45565</v>
      </c>
      <c r="DG118" s="125">
        <v>45565</v>
      </c>
      <c r="DH118" s="125">
        <v>45565</v>
      </c>
      <c r="DI118" s="125">
        <v>45565</v>
      </c>
      <c r="DJ118" s="125">
        <v>45565</v>
      </c>
      <c r="DK118" s="125">
        <v>45565</v>
      </c>
      <c r="DL118" s="125">
        <v>45565</v>
      </c>
      <c r="DM118" s="125">
        <v>45565</v>
      </c>
      <c r="DN118" s="125">
        <v>45565</v>
      </c>
      <c r="DO118" s="125">
        <v>45565</v>
      </c>
      <c r="DP118" s="125">
        <v>45565</v>
      </c>
      <c r="DQ118" s="125">
        <v>45565</v>
      </c>
      <c r="DR118" s="125">
        <v>45565</v>
      </c>
      <c r="DS118" s="125">
        <v>45565</v>
      </c>
      <c r="DT118" s="125">
        <v>45535</v>
      </c>
      <c r="DU118" s="125">
        <v>45504</v>
      </c>
      <c r="DV118" s="125">
        <v>45473</v>
      </c>
      <c r="DW118" s="125">
        <v>45443</v>
      </c>
      <c r="DX118" s="126" t="s">
        <v>150</v>
      </c>
      <c r="DY118" s="126" t="s">
        <v>150</v>
      </c>
      <c r="DZ118" s="126" t="s">
        <v>150</v>
      </c>
      <c r="EA118" s="126" t="s">
        <v>150</v>
      </c>
      <c r="EB118" s="126" t="s">
        <v>150</v>
      </c>
      <c r="EC118" s="126" t="s">
        <v>150</v>
      </c>
      <c r="ED118" s="126" t="s">
        <v>150</v>
      </c>
      <c r="EE118" s="126" t="s">
        <v>150</v>
      </c>
      <c r="EF118" s="126" t="s">
        <v>150</v>
      </c>
      <c r="EG118" s="126" t="s">
        <v>150</v>
      </c>
      <c r="EH118" s="126" t="s">
        <v>150</v>
      </c>
      <c r="EI118" s="126" t="s">
        <v>150</v>
      </c>
      <c r="EJ118" s="126" t="s">
        <v>150</v>
      </c>
      <c r="EK118" s="126" t="s">
        <v>150</v>
      </c>
      <c r="EL118" s="126" t="s">
        <v>150</v>
      </c>
      <c r="EM118" s="126" t="s">
        <v>150</v>
      </c>
      <c r="EN118" s="126" t="s">
        <v>150</v>
      </c>
      <c r="EO118" s="126" t="s">
        <v>150</v>
      </c>
      <c r="EP118" s="126" t="s">
        <v>150</v>
      </c>
      <c r="EQ118" s="126" t="s">
        <v>150</v>
      </c>
      <c r="ER118" s="126" t="s">
        <v>150</v>
      </c>
      <c r="ES118" s="126" t="s">
        <v>150</v>
      </c>
      <c r="ET118" s="126" t="s">
        <v>150</v>
      </c>
      <c r="EU118" s="126" t="s">
        <v>150</v>
      </c>
      <c r="EV118" s="126" t="s">
        <v>150</v>
      </c>
      <c r="EW118" s="126" t="s">
        <v>151</v>
      </c>
      <c r="EX118" s="126" t="s">
        <v>152</v>
      </c>
      <c r="EY118" s="123">
        <v>90.537776730000004</v>
      </c>
      <c r="EZ118" s="126"/>
      <c r="FA118" s="126"/>
      <c r="FB118" s="126"/>
      <c r="FC118" s="126"/>
      <c r="FD118" s="126"/>
      <c r="FE118" s="126"/>
      <c r="FF118" s="126"/>
      <c r="FG118" s="126"/>
      <c r="FH118" s="126"/>
      <c r="FI118" s="126"/>
      <c r="FJ118" s="126" t="s">
        <v>157</v>
      </c>
      <c r="FK118" s="126" t="s">
        <v>157</v>
      </c>
      <c r="FL118" s="126" t="s">
        <v>157</v>
      </c>
      <c r="FM118" s="126" t="s">
        <v>144</v>
      </c>
      <c r="FN118" s="126" t="s">
        <v>157</v>
      </c>
      <c r="FO118" s="126" t="s">
        <v>157</v>
      </c>
      <c r="FP118" s="126" t="s">
        <v>157</v>
      </c>
      <c r="FQ118" s="126" t="s">
        <v>157</v>
      </c>
      <c r="FR118" s="126" t="s">
        <v>157</v>
      </c>
      <c r="FS118" s="126" t="s">
        <v>157</v>
      </c>
      <c r="FT118" s="126" t="s">
        <v>157</v>
      </c>
      <c r="FU118" s="126" t="s">
        <v>157</v>
      </c>
      <c r="FV118" s="126" t="s">
        <v>157</v>
      </c>
      <c r="FW118" s="126" t="s">
        <v>157</v>
      </c>
      <c r="FX118" s="126" t="s">
        <v>157</v>
      </c>
      <c r="FY118" s="126" t="s">
        <v>157</v>
      </c>
      <c r="FZ118" s="126" t="s">
        <v>422</v>
      </c>
      <c r="GA118" s="126" t="s">
        <v>324</v>
      </c>
    </row>
    <row r="119" spans="1:183" ht="14.25" customHeight="1">
      <c r="A119" s="121">
        <v>117</v>
      </c>
      <c r="B119" s="121" t="s">
        <v>466</v>
      </c>
      <c r="C119" s="122">
        <v>3.4E-5</v>
      </c>
      <c r="D119" s="122">
        <v>3.4E-5</v>
      </c>
      <c r="E119" s="122">
        <v>3.4E-5</v>
      </c>
      <c r="F119" s="122">
        <v>3.6999999999999998E-5</v>
      </c>
      <c r="G119" s="122">
        <v>3.6000000000000001E-5</v>
      </c>
      <c r="H119" s="122">
        <v>3.6000000000000001E-5</v>
      </c>
      <c r="I119" s="122">
        <v>3.6000000000000001E-5</v>
      </c>
      <c r="J119" s="122">
        <v>3.8999999999999999E-5</v>
      </c>
      <c r="K119" s="121"/>
      <c r="L119" s="121"/>
      <c r="M119" s="121"/>
      <c r="N119" s="121"/>
      <c r="O119" s="121"/>
      <c r="P119" s="121"/>
      <c r="Q119" s="121"/>
      <c r="R119" s="121"/>
      <c r="S119" s="121"/>
      <c r="T119" s="121"/>
      <c r="U119" s="121"/>
      <c r="V119" s="121"/>
      <c r="W119" s="121"/>
      <c r="X119" s="121"/>
      <c r="Y119" s="121"/>
      <c r="Z119" s="121"/>
      <c r="AA119" s="121"/>
      <c r="AB119" s="123">
        <v>2.4570000000000002E-2</v>
      </c>
      <c r="AC119" s="123">
        <v>2.4570000000000002E-2</v>
      </c>
      <c r="AD119" s="123">
        <v>2.4920999999999999E-2</v>
      </c>
      <c r="AE119" s="123">
        <v>2.7026999999999999E-2</v>
      </c>
      <c r="AF119" s="123">
        <v>2.6325000000000001E-2</v>
      </c>
      <c r="AG119" s="123">
        <v>2.6325000000000001E-2</v>
      </c>
      <c r="AH119" s="123">
        <v>2.6325000000000001E-2</v>
      </c>
      <c r="AI119" s="123">
        <v>2.8080000000000001E-2</v>
      </c>
      <c r="AJ119" s="126"/>
      <c r="AK119" s="126"/>
      <c r="AL119" s="126"/>
      <c r="AM119" s="126"/>
      <c r="AN119" s="126"/>
      <c r="AO119" s="126"/>
      <c r="AP119" s="126"/>
      <c r="AQ119" s="126"/>
      <c r="AR119" s="126"/>
      <c r="AS119" s="126"/>
      <c r="AT119" s="126"/>
      <c r="AU119" s="126"/>
      <c r="AV119" s="126"/>
      <c r="AW119" s="126"/>
      <c r="AX119" s="126"/>
      <c r="AY119" s="126"/>
      <c r="AZ119" s="126"/>
      <c r="BA119" s="124">
        <v>0</v>
      </c>
      <c r="BB119" s="127">
        <v>-3.5100000000000002E-4</v>
      </c>
      <c r="BC119" s="127">
        <v>-2.1059999999999998E-3</v>
      </c>
      <c r="BD119" s="128">
        <v>7.0200000000000004E-4</v>
      </c>
      <c r="BE119" s="124">
        <v>0</v>
      </c>
      <c r="BF119" s="124">
        <v>0</v>
      </c>
      <c r="BG119" s="127">
        <v>-1.755E-3</v>
      </c>
      <c r="BH119" s="128">
        <v>2.8080000000000001E-2</v>
      </c>
      <c r="BI119" s="126"/>
      <c r="BJ119" s="126"/>
      <c r="BK119" s="126"/>
      <c r="BL119" s="126"/>
      <c r="BM119" s="126"/>
      <c r="BN119" s="126"/>
      <c r="BO119" s="126"/>
      <c r="BP119" s="126"/>
      <c r="BQ119" s="126"/>
      <c r="BR119" s="126"/>
      <c r="BS119" s="126"/>
      <c r="BT119" s="126"/>
      <c r="BU119" s="126"/>
      <c r="BV119" s="126"/>
      <c r="BW119" s="126"/>
      <c r="BX119" s="126"/>
      <c r="BY119" s="126"/>
      <c r="BZ119" s="123">
        <v>0.34338421000000002</v>
      </c>
      <c r="CA119" s="123">
        <v>0.34338421000000002</v>
      </c>
      <c r="CB119" s="123">
        <v>0.32047558999999998</v>
      </c>
      <c r="CC119" s="123">
        <v>0.41021931</v>
      </c>
      <c r="CD119" s="123">
        <v>0.39084351000000001</v>
      </c>
      <c r="CE119" s="123">
        <v>0.42346324000000002</v>
      </c>
      <c r="CF119" s="123">
        <v>0.42770575</v>
      </c>
      <c r="CG119" s="123">
        <v>0.45362803000000002</v>
      </c>
      <c r="CH119" s="126"/>
      <c r="CI119" s="126"/>
      <c r="CJ119" s="126"/>
      <c r="CK119" s="126"/>
      <c r="CL119" s="126"/>
      <c r="CM119" s="126"/>
      <c r="CN119" s="126"/>
      <c r="CO119" s="126"/>
      <c r="CP119" s="126"/>
      <c r="CQ119" s="126"/>
      <c r="CR119" s="126"/>
      <c r="CS119" s="126"/>
      <c r="CT119" s="126"/>
      <c r="CU119" s="126"/>
      <c r="CV119" s="126"/>
      <c r="CW119" s="126"/>
      <c r="CX119" s="126"/>
      <c r="CY119" s="125">
        <v>46142</v>
      </c>
      <c r="CZ119" s="125">
        <v>46142</v>
      </c>
      <c r="DA119" s="125">
        <v>46112</v>
      </c>
      <c r="DB119" s="125">
        <v>46081</v>
      </c>
      <c r="DC119" s="125">
        <v>46053</v>
      </c>
      <c r="DD119" s="125">
        <v>46022</v>
      </c>
      <c r="DE119" s="125">
        <v>45991</v>
      </c>
      <c r="DF119" s="125">
        <v>45961</v>
      </c>
      <c r="DG119" s="126"/>
      <c r="DH119" s="126"/>
      <c r="DI119" s="126"/>
      <c r="DJ119" s="126"/>
      <c r="DK119" s="126"/>
      <c r="DL119" s="126"/>
      <c r="DM119" s="126"/>
      <c r="DN119" s="126"/>
      <c r="DO119" s="126"/>
      <c r="DP119" s="126"/>
      <c r="DQ119" s="126"/>
      <c r="DR119" s="126"/>
      <c r="DS119" s="126"/>
      <c r="DT119" s="126"/>
      <c r="DU119" s="126"/>
      <c r="DV119" s="126"/>
      <c r="DW119" s="126"/>
      <c r="DX119" s="126" t="s">
        <v>150</v>
      </c>
      <c r="DY119" s="126" t="s">
        <v>150</v>
      </c>
      <c r="DZ119" s="126" t="s">
        <v>150</v>
      </c>
      <c r="EA119" s="126" t="s">
        <v>150</v>
      </c>
      <c r="EB119" s="126" t="s">
        <v>150</v>
      </c>
      <c r="EC119" s="126" t="s">
        <v>150</v>
      </c>
      <c r="ED119" s="126" t="s">
        <v>150</v>
      </c>
      <c r="EE119" s="126" t="s">
        <v>150</v>
      </c>
      <c r="EF119" s="126"/>
      <c r="EG119" s="126"/>
      <c r="EH119" s="126"/>
      <c r="EI119" s="126"/>
      <c r="EJ119" s="126"/>
      <c r="EK119" s="126"/>
      <c r="EL119" s="126"/>
      <c r="EM119" s="126"/>
      <c r="EN119" s="126"/>
      <c r="EO119" s="126"/>
      <c r="EP119" s="126"/>
      <c r="EQ119" s="126"/>
      <c r="ER119" s="126"/>
      <c r="ES119" s="126"/>
      <c r="ET119" s="126"/>
      <c r="EU119" s="126"/>
      <c r="EV119" s="126"/>
      <c r="EW119" s="126" t="s">
        <v>151</v>
      </c>
      <c r="EX119" s="126" t="s">
        <v>152</v>
      </c>
      <c r="EY119" s="123">
        <v>11020.76055236</v>
      </c>
      <c r="EZ119" s="126"/>
      <c r="FA119" s="126" t="s">
        <v>157</v>
      </c>
      <c r="FB119" s="126" t="s">
        <v>157</v>
      </c>
      <c r="FC119" s="126" t="s">
        <v>157</v>
      </c>
      <c r="FD119" s="126" t="s">
        <v>157</v>
      </c>
      <c r="FE119" s="126" t="s">
        <v>157</v>
      </c>
      <c r="FF119" s="126" t="s">
        <v>157</v>
      </c>
      <c r="FG119" s="126" t="s">
        <v>157</v>
      </c>
      <c r="FH119" s="126" t="s">
        <v>157</v>
      </c>
      <c r="FI119" s="126"/>
      <c r="FJ119" s="126"/>
      <c r="FK119" s="126"/>
      <c r="FL119" s="126"/>
      <c r="FM119" s="126"/>
      <c r="FN119" s="126"/>
      <c r="FO119" s="126"/>
      <c r="FP119" s="126"/>
      <c r="FQ119" s="126"/>
      <c r="FR119" s="126"/>
      <c r="FS119" s="126"/>
      <c r="FT119" s="126"/>
      <c r="FU119" s="126"/>
      <c r="FV119" s="126"/>
      <c r="FW119" s="126"/>
      <c r="FX119" s="126"/>
      <c r="FY119" s="126"/>
      <c r="FZ119" s="126" t="s">
        <v>315</v>
      </c>
      <c r="GA119" s="126" t="s">
        <v>315</v>
      </c>
    </row>
    <row r="120" spans="1:183" ht="14.25" customHeight="1">
      <c r="A120" s="121">
        <v>118</v>
      </c>
      <c r="B120" s="121" t="s">
        <v>467</v>
      </c>
      <c r="C120" s="122">
        <v>3.1999999999999999E-5</v>
      </c>
      <c r="D120" s="122">
        <v>3.1999999999999999E-5</v>
      </c>
      <c r="E120" s="122">
        <v>3.1999999999999999E-5</v>
      </c>
      <c r="F120" s="122">
        <v>3.1999999999999999E-5</v>
      </c>
      <c r="G120" s="122">
        <v>3.1999999999999999E-5</v>
      </c>
      <c r="H120" s="122">
        <v>3.1999999999999999E-5</v>
      </c>
      <c r="I120" s="122">
        <v>3.1999999999999999E-5</v>
      </c>
      <c r="J120" s="122">
        <v>3.1999999999999999E-5</v>
      </c>
      <c r="K120" s="122">
        <v>3.1999999999999999E-5</v>
      </c>
      <c r="L120" s="122">
        <v>3.1999999999999999E-5</v>
      </c>
      <c r="M120" s="122">
        <v>3.1999999999999999E-5</v>
      </c>
      <c r="N120" s="122">
        <v>3.1999999999999999E-5</v>
      </c>
      <c r="O120" s="122">
        <v>3.1999999999999999E-5</v>
      </c>
      <c r="P120" s="122">
        <v>3.1999999999999999E-5</v>
      </c>
      <c r="Q120" s="122">
        <v>3.1999999999999999E-5</v>
      </c>
      <c r="R120" s="122">
        <v>3.1999999999999999E-5</v>
      </c>
      <c r="S120" s="122">
        <v>3.1999999999999999E-5</v>
      </c>
      <c r="T120" s="122">
        <v>3.1999999999999999E-5</v>
      </c>
      <c r="U120" s="122">
        <v>3.1999999999999999E-5</v>
      </c>
      <c r="V120" s="122">
        <v>3.1999999999999999E-5</v>
      </c>
      <c r="W120" s="122">
        <v>3.1999999999999999E-5</v>
      </c>
      <c r="X120" s="122">
        <v>3.1999999999999999E-5</v>
      </c>
      <c r="Y120" s="122">
        <v>3.1999999999999999E-5</v>
      </c>
      <c r="Z120" s="122">
        <v>2.9E-5</v>
      </c>
      <c r="AA120" s="122">
        <v>2.9E-5</v>
      </c>
      <c r="AB120" s="123">
        <v>2.2960999999999999E-2</v>
      </c>
      <c r="AC120" s="123">
        <v>2.2960999999999999E-2</v>
      </c>
      <c r="AD120" s="123">
        <v>2.2960999999999999E-2</v>
      </c>
      <c r="AE120" s="123">
        <v>2.2960999999999999E-2</v>
      </c>
      <c r="AF120" s="123">
        <v>2.2960999999999999E-2</v>
      </c>
      <c r="AG120" s="123">
        <v>2.2960999999999999E-2</v>
      </c>
      <c r="AH120" s="123">
        <v>2.2960999999999999E-2</v>
      </c>
      <c r="AI120" s="123">
        <v>2.2960999999999999E-2</v>
      </c>
      <c r="AJ120" s="123">
        <v>2.2960999999999999E-2</v>
      </c>
      <c r="AK120" s="123">
        <v>2.2960999999999999E-2</v>
      </c>
      <c r="AL120" s="123">
        <v>2.2960999999999999E-2</v>
      </c>
      <c r="AM120" s="123">
        <v>2.2960999999999999E-2</v>
      </c>
      <c r="AN120" s="123">
        <v>2.2960999999999999E-2</v>
      </c>
      <c r="AO120" s="123">
        <v>2.2960999999999999E-2</v>
      </c>
      <c r="AP120" s="123">
        <v>2.2960999999999999E-2</v>
      </c>
      <c r="AQ120" s="123">
        <v>2.2960999999999999E-2</v>
      </c>
      <c r="AR120" s="123">
        <v>2.2960999999999999E-2</v>
      </c>
      <c r="AS120" s="123">
        <v>2.2960999999999999E-2</v>
      </c>
      <c r="AT120" s="123">
        <v>2.2960999999999999E-2</v>
      </c>
      <c r="AU120" s="123">
        <v>2.2960999999999999E-2</v>
      </c>
      <c r="AV120" s="123">
        <v>2.2960999999999999E-2</v>
      </c>
      <c r="AW120" s="123">
        <v>2.2960999999999999E-2</v>
      </c>
      <c r="AX120" s="123">
        <v>2.2960999999999999E-2</v>
      </c>
      <c r="AY120" s="123">
        <v>2.1149999999999999E-2</v>
      </c>
      <c r="AZ120" s="123">
        <v>2.1149999999999999E-2</v>
      </c>
      <c r="BA120" s="124">
        <v>0</v>
      </c>
      <c r="BB120" s="124">
        <v>0</v>
      </c>
      <c r="BC120" s="124">
        <v>0</v>
      </c>
      <c r="BD120" s="124">
        <v>0</v>
      </c>
      <c r="BE120" s="124">
        <v>0</v>
      </c>
      <c r="BF120" s="124">
        <v>0</v>
      </c>
      <c r="BG120" s="124">
        <v>0</v>
      </c>
      <c r="BH120" s="124">
        <v>0</v>
      </c>
      <c r="BI120" s="124">
        <v>0</v>
      </c>
      <c r="BJ120" s="124">
        <v>0</v>
      </c>
      <c r="BK120" s="124">
        <v>0</v>
      </c>
      <c r="BL120" s="124">
        <v>0</v>
      </c>
      <c r="BM120" s="124">
        <v>0</v>
      </c>
      <c r="BN120" s="124">
        <v>0</v>
      </c>
      <c r="BO120" s="124">
        <v>0</v>
      </c>
      <c r="BP120" s="124">
        <v>0</v>
      </c>
      <c r="BQ120" s="124">
        <v>0</v>
      </c>
      <c r="BR120" s="124">
        <v>0</v>
      </c>
      <c r="BS120" s="124">
        <v>0</v>
      </c>
      <c r="BT120" s="124">
        <v>0</v>
      </c>
      <c r="BU120" s="124">
        <v>0</v>
      </c>
      <c r="BV120" s="124">
        <v>0</v>
      </c>
      <c r="BW120" s="128">
        <v>1.8109999999999999E-3</v>
      </c>
      <c r="BX120" s="124">
        <v>0</v>
      </c>
      <c r="BY120" s="128">
        <v>2.9610000000000001E-3</v>
      </c>
      <c r="BZ120" s="123">
        <v>0.43586286000000002</v>
      </c>
      <c r="CA120" s="123">
        <v>0.43586286000000002</v>
      </c>
      <c r="CB120" s="123">
        <v>0.43586286000000002</v>
      </c>
      <c r="CC120" s="123">
        <v>0.43586286000000002</v>
      </c>
      <c r="CD120" s="123">
        <v>0.43586286000000002</v>
      </c>
      <c r="CE120" s="123">
        <v>0.43586286000000002</v>
      </c>
      <c r="CF120" s="123">
        <v>0.43586286000000002</v>
      </c>
      <c r="CG120" s="123">
        <v>0.43586286000000002</v>
      </c>
      <c r="CH120" s="123">
        <v>0.43586286000000002</v>
      </c>
      <c r="CI120" s="123">
        <v>0.43586286000000002</v>
      </c>
      <c r="CJ120" s="123">
        <v>0.43586286000000002</v>
      </c>
      <c r="CK120" s="123">
        <v>0.43586286000000002</v>
      </c>
      <c r="CL120" s="123">
        <v>0.43586286000000002</v>
      </c>
      <c r="CM120" s="123">
        <v>0.43586286000000002</v>
      </c>
      <c r="CN120" s="123">
        <v>0.43586286000000002</v>
      </c>
      <c r="CO120" s="123">
        <v>0.43586286000000002</v>
      </c>
      <c r="CP120" s="123">
        <v>0.43586286000000002</v>
      </c>
      <c r="CQ120" s="123">
        <v>0.43586286000000002</v>
      </c>
      <c r="CR120" s="123">
        <v>0.43586286000000002</v>
      </c>
      <c r="CS120" s="123">
        <v>0.43586286000000002</v>
      </c>
      <c r="CT120" s="123">
        <v>0.43586286000000002</v>
      </c>
      <c r="CU120" s="123">
        <v>0.40364566000000002</v>
      </c>
      <c r="CV120" s="123">
        <v>0.38770718999999998</v>
      </c>
      <c r="CW120" s="123">
        <v>0.32389149</v>
      </c>
      <c r="CX120" s="123">
        <v>0.29393592000000002</v>
      </c>
      <c r="CY120" s="125">
        <v>45565</v>
      </c>
      <c r="CZ120" s="125">
        <v>45565</v>
      </c>
      <c r="DA120" s="125">
        <v>45565</v>
      </c>
      <c r="DB120" s="125">
        <v>45565</v>
      </c>
      <c r="DC120" s="125">
        <v>45565</v>
      </c>
      <c r="DD120" s="125">
        <v>45565</v>
      </c>
      <c r="DE120" s="125">
        <v>45565</v>
      </c>
      <c r="DF120" s="125">
        <v>45565</v>
      </c>
      <c r="DG120" s="125">
        <v>45565</v>
      </c>
      <c r="DH120" s="125">
        <v>45565</v>
      </c>
      <c r="DI120" s="125">
        <v>45565</v>
      </c>
      <c r="DJ120" s="125">
        <v>45565</v>
      </c>
      <c r="DK120" s="125">
        <v>45565</v>
      </c>
      <c r="DL120" s="125">
        <v>45565</v>
      </c>
      <c r="DM120" s="125">
        <v>45565</v>
      </c>
      <c r="DN120" s="125">
        <v>45565</v>
      </c>
      <c r="DO120" s="125">
        <v>45565</v>
      </c>
      <c r="DP120" s="125">
        <v>45565</v>
      </c>
      <c r="DQ120" s="125">
        <v>45565</v>
      </c>
      <c r="DR120" s="125">
        <v>45565</v>
      </c>
      <c r="DS120" s="125">
        <v>45565</v>
      </c>
      <c r="DT120" s="125">
        <v>45535</v>
      </c>
      <c r="DU120" s="125">
        <v>45504</v>
      </c>
      <c r="DV120" s="125">
        <v>45473</v>
      </c>
      <c r="DW120" s="125">
        <v>45443</v>
      </c>
      <c r="DX120" s="126" t="s">
        <v>150</v>
      </c>
      <c r="DY120" s="126" t="s">
        <v>150</v>
      </c>
      <c r="DZ120" s="126" t="s">
        <v>150</v>
      </c>
      <c r="EA120" s="126" t="s">
        <v>150</v>
      </c>
      <c r="EB120" s="126" t="s">
        <v>150</v>
      </c>
      <c r="EC120" s="126" t="s">
        <v>150</v>
      </c>
      <c r="ED120" s="126" t="s">
        <v>150</v>
      </c>
      <c r="EE120" s="126" t="s">
        <v>150</v>
      </c>
      <c r="EF120" s="126" t="s">
        <v>150</v>
      </c>
      <c r="EG120" s="126" t="s">
        <v>150</v>
      </c>
      <c r="EH120" s="126" t="s">
        <v>150</v>
      </c>
      <c r="EI120" s="126" t="s">
        <v>150</v>
      </c>
      <c r="EJ120" s="126" t="s">
        <v>150</v>
      </c>
      <c r="EK120" s="126" t="s">
        <v>150</v>
      </c>
      <c r="EL120" s="126" t="s">
        <v>150</v>
      </c>
      <c r="EM120" s="126" t="s">
        <v>150</v>
      </c>
      <c r="EN120" s="126" t="s">
        <v>150</v>
      </c>
      <c r="EO120" s="126" t="s">
        <v>150</v>
      </c>
      <c r="EP120" s="126" t="s">
        <v>150</v>
      </c>
      <c r="EQ120" s="126" t="s">
        <v>150</v>
      </c>
      <c r="ER120" s="126" t="s">
        <v>150</v>
      </c>
      <c r="ES120" s="126" t="s">
        <v>150</v>
      </c>
      <c r="ET120" s="126" t="s">
        <v>150</v>
      </c>
      <c r="EU120" s="126" t="s">
        <v>150</v>
      </c>
      <c r="EV120" s="126" t="s">
        <v>150</v>
      </c>
      <c r="EW120" s="126" t="s">
        <v>151</v>
      </c>
      <c r="EX120" s="126" t="s">
        <v>152</v>
      </c>
      <c r="EY120" s="123">
        <v>971.52125636000005</v>
      </c>
      <c r="EZ120" s="126"/>
      <c r="FA120" s="126" t="s">
        <v>144</v>
      </c>
      <c r="FB120" s="126" t="s">
        <v>144</v>
      </c>
      <c r="FC120" s="126" t="s">
        <v>144</v>
      </c>
      <c r="FD120" s="126" t="s">
        <v>144</v>
      </c>
      <c r="FE120" s="126" t="s">
        <v>144</v>
      </c>
      <c r="FF120" s="126" t="s">
        <v>144</v>
      </c>
      <c r="FG120" s="126" t="s">
        <v>144</v>
      </c>
      <c r="FH120" s="126" t="s">
        <v>144</v>
      </c>
      <c r="FI120" s="126" t="s">
        <v>144</v>
      </c>
      <c r="FJ120" s="126" t="s">
        <v>144</v>
      </c>
      <c r="FK120" s="126" t="s">
        <v>144</v>
      </c>
      <c r="FL120" s="126" t="s">
        <v>144</v>
      </c>
      <c r="FM120" s="126" t="s">
        <v>144</v>
      </c>
      <c r="FN120" s="126" t="s">
        <v>144</v>
      </c>
      <c r="FO120" s="126" t="s">
        <v>144</v>
      </c>
      <c r="FP120" s="126" t="s">
        <v>144</v>
      </c>
      <c r="FQ120" s="126" t="s">
        <v>144</v>
      </c>
      <c r="FR120" s="126" t="s">
        <v>144</v>
      </c>
      <c r="FS120" s="126" t="s">
        <v>144</v>
      </c>
      <c r="FT120" s="126" t="s">
        <v>144</v>
      </c>
      <c r="FU120" s="126" t="s">
        <v>144</v>
      </c>
      <c r="FV120" s="126" t="s">
        <v>144</v>
      </c>
      <c r="FW120" s="126" t="s">
        <v>144</v>
      </c>
      <c r="FX120" s="126" t="s">
        <v>144</v>
      </c>
      <c r="FY120" s="126" t="s">
        <v>144</v>
      </c>
      <c r="FZ120" s="126" t="s">
        <v>468</v>
      </c>
      <c r="GA120" s="126" t="s">
        <v>469</v>
      </c>
    </row>
    <row r="121" spans="1:183" ht="14.25" customHeight="1">
      <c r="A121" s="121">
        <v>119</v>
      </c>
      <c r="B121" s="121" t="s">
        <v>308</v>
      </c>
      <c r="C121" s="122">
        <v>3.0000000000000001E-5</v>
      </c>
      <c r="D121" s="122">
        <v>3.0000000000000001E-5</v>
      </c>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3">
        <v>2.2100000000000002E-2</v>
      </c>
      <c r="AC121" s="123">
        <v>2.2100000000000002E-2</v>
      </c>
      <c r="AD121" s="126"/>
      <c r="AE121" s="126"/>
      <c r="AF121" s="126"/>
      <c r="AG121" s="126"/>
      <c r="AH121" s="126"/>
      <c r="AI121" s="126"/>
      <c r="AJ121" s="126"/>
      <c r="AK121" s="126"/>
      <c r="AL121" s="126"/>
      <c r="AM121" s="126"/>
      <c r="AN121" s="126"/>
      <c r="AO121" s="126"/>
      <c r="AP121" s="126"/>
      <c r="AQ121" s="126"/>
      <c r="AR121" s="126"/>
      <c r="AS121" s="126"/>
      <c r="AT121" s="126"/>
      <c r="AU121" s="126"/>
      <c r="AV121" s="126"/>
      <c r="AW121" s="126"/>
      <c r="AX121" s="126"/>
      <c r="AY121" s="126"/>
      <c r="AZ121" s="126"/>
      <c r="BA121" s="124">
        <v>0</v>
      </c>
      <c r="BB121" s="128">
        <v>2.2100000000000002E-2</v>
      </c>
      <c r="BC121" s="126"/>
      <c r="BD121" s="126"/>
      <c r="BE121" s="126"/>
      <c r="BF121" s="126"/>
      <c r="BG121" s="126"/>
      <c r="BH121" s="126"/>
      <c r="BI121" s="126"/>
      <c r="BJ121" s="126"/>
      <c r="BK121" s="126"/>
      <c r="BL121" s="126"/>
      <c r="BM121" s="126"/>
      <c r="BN121" s="126"/>
      <c r="BO121" s="126"/>
      <c r="BP121" s="126"/>
      <c r="BQ121" s="126"/>
      <c r="BR121" s="126"/>
      <c r="BS121" s="126"/>
      <c r="BT121" s="126"/>
      <c r="BU121" s="126"/>
      <c r="BV121" s="126"/>
      <c r="BW121" s="126"/>
      <c r="BX121" s="126"/>
      <c r="BY121" s="126"/>
      <c r="BZ121" s="123">
        <v>0.30886409999999997</v>
      </c>
      <c r="CA121" s="123">
        <v>0.30886409999999997</v>
      </c>
      <c r="CB121" s="126"/>
      <c r="CC121" s="126"/>
      <c r="CD121" s="126"/>
      <c r="CE121" s="126"/>
      <c r="CF121" s="126"/>
      <c r="CG121" s="126"/>
      <c r="CH121" s="126"/>
      <c r="CI121" s="126"/>
      <c r="CJ121" s="126"/>
      <c r="CK121" s="126"/>
      <c r="CL121" s="126"/>
      <c r="CM121" s="126"/>
      <c r="CN121" s="126"/>
      <c r="CO121" s="126"/>
      <c r="CP121" s="126"/>
      <c r="CQ121" s="126"/>
      <c r="CR121" s="126"/>
      <c r="CS121" s="126"/>
      <c r="CT121" s="126"/>
      <c r="CU121" s="126"/>
      <c r="CV121" s="126"/>
      <c r="CW121" s="126"/>
      <c r="CX121" s="126"/>
      <c r="CY121" s="125">
        <v>46142</v>
      </c>
      <c r="CZ121" s="125">
        <v>46142</v>
      </c>
      <c r="DA121" s="126"/>
      <c r="DB121" s="126"/>
      <c r="DC121" s="126"/>
      <c r="DD121" s="126"/>
      <c r="DE121" s="126"/>
      <c r="DF121" s="126"/>
      <c r="DG121" s="126"/>
      <c r="DH121" s="126"/>
      <c r="DI121" s="126"/>
      <c r="DJ121" s="126"/>
      <c r="DK121" s="126"/>
      <c r="DL121" s="126"/>
      <c r="DM121" s="126"/>
      <c r="DN121" s="126"/>
      <c r="DO121" s="126"/>
      <c r="DP121" s="126"/>
      <c r="DQ121" s="126"/>
      <c r="DR121" s="126"/>
      <c r="DS121" s="126"/>
      <c r="DT121" s="126"/>
      <c r="DU121" s="126"/>
      <c r="DV121" s="126"/>
      <c r="DW121" s="126"/>
      <c r="DX121" s="126" t="s">
        <v>150</v>
      </c>
      <c r="DY121" s="126" t="s">
        <v>150</v>
      </c>
      <c r="DZ121" s="126"/>
      <c r="EA121" s="126"/>
      <c r="EB121" s="126"/>
      <c r="EC121" s="126"/>
      <c r="ED121" s="126"/>
      <c r="EE121" s="126"/>
      <c r="EF121" s="126"/>
      <c r="EG121" s="126"/>
      <c r="EH121" s="126"/>
      <c r="EI121" s="126"/>
      <c r="EJ121" s="126"/>
      <c r="EK121" s="126"/>
      <c r="EL121" s="126"/>
      <c r="EM121" s="126"/>
      <c r="EN121" s="126"/>
      <c r="EO121" s="126"/>
      <c r="EP121" s="126"/>
      <c r="EQ121" s="126"/>
      <c r="ER121" s="126"/>
      <c r="ES121" s="126"/>
      <c r="ET121" s="126"/>
      <c r="EU121" s="126"/>
      <c r="EV121" s="126"/>
      <c r="EW121" s="126" t="s">
        <v>151</v>
      </c>
      <c r="EX121" s="126" t="s">
        <v>152</v>
      </c>
      <c r="EY121" s="126"/>
      <c r="EZ121" s="126"/>
      <c r="FA121" s="126"/>
      <c r="FB121" s="126"/>
      <c r="FC121" s="126"/>
      <c r="FD121" s="126"/>
      <c r="FE121" s="126"/>
      <c r="FF121" s="126"/>
      <c r="FG121" s="126"/>
      <c r="FH121" s="126"/>
      <c r="FI121" s="126"/>
      <c r="FJ121" s="126"/>
      <c r="FK121" s="126"/>
      <c r="FL121" s="126"/>
      <c r="FM121" s="126"/>
      <c r="FN121" s="126"/>
      <c r="FO121" s="126"/>
      <c r="FP121" s="126"/>
      <c r="FQ121" s="126"/>
      <c r="FR121" s="126"/>
      <c r="FS121" s="126"/>
      <c r="FT121" s="126"/>
      <c r="FU121" s="126"/>
      <c r="FV121" s="126"/>
      <c r="FW121" s="126"/>
      <c r="FX121" s="126"/>
      <c r="FY121" s="126"/>
      <c r="FZ121" s="126" t="s">
        <v>154</v>
      </c>
      <c r="GA121" s="126" t="s">
        <v>146</v>
      </c>
    </row>
    <row r="122" spans="1:183" ht="14.25" customHeight="1">
      <c r="A122" s="121">
        <v>120</v>
      </c>
      <c r="B122" s="121" t="s">
        <v>470</v>
      </c>
      <c r="C122" s="122">
        <v>2.9E-5</v>
      </c>
      <c r="D122" s="122">
        <v>2.9E-5</v>
      </c>
      <c r="E122" s="122">
        <v>2.9E-5</v>
      </c>
      <c r="F122" s="122">
        <v>2.9E-5</v>
      </c>
      <c r="G122" s="122">
        <v>2.9E-5</v>
      </c>
      <c r="H122" s="122">
        <v>2.9E-5</v>
      </c>
      <c r="I122" s="122">
        <v>2.9E-5</v>
      </c>
      <c r="J122" s="122">
        <v>2.9E-5</v>
      </c>
      <c r="K122" s="122">
        <v>2.9E-5</v>
      </c>
      <c r="L122" s="122">
        <v>2.9E-5</v>
      </c>
      <c r="M122" s="122">
        <v>2.9E-5</v>
      </c>
      <c r="N122" s="122">
        <v>2.9E-5</v>
      </c>
      <c r="O122" s="122">
        <v>2.9E-5</v>
      </c>
      <c r="P122" s="122">
        <v>2.9E-5</v>
      </c>
      <c r="Q122" s="122">
        <v>2.9E-5</v>
      </c>
      <c r="R122" s="122">
        <v>2.9E-5</v>
      </c>
      <c r="S122" s="122">
        <v>2.9E-5</v>
      </c>
      <c r="T122" s="122">
        <v>2.9E-5</v>
      </c>
      <c r="U122" s="122">
        <v>2.9E-5</v>
      </c>
      <c r="V122" s="122">
        <v>2.9E-5</v>
      </c>
      <c r="W122" s="122">
        <v>2.9E-5</v>
      </c>
      <c r="X122" s="122">
        <v>1.5E-5</v>
      </c>
      <c r="Y122" s="122">
        <v>1.5E-5</v>
      </c>
      <c r="Z122" s="122">
        <v>1.5E-5</v>
      </c>
      <c r="AA122" s="122">
        <v>1.5E-5</v>
      </c>
      <c r="AB122" s="123">
        <v>2.0877E-2</v>
      </c>
      <c r="AC122" s="123">
        <v>2.0877E-2</v>
      </c>
      <c r="AD122" s="123">
        <v>2.0877E-2</v>
      </c>
      <c r="AE122" s="123">
        <v>2.0877E-2</v>
      </c>
      <c r="AF122" s="123">
        <v>2.0877E-2</v>
      </c>
      <c r="AG122" s="123">
        <v>2.0877E-2</v>
      </c>
      <c r="AH122" s="123">
        <v>2.0877E-2</v>
      </c>
      <c r="AI122" s="123">
        <v>2.0877E-2</v>
      </c>
      <c r="AJ122" s="123">
        <v>2.0877E-2</v>
      </c>
      <c r="AK122" s="123">
        <v>2.0877E-2</v>
      </c>
      <c r="AL122" s="123">
        <v>2.0877E-2</v>
      </c>
      <c r="AM122" s="123">
        <v>2.0877E-2</v>
      </c>
      <c r="AN122" s="123">
        <v>2.0877E-2</v>
      </c>
      <c r="AO122" s="123">
        <v>2.0877E-2</v>
      </c>
      <c r="AP122" s="123">
        <v>2.0877E-2</v>
      </c>
      <c r="AQ122" s="123">
        <v>2.0877E-2</v>
      </c>
      <c r="AR122" s="123">
        <v>2.0877E-2</v>
      </c>
      <c r="AS122" s="123">
        <v>2.0877E-2</v>
      </c>
      <c r="AT122" s="123">
        <v>2.0877E-2</v>
      </c>
      <c r="AU122" s="123">
        <v>2.0877E-2</v>
      </c>
      <c r="AV122" s="123">
        <v>2.0877E-2</v>
      </c>
      <c r="AW122" s="123">
        <v>1.1207999999999999E-2</v>
      </c>
      <c r="AX122" s="123">
        <v>1.1207999999999999E-2</v>
      </c>
      <c r="AY122" s="123">
        <v>1.1207999999999999E-2</v>
      </c>
      <c r="AZ122" s="123">
        <v>1.1207999999999999E-2</v>
      </c>
      <c r="BA122" s="124">
        <v>0</v>
      </c>
      <c r="BB122" s="124">
        <v>0</v>
      </c>
      <c r="BC122" s="124">
        <v>0</v>
      </c>
      <c r="BD122" s="124">
        <v>0</v>
      </c>
      <c r="BE122" s="124">
        <v>0</v>
      </c>
      <c r="BF122" s="124">
        <v>0</v>
      </c>
      <c r="BG122" s="124">
        <v>0</v>
      </c>
      <c r="BH122" s="124">
        <v>0</v>
      </c>
      <c r="BI122" s="124">
        <v>0</v>
      </c>
      <c r="BJ122" s="124">
        <v>0</v>
      </c>
      <c r="BK122" s="124">
        <v>0</v>
      </c>
      <c r="BL122" s="124">
        <v>0</v>
      </c>
      <c r="BM122" s="124">
        <v>0</v>
      </c>
      <c r="BN122" s="124">
        <v>0</v>
      </c>
      <c r="BO122" s="124">
        <v>0</v>
      </c>
      <c r="BP122" s="124">
        <v>0</v>
      </c>
      <c r="BQ122" s="124">
        <v>0</v>
      </c>
      <c r="BR122" s="124">
        <v>0</v>
      </c>
      <c r="BS122" s="124">
        <v>0</v>
      </c>
      <c r="BT122" s="124">
        <v>0</v>
      </c>
      <c r="BU122" s="128">
        <v>9.6690000000000005E-3</v>
      </c>
      <c r="BV122" s="124">
        <v>0</v>
      </c>
      <c r="BW122" s="124">
        <v>0</v>
      </c>
      <c r="BX122" s="124">
        <v>0</v>
      </c>
      <c r="BY122" s="124">
        <v>0</v>
      </c>
      <c r="BZ122" s="123">
        <v>0.31178711999999997</v>
      </c>
      <c r="CA122" s="123">
        <v>0.31178711999999997</v>
      </c>
      <c r="CB122" s="123">
        <v>0.31178711999999997</v>
      </c>
      <c r="CC122" s="123">
        <v>0.31178711999999997</v>
      </c>
      <c r="CD122" s="123">
        <v>0.31178711999999997</v>
      </c>
      <c r="CE122" s="123">
        <v>0.31178711999999997</v>
      </c>
      <c r="CF122" s="123">
        <v>0.31178711999999997</v>
      </c>
      <c r="CG122" s="123">
        <v>0.31178711999999997</v>
      </c>
      <c r="CH122" s="123">
        <v>0.31178711999999997</v>
      </c>
      <c r="CI122" s="123">
        <v>0.34160369000000002</v>
      </c>
      <c r="CJ122" s="123">
        <v>0.34160369000000002</v>
      </c>
      <c r="CK122" s="123">
        <v>0.34160369000000002</v>
      </c>
      <c r="CL122" s="123">
        <v>0.34160369000000002</v>
      </c>
      <c r="CM122" s="123">
        <v>0.34160369000000002</v>
      </c>
      <c r="CN122" s="123">
        <v>0.34160369000000002</v>
      </c>
      <c r="CO122" s="123">
        <v>0.39630282</v>
      </c>
      <c r="CP122" s="123">
        <v>0.39630282</v>
      </c>
      <c r="CQ122" s="123">
        <v>0.39630282</v>
      </c>
      <c r="CR122" s="123">
        <v>0.39630282</v>
      </c>
      <c r="CS122" s="123">
        <v>0.39630282</v>
      </c>
      <c r="CT122" s="123">
        <v>0.39630282</v>
      </c>
      <c r="CU122" s="123">
        <v>0.15251792</v>
      </c>
      <c r="CV122" s="123">
        <v>0.15251792</v>
      </c>
      <c r="CW122" s="123">
        <v>0.15251792</v>
      </c>
      <c r="CX122" s="123">
        <v>0.15251792</v>
      </c>
      <c r="CY122" s="125">
        <v>45930</v>
      </c>
      <c r="CZ122" s="125">
        <v>45930</v>
      </c>
      <c r="DA122" s="125">
        <v>45930</v>
      </c>
      <c r="DB122" s="125">
        <v>45930</v>
      </c>
      <c r="DC122" s="125">
        <v>45930</v>
      </c>
      <c r="DD122" s="125">
        <v>45930</v>
      </c>
      <c r="DE122" s="125">
        <v>45930</v>
      </c>
      <c r="DF122" s="125">
        <v>45930</v>
      </c>
      <c r="DG122" s="125">
        <v>45930</v>
      </c>
      <c r="DH122" s="125">
        <v>45747</v>
      </c>
      <c r="DI122" s="125">
        <v>45747</v>
      </c>
      <c r="DJ122" s="125">
        <v>45747</v>
      </c>
      <c r="DK122" s="125">
        <v>45747</v>
      </c>
      <c r="DL122" s="125">
        <v>45747</v>
      </c>
      <c r="DM122" s="125">
        <v>45747</v>
      </c>
      <c r="DN122" s="125">
        <v>45565</v>
      </c>
      <c r="DO122" s="125">
        <v>45565</v>
      </c>
      <c r="DP122" s="125">
        <v>45565</v>
      </c>
      <c r="DQ122" s="125">
        <v>45565</v>
      </c>
      <c r="DR122" s="125">
        <v>45565</v>
      </c>
      <c r="DS122" s="125">
        <v>45565</v>
      </c>
      <c r="DT122" s="125">
        <v>45382</v>
      </c>
      <c r="DU122" s="125">
        <v>45382</v>
      </c>
      <c r="DV122" s="125">
        <v>45382</v>
      </c>
      <c r="DW122" s="125">
        <v>45382</v>
      </c>
      <c r="DX122" s="126" t="s">
        <v>150</v>
      </c>
      <c r="DY122" s="126" t="s">
        <v>150</v>
      </c>
      <c r="DZ122" s="126" t="s">
        <v>150</v>
      </c>
      <c r="EA122" s="126" t="s">
        <v>150</v>
      </c>
      <c r="EB122" s="126" t="s">
        <v>150</v>
      </c>
      <c r="EC122" s="126" t="s">
        <v>150</v>
      </c>
      <c r="ED122" s="126" t="s">
        <v>150</v>
      </c>
      <c r="EE122" s="126" t="s">
        <v>150</v>
      </c>
      <c r="EF122" s="126" t="s">
        <v>150</v>
      </c>
      <c r="EG122" s="126" t="s">
        <v>150</v>
      </c>
      <c r="EH122" s="126" t="s">
        <v>150</v>
      </c>
      <c r="EI122" s="126" t="s">
        <v>150</v>
      </c>
      <c r="EJ122" s="126" t="s">
        <v>150</v>
      </c>
      <c r="EK122" s="126" t="s">
        <v>150</v>
      </c>
      <c r="EL122" s="126" t="s">
        <v>150</v>
      </c>
      <c r="EM122" s="126" t="s">
        <v>150</v>
      </c>
      <c r="EN122" s="126" t="s">
        <v>150</v>
      </c>
      <c r="EO122" s="126" t="s">
        <v>150</v>
      </c>
      <c r="EP122" s="126" t="s">
        <v>150</v>
      </c>
      <c r="EQ122" s="126" t="s">
        <v>150</v>
      </c>
      <c r="ER122" s="126" t="s">
        <v>150</v>
      </c>
      <c r="ES122" s="126" t="s">
        <v>150</v>
      </c>
      <c r="ET122" s="126" t="s">
        <v>150</v>
      </c>
      <c r="EU122" s="126" t="s">
        <v>150</v>
      </c>
      <c r="EV122" s="126" t="s">
        <v>150</v>
      </c>
      <c r="EW122" s="126" t="s">
        <v>151</v>
      </c>
      <c r="EX122" s="126" t="s">
        <v>152</v>
      </c>
      <c r="EY122" s="123">
        <v>5819.5919697600002</v>
      </c>
      <c r="EZ122" s="126" t="s">
        <v>178</v>
      </c>
      <c r="FA122" s="126" t="s">
        <v>144</v>
      </c>
      <c r="FB122" s="126" t="s">
        <v>144</v>
      </c>
      <c r="FC122" s="126" t="s">
        <v>144</v>
      </c>
      <c r="FD122" s="126" t="s">
        <v>144</v>
      </c>
      <c r="FE122" s="126" t="s">
        <v>144</v>
      </c>
      <c r="FF122" s="126" t="s">
        <v>144</v>
      </c>
      <c r="FG122" s="126" t="s">
        <v>144</v>
      </c>
      <c r="FH122" s="126" t="s">
        <v>144</v>
      </c>
      <c r="FI122" s="126" t="s">
        <v>144</v>
      </c>
      <c r="FJ122" s="126" t="s">
        <v>144</v>
      </c>
      <c r="FK122" s="126" t="s">
        <v>144</v>
      </c>
      <c r="FL122" s="126" t="s">
        <v>144</v>
      </c>
      <c r="FM122" s="126" t="s">
        <v>144</v>
      </c>
      <c r="FN122" s="126" t="s">
        <v>144</v>
      </c>
      <c r="FO122" s="126" t="s">
        <v>144</v>
      </c>
      <c r="FP122" s="126" t="s">
        <v>144</v>
      </c>
      <c r="FQ122" s="126" t="s">
        <v>144</v>
      </c>
      <c r="FR122" s="126" t="s">
        <v>144</v>
      </c>
      <c r="FS122" s="126" t="s">
        <v>144</v>
      </c>
      <c r="FT122" s="126" t="s">
        <v>144</v>
      </c>
      <c r="FU122" s="126" t="s">
        <v>144</v>
      </c>
      <c r="FV122" s="126" t="s">
        <v>144</v>
      </c>
      <c r="FW122" s="126" t="s">
        <v>144</v>
      </c>
      <c r="FX122" s="126" t="s">
        <v>144</v>
      </c>
      <c r="FY122" s="126" t="s">
        <v>144</v>
      </c>
      <c r="FZ122" s="126" t="s">
        <v>232</v>
      </c>
      <c r="GA122" s="126" t="s">
        <v>233</v>
      </c>
    </row>
    <row r="123" spans="1:183" ht="14.25" customHeight="1">
      <c r="A123" s="121">
        <v>121</v>
      </c>
      <c r="B123" s="121" t="s">
        <v>265</v>
      </c>
      <c r="C123" s="122">
        <v>2.6999999999999999E-5</v>
      </c>
      <c r="D123" s="122">
        <v>2.6999999999999999E-5</v>
      </c>
      <c r="E123" s="122">
        <v>2.6999999999999999E-5</v>
      </c>
      <c r="F123" s="122">
        <v>2.6999999999999999E-5</v>
      </c>
      <c r="G123" s="122">
        <v>2.6999999999999999E-5</v>
      </c>
      <c r="H123" s="122">
        <v>2.6999999999999999E-5</v>
      </c>
      <c r="I123" s="122">
        <v>2.6999999999999999E-5</v>
      </c>
      <c r="J123" s="122">
        <v>0</v>
      </c>
      <c r="K123" s="122">
        <v>0</v>
      </c>
      <c r="L123" s="122">
        <v>3.0000000000000001E-5</v>
      </c>
      <c r="M123" s="122">
        <v>3.0000000000000001E-5</v>
      </c>
      <c r="N123" s="122">
        <v>3.0000000000000001E-5</v>
      </c>
      <c r="O123" s="122">
        <v>9.0000000000000002E-6</v>
      </c>
      <c r="P123" s="122">
        <v>9.0000000000000002E-6</v>
      </c>
      <c r="Q123" s="121"/>
      <c r="R123" s="121"/>
      <c r="S123" s="121"/>
      <c r="T123" s="121"/>
      <c r="U123" s="121"/>
      <c r="V123" s="121"/>
      <c r="W123" s="121"/>
      <c r="X123" s="121"/>
      <c r="Y123" s="121"/>
      <c r="Z123" s="121"/>
      <c r="AA123" s="121"/>
      <c r="AB123" s="123">
        <v>1.9625E-2</v>
      </c>
      <c r="AC123" s="123">
        <v>1.9625E-2</v>
      </c>
      <c r="AD123" s="123">
        <v>1.9625E-2</v>
      </c>
      <c r="AE123" s="123">
        <v>1.9625E-2</v>
      </c>
      <c r="AF123" s="123">
        <v>1.9625E-2</v>
      </c>
      <c r="AG123" s="123">
        <v>1.9625E-2</v>
      </c>
      <c r="AH123" s="123">
        <v>1.9625E-2</v>
      </c>
      <c r="AI123" s="123">
        <v>0</v>
      </c>
      <c r="AJ123" s="123">
        <v>0</v>
      </c>
      <c r="AK123" s="123">
        <v>2.1548000000000001E-2</v>
      </c>
      <c r="AL123" s="123">
        <v>2.1548000000000001E-2</v>
      </c>
      <c r="AM123" s="123">
        <v>2.1548000000000001E-2</v>
      </c>
      <c r="AN123" s="123">
        <v>6.4559999999999999E-3</v>
      </c>
      <c r="AO123" s="123">
        <v>6.4559999999999999E-3</v>
      </c>
      <c r="AP123" s="126"/>
      <c r="AQ123" s="126"/>
      <c r="AR123" s="126"/>
      <c r="AS123" s="126"/>
      <c r="AT123" s="126"/>
      <c r="AU123" s="126"/>
      <c r="AV123" s="126"/>
      <c r="AW123" s="126"/>
      <c r="AX123" s="126"/>
      <c r="AY123" s="126"/>
      <c r="AZ123" s="126"/>
      <c r="BA123" s="124">
        <v>0</v>
      </c>
      <c r="BB123" s="124">
        <v>0</v>
      </c>
      <c r="BC123" s="124">
        <v>0</v>
      </c>
      <c r="BD123" s="124">
        <v>0</v>
      </c>
      <c r="BE123" s="124">
        <v>0</v>
      </c>
      <c r="BF123" s="124">
        <v>0</v>
      </c>
      <c r="BG123" s="128">
        <v>1.9625E-2</v>
      </c>
      <c r="BH123" s="124">
        <v>0</v>
      </c>
      <c r="BI123" s="127">
        <v>-2.1548000000000001E-2</v>
      </c>
      <c r="BJ123" s="124">
        <v>0</v>
      </c>
      <c r="BK123" s="124">
        <v>0</v>
      </c>
      <c r="BL123" s="128">
        <v>1.5092E-2</v>
      </c>
      <c r="BM123" s="124">
        <v>0</v>
      </c>
      <c r="BN123" s="128">
        <v>6.4559999999999999E-3</v>
      </c>
      <c r="BO123" s="126"/>
      <c r="BP123" s="126"/>
      <c r="BQ123" s="126"/>
      <c r="BR123" s="126"/>
      <c r="BS123" s="126"/>
      <c r="BT123" s="126"/>
      <c r="BU123" s="126"/>
      <c r="BV123" s="126"/>
      <c r="BW123" s="126"/>
      <c r="BX123" s="126"/>
      <c r="BY123" s="126"/>
      <c r="BZ123" s="123">
        <v>0.31884995999999999</v>
      </c>
      <c r="CA123" s="123">
        <v>0.31884995999999999</v>
      </c>
      <c r="CB123" s="123">
        <v>0.31884995999999999</v>
      </c>
      <c r="CC123" s="123">
        <v>0.31884995999999999</v>
      </c>
      <c r="CD123" s="123">
        <v>0.31884995999999999</v>
      </c>
      <c r="CE123" s="123">
        <v>0.31884995999999999</v>
      </c>
      <c r="CF123" s="123">
        <v>0.31884995999999999</v>
      </c>
      <c r="CG123" s="123">
        <v>0</v>
      </c>
      <c r="CH123" s="123">
        <v>0</v>
      </c>
      <c r="CI123" s="123">
        <v>0.36016735</v>
      </c>
      <c r="CJ123" s="123">
        <v>0.36016735</v>
      </c>
      <c r="CK123" s="123">
        <v>0.36016735</v>
      </c>
      <c r="CL123" s="123">
        <v>0.11860559</v>
      </c>
      <c r="CM123" s="123">
        <v>0.11860559</v>
      </c>
      <c r="CN123" s="126"/>
      <c r="CO123" s="126"/>
      <c r="CP123" s="126"/>
      <c r="CQ123" s="126"/>
      <c r="CR123" s="126"/>
      <c r="CS123" s="126"/>
      <c r="CT123" s="126"/>
      <c r="CU123" s="126"/>
      <c r="CV123" s="126"/>
      <c r="CW123" s="126"/>
      <c r="CX123" s="126"/>
      <c r="CY123" s="125">
        <v>45991</v>
      </c>
      <c r="CZ123" s="125">
        <v>45991</v>
      </c>
      <c r="DA123" s="125">
        <v>45991</v>
      </c>
      <c r="DB123" s="125">
        <v>45991</v>
      </c>
      <c r="DC123" s="125">
        <v>45991</v>
      </c>
      <c r="DD123" s="125">
        <v>45991</v>
      </c>
      <c r="DE123" s="125">
        <v>45991</v>
      </c>
      <c r="DF123" s="125">
        <v>45930</v>
      </c>
      <c r="DG123" s="125">
        <v>45930</v>
      </c>
      <c r="DH123" s="125">
        <v>45838</v>
      </c>
      <c r="DI123" s="125">
        <v>45838</v>
      </c>
      <c r="DJ123" s="125">
        <v>45838</v>
      </c>
      <c r="DK123" s="125">
        <v>45777</v>
      </c>
      <c r="DL123" s="125">
        <v>45777</v>
      </c>
      <c r="DM123" s="126"/>
      <c r="DN123" s="126"/>
      <c r="DO123" s="126"/>
      <c r="DP123" s="126"/>
      <c r="DQ123" s="126"/>
      <c r="DR123" s="126"/>
      <c r="DS123" s="126"/>
      <c r="DT123" s="126"/>
      <c r="DU123" s="126"/>
      <c r="DV123" s="126"/>
      <c r="DW123" s="126"/>
      <c r="DX123" s="126" t="s">
        <v>150</v>
      </c>
      <c r="DY123" s="126" t="s">
        <v>150</v>
      </c>
      <c r="DZ123" s="126" t="s">
        <v>150</v>
      </c>
      <c r="EA123" s="126" t="s">
        <v>150</v>
      </c>
      <c r="EB123" s="126" t="s">
        <v>150</v>
      </c>
      <c r="EC123" s="126" t="s">
        <v>150</v>
      </c>
      <c r="ED123" s="126" t="s">
        <v>150</v>
      </c>
      <c r="EE123" s="126" t="s">
        <v>150</v>
      </c>
      <c r="EF123" s="126" t="s">
        <v>150</v>
      </c>
      <c r="EG123" s="126" t="s">
        <v>150</v>
      </c>
      <c r="EH123" s="126" t="s">
        <v>150</v>
      </c>
      <c r="EI123" s="126" t="s">
        <v>150</v>
      </c>
      <c r="EJ123" s="126" t="s">
        <v>150</v>
      </c>
      <c r="EK123" s="126" t="s">
        <v>150</v>
      </c>
      <c r="EL123" s="126"/>
      <c r="EM123" s="126"/>
      <c r="EN123" s="126"/>
      <c r="EO123" s="126"/>
      <c r="EP123" s="126"/>
      <c r="EQ123" s="126"/>
      <c r="ER123" s="126"/>
      <c r="ES123" s="126"/>
      <c r="ET123" s="126"/>
      <c r="EU123" s="126"/>
      <c r="EV123" s="126"/>
      <c r="EW123" s="126" t="s">
        <v>151</v>
      </c>
      <c r="EX123" s="126" t="s">
        <v>152</v>
      </c>
      <c r="EY123" s="123">
        <v>116767.57521638001</v>
      </c>
      <c r="EZ123" s="126"/>
      <c r="FA123" s="126" t="s">
        <v>144</v>
      </c>
      <c r="FB123" s="126" t="s">
        <v>144</v>
      </c>
      <c r="FC123" s="126" t="s">
        <v>144</v>
      </c>
      <c r="FD123" s="126" t="s">
        <v>144</v>
      </c>
      <c r="FE123" s="126" t="s">
        <v>144</v>
      </c>
      <c r="FF123" s="126" t="s">
        <v>144</v>
      </c>
      <c r="FG123" s="126" t="s">
        <v>157</v>
      </c>
      <c r="FH123" s="126" t="s">
        <v>157</v>
      </c>
      <c r="FI123" s="126" t="s">
        <v>157</v>
      </c>
      <c r="FJ123" s="126" t="s">
        <v>157</v>
      </c>
      <c r="FK123" s="126" t="s">
        <v>157</v>
      </c>
      <c r="FL123" s="126" t="s">
        <v>157</v>
      </c>
      <c r="FM123" s="126" t="s">
        <v>157</v>
      </c>
      <c r="FN123" s="126" t="s">
        <v>157</v>
      </c>
      <c r="FO123" s="126"/>
      <c r="FP123" s="126"/>
      <c r="FQ123" s="126"/>
      <c r="FR123" s="126"/>
      <c r="FS123" s="126"/>
      <c r="FT123" s="126"/>
      <c r="FU123" s="126"/>
      <c r="FV123" s="126"/>
      <c r="FW123" s="126"/>
      <c r="FX123" s="126"/>
      <c r="FY123" s="126"/>
      <c r="FZ123" s="126" t="s">
        <v>176</v>
      </c>
      <c r="GA123" s="126" t="s">
        <v>163</v>
      </c>
    </row>
    <row r="124" spans="1:183" ht="14.25" customHeight="1">
      <c r="A124" s="121">
        <v>122</v>
      </c>
      <c r="B124" s="121" t="s">
        <v>471</v>
      </c>
      <c r="C124" s="122">
        <v>2.5999999999999998E-5</v>
      </c>
      <c r="D124" s="122">
        <v>2.5999999999999998E-5</v>
      </c>
      <c r="E124" s="122">
        <v>2.5999999999999998E-5</v>
      </c>
      <c r="F124" s="122">
        <v>2.5999999999999998E-5</v>
      </c>
      <c r="G124" s="122">
        <v>2.5999999999999998E-5</v>
      </c>
      <c r="H124" s="122">
        <v>2.5999999999999998E-5</v>
      </c>
      <c r="I124" s="122">
        <v>2.5999999999999998E-5</v>
      </c>
      <c r="J124" s="122">
        <v>2.5999999999999998E-5</v>
      </c>
      <c r="K124" s="122">
        <v>2.5999999999999998E-5</v>
      </c>
      <c r="L124" s="122">
        <v>2.5999999999999998E-5</v>
      </c>
      <c r="M124" s="122">
        <v>2.5999999999999998E-5</v>
      </c>
      <c r="N124" s="122">
        <v>2.5999999999999998E-5</v>
      </c>
      <c r="O124" s="122">
        <v>2.5999999999999998E-5</v>
      </c>
      <c r="P124" s="122">
        <v>3.0000000000000001E-6</v>
      </c>
      <c r="Q124" s="122">
        <v>3.0000000000000001E-6</v>
      </c>
      <c r="R124" s="122">
        <v>1.9999999999999999E-6</v>
      </c>
      <c r="S124" s="122">
        <v>3.0000000000000001E-6</v>
      </c>
      <c r="T124" s="122">
        <v>1.9999999999999999E-6</v>
      </c>
      <c r="U124" s="122">
        <v>1.9999999999999999E-6</v>
      </c>
      <c r="V124" s="122">
        <v>1.9999999999999999E-6</v>
      </c>
      <c r="W124" s="122">
        <v>1.9999999999999999E-6</v>
      </c>
      <c r="X124" s="122">
        <v>1.9999999999999999E-6</v>
      </c>
      <c r="Y124" s="122">
        <v>1.9999999999999999E-6</v>
      </c>
      <c r="Z124" s="122">
        <v>1.9999999999999999E-6</v>
      </c>
      <c r="AA124" s="122">
        <v>1.9999999999999999E-6</v>
      </c>
      <c r="AB124" s="123">
        <v>1.9251999999999998E-2</v>
      </c>
      <c r="AC124" s="123">
        <v>1.9251999999999998E-2</v>
      </c>
      <c r="AD124" s="123">
        <v>1.9248000000000001E-2</v>
      </c>
      <c r="AE124" s="123">
        <v>1.9248999999999999E-2</v>
      </c>
      <c r="AF124" s="123">
        <v>1.9258999999999998E-2</v>
      </c>
      <c r="AG124" s="123">
        <v>1.9191E-2</v>
      </c>
      <c r="AH124" s="123">
        <v>1.9186999999999999E-2</v>
      </c>
      <c r="AI124" s="123">
        <v>1.9186000000000002E-2</v>
      </c>
      <c r="AJ124" s="123">
        <v>1.9193000000000002E-2</v>
      </c>
      <c r="AK124" s="123">
        <v>1.8814999999999998E-2</v>
      </c>
      <c r="AL124" s="123">
        <v>1.8841E-2</v>
      </c>
      <c r="AM124" s="123">
        <v>1.8866999999999998E-2</v>
      </c>
      <c r="AN124" s="123">
        <v>1.8905999999999999E-2</v>
      </c>
      <c r="AO124" s="123">
        <v>1.8699999999999999E-3</v>
      </c>
      <c r="AP124" s="123">
        <v>1.8450000000000001E-3</v>
      </c>
      <c r="AQ124" s="123">
        <v>1.5070000000000001E-3</v>
      </c>
      <c r="AR124" s="123">
        <v>1.841E-3</v>
      </c>
      <c r="AS124" s="123">
        <v>1.5410000000000001E-3</v>
      </c>
      <c r="AT124" s="123">
        <v>1.152E-3</v>
      </c>
      <c r="AU124" s="123">
        <v>1.16E-3</v>
      </c>
      <c r="AV124" s="123">
        <v>1.196E-3</v>
      </c>
      <c r="AW124" s="123">
        <v>1.207E-3</v>
      </c>
      <c r="AX124" s="123">
        <v>1.2130000000000001E-3</v>
      </c>
      <c r="AY124" s="123">
        <v>1.245E-3</v>
      </c>
      <c r="AZ124" s="123">
        <v>1.4E-3</v>
      </c>
      <c r="BA124" s="124">
        <v>0</v>
      </c>
      <c r="BB124" s="128">
        <v>3.9999999999999998E-6</v>
      </c>
      <c r="BC124" s="127">
        <v>-9.9999999999999995E-7</v>
      </c>
      <c r="BD124" s="127">
        <v>-1.0000000000000001E-5</v>
      </c>
      <c r="BE124" s="128">
        <v>6.7999999999999999E-5</v>
      </c>
      <c r="BF124" s="128">
        <v>3.9999999999999998E-6</v>
      </c>
      <c r="BG124" s="128">
        <v>9.9999999999999995E-7</v>
      </c>
      <c r="BH124" s="127">
        <v>-6.9999999999999999E-6</v>
      </c>
      <c r="BI124" s="128">
        <v>3.7800000000000003E-4</v>
      </c>
      <c r="BJ124" s="127">
        <v>-2.5999999999999998E-5</v>
      </c>
      <c r="BK124" s="127">
        <v>-2.5999999999999998E-5</v>
      </c>
      <c r="BL124" s="127">
        <v>-3.8999999999999999E-5</v>
      </c>
      <c r="BM124" s="128">
        <v>1.7035999999999999E-2</v>
      </c>
      <c r="BN124" s="128">
        <v>2.5000000000000001E-5</v>
      </c>
      <c r="BO124" s="128">
        <v>3.3799999999999998E-4</v>
      </c>
      <c r="BP124" s="127">
        <v>-3.3399999999999999E-4</v>
      </c>
      <c r="BQ124" s="128">
        <v>2.9999999999999997E-4</v>
      </c>
      <c r="BR124" s="128">
        <v>3.8900000000000002E-4</v>
      </c>
      <c r="BS124" s="127">
        <v>-7.9999999999999996E-6</v>
      </c>
      <c r="BT124" s="127">
        <v>-3.6000000000000001E-5</v>
      </c>
      <c r="BU124" s="127">
        <v>-1.1E-5</v>
      </c>
      <c r="BV124" s="127">
        <v>-6.0000000000000002E-6</v>
      </c>
      <c r="BW124" s="127">
        <v>-3.1999999999999999E-5</v>
      </c>
      <c r="BX124" s="127">
        <v>-1.55E-4</v>
      </c>
      <c r="BY124" s="128">
        <v>3.4000000000000002E-4</v>
      </c>
      <c r="BZ124" s="123">
        <v>0.26906116000000002</v>
      </c>
      <c r="CA124" s="123">
        <v>0.26906116000000002</v>
      </c>
      <c r="CB124" s="123">
        <v>0.24752273999999999</v>
      </c>
      <c r="CC124" s="123">
        <v>0.29216382000000002</v>
      </c>
      <c r="CD124" s="123">
        <v>0.28593562</v>
      </c>
      <c r="CE124" s="123">
        <v>0.30870590999999997</v>
      </c>
      <c r="CF124" s="123">
        <v>0.31173371999999999</v>
      </c>
      <c r="CG124" s="123">
        <v>0.30994685</v>
      </c>
      <c r="CH124" s="123">
        <v>0.28663746000000001</v>
      </c>
      <c r="CI124" s="123">
        <v>0.28170606999999998</v>
      </c>
      <c r="CJ124" s="123">
        <v>0.28804623000000001</v>
      </c>
      <c r="CK124" s="123">
        <v>0.31535537000000002</v>
      </c>
      <c r="CL124" s="123">
        <v>0.33655784</v>
      </c>
      <c r="CM124" s="123">
        <v>3.4354469999999998E-2</v>
      </c>
      <c r="CN124" s="123">
        <v>3.0189150000000001E-2</v>
      </c>
      <c r="CO124" s="123">
        <v>2.2164960000000001E-2</v>
      </c>
      <c r="CP124" s="123">
        <v>3.029157E-2</v>
      </c>
      <c r="CQ124" s="123">
        <v>2.9305029999999999E-2</v>
      </c>
      <c r="CR124" s="123">
        <v>2.0860009999999998E-2</v>
      </c>
      <c r="CS124" s="123">
        <v>2.0963900000000001E-2</v>
      </c>
      <c r="CT124" s="123">
        <v>2.270337E-2</v>
      </c>
      <c r="CU124" s="123">
        <v>2.1218600000000001E-2</v>
      </c>
      <c r="CV124" s="123">
        <v>2.0482070000000002E-2</v>
      </c>
      <c r="CW124" s="123">
        <v>1.9065950000000002E-2</v>
      </c>
      <c r="CX124" s="123">
        <v>1.9456749999999998E-2</v>
      </c>
      <c r="CY124" s="125">
        <v>46142</v>
      </c>
      <c r="CZ124" s="125">
        <v>46142</v>
      </c>
      <c r="DA124" s="125">
        <v>46112</v>
      </c>
      <c r="DB124" s="125">
        <v>46081</v>
      </c>
      <c r="DC124" s="125">
        <v>46053</v>
      </c>
      <c r="DD124" s="125">
        <v>46022</v>
      </c>
      <c r="DE124" s="125">
        <v>45991</v>
      </c>
      <c r="DF124" s="125">
        <v>45961</v>
      </c>
      <c r="DG124" s="125">
        <v>45930</v>
      </c>
      <c r="DH124" s="125">
        <v>45900</v>
      </c>
      <c r="DI124" s="125">
        <v>45869</v>
      </c>
      <c r="DJ124" s="125">
        <v>45838</v>
      </c>
      <c r="DK124" s="125">
        <v>45808</v>
      </c>
      <c r="DL124" s="125">
        <v>45777</v>
      </c>
      <c r="DM124" s="125">
        <v>45747</v>
      </c>
      <c r="DN124" s="125">
        <v>45716</v>
      </c>
      <c r="DO124" s="125">
        <v>45688</v>
      </c>
      <c r="DP124" s="125">
        <v>45657</v>
      </c>
      <c r="DQ124" s="125">
        <v>45626</v>
      </c>
      <c r="DR124" s="125">
        <v>45596</v>
      </c>
      <c r="DS124" s="125">
        <v>45565</v>
      </c>
      <c r="DT124" s="125">
        <v>45535</v>
      </c>
      <c r="DU124" s="125">
        <v>45504</v>
      </c>
      <c r="DV124" s="125">
        <v>45473</v>
      </c>
      <c r="DW124" s="125">
        <v>45443</v>
      </c>
      <c r="DX124" s="126" t="s">
        <v>150</v>
      </c>
      <c r="DY124" s="126" t="s">
        <v>150</v>
      </c>
      <c r="DZ124" s="126" t="s">
        <v>150</v>
      </c>
      <c r="EA124" s="126" t="s">
        <v>150</v>
      </c>
      <c r="EB124" s="126" t="s">
        <v>150</v>
      </c>
      <c r="EC124" s="126" t="s">
        <v>150</v>
      </c>
      <c r="ED124" s="126" t="s">
        <v>150</v>
      </c>
      <c r="EE124" s="126" t="s">
        <v>150</v>
      </c>
      <c r="EF124" s="126" t="s">
        <v>150</v>
      </c>
      <c r="EG124" s="126" t="s">
        <v>150</v>
      </c>
      <c r="EH124" s="126" t="s">
        <v>150</v>
      </c>
      <c r="EI124" s="126" t="s">
        <v>150</v>
      </c>
      <c r="EJ124" s="126" t="s">
        <v>150</v>
      </c>
      <c r="EK124" s="126" t="s">
        <v>150</v>
      </c>
      <c r="EL124" s="126" t="s">
        <v>150</v>
      </c>
      <c r="EM124" s="126" t="s">
        <v>150</v>
      </c>
      <c r="EN124" s="126" t="s">
        <v>150</v>
      </c>
      <c r="EO124" s="126" t="s">
        <v>150</v>
      </c>
      <c r="EP124" s="126" t="s">
        <v>150</v>
      </c>
      <c r="EQ124" s="126" t="s">
        <v>150</v>
      </c>
      <c r="ER124" s="126" t="s">
        <v>150</v>
      </c>
      <c r="ES124" s="126" t="s">
        <v>150</v>
      </c>
      <c r="ET124" s="126" t="s">
        <v>150</v>
      </c>
      <c r="EU124" s="126" t="s">
        <v>150</v>
      </c>
      <c r="EV124" s="126" t="s">
        <v>150</v>
      </c>
      <c r="EW124" s="126" t="s">
        <v>151</v>
      </c>
      <c r="EX124" s="126" t="s">
        <v>152</v>
      </c>
      <c r="EY124" s="123">
        <v>224497.19557024</v>
      </c>
      <c r="EZ124" s="126" t="s">
        <v>153</v>
      </c>
      <c r="FA124" s="126" t="s">
        <v>144</v>
      </c>
      <c r="FB124" s="126" t="s">
        <v>144</v>
      </c>
      <c r="FC124" s="126" t="s">
        <v>144</v>
      </c>
      <c r="FD124" s="126" t="s">
        <v>144</v>
      </c>
      <c r="FE124" s="126" t="s">
        <v>144</v>
      </c>
      <c r="FF124" s="126" t="s">
        <v>144</v>
      </c>
      <c r="FG124" s="126" t="s">
        <v>144</v>
      </c>
      <c r="FH124" s="126" t="s">
        <v>144</v>
      </c>
      <c r="FI124" s="126" t="s">
        <v>144</v>
      </c>
      <c r="FJ124" s="126" t="s">
        <v>144</v>
      </c>
      <c r="FK124" s="126" t="s">
        <v>144</v>
      </c>
      <c r="FL124" s="126" t="s">
        <v>144</v>
      </c>
      <c r="FM124" s="126" t="s">
        <v>144</v>
      </c>
      <c r="FN124" s="126" t="s">
        <v>144</v>
      </c>
      <c r="FO124" s="126" t="s">
        <v>144</v>
      </c>
      <c r="FP124" s="126" t="s">
        <v>144</v>
      </c>
      <c r="FQ124" s="126" t="s">
        <v>144</v>
      </c>
      <c r="FR124" s="126" t="s">
        <v>144</v>
      </c>
      <c r="FS124" s="126" t="s">
        <v>144</v>
      </c>
      <c r="FT124" s="126" t="s">
        <v>144</v>
      </c>
      <c r="FU124" s="126" t="s">
        <v>144</v>
      </c>
      <c r="FV124" s="126" t="s">
        <v>144</v>
      </c>
      <c r="FW124" s="126" t="s">
        <v>144</v>
      </c>
      <c r="FX124" s="126" t="s">
        <v>144</v>
      </c>
      <c r="FY124" s="126" t="s">
        <v>144</v>
      </c>
      <c r="FZ124" s="126" t="s">
        <v>458</v>
      </c>
      <c r="GA124" s="126" t="s">
        <v>416</v>
      </c>
    </row>
    <row r="125" spans="1:183" ht="14.25" customHeight="1">
      <c r="A125" s="121">
        <v>123</v>
      </c>
      <c r="B125" s="121" t="s">
        <v>339</v>
      </c>
      <c r="C125" s="122">
        <v>2.5000000000000001E-5</v>
      </c>
      <c r="D125" s="122">
        <v>2.5000000000000001E-5</v>
      </c>
      <c r="E125" s="122">
        <v>2.63E-4</v>
      </c>
      <c r="F125" s="122">
        <v>2.99E-4</v>
      </c>
      <c r="G125" s="122">
        <v>2.7500000000000002E-4</v>
      </c>
      <c r="H125" s="122">
        <v>2.5599999999999999E-4</v>
      </c>
      <c r="I125" s="122">
        <v>0</v>
      </c>
      <c r="J125" s="122">
        <v>0</v>
      </c>
      <c r="K125" s="122">
        <v>2.9100000000000003E-4</v>
      </c>
      <c r="L125" s="122">
        <v>9.3099999999999997E-4</v>
      </c>
      <c r="M125" s="122">
        <v>9.3999999999999997E-4</v>
      </c>
      <c r="N125" s="122">
        <v>1.49E-3</v>
      </c>
      <c r="O125" s="122">
        <v>1.4920000000000001E-3</v>
      </c>
      <c r="P125" s="122">
        <v>1.4959999999999999E-3</v>
      </c>
      <c r="Q125" s="122">
        <v>1.5009999999999999E-3</v>
      </c>
      <c r="R125" s="122">
        <v>1.4940000000000001E-3</v>
      </c>
      <c r="S125" s="122">
        <v>1.498E-3</v>
      </c>
      <c r="T125" s="122">
        <v>1.903E-3</v>
      </c>
      <c r="U125" s="122">
        <v>2.0089999999999999E-3</v>
      </c>
      <c r="V125" s="122">
        <v>1.884E-3</v>
      </c>
      <c r="W125" s="122">
        <v>1.8879999999999999E-3</v>
      </c>
      <c r="X125" s="122">
        <v>2.085E-3</v>
      </c>
      <c r="Y125" s="122">
        <v>2.0929999999999998E-3</v>
      </c>
      <c r="Z125" s="122">
        <v>3.4740000000000001E-3</v>
      </c>
      <c r="AA125" s="122">
        <v>3.581E-3</v>
      </c>
      <c r="AB125" s="123">
        <v>1.8353999999999999E-2</v>
      </c>
      <c r="AC125" s="123">
        <v>1.8353999999999999E-2</v>
      </c>
      <c r="AD125" s="123">
        <v>0.19150800000000001</v>
      </c>
      <c r="AE125" s="123">
        <v>0.21778400000000001</v>
      </c>
      <c r="AF125" s="123">
        <v>0.19980200000000001</v>
      </c>
      <c r="AG125" s="123">
        <v>0.18610499999999999</v>
      </c>
      <c r="AH125" s="123">
        <v>0</v>
      </c>
      <c r="AI125" s="123">
        <v>0</v>
      </c>
      <c r="AJ125" s="123">
        <v>0.211725</v>
      </c>
      <c r="AK125" s="123">
        <v>0.67710400000000004</v>
      </c>
      <c r="AL125" s="123">
        <v>0.68406</v>
      </c>
      <c r="AM125" s="123">
        <v>1.0837399999999999</v>
      </c>
      <c r="AN125" s="123">
        <v>1.085288</v>
      </c>
      <c r="AO125" s="123">
        <v>1.0884050000000001</v>
      </c>
      <c r="AP125" s="123">
        <v>1.091596</v>
      </c>
      <c r="AQ125" s="123">
        <v>1.0869930000000001</v>
      </c>
      <c r="AR125" s="123">
        <v>1.0894250000000001</v>
      </c>
      <c r="AS125" s="123">
        <v>1.384128</v>
      </c>
      <c r="AT125" s="123">
        <v>1.460915</v>
      </c>
      <c r="AU125" s="123">
        <v>1.370482</v>
      </c>
      <c r="AV125" s="123">
        <v>1.3731469999999999</v>
      </c>
      <c r="AW125" s="123">
        <v>1.516635</v>
      </c>
      <c r="AX125" s="123">
        <v>1.5222560000000001</v>
      </c>
      <c r="AY125" s="123">
        <v>2.5267979999999999</v>
      </c>
      <c r="AZ125" s="123">
        <v>2.6044860000000001</v>
      </c>
      <c r="BA125" s="124">
        <v>0</v>
      </c>
      <c r="BB125" s="127">
        <v>-0.173154</v>
      </c>
      <c r="BC125" s="127">
        <v>-2.6276000000000001E-2</v>
      </c>
      <c r="BD125" s="128">
        <v>1.7982000000000001E-2</v>
      </c>
      <c r="BE125" s="128">
        <v>1.3697000000000001E-2</v>
      </c>
      <c r="BF125" s="128">
        <v>0.18610499999999999</v>
      </c>
      <c r="BG125" s="124">
        <v>0</v>
      </c>
      <c r="BH125" s="127">
        <v>-0.211725</v>
      </c>
      <c r="BI125" s="127">
        <v>-0.46537899999999999</v>
      </c>
      <c r="BJ125" s="127">
        <v>-6.9560000000000004E-3</v>
      </c>
      <c r="BK125" s="127">
        <v>-0.39967999999999998</v>
      </c>
      <c r="BL125" s="127">
        <v>-1.5479999999999999E-3</v>
      </c>
      <c r="BM125" s="127">
        <v>-3.117E-3</v>
      </c>
      <c r="BN125" s="127">
        <v>-3.1909999999999998E-3</v>
      </c>
      <c r="BO125" s="128">
        <v>4.6030000000000003E-3</v>
      </c>
      <c r="BP125" s="127">
        <v>-2.4320000000000001E-3</v>
      </c>
      <c r="BQ125" s="127">
        <v>-0.29470299999999999</v>
      </c>
      <c r="BR125" s="127">
        <v>-7.6786999999999994E-2</v>
      </c>
      <c r="BS125" s="128">
        <v>9.0432999999999999E-2</v>
      </c>
      <c r="BT125" s="127">
        <v>-2.6649999999999998E-3</v>
      </c>
      <c r="BU125" s="127">
        <v>-0.143488</v>
      </c>
      <c r="BV125" s="127">
        <v>-5.6210000000000001E-3</v>
      </c>
      <c r="BW125" s="127">
        <v>-1.004542</v>
      </c>
      <c r="BX125" s="127">
        <v>-7.7687999999999993E-2</v>
      </c>
      <c r="BY125" s="127">
        <v>-5.8484000000000001E-2</v>
      </c>
      <c r="BZ125" s="123">
        <v>0.25651094000000002</v>
      </c>
      <c r="CA125" s="123">
        <v>0.25651094000000002</v>
      </c>
      <c r="CB125" s="123">
        <v>2.4627277799999998</v>
      </c>
      <c r="CC125" s="123">
        <v>3.3055538100000001</v>
      </c>
      <c r="CD125" s="123">
        <v>2.96643173</v>
      </c>
      <c r="CE125" s="123">
        <v>2.9936800200000002</v>
      </c>
      <c r="CF125" s="123">
        <v>0</v>
      </c>
      <c r="CG125" s="123">
        <v>0</v>
      </c>
      <c r="CH125" s="123">
        <v>3.1620025900000002</v>
      </c>
      <c r="CI125" s="123">
        <v>10.13788495</v>
      </c>
      <c r="CJ125" s="123">
        <v>10.45809144</v>
      </c>
      <c r="CK125" s="123">
        <v>18.114338650000001</v>
      </c>
      <c r="CL125" s="123">
        <v>19.319908290000001</v>
      </c>
      <c r="CM125" s="123">
        <v>19.995495900000002</v>
      </c>
      <c r="CN125" s="123">
        <v>17.861437120000001</v>
      </c>
      <c r="CO125" s="123">
        <v>15.98749752</v>
      </c>
      <c r="CP125" s="123">
        <v>17.925255069999999</v>
      </c>
      <c r="CQ125" s="123">
        <v>26.321815489999999</v>
      </c>
      <c r="CR125" s="123">
        <v>26.453728779999999</v>
      </c>
      <c r="CS125" s="123">
        <v>24.767796090000001</v>
      </c>
      <c r="CT125" s="123">
        <v>26.06610251</v>
      </c>
      <c r="CU125" s="123">
        <v>26.661867149999999</v>
      </c>
      <c r="CV125" s="123">
        <v>25.70400201</v>
      </c>
      <c r="CW125" s="123">
        <v>38.695430950000002</v>
      </c>
      <c r="CX125" s="123">
        <v>36.196311229999999</v>
      </c>
      <c r="CY125" s="125">
        <v>46142</v>
      </c>
      <c r="CZ125" s="125">
        <v>46142</v>
      </c>
      <c r="DA125" s="125">
        <v>46112</v>
      </c>
      <c r="DB125" s="125">
        <v>46081</v>
      </c>
      <c r="DC125" s="125">
        <v>46053</v>
      </c>
      <c r="DD125" s="125">
        <v>46022</v>
      </c>
      <c r="DE125" s="125">
        <v>45961</v>
      </c>
      <c r="DF125" s="125">
        <v>45961</v>
      </c>
      <c r="DG125" s="125">
        <v>45930</v>
      </c>
      <c r="DH125" s="125">
        <v>45900</v>
      </c>
      <c r="DI125" s="125">
        <v>45869</v>
      </c>
      <c r="DJ125" s="125">
        <v>45838</v>
      </c>
      <c r="DK125" s="125">
        <v>45808</v>
      </c>
      <c r="DL125" s="125">
        <v>45777</v>
      </c>
      <c r="DM125" s="125">
        <v>45747</v>
      </c>
      <c r="DN125" s="125">
        <v>45716</v>
      </c>
      <c r="DO125" s="125">
        <v>45688</v>
      </c>
      <c r="DP125" s="125">
        <v>45657</v>
      </c>
      <c r="DQ125" s="125">
        <v>45626</v>
      </c>
      <c r="DR125" s="125">
        <v>45596</v>
      </c>
      <c r="DS125" s="125">
        <v>45565</v>
      </c>
      <c r="DT125" s="125">
        <v>45535</v>
      </c>
      <c r="DU125" s="125">
        <v>45504</v>
      </c>
      <c r="DV125" s="125">
        <v>45473</v>
      </c>
      <c r="DW125" s="125">
        <v>45443</v>
      </c>
      <c r="DX125" s="126" t="s">
        <v>150</v>
      </c>
      <c r="DY125" s="126" t="s">
        <v>150</v>
      </c>
      <c r="DZ125" s="126" t="s">
        <v>150</v>
      </c>
      <c r="EA125" s="126" t="s">
        <v>150</v>
      </c>
      <c r="EB125" s="126" t="s">
        <v>150</v>
      </c>
      <c r="EC125" s="126" t="s">
        <v>150</v>
      </c>
      <c r="ED125" s="126" t="s">
        <v>150</v>
      </c>
      <c r="EE125" s="126" t="s">
        <v>150</v>
      </c>
      <c r="EF125" s="126" t="s">
        <v>150</v>
      </c>
      <c r="EG125" s="126" t="s">
        <v>150</v>
      </c>
      <c r="EH125" s="126" t="s">
        <v>150</v>
      </c>
      <c r="EI125" s="126" t="s">
        <v>150</v>
      </c>
      <c r="EJ125" s="126" t="s">
        <v>150</v>
      </c>
      <c r="EK125" s="126" t="s">
        <v>150</v>
      </c>
      <c r="EL125" s="126" t="s">
        <v>150</v>
      </c>
      <c r="EM125" s="126" t="s">
        <v>150</v>
      </c>
      <c r="EN125" s="126" t="s">
        <v>150</v>
      </c>
      <c r="EO125" s="126" t="s">
        <v>150</v>
      </c>
      <c r="EP125" s="126" t="s">
        <v>150</v>
      </c>
      <c r="EQ125" s="126" t="s">
        <v>150</v>
      </c>
      <c r="ER125" s="126" t="s">
        <v>150</v>
      </c>
      <c r="ES125" s="126" t="s">
        <v>150</v>
      </c>
      <c r="ET125" s="126" t="s">
        <v>150</v>
      </c>
      <c r="EU125" s="126" t="s">
        <v>150</v>
      </c>
      <c r="EV125" s="126" t="s">
        <v>150</v>
      </c>
      <c r="EW125" s="126" t="s">
        <v>151</v>
      </c>
      <c r="EX125" s="126" t="s">
        <v>173</v>
      </c>
      <c r="EY125" s="123">
        <v>184116.64940883999</v>
      </c>
      <c r="EZ125" s="126" t="s">
        <v>153</v>
      </c>
      <c r="FA125" s="126" t="s">
        <v>144</v>
      </c>
      <c r="FB125" s="126" t="s">
        <v>144</v>
      </c>
      <c r="FC125" s="126" t="s">
        <v>144</v>
      </c>
      <c r="FD125" s="126" t="s">
        <v>144</v>
      </c>
      <c r="FE125" s="126" t="s">
        <v>144</v>
      </c>
      <c r="FF125" s="126" t="s">
        <v>144</v>
      </c>
      <c r="FG125" s="126" t="s">
        <v>144</v>
      </c>
      <c r="FH125" s="126" t="s">
        <v>144</v>
      </c>
      <c r="FI125" s="126" t="s">
        <v>144</v>
      </c>
      <c r="FJ125" s="126" t="s">
        <v>144</v>
      </c>
      <c r="FK125" s="126" t="s">
        <v>144</v>
      </c>
      <c r="FL125" s="126" t="s">
        <v>144</v>
      </c>
      <c r="FM125" s="126" t="s">
        <v>196</v>
      </c>
      <c r="FN125" s="126" t="s">
        <v>157</v>
      </c>
      <c r="FO125" s="126" t="s">
        <v>157</v>
      </c>
      <c r="FP125" s="126" t="s">
        <v>157</v>
      </c>
      <c r="FQ125" s="126" t="s">
        <v>157</v>
      </c>
      <c r="FR125" s="126" t="s">
        <v>157</v>
      </c>
      <c r="FS125" s="126" t="s">
        <v>196</v>
      </c>
      <c r="FT125" s="126" t="s">
        <v>196</v>
      </c>
      <c r="FU125" s="126" t="s">
        <v>196</v>
      </c>
      <c r="FV125" s="126" t="s">
        <v>196</v>
      </c>
      <c r="FW125" s="126" t="s">
        <v>196</v>
      </c>
      <c r="FX125" s="126" t="s">
        <v>196</v>
      </c>
      <c r="FY125" s="126" t="s">
        <v>157</v>
      </c>
      <c r="FZ125" s="126" t="s">
        <v>211</v>
      </c>
      <c r="GA125" s="126" t="s">
        <v>212</v>
      </c>
    </row>
    <row r="126" spans="1:183" ht="14.25" customHeight="1">
      <c r="A126" s="121">
        <v>124</v>
      </c>
      <c r="B126" s="121" t="s">
        <v>347</v>
      </c>
      <c r="C126" s="122">
        <v>2.5000000000000001E-5</v>
      </c>
      <c r="D126" s="122">
        <v>2.5000000000000001E-5</v>
      </c>
      <c r="E126" s="122">
        <v>2.4000000000000001E-5</v>
      </c>
      <c r="F126" s="122">
        <v>2.4000000000000001E-5</v>
      </c>
      <c r="G126" s="122">
        <v>2.5000000000000001E-5</v>
      </c>
      <c r="H126" s="122">
        <v>2.5000000000000001E-5</v>
      </c>
      <c r="I126" s="121"/>
      <c r="J126" s="121"/>
      <c r="K126" s="121"/>
      <c r="L126" s="121"/>
      <c r="M126" s="121"/>
      <c r="N126" s="121"/>
      <c r="O126" s="121"/>
      <c r="P126" s="121"/>
      <c r="Q126" s="121"/>
      <c r="R126" s="121"/>
      <c r="S126" s="121"/>
      <c r="T126" s="121"/>
      <c r="U126" s="121"/>
      <c r="V126" s="121"/>
      <c r="W126" s="121"/>
      <c r="X126" s="121"/>
      <c r="Y126" s="121"/>
      <c r="Z126" s="121"/>
      <c r="AA126" s="121"/>
      <c r="AB126" s="123">
        <v>1.8345E-2</v>
      </c>
      <c r="AC126" s="123">
        <v>1.8345E-2</v>
      </c>
      <c r="AD126" s="123">
        <v>1.7625999999999999E-2</v>
      </c>
      <c r="AE126" s="123">
        <v>1.7625999999999999E-2</v>
      </c>
      <c r="AF126" s="123">
        <v>1.8114000000000002E-2</v>
      </c>
      <c r="AG126" s="123">
        <v>1.8322999999999999E-2</v>
      </c>
      <c r="AH126" s="126"/>
      <c r="AI126" s="126"/>
      <c r="AJ126" s="126"/>
      <c r="AK126" s="126"/>
      <c r="AL126" s="126"/>
      <c r="AM126" s="126"/>
      <c r="AN126" s="126"/>
      <c r="AO126" s="126"/>
      <c r="AP126" s="126"/>
      <c r="AQ126" s="126"/>
      <c r="AR126" s="126"/>
      <c r="AS126" s="126"/>
      <c r="AT126" s="126"/>
      <c r="AU126" s="126"/>
      <c r="AV126" s="126"/>
      <c r="AW126" s="126"/>
      <c r="AX126" s="126"/>
      <c r="AY126" s="126"/>
      <c r="AZ126" s="126"/>
      <c r="BA126" s="124">
        <v>0</v>
      </c>
      <c r="BB126" s="128">
        <v>7.1900000000000002E-4</v>
      </c>
      <c r="BC126" s="124">
        <v>0</v>
      </c>
      <c r="BD126" s="127">
        <v>-4.8799999999999999E-4</v>
      </c>
      <c r="BE126" s="127">
        <v>-2.0900000000000001E-4</v>
      </c>
      <c r="BF126" s="128">
        <v>1.8322999999999999E-2</v>
      </c>
      <c r="BG126" s="126"/>
      <c r="BH126" s="126"/>
      <c r="BI126" s="126"/>
      <c r="BJ126" s="126"/>
      <c r="BK126" s="126"/>
      <c r="BL126" s="126"/>
      <c r="BM126" s="126"/>
      <c r="BN126" s="126"/>
      <c r="BO126" s="126"/>
      <c r="BP126" s="126"/>
      <c r="BQ126" s="126"/>
      <c r="BR126" s="126"/>
      <c r="BS126" s="126"/>
      <c r="BT126" s="126"/>
      <c r="BU126" s="126"/>
      <c r="BV126" s="126"/>
      <c r="BW126" s="126"/>
      <c r="BX126" s="126"/>
      <c r="BY126" s="126"/>
      <c r="BZ126" s="123">
        <v>0.25638516</v>
      </c>
      <c r="CA126" s="123">
        <v>0.25638516</v>
      </c>
      <c r="CB126" s="123">
        <v>0.22666437</v>
      </c>
      <c r="CC126" s="123">
        <v>0.26752972000000003</v>
      </c>
      <c r="CD126" s="123">
        <v>0.26893597000000002</v>
      </c>
      <c r="CE126" s="123">
        <v>0.29474328999999999</v>
      </c>
      <c r="CF126" s="126"/>
      <c r="CG126" s="126"/>
      <c r="CH126" s="126"/>
      <c r="CI126" s="126"/>
      <c r="CJ126" s="126"/>
      <c r="CK126" s="126"/>
      <c r="CL126" s="126"/>
      <c r="CM126" s="126"/>
      <c r="CN126" s="126"/>
      <c r="CO126" s="126"/>
      <c r="CP126" s="126"/>
      <c r="CQ126" s="126"/>
      <c r="CR126" s="126"/>
      <c r="CS126" s="126"/>
      <c r="CT126" s="126"/>
      <c r="CU126" s="126"/>
      <c r="CV126" s="126"/>
      <c r="CW126" s="126"/>
      <c r="CX126" s="126"/>
      <c r="CY126" s="125">
        <v>46142</v>
      </c>
      <c r="CZ126" s="125">
        <v>46142</v>
      </c>
      <c r="DA126" s="125">
        <v>46112</v>
      </c>
      <c r="DB126" s="125">
        <v>46081</v>
      </c>
      <c r="DC126" s="125">
        <v>46053</v>
      </c>
      <c r="DD126" s="125">
        <v>46022</v>
      </c>
      <c r="DE126" s="126"/>
      <c r="DF126" s="126"/>
      <c r="DG126" s="126"/>
      <c r="DH126" s="126"/>
      <c r="DI126" s="126"/>
      <c r="DJ126" s="126"/>
      <c r="DK126" s="126"/>
      <c r="DL126" s="126"/>
      <c r="DM126" s="126"/>
      <c r="DN126" s="126"/>
      <c r="DO126" s="126"/>
      <c r="DP126" s="126"/>
      <c r="DQ126" s="126"/>
      <c r="DR126" s="126"/>
      <c r="DS126" s="126"/>
      <c r="DT126" s="126"/>
      <c r="DU126" s="126"/>
      <c r="DV126" s="126"/>
      <c r="DW126" s="126"/>
      <c r="DX126" s="126" t="s">
        <v>150</v>
      </c>
      <c r="DY126" s="126" t="s">
        <v>150</v>
      </c>
      <c r="DZ126" s="126" t="s">
        <v>150</v>
      </c>
      <c r="EA126" s="126" t="s">
        <v>150</v>
      </c>
      <c r="EB126" s="126" t="s">
        <v>150</v>
      </c>
      <c r="EC126" s="126" t="s">
        <v>150</v>
      </c>
      <c r="ED126" s="126"/>
      <c r="EE126" s="126"/>
      <c r="EF126" s="126"/>
      <c r="EG126" s="126"/>
      <c r="EH126" s="126"/>
      <c r="EI126" s="126"/>
      <c r="EJ126" s="126"/>
      <c r="EK126" s="126"/>
      <c r="EL126" s="126"/>
      <c r="EM126" s="126"/>
      <c r="EN126" s="126"/>
      <c r="EO126" s="126"/>
      <c r="EP126" s="126"/>
      <c r="EQ126" s="126"/>
      <c r="ER126" s="126"/>
      <c r="ES126" s="126"/>
      <c r="ET126" s="126"/>
      <c r="EU126" s="126"/>
      <c r="EV126" s="126"/>
      <c r="EW126" s="126" t="s">
        <v>151</v>
      </c>
      <c r="EX126" s="126" t="s">
        <v>152</v>
      </c>
      <c r="EY126" s="123">
        <v>213.77992911000001</v>
      </c>
      <c r="EZ126" s="126"/>
      <c r="FA126" s="126" t="s">
        <v>196</v>
      </c>
      <c r="FB126" s="126" t="s">
        <v>196</v>
      </c>
      <c r="FC126" s="126" t="s">
        <v>196</v>
      </c>
      <c r="FD126" s="126" t="s">
        <v>144</v>
      </c>
      <c r="FE126" s="126" t="s">
        <v>196</v>
      </c>
      <c r="FF126" s="126" t="s">
        <v>196</v>
      </c>
      <c r="FG126" s="126"/>
      <c r="FH126" s="126"/>
      <c r="FI126" s="126"/>
      <c r="FJ126" s="126"/>
      <c r="FK126" s="126"/>
      <c r="FL126" s="126"/>
      <c r="FM126" s="126"/>
      <c r="FN126" s="126"/>
      <c r="FO126" s="126"/>
      <c r="FP126" s="126"/>
      <c r="FQ126" s="126"/>
      <c r="FR126" s="126"/>
      <c r="FS126" s="126"/>
      <c r="FT126" s="126"/>
      <c r="FU126" s="126"/>
      <c r="FV126" s="126"/>
      <c r="FW126" s="126"/>
      <c r="FX126" s="126"/>
      <c r="FY126" s="126"/>
      <c r="FZ126" s="126" t="s">
        <v>232</v>
      </c>
      <c r="GA126" s="126" t="s">
        <v>233</v>
      </c>
    </row>
    <row r="127" spans="1:183" ht="14.25" customHeight="1">
      <c r="A127" s="121">
        <v>125</v>
      </c>
      <c r="B127" s="121" t="s">
        <v>380</v>
      </c>
      <c r="C127" s="122">
        <v>2.3E-5</v>
      </c>
      <c r="D127" s="122">
        <v>2.3E-5</v>
      </c>
      <c r="E127" s="122">
        <v>2.3E-5</v>
      </c>
      <c r="F127" s="122">
        <v>2.3E-5</v>
      </c>
      <c r="G127" s="122">
        <v>2.3E-5</v>
      </c>
      <c r="H127" s="122">
        <v>2.3E-5</v>
      </c>
      <c r="I127" s="122">
        <v>2.3E-5</v>
      </c>
      <c r="J127" s="122">
        <v>2.3E-5</v>
      </c>
      <c r="K127" s="122">
        <v>2.3E-5</v>
      </c>
      <c r="L127" s="122">
        <v>2.3E-5</v>
      </c>
      <c r="M127" s="122">
        <v>2.3E-5</v>
      </c>
      <c r="N127" s="122">
        <v>2.3E-5</v>
      </c>
      <c r="O127" s="122">
        <v>2.3E-5</v>
      </c>
      <c r="P127" s="122">
        <v>2.3E-5</v>
      </c>
      <c r="Q127" s="122">
        <v>2.3E-5</v>
      </c>
      <c r="R127" s="122">
        <v>2.3E-5</v>
      </c>
      <c r="S127" s="122">
        <v>2.3E-5</v>
      </c>
      <c r="T127" s="122">
        <v>2.3E-5</v>
      </c>
      <c r="U127" s="122">
        <v>2.3E-5</v>
      </c>
      <c r="V127" s="122">
        <v>2.3E-5</v>
      </c>
      <c r="W127" s="122">
        <v>2.3E-5</v>
      </c>
      <c r="X127" s="122">
        <v>2.3E-5</v>
      </c>
      <c r="Y127" s="122">
        <v>2.3E-5</v>
      </c>
      <c r="Z127" s="122">
        <v>2.3E-5</v>
      </c>
      <c r="AA127" s="121"/>
      <c r="AB127" s="123">
        <v>1.7000000000000001E-2</v>
      </c>
      <c r="AC127" s="123">
        <v>1.7000000000000001E-2</v>
      </c>
      <c r="AD127" s="123">
        <v>1.7000000000000001E-2</v>
      </c>
      <c r="AE127" s="123">
        <v>1.7000000000000001E-2</v>
      </c>
      <c r="AF127" s="123">
        <v>1.7000000000000001E-2</v>
      </c>
      <c r="AG127" s="123">
        <v>1.7000000000000001E-2</v>
      </c>
      <c r="AH127" s="123">
        <v>1.7000000000000001E-2</v>
      </c>
      <c r="AI127" s="123">
        <v>1.7000000000000001E-2</v>
      </c>
      <c r="AJ127" s="123">
        <v>1.7000000000000001E-2</v>
      </c>
      <c r="AK127" s="123">
        <v>1.7000000000000001E-2</v>
      </c>
      <c r="AL127" s="123">
        <v>1.7000000000000001E-2</v>
      </c>
      <c r="AM127" s="123">
        <v>1.7000000000000001E-2</v>
      </c>
      <c r="AN127" s="123">
        <v>1.7000000000000001E-2</v>
      </c>
      <c r="AO127" s="123">
        <v>1.7000000000000001E-2</v>
      </c>
      <c r="AP127" s="123">
        <v>1.7000000000000001E-2</v>
      </c>
      <c r="AQ127" s="123">
        <v>1.7000000000000001E-2</v>
      </c>
      <c r="AR127" s="123">
        <v>1.7000000000000001E-2</v>
      </c>
      <c r="AS127" s="123">
        <v>1.7000000000000001E-2</v>
      </c>
      <c r="AT127" s="123">
        <v>1.7000000000000001E-2</v>
      </c>
      <c r="AU127" s="123">
        <v>1.7000000000000001E-2</v>
      </c>
      <c r="AV127" s="123">
        <v>1.7000000000000001E-2</v>
      </c>
      <c r="AW127" s="123">
        <v>1.7000000000000001E-2</v>
      </c>
      <c r="AX127" s="123">
        <v>1.7000000000000001E-2</v>
      </c>
      <c r="AY127" s="123">
        <v>1.7000000000000001E-2</v>
      </c>
      <c r="AZ127" s="126"/>
      <c r="BA127" s="124">
        <v>0</v>
      </c>
      <c r="BB127" s="124">
        <v>0</v>
      </c>
      <c r="BC127" s="124">
        <v>0</v>
      </c>
      <c r="BD127" s="124">
        <v>0</v>
      </c>
      <c r="BE127" s="124">
        <v>0</v>
      </c>
      <c r="BF127" s="124">
        <v>0</v>
      </c>
      <c r="BG127" s="124">
        <v>0</v>
      </c>
      <c r="BH127" s="124">
        <v>0</v>
      </c>
      <c r="BI127" s="124">
        <v>0</v>
      </c>
      <c r="BJ127" s="124">
        <v>0</v>
      </c>
      <c r="BK127" s="124">
        <v>0</v>
      </c>
      <c r="BL127" s="124">
        <v>0</v>
      </c>
      <c r="BM127" s="124">
        <v>0</v>
      </c>
      <c r="BN127" s="124">
        <v>0</v>
      </c>
      <c r="BO127" s="124">
        <v>0</v>
      </c>
      <c r="BP127" s="124">
        <v>0</v>
      </c>
      <c r="BQ127" s="124">
        <v>0</v>
      </c>
      <c r="BR127" s="124">
        <v>0</v>
      </c>
      <c r="BS127" s="124">
        <v>0</v>
      </c>
      <c r="BT127" s="124">
        <v>0</v>
      </c>
      <c r="BU127" s="124">
        <v>0</v>
      </c>
      <c r="BV127" s="124">
        <v>0</v>
      </c>
      <c r="BW127" s="124">
        <v>0</v>
      </c>
      <c r="BX127" s="128">
        <v>1.7000000000000001E-2</v>
      </c>
      <c r="BY127" s="126"/>
      <c r="BZ127" s="123">
        <v>0.28414910999999998</v>
      </c>
      <c r="CA127" s="123">
        <v>0.28414910999999998</v>
      </c>
      <c r="CB127" s="123">
        <v>0.28414910999999998</v>
      </c>
      <c r="CC127" s="123">
        <v>0.28414910999999998</v>
      </c>
      <c r="CD127" s="123">
        <v>0.28414910999999998</v>
      </c>
      <c r="CE127" s="123">
        <v>0.28414910999999998</v>
      </c>
      <c r="CF127" s="123">
        <v>0.28414910999999998</v>
      </c>
      <c r="CG127" s="123">
        <v>0.28414910999999998</v>
      </c>
      <c r="CH127" s="123">
        <v>0.28414910999999998</v>
      </c>
      <c r="CI127" s="123">
        <v>0.28414910999999998</v>
      </c>
      <c r="CJ127" s="123">
        <v>0.28414910999999998</v>
      </c>
      <c r="CK127" s="123">
        <v>0.28414910999999998</v>
      </c>
      <c r="CL127" s="123">
        <v>0.3232872</v>
      </c>
      <c r="CM127" s="123">
        <v>0.3232872</v>
      </c>
      <c r="CN127" s="123">
        <v>0.3232872</v>
      </c>
      <c r="CO127" s="123">
        <v>0.3232872</v>
      </c>
      <c r="CP127" s="123">
        <v>0.3232872</v>
      </c>
      <c r="CQ127" s="123">
        <v>0.3232872</v>
      </c>
      <c r="CR127" s="123">
        <v>0.26033831000000002</v>
      </c>
      <c r="CS127" s="123">
        <v>0.26033831000000002</v>
      </c>
      <c r="CT127" s="123">
        <v>0.26033831000000002</v>
      </c>
      <c r="CU127" s="123">
        <v>0.26033831000000002</v>
      </c>
      <c r="CV127" s="123">
        <v>0.26033831000000002</v>
      </c>
      <c r="CW127" s="123">
        <v>0.26033831000000002</v>
      </c>
      <c r="CX127" s="126"/>
      <c r="CY127" s="125">
        <v>45838</v>
      </c>
      <c r="CZ127" s="125">
        <v>45838</v>
      </c>
      <c r="DA127" s="125">
        <v>45838</v>
      </c>
      <c r="DB127" s="125">
        <v>45838</v>
      </c>
      <c r="DC127" s="125">
        <v>45838</v>
      </c>
      <c r="DD127" s="125">
        <v>45838</v>
      </c>
      <c r="DE127" s="125">
        <v>45838</v>
      </c>
      <c r="DF127" s="125">
        <v>45838</v>
      </c>
      <c r="DG127" s="125">
        <v>45838</v>
      </c>
      <c r="DH127" s="125">
        <v>45838</v>
      </c>
      <c r="DI127" s="125">
        <v>45838</v>
      </c>
      <c r="DJ127" s="125">
        <v>45838</v>
      </c>
      <c r="DK127" s="125">
        <v>45657</v>
      </c>
      <c r="DL127" s="125">
        <v>45657</v>
      </c>
      <c r="DM127" s="125">
        <v>45657</v>
      </c>
      <c r="DN127" s="125">
        <v>45657</v>
      </c>
      <c r="DO127" s="125">
        <v>45657</v>
      </c>
      <c r="DP127" s="125">
        <v>45657</v>
      </c>
      <c r="DQ127" s="125">
        <v>45473</v>
      </c>
      <c r="DR127" s="125">
        <v>45473</v>
      </c>
      <c r="DS127" s="125">
        <v>45473</v>
      </c>
      <c r="DT127" s="125">
        <v>45473</v>
      </c>
      <c r="DU127" s="125">
        <v>45473</v>
      </c>
      <c r="DV127" s="125">
        <v>45473</v>
      </c>
      <c r="DW127" s="126"/>
      <c r="DX127" s="126" t="s">
        <v>150</v>
      </c>
      <c r="DY127" s="126" t="s">
        <v>150</v>
      </c>
      <c r="DZ127" s="126" t="s">
        <v>150</v>
      </c>
      <c r="EA127" s="126" t="s">
        <v>150</v>
      </c>
      <c r="EB127" s="126" t="s">
        <v>150</v>
      </c>
      <c r="EC127" s="126" t="s">
        <v>150</v>
      </c>
      <c r="ED127" s="126" t="s">
        <v>150</v>
      </c>
      <c r="EE127" s="126" t="s">
        <v>150</v>
      </c>
      <c r="EF127" s="126" t="s">
        <v>150</v>
      </c>
      <c r="EG127" s="126" t="s">
        <v>150</v>
      </c>
      <c r="EH127" s="126" t="s">
        <v>150</v>
      </c>
      <c r="EI127" s="126" t="s">
        <v>150</v>
      </c>
      <c r="EJ127" s="126" t="s">
        <v>150</v>
      </c>
      <c r="EK127" s="126" t="s">
        <v>150</v>
      </c>
      <c r="EL127" s="126" t="s">
        <v>150</v>
      </c>
      <c r="EM127" s="126" t="s">
        <v>150</v>
      </c>
      <c r="EN127" s="126" t="s">
        <v>150</v>
      </c>
      <c r="EO127" s="126" t="s">
        <v>150</v>
      </c>
      <c r="EP127" s="126" t="s">
        <v>150</v>
      </c>
      <c r="EQ127" s="126" t="s">
        <v>150</v>
      </c>
      <c r="ER127" s="126" t="s">
        <v>150</v>
      </c>
      <c r="ES127" s="126" t="s">
        <v>150</v>
      </c>
      <c r="ET127" s="126" t="s">
        <v>150</v>
      </c>
      <c r="EU127" s="126" t="s">
        <v>150</v>
      </c>
      <c r="EV127" s="126"/>
      <c r="EW127" s="126" t="s">
        <v>151</v>
      </c>
      <c r="EX127" s="126" t="s">
        <v>152</v>
      </c>
      <c r="EY127" s="123">
        <v>71.26895159</v>
      </c>
      <c r="EZ127" s="126"/>
      <c r="FA127" s="126" t="s">
        <v>144</v>
      </c>
      <c r="FB127" s="126" t="s">
        <v>144</v>
      </c>
      <c r="FC127" s="126" t="s">
        <v>144</v>
      </c>
      <c r="FD127" s="126" t="s">
        <v>144</v>
      </c>
      <c r="FE127" s="126" t="s">
        <v>144</v>
      </c>
      <c r="FF127" s="126" t="s">
        <v>144</v>
      </c>
      <c r="FG127" s="126" t="s">
        <v>157</v>
      </c>
      <c r="FH127" s="126" t="s">
        <v>157</v>
      </c>
      <c r="FI127" s="126" t="s">
        <v>157</v>
      </c>
      <c r="FJ127" s="126" t="s">
        <v>157</v>
      </c>
      <c r="FK127" s="126" t="s">
        <v>157</v>
      </c>
      <c r="FL127" s="126" t="s">
        <v>157</v>
      </c>
      <c r="FM127" s="126" t="s">
        <v>144</v>
      </c>
      <c r="FN127" s="126" t="s">
        <v>144</v>
      </c>
      <c r="FO127" s="126" t="s">
        <v>144</v>
      </c>
      <c r="FP127" s="126" t="s">
        <v>144</v>
      </c>
      <c r="FQ127" s="126" t="s">
        <v>144</v>
      </c>
      <c r="FR127" s="126" t="s">
        <v>144</v>
      </c>
      <c r="FS127" s="126" t="s">
        <v>144</v>
      </c>
      <c r="FT127" s="126" t="s">
        <v>144</v>
      </c>
      <c r="FU127" s="126" t="s">
        <v>144</v>
      </c>
      <c r="FV127" s="126" t="s">
        <v>157</v>
      </c>
      <c r="FW127" s="126" t="s">
        <v>157</v>
      </c>
      <c r="FX127" s="126" t="s">
        <v>157</v>
      </c>
      <c r="FY127" s="126"/>
      <c r="FZ127" s="126" t="s">
        <v>381</v>
      </c>
      <c r="GA127" s="126" t="s">
        <v>382</v>
      </c>
    </row>
    <row r="128" spans="1:183" ht="14.25" customHeight="1">
      <c r="A128" s="121">
        <v>126</v>
      </c>
      <c r="B128" s="121" t="s">
        <v>472</v>
      </c>
      <c r="C128" s="122">
        <v>2.3E-5</v>
      </c>
      <c r="D128" s="122">
        <v>2.3E-5</v>
      </c>
      <c r="E128" s="122">
        <v>2.3E-5</v>
      </c>
      <c r="F128" s="122">
        <v>2.3E-5</v>
      </c>
      <c r="G128" s="122">
        <v>2.3E-5</v>
      </c>
      <c r="H128" s="122">
        <v>2.3E-5</v>
      </c>
      <c r="I128" s="122">
        <v>1.5E-5</v>
      </c>
      <c r="J128" s="122">
        <v>1.5E-5</v>
      </c>
      <c r="K128" s="122">
        <v>3.4999999999999997E-5</v>
      </c>
      <c r="L128" s="122">
        <v>5.8999999999999998E-5</v>
      </c>
      <c r="M128" s="122">
        <v>5.8999999999999998E-5</v>
      </c>
      <c r="N128" s="122">
        <v>4.8999999999999998E-5</v>
      </c>
      <c r="O128" s="122">
        <v>4.8999999999999998E-5</v>
      </c>
      <c r="P128" s="122">
        <v>4.6E-5</v>
      </c>
      <c r="Q128" s="122">
        <v>4.6E-5</v>
      </c>
      <c r="R128" s="122">
        <v>4.6E-5</v>
      </c>
      <c r="S128" s="122">
        <v>4.6E-5</v>
      </c>
      <c r="T128" s="122">
        <v>4.6E-5</v>
      </c>
      <c r="U128" s="122">
        <v>4.6E-5</v>
      </c>
      <c r="V128" s="122">
        <v>5.3999999999999998E-5</v>
      </c>
      <c r="W128" s="122">
        <v>5.3999999999999998E-5</v>
      </c>
      <c r="X128" s="122">
        <v>5.3999999999999998E-5</v>
      </c>
      <c r="Y128" s="122">
        <v>1.2999999999999999E-5</v>
      </c>
      <c r="Z128" s="122">
        <v>1.2999999999999999E-5</v>
      </c>
      <c r="AA128" s="121"/>
      <c r="AB128" s="123">
        <v>1.6972000000000001E-2</v>
      </c>
      <c r="AC128" s="123">
        <v>1.6972000000000001E-2</v>
      </c>
      <c r="AD128" s="123">
        <v>1.6972000000000001E-2</v>
      </c>
      <c r="AE128" s="123">
        <v>1.6972000000000001E-2</v>
      </c>
      <c r="AF128" s="123">
        <v>1.6972000000000001E-2</v>
      </c>
      <c r="AG128" s="123">
        <v>1.6972000000000001E-2</v>
      </c>
      <c r="AH128" s="123">
        <v>1.1119E-2</v>
      </c>
      <c r="AI128" s="123">
        <v>1.1119E-2</v>
      </c>
      <c r="AJ128" s="123">
        <v>2.5122999999999999E-2</v>
      </c>
      <c r="AK128" s="123">
        <v>4.3199000000000001E-2</v>
      </c>
      <c r="AL128" s="123">
        <v>4.3199000000000001E-2</v>
      </c>
      <c r="AM128" s="123">
        <v>3.5992000000000003E-2</v>
      </c>
      <c r="AN128" s="123">
        <v>3.5992000000000003E-2</v>
      </c>
      <c r="AO128" s="123">
        <v>3.3223000000000003E-2</v>
      </c>
      <c r="AP128" s="123">
        <v>3.3223000000000003E-2</v>
      </c>
      <c r="AQ128" s="123">
        <v>3.3223000000000003E-2</v>
      </c>
      <c r="AR128" s="123">
        <v>3.3223000000000003E-2</v>
      </c>
      <c r="AS128" s="123">
        <v>3.3223000000000003E-2</v>
      </c>
      <c r="AT128" s="123">
        <v>3.3223000000000003E-2</v>
      </c>
      <c r="AU128" s="123">
        <v>3.8954000000000003E-2</v>
      </c>
      <c r="AV128" s="123">
        <v>3.8954000000000003E-2</v>
      </c>
      <c r="AW128" s="123">
        <v>3.8954000000000003E-2</v>
      </c>
      <c r="AX128" s="123">
        <v>9.6860000000000002E-3</v>
      </c>
      <c r="AY128" s="123">
        <v>9.6860000000000002E-3</v>
      </c>
      <c r="AZ128" s="126"/>
      <c r="BA128" s="124">
        <v>0</v>
      </c>
      <c r="BB128" s="124">
        <v>0</v>
      </c>
      <c r="BC128" s="124">
        <v>0</v>
      </c>
      <c r="BD128" s="124">
        <v>0</v>
      </c>
      <c r="BE128" s="124">
        <v>0</v>
      </c>
      <c r="BF128" s="128">
        <v>5.8529999999999997E-3</v>
      </c>
      <c r="BG128" s="124">
        <v>0</v>
      </c>
      <c r="BH128" s="127">
        <v>-1.4004000000000001E-2</v>
      </c>
      <c r="BI128" s="127">
        <v>-1.8075999999999998E-2</v>
      </c>
      <c r="BJ128" s="124">
        <v>0</v>
      </c>
      <c r="BK128" s="128">
        <v>7.2069999999999999E-3</v>
      </c>
      <c r="BL128" s="124">
        <v>0</v>
      </c>
      <c r="BM128" s="128">
        <v>2.7690000000000002E-3</v>
      </c>
      <c r="BN128" s="124">
        <v>0</v>
      </c>
      <c r="BO128" s="124">
        <v>0</v>
      </c>
      <c r="BP128" s="124">
        <v>0</v>
      </c>
      <c r="BQ128" s="124">
        <v>0</v>
      </c>
      <c r="BR128" s="124">
        <v>0</v>
      </c>
      <c r="BS128" s="127">
        <v>-5.731E-3</v>
      </c>
      <c r="BT128" s="124">
        <v>0</v>
      </c>
      <c r="BU128" s="124">
        <v>0</v>
      </c>
      <c r="BV128" s="128">
        <v>2.9267999999999999E-2</v>
      </c>
      <c r="BW128" s="124">
        <v>0</v>
      </c>
      <c r="BX128" s="128">
        <v>9.6860000000000002E-3</v>
      </c>
      <c r="BY128" s="126"/>
      <c r="BZ128" s="123">
        <v>0.21825415000000001</v>
      </c>
      <c r="CA128" s="123">
        <v>0.21825415000000001</v>
      </c>
      <c r="CB128" s="123">
        <v>0.21825415000000001</v>
      </c>
      <c r="CC128" s="123">
        <v>0.25760322000000002</v>
      </c>
      <c r="CD128" s="123">
        <v>0.25198085999999997</v>
      </c>
      <c r="CE128" s="123">
        <v>0.27301113999999999</v>
      </c>
      <c r="CF128" s="123">
        <v>0.18065186</v>
      </c>
      <c r="CG128" s="123">
        <v>0.17962571999999999</v>
      </c>
      <c r="CH128" s="123">
        <v>0.37519891999999999</v>
      </c>
      <c r="CI128" s="123">
        <v>0.64679354</v>
      </c>
      <c r="CJ128" s="123">
        <v>0.66043781999999995</v>
      </c>
      <c r="CK128" s="123">
        <v>0.60159381000000001</v>
      </c>
      <c r="CL128" s="123">
        <v>0.64071668999999998</v>
      </c>
      <c r="CM128" s="123">
        <v>0.61035218000000002</v>
      </c>
      <c r="CN128" s="123">
        <v>0.54361735</v>
      </c>
      <c r="CO128" s="123">
        <v>0.48864402000000001</v>
      </c>
      <c r="CP128" s="123">
        <v>0.54664685000000002</v>
      </c>
      <c r="CQ128" s="123">
        <v>0.63179827</v>
      </c>
      <c r="CR128" s="123">
        <v>0.60159026000000004</v>
      </c>
      <c r="CS128" s="123">
        <v>0.70398934999999996</v>
      </c>
      <c r="CT128" s="123">
        <v>0.73945393999999998</v>
      </c>
      <c r="CU128" s="123">
        <v>0.68479652000000002</v>
      </c>
      <c r="CV128" s="123">
        <v>0.16355262000000001</v>
      </c>
      <c r="CW128" s="123">
        <v>0.14833157999999999</v>
      </c>
      <c r="CX128" s="126"/>
      <c r="CY128" s="125">
        <v>46112</v>
      </c>
      <c r="CZ128" s="125">
        <v>46112</v>
      </c>
      <c r="DA128" s="125">
        <v>46112</v>
      </c>
      <c r="DB128" s="125">
        <v>46081</v>
      </c>
      <c r="DC128" s="125">
        <v>46053</v>
      </c>
      <c r="DD128" s="125">
        <v>46022</v>
      </c>
      <c r="DE128" s="125">
        <v>45991</v>
      </c>
      <c r="DF128" s="125">
        <v>45961</v>
      </c>
      <c r="DG128" s="125">
        <v>45930</v>
      </c>
      <c r="DH128" s="125">
        <v>45900</v>
      </c>
      <c r="DI128" s="125">
        <v>45869</v>
      </c>
      <c r="DJ128" s="125">
        <v>45838</v>
      </c>
      <c r="DK128" s="125">
        <v>45808</v>
      </c>
      <c r="DL128" s="125">
        <v>45777</v>
      </c>
      <c r="DM128" s="125">
        <v>45747</v>
      </c>
      <c r="DN128" s="125">
        <v>45716</v>
      </c>
      <c r="DO128" s="125">
        <v>45688</v>
      </c>
      <c r="DP128" s="125">
        <v>45657</v>
      </c>
      <c r="DQ128" s="125">
        <v>45626</v>
      </c>
      <c r="DR128" s="125">
        <v>45596</v>
      </c>
      <c r="DS128" s="125">
        <v>45565</v>
      </c>
      <c r="DT128" s="125">
        <v>45535</v>
      </c>
      <c r="DU128" s="125">
        <v>45504</v>
      </c>
      <c r="DV128" s="125">
        <v>45473</v>
      </c>
      <c r="DW128" s="126"/>
      <c r="DX128" s="126" t="s">
        <v>150</v>
      </c>
      <c r="DY128" s="126" t="s">
        <v>150</v>
      </c>
      <c r="DZ128" s="126" t="s">
        <v>150</v>
      </c>
      <c r="EA128" s="126" t="s">
        <v>150</v>
      </c>
      <c r="EB128" s="126" t="s">
        <v>150</v>
      </c>
      <c r="EC128" s="126" t="s">
        <v>150</v>
      </c>
      <c r="ED128" s="126" t="s">
        <v>150</v>
      </c>
      <c r="EE128" s="126" t="s">
        <v>150</v>
      </c>
      <c r="EF128" s="126" t="s">
        <v>150</v>
      </c>
      <c r="EG128" s="126" t="s">
        <v>150</v>
      </c>
      <c r="EH128" s="126" t="s">
        <v>150</v>
      </c>
      <c r="EI128" s="126" t="s">
        <v>150</v>
      </c>
      <c r="EJ128" s="126" t="s">
        <v>150</v>
      </c>
      <c r="EK128" s="126" t="s">
        <v>150</v>
      </c>
      <c r="EL128" s="126" t="s">
        <v>150</v>
      </c>
      <c r="EM128" s="126" t="s">
        <v>150</v>
      </c>
      <c r="EN128" s="126" t="s">
        <v>150</v>
      </c>
      <c r="EO128" s="126" t="s">
        <v>150</v>
      </c>
      <c r="EP128" s="126" t="s">
        <v>150</v>
      </c>
      <c r="EQ128" s="126" t="s">
        <v>150</v>
      </c>
      <c r="ER128" s="126" t="s">
        <v>150</v>
      </c>
      <c r="ES128" s="126" t="s">
        <v>150</v>
      </c>
      <c r="ET128" s="126" t="s">
        <v>150</v>
      </c>
      <c r="EU128" s="126" t="s">
        <v>150</v>
      </c>
      <c r="EV128" s="126"/>
      <c r="EW128" s="126" t="s">
        <v>151</v>
      </c>
      <c r="EX128" s="126" t="s">
        <v>152</v>
      </c>
      <c r="EY128" s="123">
        <v>3022.885366</v>
      </c>
      <c r="EZ128" s="126" t="s">
        <v>165</v>
      </c>
      <c r="FA128" s="126" t="s">
        <v>144</v>
      </c>
      <c r="FB128" s="126" t="s">
        <v>144</v>
      </c>
      <c r="FC128" s="126" t="s">
        <v>157</v>
      </c>
      <c r="FD128" s="126" t="s">
        <v>157</v>
      </c>
      <c r="FE128" s="126" t="s">
        <v>157</v>
      </c>
      <c r="FF128" s="126" t="s">
        <v>157</v>
      </c>
      <c r="FG128" s="126" t="s">
        <v>157</v>
      </c>
      <c r="FH128" s="126" t="s">
        <v>157</v>
      </c>
      <c r="FI128" s="126" t="s">
        <v>157</v>
      </c>
      <c r="FJ128" s="126" t="s">
        <v>157</v>
      </c>
      <c r="FK128" s="126" t="s">
        <v>157</v>
      </c>
      <c r="FL128" s="126" t="s">
        <v>157</v>
      </c>
      <c r="FM128" s="126" t="s">
        <v>157</v>
      </c>
      <c r="FN128" s="126" t="s">
        <v>157</v>
      </c>
      <c r="FO128" s="126" t="s">
        <v>157</v>
      </c>
      <c r="FP128" s="126" t="s">
        <v>157</v>
      </c>
      <c r="FQ128" s="126" t="s">
        <v>157</v>
      </c>
      <c r="FR128" s="126" t="s">
        <v>157</v>
      </c>
      <c r="FS128" s="126" t="s">
        <v>157</v>
      </c>
      <c r="FT128" s="126" t="s">
        <v>157</v>
      </c>
      <c r="FU128" s="126" t="s">
        <v>157</v>
      </c>
      <c r="FV128" s="126" t="s">
        <v>157</v>
      </c>
      <c r="FW128" s="126" t="s">
        <v>157</v>
      </c>
      <c r="FX128" s="126" t="s">
        <v>157</v>
      </c>
      <c r="FY128" s="126"/>
      <c r="FZ128" s="126" t="s">
        <v>211</v>
      </c>
      <c r="GA128" s="126" t="s">
        <v>212</v>
      </c>
    </row>
    <row r="129" spans="1:183" ht="14.25" customHeight="1">
      <c r="A129" s="121">
        <v>127</v>
      </c>
      <c r="B129" s="121" t="s">
        <v>473</v>
      </c>
      <c r="C129" s="122">
        <v>2.3E-5</v>
      </c>
      <c r="D129" s="122">
        <v>2.3E-5</v>
      </c>
      <c r="E129" s="122">
        <v>2.3E-5</v>
      </c>
      <c r="F129" s="122">
        <v>1.26E-4</v>
      </c>
      <c r="G129" s="122">
        <v>1.2799999999999999E-4</v>
      </c>
      <c r="H129" s="122">
        <v>1.2799999999999999E-4</v>
      </c>
      <c r="I129" s="122">
        <v>1.2799999999999999E-4</v>
      </c>
      <c r="J129" s="122">
        <v>1.2799999999999999E-4</v>
      </c>
      <c r="K129" s="122">
        <v>1.2799999999999999E-4</v>
      </c>
      <c r="L129" s="122">
        <v>1.21E-4</v>
      </c>
      <c r="M129" s="122">
        <v>1.21E-4</v>
      </c>
      <c r="N129" s="122">
        <v>1.21E-4</v>
      </c>
      <c r="O129" s="122">
        <v>1.2E-4</v>
      </c>
      <c r="P129" s="122">
        <v>1.2E-4</v>
      </c>
      <c r="Q129" s="122">
        <v>1.2E-4</v>
      </c>
      <c r="R129" s="122">
        <v>1.2E-4</v>
      </c>
      <c r="S129" s="122">
        <v>1.2E-4</v>
      </c>
      <c r="T129" s="122">
        <v>1.2E-4</v>
      </c>
      <c r="U129" s="122">
        <v>1.2E-4</v>
      </c>
      <c r="V129" s="122">
        <v>1.5699999999999999E-4</v>
      </c>
      <c r="W129" s="122">
        <v>1.5699999999999999E-4</v>
      </c>
      <c r="X129" s="122">
        <v>1.5699999999999999E-4</v>
      </c>
      <c r="Y129" s="122">
        <v>1.65E-4</v>
      </c>
      <c r="Z129" s="122">
        <v>1.65E-4</v>
      </c>
      <c r="AA129" s="122">
        <v>1.65E-4</v>
      </c>
      <c r="AB129" s="123">
        <v>1.6799999999999999E-2</v>
      </c>
      <c r="AC129" s="123">
        <v>1.6799999999999999E-2</v>
      </c>
      <c r="AD129" s="123">
        <v>1.6799999999999999E-2</v>
      </c>
      <c r="AE129" s="123">
        <v>9.1999999999999998E-2</v>
      </c>
      <c r="AF129" s="123">
        <v>9.3200000000000005E-2</v>
      </c>
      <c r="AG129" s="123">
        <v>9.3200000000000005E-2</v>
      </c>
      <c r="AH129" s="123">
        <v>9.3200000000000005E-2</v>
      </c>
      <c r="AI129" s="123">
        <v>9.3200000000000005E-2</v>
      </c>
      <c r="AJ129" s="123">
        <v>9.3200000000000005E-2</v>
      </c>
      <c r="AK129" s="123">
        <v>8.7999999999999995E-2</v>
      </c>
      <c r="AL129" s="123">
        <v>8.7999999999999995E-2</v>
      </c>
      <c r="AM129" s="123">
        <v>8.7999999999999995E-2</v>
      </c>
      <c r="AN129" s="123">
        <v>8.7499999999999994E-2</v>
      </c>
      <c r="AO129" s="123">
        <v>8.7499999999999994E-2</v>
      </c>
      <c r="AP129" s="123">
        <v>8.7499999999999994E-2</v>
      </c>
      <c r="AQ129" s="123">
        <v>8.7499999999999994E-2</v>
      </c>
      <c r="AR129" s="123">
        <v>8.7499999999999994E-2</v>
      </c>
      <c r="AS129" s="123">
        <v>8.7499999999999994E-2</v>
      </c>
      <c r="AT129" s="123">
        <v>8.7499999999999994E-2</v>
      </c>
      <c r="AU129" s="123">
        <v>0.11409999999999999</v>
      </c>
      <c r="AV129" s="123">
        <v>0.11409999999999999</v>
      </c>
      <c r="AW129" s="123">
        <v>0.11409999999999999</v>
      </c>
      <c r="AX129" s="123">
        <v>0.1197</v>
      </c>
      <c r="AY129" s="123">
        <v>0.1197</v>
      </c>
      <c r="AZ129" s="123">
        <v>0.1197</v>
      </c>
      <c r="BA129" s="124">
        <v>0</v>
      </c>
      <c r="BB129" s="124">
        <v>0</v>
      </c>
      <c r="BC129" s="127">
        <v>-7.5200000000000003E-2</v>
      </c>
      <c r="BD129" s="127">
        <v>-1.1999999999999999E-3</v>
      </c>
      <c r="BE129" s="124">
        <v>0</v>
      </c>
      <c r="BF129" s="124">
        <v>0</v>
      </c>
      <c r="BG129" s="124">
        <v>0</v>
      </c>
      <c r="BH129" s="124">
        <v>0</v>
      </c>
      <c r="BI129" s="128">
        <v>5.1999999999999998E-3</v>
      </c>
      <c r="BJ129" s="124">
        <v>0</v>
      </c>
      <c r="BK129" s="124">
        <v>0</v>
      </c>
      <c r="BL129" s="128">
        <v>5.0000000000000001E-4</v>
      </c>
      <c r="BM129" s="124">
        <v>0</v>
      </c>
      <c r="BN129" s="124">
        <v>0</v>
      </c>
      <c r="BO129" s="124">
        <v>0</v>
      </c>
      <c r="BP129" s="124">
        <v>0</v>
      </c>
      <c r="BQ129" s="124">
        <v>0</v>
      </c>
      <c r="BR129" s="124">
        <v>0</v>
      </c>
      <c r="BS129" s="127">
        <v>-2.6599999999999999E-2</v>
      </c>
      <c r="BT129" s="124">
        <v>0</v>
      </c>
      <c r="BU129" s="124">
        <v>0</v>
      </c>
      <c r="BV129" s="127">
        <v>-5.5999999999999999E-3</v>
      </c>
      <c r="BW129" s="124">
        <v>0</v>
      </c>
      <c r="BX129" s="124">
        <v>0</v>
      </c>
      <c r="BY129" s="127">
        <v>-6.3E-3</v>
      </c>
      <c r="BZ129" s="123">
        <v>0.23479262000000001</v>
      </c>
      <c r="CA129" s="123">
        <v>0.23479262000000001</v>
      </c>
      <c r="CB129" s="123">
        <v>0.21604229</v>
      </c>
      <c r="CC129" s="123">
        <v>1.3963879400000001</v>
      </c>
      <c r="CD129" s="123">
        <v>1.3837270800000001</v>
      </c>
      <c r="CE129" s="123">
        <v>1.49921269</v>
      </c>
      <c r="CF129" s="123">
        <v>1.51423269</v>
      </c>
      <c r="CG129" s="123">
        <v>1.50563151</v>
      </c>
      <c r="CH129" s="123">
        <v>1.39189345</v>
      </c>
      <c r="CI129" s="123">
        <v>1.3175728900000001</v>
      </c>
      <c r="CJ129" s="123">
        <v>1.34536743</v>
      </c>
      <c r="CK129" s="123">
        <v>1.4708895099999999</v>
      </c>
      <c r="CL129" s="123">
        <v>1.5576436600000001</v>
      </c>
      <c r="CM129" s="123">
        <v>1.60749527</v>
      </c>
      <c r="CN129" s="123">
        <v>1.43173459</v>
      </c>
      <c r="CO129" s="123">
        <v>1.2869503600000001</v>
      </c>
      <c r="CP129" s="123">
        <v>1.43971344</v>
      </c>
      <c r="CQ129" s="123">
        <v>1.6639782299999999</v>
      </c>
      <c r="CR129" s="123">
        <v>1.58441885</v>
      </c>
      <c r="CS129" s="123">
        <v>2.0620522800000001</v>
      </c>
      <c r="CT129" s="123">
        <v>2.1659314699999999</v>
      </c>
      <c r="CU129" s="123">
        <v>2.0058346500000002</v>
      </c>
      <c r="CV129" s="123">
        <v>2.0211902899999998</v>
      </c>
      <c r="CW129" s="123">
        <v>1.8330880000000001</v>
      </c>
      <c r="CX129" s="123">
        <v>1.6635522199999999</v>
      </c>
      <c r="CY129" s="125">
        <v>46142</v>
      </c>
      <c r="CZ129" s="125">
        <v>46142</v>
      </c>
      <c r="DA129" s="125">
        <v>46112</v>
      </c>
      <c r="DB129" s="125">
        <v>46081</v>
      </c>
      <c r="DC129" s="125">
        <v>46053</v>
      </c>
      <c r="DD129" s="125">
        <v>46022</v>
      </c>
      <c r="DE129" s="125">
        <v>45991</v>
      </c>
      <c r="DF129" s="125">
        <v>45961</v>
      </c>
      <c r="DG129" s="125">
        <v>45930</v>
      </c>
      <c r="DH129" s="125">
        <v>45900</v>
      </c>
      <c r="DI129" s="125">
        <v>45869</v>
      </c>
      <c r="DJ129" s="125">
        <v>45838</v>
      </c>
      <c r="DK129" s="125">
        <v>45808</v>
      </c>
      <c r="DL129" s="125">
        <v>45777</v>
      </c>
      <c r="DM129" s="125">
        <v>45747</v>
      </c>
      <c r="DN129" s="125">
        <v>45716</v>
      </c>
      <c r="DO129" s="125">
        <v>45688</v>
      </c>
      <c r="DP129" s="125">
        <v>45657</v>
      </c>
      <c r="DQ129" s="125">
        <v>45626</v>
      </c>
      <c r="DR129" s="125">
        <v>45596</v>
      </c>
      <c r="DS129" s="125">
        <v>45565</v>
      </c>
      <c r="DT129" s="125">
        <v>45535</v>
      </c>
      <c r="DU129" s="125">
        <v>45504</v>
      </c>
      <c r="DV129" s="125">
        <v>45473</v>
      </c>
      <c r="DW129" s="125">
        <v>45443</v>
      </c>
      <c r="DX129" s="126" t="s">
        <v>150</v>
      </c>
      <c r="DY129" s="126" t="s">
        <v>150</v>
      </c>
      <c r="DZ129" s="126" t="s">
        <v>150</v>
      </c>
      <c r="EA129" s="126" t="s">
        <v>150</v>
      </c>
      <c r="EB129" s="126" t="s">
        <v>150</v>
      </c>
      <c r="EC129" s="126" t="s">
        <v>150</v>
      </c>
      <c r="ED129" s="126" t="s">
        <v>150</v>
      </c>
      <c r="EE129" s="126" t="s">
        <v>150</v>
      </c>
      <c r="EF129" s="126" t="s">
        <v>150</v>
      </c>
      <c r="EG129" s="126" t="s">
        <v>150</v>
      </c>
      <c r="EH129" s="126" t="s">
        <v>150</v>
      </c>
      <c r="EI129" s="126" t="s">
        <v>150</v>
      </c>
      <c r="EJ129" s="126" t="s">
        <v>150</v>
      </c>
      <c r="EK129" s="126" t="s">
        <v>150</v>
      </c>
      <c r="EL129" s="126" t="s">
        <v>150</v>
      </c>
      <c r="EM129" s="126" t="s">
        <v>150</v>
      </c>
      <c r="EN129" s="126" t="s">
        <v>150</v>
      </c>
      <c r="EO129" s="126" t="s">
        <v>150</v>
      </c>
      <c r="EP129" s="126" t="s">
        <v>150</v>
      </c>
      <c r="EQ129" s="126" t="s">
        <v>150</v>
      </c>
      <c r="ER129" s="126" t="s">
        <v>150</v>
      </c>
      <c r="ES129" s="126" t="s">
        <v>150</v>
      </c>
      <c r="ET129" s="126" t="s">
        <v>150</v>
      </c>
      <c r="EU129" s="126" t="s">
        <v>150</v>
      </c>
      <c r="EV129" s="126" t="s">
        <v>150</v>
      </c>
      <c r="EW129" s="126" t="s">
        <v>151</v>
      </c>
      <c r="EX129" s="126" t="s">
        <v>152</v>
      </c>
      <c r="EY129" s="123">
        <v>559.20366113</v>
      </c>
      <c r="EZ129" s="126"/>
      <c r="FA129" s="126" t="s">
        <v>157</v>
      </c>
      <c r="FB129" s="126" t="s">
        <v>157</v>
      </c>
      <c r="FC129" s="126" t="s">
        <v>157</v>
      </c>
      <c r="FD129" s="126" t="s">
        <v>157</v>
      </c>
      <c r="FE129" s="126" t="s">
        <v>157</v>
      </c>
      <c r="FF129" s="126" t="s">
        <v>157</v>
      </c>
      <c r="FG129" s="126" t="s">
        <v>157</v>
      </c>
      <c r="FH129" s="126" t="s">
        <v>157</v>
      </c>
      <c r="FI129" s="126" t="s">
        <v>157</v>
      </c>
      <c r="FJ129" s="126" t="s">
        <v>157</v>
      </c>
      <c r="FK129" s="126" t="s">
        <v>157</v>
      </c>
      <c r="FL129" s="126" t="s">
        <v>157</v>
      </c>
      <c r="FM129" s="126" t="s">
        <v>196</v>
      </c>
      <c r="FN129" s="126" t="s">
        <v>196</v>
      </c>
      <c r="FO129" s="126" t="s">
        <v>196</v>
      </c>
      <c r="FP129" s="126" t="s">
        <v>196</v>
      </c>
      <c r="FQ129" s="126" t="s">
        <v>196</v>
      </c>
      <c r="FR129" s="126" t="s">
        <v>196</v>
      </c>
      <c r="FS129" s="126" t="s">
        <v>196</v>
      </c>
      <c r="FT129" s="126" t="s">
        <v>196</v>
      </c>
      <c r="FU129" s="126" t="s">
        <v>196</v>
      </c>
      <c r="FV129" s="126" t="s">
        <v>196</v>
      </c>
      <c r="FW129" s="126" t="s">
        <v>196</v>
      </c>
      <c r="FX129" s="126" t="s">
        <v>196</v>
      </c>
      <c r="FY129" s="126" t="s">
        <v>196</v>
      </c>
      <c r="FZ129" s="126" t="s">
        <v>474</v>
      </c>
      <c r="GA129" s="126" t="s">
        <v>146</v>
      </c>
    </row>
    <row r="130" spans="1:183" ht="14.25" customHeight="1">
      <c r="A130" s="121">
        <v>128</v>
      </c>
      <c r="B130" s="121" t="s">
        <v>305</v>
      </c>
      <c r="C130" s="122">
        <v>2.1999999999999999E-5</v>
      </c>
      <c r="D130" s="122">
        <v>2.1999999999999999E-5</v>
      </c>
      <c r="E130" s="122">
        <v>2.1999999999999999E-5</v>
      </c>
      <c r="F130" s="122">
        <v>2.1999999999999999E-5</v>
      </c>
      <c r="G130" s="122">
        <v>2.1999999999999999E-5</v>
      </c>
      <c r="H130" s="122">
        <v>2.1999999999999999E-5</v>
      </c>
      <c r="I130" s="122">
        <v>2.1999999999999999E-5</v>
      </c>
      <c r="J130" s="122">
        <v>2.1999999999999999E-5</v>
      </c>
      <c r="K130" s="122">
        <v>2.1999999999999999E-5</v>
      </c>
      <c r="L130" s="122">
        <v>2.1999999999999999E-5</v>
      </c>
      <c r="M130" s="122">
        <v>2.1999999999999999E-5</v>
      </c>
      <c r="N130" s="122">
        <v>2.1999999999999999E-5</v>
      </c>
      <c r="O130" s="122">
        <v>2.1999999999999999E-5</v>
      </c>
      <c r="P130" s="122">
        <v>2.1999999999999999E-5</v>
      </c>
      <c r="Q130" s="122">
        <v>2.1999999999999999E-5</v>
      </c>
      <c r="R130" s="122">
        <v>2.1999999999999999E-5</v>
      </c>
      <c r="S130" s="122">
        <v>2.1999999999999999E-5</v>
      </c>
      <c r="T130" s="122">
        <v>2.1999999999999999E-5</v>
      </c>
      <c r="U130" s="122">
        <v>2.1999999999999999E-5</v>
      </c>
      <c r="V130" s="122">
        <v>2.1999999999999999E-5</v>
      </c>
      <c r="W130" s="122">
        <v>2.1999999999999999E-5</v>
      </c>
      <c r="X130" s="122">
        <v>2.1999999999999999E-5</v>
      </c>
      <c r="Y130" s="122">
        <v>2.9100000000000003E-4</v>
      </c>
      <c r="Z130" s="122">
        <v>5.9699999999999998E-4</v>
      </c>
      <c r="AA130" s="122">
        <v>5.9699999999999998E-4</v>
      </c>
      <c r="AB130" s="123">
        <v>1.6296999999999999E-2</v>
      </c>
      <c r="AC130" s="123">
        <v>1.6296999999999999E-2</v>
      </c>
      <c r="AD130" s="123">
        <v>1.6296999999999999E-2</v>
      </c>
      <c r="AE130" s="123">
        <v>1.6296999999999999E-2</v>
      </c>
      <c r="AF130" s="123">
        <v>1.6296999999999999E-2</v>
      </c>
      <c r="AG130" s="123">
        <v>1.6296999999999999E-2</v>
      </c>
      <c r="AH130" s="123">
        <v>1.6296999999999999E-2</v>
      </c>
      <c r="AI130" s="123">
        <v>1.6296999999999999E-2</v>
      </c>
      <c r="AJ130" s="123">
        <v>1.6296999999999999E-2</v>
      </c>
      <c r="AK130" s="123">
        <v>1.6296999999999999E-2</v>
      </c>
      <c r="AL130" s="123">
        <v>1.6296999999999999E-2</v>
      </c>
      <c r="AM130" s="123">
        <v>1.6296999999999999E-2</v>
      </c>
      <c r="AN130" s="123">
        <v>1.6296999999999999E-2</v>
      </c>
      <c r="AO130" s="123">
        <v>1.6296999999999999E-2</v>
      </c>
      <c r="AP130" s="123">
        <v>1.6296999999999999E-2</v>
      </c>
      <c r="AQ130" s="123">
        <v>1.6296999999999999E-2</v>
      </c>
      <c r="AR130" s="123">
        <v>1.6296999999999999E-2</v>
      </c>
      <c r="AS130" s="123">
        <v>1.6296999999999999E-2</v>
      </c>
      <c r="AT130" s="123">
        <v>1.6296999999999999E-2</v>
      </c>
      <c r="AU130" s="123">
        <v>1.6296999999999999E-2</v>
      </c>
      <c r="AV130" s="123">
        <v>1.6296999999999999E-2</v>
      </c>
      <c r="AW130" s="123">
        <v>1.6296999999999999E-2</v>
      </c>
      <c r="AX130" s="123">
        <v>0.211559</v>
      </c>
      <c r="AY130" s="123">
        <v>0.43408999999999998</v>
      </c>
      <c r="AZ130" s="123">
        <v>0.43408999999999998</v>
      </c>
      <c r="BA130" s="124">
        <v>0</v>
      </c>
      <c r="BB130" s="124">
        <v>0</v>
      </c>
      <c r="BC130" s="124">
        <v>0</v>
      </c>
      <c r="BD130" s="124">
        <v>0</v>
      </c>
      <c r="BE130" s="124">
        <v>0</v>
      </c>
      <c r="BF130" s="124">
        <v>0</v>
      </c>
      <c r="BG130" s="124">
        <v>0</v>
      </c>
      <c r="BH130" s="124">
        <v>0</v>
      </c>
      <c r="BI130" s="124">
        <v>0</v>
      </c>
      <c r="BJ130" s="124">
        <v>0</v>
      </c>
      <c r="BK130" s="124">
        <v>0</v>
      </c>
      <c r="BL130" s="124">
        <v>0</v>
      </c>
      <c r="BM130" s="124">
        <v>0</v>
      </c>
      <c r="BN130" s="124">
        <v>0</v>
      </c>
      <c r="BO130" s="124">
        <v>0</v>
      </c>
      <c r="BP130" s="124">
        <v>0</v>
      </c>
      <c r="BQ130" s="124">
        <v>0</v>
      </c>
      <c r="BR130" s="124">
        <v>0</v>
      </c>
      <c r="BS130" s="124">
        <v>0</v>
      </c>
      <c r="BT130" s="124">
        <v>0</v>
      </c>
      <c r="BU130" s="124">
        <v>0</v>
      </c>
      <c r="BV130" s="127">
        <v>-0.19526199999999999</v>
      </c>
      <c r="BW130" s="127">
        <v>-0.22253100000000001</v>
      </c>
      <c r="BX130" s="124">
        <v>0</v>
      </c>
      <c r="BY130" s="127">
        <v>-0.18220700000000001</v>
      </c>
      <c r="BZ130" s="123">
        <v>0.30936183</v>
      </c>
      <c r="CA130" s="123">
        <v>0.30936183</v>
      </c>
      <c r="CB130" s="123">
        <v>0.30936183</v>
      </c>
      <c r="CC130" s="123">
        <v>0.30936183</v>
      </c>
      <c r="CD130" s="123">
        <v>0.30936183</v>
      </c>
      <c r="CE130" s="123">
        <v>0.30936183</v>
      </c>
      <c r="CF130" s="123">
        <v>0.30936183</v>
      </c>
      <c r="CG130" s="123">
        <v>0.30936183</v>
      </c>
      <c r="CH130" s="123">
        <v>0.30936183</v>
      </c>
      <c r="CI130" s="123">
        <v>0.30936183</v>
      </c>
      <c r="CJ130" s="123">
        <v>0.30936183</v>
      </c>
      <c r="CK130" s="123">
        <v>0.30936183</v>
      </c>
      <c r="CL130" s="123">
        <v>0.30936183</v>
      </c>
      <c r="CM130" s="123">
        <v>0.30936183</v>
      </c>
      <c r="CN130" s="123">
        <v>0.30936183</v>
      </c>
      <c r="CO130" s="123">
        <v>0.30936183</v>
      </c>
      <c r="CP130" s="123">
        <v>0.30936183</v>
      </c>
      <c r="CQ130" s="123">
        <v>0.30936183</v>
      </c>
      <c r="CR130" s="123">
        <v>0.30936183</v>
      </c>
      <c r="CS130" s="123">
        <v>0.30936183</v>
      </c>
      <c r="CT130" s="123">
        <v>0.30936183</v>
      </c>
      <c r="CU130" s="123">
        <v>0.28649507000000002</v>
      </c>
      <c r="CV130" s="123">
        <v>3.5722723099999998</v>
      </c>
      <c r="CW130" s="123">
        <v>6.6476622299999999</v>
      </c>
      <c r="CX130" s="123">
        <v>6.0328436200000004</v>
      </c>
      <c r="CY130" s="125">
        <v>45565</v>
      </c>
      <c r="CZ130" s="125">
        <v>45565</v>
      </c>
      <c r="DA130" s="125">
        <v>45565</v>
      </c>
      <c r="DB130" s="125">
        <v>45565</v>
      </c>
      <c r="DC130" s="125">
        <v>45565</v>
      </c>
      <c r="DD130" s="125">
        <v>45565</v>
      </c>
      <c r="DE130" s="125">
        <v>45565</v>
      </c>
      <c r="DF130" s="125">
        <v>45565</v>
      </c>
      <c r="DG130" s="125">
        <v>45565</v>
      </c>
      <c r="DH130" s="125">
        <v>45565</v>
      </c>
      <c r="DI130" s="125">
        <v>45565</v>
      </c>
      <c r="DJ130" s="125">
        <v>45565</v>
      </c>
      <c r="DK130" s="125">
        <v>45565</v>
      </c>
      <c r="DL130" s="125">
        <v>45565</v>
      </c>
      <c r="DM130" s="125">
        <v>45565</v>
      </c>
      <c r="DN130" s="125">
        <v>45565</v>
      </c>
      <c r="DO130" s="125">
        <v>45565</v>
      </c>
      <c r="DP130" s="125">
        <v>45565</v>
      </c>
      <c r="DQ130" s="125">
        <v>45565</v>
      </c>
      <c r="DR130" s="125">
        <v>45565</v>
      </c>
      <c r="DS130" s="125">
        <v>45565</v>
      </c>
      <c r="DT130" s="125">
        <v>45535</v>
      </c>
      <c r="DU130" s="125">
        <v>45504</v>
      </c>
      <c r="DV130" s="125">
        <v>45473</v>
      </c>
      <c r="DW130" s="125">
        <v>45443</v>
      </c>
      <c r="DX130" s="126" t="s">
        <v>150</v>
      </c>
      <c r="DY130" s="126" t="s">
        <v>150</v>
      </c>
      <c r="DZ130" s="126" t="s">
        <v>150</v>
      </c>
      <c r="EA130" s="126" t="s">
        <v>150</v>
      </c>
      <c r="EB130" s="126" t="s">
        <v>150</v>
      </c>
      <c r="EC130" s="126" t="s">
        <v>150</v>
      </c>
      <c r="ED130" s="126" t="s">
        <v>150</v>
      </c>
      <c r="EE130" s="126" t="s">
        <v>150</v>
      </c>
      <c r="EF130" s="126" t="s">
        <v>150</v>
      </c>
      <c r="EG130" s="126" t="s">
        <v>150</v>
      </c>
      <c r="EH130" s="126" t="s">
        <v>150</v>
      </c>
      <c r="EI130" s="126" t="s">
        <v>150</v>
      </c>
      <c r="EJ130" s="126" t="s">
        <v>150</v>
      </c>
      <c r="EK130" s="126" t="s">
        <v>150</v>
      </c>
      <c r="EL130" s="126" t="s">
        <v>150</v>
      </c>
      <c r="EM130" s="126" t="s">
        <v>150</v>
      </c>
      <c r="EN130" s="126" t="s">
        <v>150</v>
      </c>
      <c r="EO130" s="126" t="s">
        <v>150</v>
      </c>
      <c r="EP130" s="126" t="s">
        <v>150</v>
      </c>
      <c r="EQ130" s="126" t="s">
        <v>150</v>
      </c>
      <c r="ER130" s="126" t="s">
        <v>150</v>
      </c>
      <c r="ES130" s="126" t="s">
        <v>150</v>
      </c>
      <c r="ET130" s="126" t="s">
        <v>150</v>
      </c>
      <c r="EU130" s="126" t="s">
        <v>150</v>
      </c>
      <c r="EV130" s="126" t="s">
        <v>150</v>
      </c>
      <c r="EW130" s="126" t="s">
        <v>151</v>
      </c>
      <c r="EX130" s="126" t="s">
        <v>152</v>
      </c>
      <c r="EY130" s="123">
        <v>1920.1397894199999</v>
      </c>
      <c r="EZ130" s="126" t="s">
        <v>165</v>
      </c>
      <c r="FA130" s="126" t="s">
        <v>144</v>
      </c>
      <c r="FB130" s="126" t="s">
        <v>144</v>
      </c>
      <c r="FC130" s="126" t="s">
        <v>144</v>
      </c>
      <c r="FD130" s="126" t="s">
        <v>144</v>
      </c>
      <c r="FE130" s="126" t="s">
        <v>144</v>
      </c>
      <c r="FF130" s="126" t="s">
        <v>144</v>
      </c>
      <c r="FG130" s="126" t="s">
        <v>144</v>
      </c>
      <c r="FH130" s="126" t="s">
        <v>144</v>
      </c>
      <c r="FI130" s="126" t="s">
        <v>144</v>
      </c>
      <c r="FJ130" s="126" t="s">
        <v>144</v>
      </c>
      <c r="FK130" s="126" t="s">
        <v>144</v>
      </c>
      <c r="FL130" s="126" t="s">
        <v>144</v>
      </c>
      <c r="FM130" s="126" t="s">
        <v>157</v>
      </c>
      <c r="FN130" s="126" t="s">
        <v>157</v>
      </c>
      <c r="FO130" s="126" t="s">
        <v>157</v>
      </c>
      <c r="FP130" s="126" t="s">
        <v>157</v>
      </c>
      <c r="FQ130" s="126" t="s">
        <v>157</v>
      </c>
      <c r="FR130" s="126" t="s">
        <v>157</v>
      </c>
      <c r="FS130" s="126" t="s">
        <v>157</v>
      </c>
      <c r="FT130" s="126" t="s">
        <v>144</v>
      </c>
      <c r="FU130" s="126" t="s">
        <v>157</v>
      </c>
      <c r="FV130" s="126" t="s">
        <v>157</v>
      </c>
      <c r="FW130" s="126"/>
      <c r="FX130" s="126" t="s">
        <v>144</v>
      </c>
      <c r="FY130" s="126" t="s">
        <v>144</v>
      </c>
      <c r="FZ130" s="126" t="s">
        <v>222</v>
      </c>
      <c r="GA130" s="126" t="s">
        <v>222</v>
      </c>
    </row>
    <row r="131" spans="1:183" ht="14.25" customHeight="1">
      <c r="A131" s="121">
        <v>129</v>
      </c>
      <c r="B131" s="121" t="s">
        <v>475</v>
      </c>
      <c r="C131" s="122">
        <v>2.1999999999999999E-5</v>
      </c>
      <c r="D131" s="122">
        <v>2.1999999999999999E-5</v>
      </c>
      <c r="E131" s="122">
        <v>2.1999999999999999E-5</v>
      </c>
      <c r="F131" s="122">
        <v>2.1999999999999999E-5</v>
      </c>
      <c r="G131" s="122">
        <v>2.1999999999999999E-5</v>
      </c>
      <c r="H131" s="122">
        <v>2.1999999999999999E-5</v>
      </c>
      <c r="I131" s="122">
        <v>1.9000000000000001E-5</v>
      </c>
      <c r="J131" s="122">
        <v>1.9000000000000001E-5</v>
      </c>
      <c r="K131" s="122">
        <v>1.9000000000000001E-5</v>
      </c>
      <c r="L131" s="122">
        <v>1.4E-5</v>
      </c>
      <c r="M131" s="122">
        <v>1.4E-5</v>
      </c>
      <c r="N131" s="122">
        <v>1.4E-5</v>
      </c>
      <c r="O131" s="122">
        <v>1.0000000000000001E-5</v>
      </c>
      <c r="P131" s="122">
        <v>1.0000000000000001E-5</v>
      </c>
      <c r="Q131" s="122">
        <v>1.0000000000000001E-5</v>
      </c>
      <c r="R131" s="122">
        <v>3.9999999999999998E-6</v>
      </c>
      <c r="S131" s="122">
        <v>3.9999999999999998E-6</v>
      </c>
      <c r="T131" s="122">
        <v>3.9999999999999998E-6</v>
      </c>
      <c r="U131" s="122">
        <v>7.9999999999999996E-6</v>
      </c>
      <c r="V131" s="122">
        <v>7.9999999999999996E-6</v>
      </c>
      <c r="W131" s="122">
        <v>3.9999999999999998E-6</v>
      </c>
      <c r="X131" s="122">
        <v>3.1000000000000001E-5</v>
      </c>
      <c r="Y131" s="122">
        <v>3.1000000000000001E-5</v>
      </c>
      <c r="Z131" s="122">
        <v>2.6999999999999999E-5</v>
      </c>
      <c r="AA131" s="122">
        <v>3.1000000000000001E-5</v>
      </c>
      <c r="AB131" s="123">
        <v>1.6211E-2</v>
      </c>
      <c r="AC131" s="123">
        <v>1.6211E-2</v>
      </c>
      <c r="AD131" s="123">
        <v>1.6211E-2</v>
      </c>
      <c r="AE131" s="123">
        <v>1.6211E-2</v>
      </c>
      <c r="AF131" s="123">
        <v>1.6211E-2</v>
      </c>
      <c r="AG131" s="123">
        <v>1.6211E-2</v>
      </c>
      <c r="AH131" s="123">
        <v>1.3839000000000001E-2</v>
      </c>
      <c r="AI131" s="123">
        <v>1.3839000000000001E-2</v>
      </c>
      <c r="AJ131" s="123">
        <v>1.3839000000000001E-2</v>
      </c>
      <c r="AK131" s="123">
        <v>1.0406E-2</v>
      </c>
      <c r="AL131" s="123">
        <v>1.0406E-2</v>
      </c>
      <c r="AM131" s="123">
        <v>1.0406E-2</v>
      </c>
      <c r="AN131" s="123">
        <v>7.5269999999999998E-3</v>
      </c>
      <c r="AO131" s="123">
        <v>7.5269999999999998E-3</v>
      </c>
      <c r="AP131" s="123">
        <v>7.5269999999999998E-3</v>
      </c>
      <c r="AQ131" s="123">
        <v>3.2569999999999999E-3</v>
      </c>
      <c r="AR131" s="123">
        <v>3.2569999999999999E-3</v>
      </c>
      <c r="AS131" s="123">
        <v>3.2569999999999999E-3</v>
      </c>
      <c r="AT131" s="123">
        <v>5.8560000000000001E-3</v>
      </c>
      <c r="AU131" s="123">
        <v>5.8560000000000001E-3</v>
      </c>
      <c r="AV131" s="123">
        <v>3.2569999999999999E-3</v>
      </c>
      <c r="AW131" s="123">
        <v>2.2491000000000001E-2</v>
      </c>
      <c r="AX131" s="123">
        <v>2.2491000000000001E-2</v>
      </c>
      <c r="AY131" s="123">
        <v>1.9892E-2</v>
      </c>
      <c r="AZ131" s="123">
        <v>2.2491000000000001E-2</v>
      </c>
      <c r="BA131" s="124">
        <v>0</v>
      </c>
      <c r="BB131" s="124">
        <v>0</v>
      </c>
      <c r="BC131" s="124">
        <v>0</v>
      </c>
      <c r="BD131" s="124">
        <v>0</v>
      </c>
      <c r="BE131" s="124">
        <v>0</v>
      </c>
      <c r="BF131" s="128">
        <v>2.372E-3</v>
      </c>
      <c r="BG131" s="124">
        <v>0</v>
      </c>
      <c r="BH131" s="124">
        <v>0</v>
      </c>
      <c r="BI131" s="128">
        <v>3.4329999999999999E-3</v>
      </c>
      <c r="BJ131" s="124">
        <v>0</v>
      </c>
      <c r="BK131" s="124">
        <v>0</v>
      </c>
      <c r="BL131" s="128">
        <v>2.879E-3</v>
      </c>
      <c r="BM131" s="124">
        <v>0</v>
      </c>
      <c r="BN131" s="124">
        <v>0</v>
      </c>
      <c r="BO131" s="128">
        <v>4.2700000000000004E-3</v>
      </c>
      <c r="BP131" s="124">
        <v>0</v>
      </c>
      <c r="BQ131" s="124">
        <v>0</v>
      </c>
      <c r="BR131" s="127">
        <v>-2.5990000000000002E-3</v>
      </c>
      <c r="BS131" s="124">
        <v>0</v>
      </c>
      <c r="BT131" s="128">
        <v>2.5990000000000002E-3</v>
      </c>
      <c r="BU131" s="127">
        <v>-1.9234000000000001E-2</v>
      </c>
      <c r="BV131" s="124">
        <v>0</v>
      </c>
      <c r="BW131" s="128">
        <v>2.5990000000000002E-3</v>
      </c>
      <c r="BX131" s="127">
        <v>-2.5990000000000002E-3</v>
      </c>
      <c r="BY131" s="124">
        <v>0</v>
      </c>
      <c r="BZ131" s="123">
        <v>0.26076970999999999</v>
      </c>
      <c r="CA131" s="123">
        <v>0.26076970999999999</v>
      </c>
      <c r="CB131" s="123">
        <v>0.26076970999999999</v>
      </c>
      <c r="CC131" s="123">
        <v>0.26076970999999999</v>
      </c>
      <c r="CD131" s="123">
        <v>0.26076970999999999</v>
      </c>
      <c r="CE131" s="123">
        <v>0.26076970999999999</v>
      </c>
      <c r="CF131" s="123">
        <v>0.20667826</v>
      </c>
      <c r="CG131" s="123">
        <v>0.20667826</v>
      </c>
      <c r="CH131" s="123">
        <v>0.20667826</v>
      </c>
      <c r="CI131" s="123">
        <v>0.17393268000000001</v>
      </c>
      <c r="CJ131" s="123">
        <v>0.17393268000000001</v>
      </c>
      <c r="CK131" s="123">
        <v>0.17393268000000001</v>
      </c>
      <c r="CL131" s="123">
        <v>0.1231619</v>
      </c>
      <c r="CM131" s="123">
        <v>0.1231619</v>
      </c>
      <c r="CN131" s="123">
        <v>0.1231619</v>
      </c>
      <c r="CO131" s="123">
        <v>6.1938020000000003E-2</v>
      </c>
      <c r="CP131" s="123">
        <v>6.1938020000000003E-2</v>
      </c>
      <c r="CQ131" s="123">
        <v>6.1938020000000003E-2</v>
      </c>
      <c r="CR131" s="123">
        <v>0.10603836</v>
      </c>
      <c r="CS131" s="123">
        <v>0.10583154</v>
      </c>
      <c r="CT131" s="123">
        <v>6.1826810000000003E-2</v>
      </c>
      <c r="CU131" s="123">
        <v>0.39538324000000002</v>
      </c>
      <c r="CV131" s="123">
        <v>0.37977102000000001</v>
      </c>
      <c r="CW131" s="123">
        <v>0.30462644999999999</v>
      </c>
      <c r="CX131" s="123">
        <v>0.31257270999999998</v>
      </c>
      <c r="CY131" s="125">
        <v>46022</v>
      </c>
      <c r="CZ131" s="125">
        <v>46022</v>
      </c>
      <c r="DA131" s="125">
        <v>46022</v>
      </c>
      <c r="DB131" s="125">
        <v>46022</v>
      </c>
      <c r="DC131" s="125">
        <v>46022</v>
      </c>
      <c r="DD131" s="125">
        <v>46022</v>
      </c>
      <c r="DE131" s="125">
        <v>45930</v>
      </c>
      <c r="DF131" s="125">
        <v>45930</v>
      </c>
      <c r="DG131" s="125">
        <v>45930</v>
      </c>
      <c r="DH131" s="125">
        <v>45838</v>
      </c>
      <c r="DI131" s="125">
        <v>45838</v>
      </c>
      <c r="DJ131" s="125">
        <v>45838</v>
      </c>
      <c r="DK131" s="125">
        <v>45747</v>
      </c>
      <c r="DL131" s="125">
        <v>45747</v>
      </c>
      <c r="DM131" s="125">
        <v>45747</v>
      </c>
      <c r="DN131" s="125">
        <v>45657</v>
      </c>
      <c r="DO131" s="125">
        <v>45657</v>
      </c>
      <c r="DP131" s="125">
        <v>45657</v>
      </c>
      <c r="DQ131" s="125">
        <v>45626</v>
      </c>
      <c r="DR131" s="125">
        <v>45596</v>
      </c>
      <c r="DS131" s="125">
        <v>45565</v>
      </c>
      <c r="DT131" s="125">
        <v>45535</v>
      </c>
      <c r="DU131" s="125">
        <v>45504</v>
      </c>
      <c r="DV131" s="125">
        <v>45473</v>
      </c>
      <c r="DW131" s="125">
        <v>45443</v>
      </c>
      <c r="DX131" s="126" t="s">
        <v>150</v>
      </c>
      <c r="DY131" s="126" t="s">
        <v>150</v>
      </c>
      <c r="DZ131" s="126" t="s">
        <v>150</v>
      </c>
      <c r="EA131" s="126" t="s">
        <v>150</v>
      </c>
      <c r="EB131" s="126" t="s">
        <v>150</v>
      </c>
      <c r="EC131" s="126" t="s">
        <v>150</v>
      </c>
      <c r="ED131" s="126" t="s">
        <v>150</v>
      </c>
      <c r="EE131" s="126" t="s">
        <v>150</v>
      </c>
      <c r="EF131" s="126" t="s">
        <v>150</v>
      </c>
      <c r="EG131" s="126" t="s">
        <v>150</v>
      </c>
      <c r="EH131" s="126" t="s">
        <v>150</v>
      </c>
      <c r="EI131" s="126" t="s">
        <v>150</v>
      </c>
      <c r="EJ131" s="126" t="s">
        <v>150</v>
      </c>
      <c r="EK131" s="126" t="s">
        <v>150</v>
      </c>
      <c r="EL131" s="126" t="s">
        <v>150</v>
      </c>
      <c r="EM131" s="126" t="s">
        <v>150</v>
      </c>
      <c r="EN131" s="126" t="s">
        <v>150</v>
      </c>
      <c r="EO131" s="126" t="s">
        <v>150</v>
      </c>
      <c r="EP131" s="126" t="s">
        <v>150</v>
      </c>
      <c r="EQ131" s="126" t="s">
        <v>150</v>
      </c>
      <c r="ER131" s="126" t="s">
        <v>150</v>
      </c>
      <c r="ES131" s="126" t="s">
        <v>150</v>
      </c>
      <c r="ET131" s="126" t="s">
        <v>150</v>
      </c>
      <c r="EU131" s="126" t="s">
        <v>150</v>
      </c>
      <c r="EV131" s="126" t="s">
        <v>150</v>
      </c>
      <c r="EW131" s="126" t="s">
        <v>151</v>
      </c>
      <c r="EX131" s="126" t="s">
        <v>152</v>
      </c>
      <c r="EY131" s="123">
        <v>10587.742918039999</v>
      </c>
      <c r="EZ131" s="126" t="s">
        <v>178</v>
      </c>
      <c r="FA131" s="126" t="s">
        <v>157</v>
      </c>
      <c r="FB131" s="126" t="s">
        <v>157</v>
      </c>
      <c r="FC131" s="126" t="s">
        <v>157</v>
      </c>
      <c r="FD131" s="126" t="s">
        <v>157</v>
      </c>
      <c r="FE131" s="126" t="s">
        <v>157</v>
      </c>
      <c r="FF131" s="126" t="s">
        <v>157</v>
      </c>
      <c r="FG131" s="126" t="s">
        <v>157</v>
      </c>
      <c r="FH131" s="126" t="s">
        <v>157</v>
      </c>
      <c r="FI131" s="126" t="s">
        <v>157</v>
      </c>
      <c r="FJ131" s="126" t="s">
        <v>157</v>
      </c>
      <c r="FK131" s="126" t="s">
        <v>157</v>
      </c>
      <c r="FL131" s="126" t="s">
        <v>157</v>
      </c>
      <c r="FM131" s="126" t="s">
        <v>157</v>
      </c>
      <c r="FN131" s="126" t="s">
        <v>157</v>
      </c>
      <c r="FO131" s="126" t="s">
        <v>157</v>
      </c>
      <c r="FP131" s="126" t="s">
        <v>157</v>
      </c>
      <c r="FQ131" s="126" t="s">
        <v>157</v>
      </c>
      <c r="FR131" s="126" t="s">
        <v>157</v>
      </c>
      <c r="FS131" s="126" t="s">
        <v>157</v>
      </c>
      <c r="FT131" s="126" t="s">
        <v>157</v>
      </c>
      <c r="FU131" s="126" t="s">
        <v>157</v>
      </c>
      <c r="FV131" s="126" t="s">
        <v>196</v>
      </c>
      <c r="FW131" s="126" t="s">
        <v>196</v>
      </c>
      <c r="FX131" s="126" t="s">
        <v>196</v>
      </c>
      <c r="FY131" s="126" t="s">
        <v>196</v>
      </c>
      <c r="FZ131" s="126" t="s">
        <v>200</v>
      </c>
      <c r="GA131" s="126" t="s">
        <v>201</v>
      </c>
    </row>
    <row r="132" spans="1:183" ht="14.25" customHeight="1">
      <c r="A132" s="121">
        <v>130</v>
      </c>
      <c r="B132" s="121" t="s">
        <v>476</v>
      </c>
      <c r="C132" s="122">
        <v>2.0999999999999999E-5</v>
      </c>
      <c r="D132" s="122">
        <v>2.0999999999999999E-5</v>
      </c>
      <c r="E132" s="122">
        <v>2.4000000000000001E-5</v>
      </c>
      <c r="F132" s="122">
        <v>2.3E-5</v>
      </c>
      <c r="G132" s="122">
        <v>4.0000000000000003E-5</v>
      </c>
      <c r="H132" s="122">
        <v>8.0000000000000007E-5</v>
      </c>
      <c r="I132" s="122">
        <v>8.0000000000000007E-5</v>
      </c>
      <c r="J132" s="122">
        <v>8.0000000000000007E-5</v>
      </c>
      <c r="K132" s="122">
        <v>8.0000000000000007E-5</v>
      </c>
      <c r="L132" s="122">
        <v>2.0000000000000002E-5</v>
      </c>
      <c r="M132" s="122">
        <v>2.0000000000000002E-5</v>
      </c>
      <c r="N132" s="122">
        <v>2.0000000000000002E-5</v>
      </c>
      <c r="O132" s="122">
        <v>1.9000000000000001E-5</v>
      </c>
      <c r="P132" s="122">
        <v>1.9000000000000001E-5</v>
      </c>
      <c r="Q132" s="122">
        <v>1.9000000000000001E-5</v>
      </c>
      <c r="R132" s="122">
        <v>2.1999999999999999E-5</v>
      </c>
      <c r="S132" s="122">
        <v>2.0999999999999999E-5</v>
      </c>
      <c r="T132" s="122">
        <v>2.0999999999999999E-5</v>
      </c>
      <c r="U132" s="122">
        <v>2.6999999999999999E-5</v>
      </c>
      <c r="V132" s="122">
        <v>2.6999999999999999E-5</v>
      </c>
      <c r="W132" s="122">
        <v>3.1000000000000001E-5</v>
      </c>
      <c r="X132" s="122">
        <v>3.1000000000000001E-5</v>
      </c>
      <c r="Y132" s="122">
        <v>3.3000000000000003E-5</v>
      </c>
      <c r="Z132" s="122">
        <v>3.3000000000000003E-5</v>
      </c>
      <c r="AA132" s="122">
        <v>3.8999999999999999E-5</v>
      </c>
      <c r="AB132" s="123">
        <v>1.5233999999999999E-2</v>
      </c>
      <c r="AC132" s="123">
        <v>1.5233999999999999E-2</v>
      </c>
      <c r="AD132" s="123">
        <v>1.7597000000000002E-2</v>
      </c>
      <c r="AE132" s="123">
        <v>1.6400000000000001E-2</v>
      </c>
      <c r="AF132" s="123">
        <v>2.8799999999999999E-2</v>
      </c>
      <c r="AG132" s="123">
        <v>5.8400000000000001E-2</v>
      </c>
      <c r="AH132" s="123">
        <v>5.8400000000000001E-2</v>
      </c>
      <c r="AI132" s="123">
        <v>5.8400000000000001E-2</v>
      </c>
      <c r="AJ132" s="123">
        <v>5.8400000000000001E-2</v>
      </c>
      <c r="AK132" s="123">
        <v>1.44E-2</v>
      </c>
      <c r="AL132" s="123">
        <v>1.44E-2</v>
      </c>
      <c r="AM132" s="123">
        <v>1.44E-2</v>
      </c>
      <c r="AN132" s="123">
        <v>1.4E-2</v>
      </c>
      <c r="AO132" s="123">
        <v>1.4E-2</v>
      </c>
      <c r="AP132" s="123">
        <v>1.4E-2</v>
      </c>
      <c r="AQ132" s="123">
        <v>1.575E-2</v>
      </c>
      <c r="AR132" s="123">
        <v>1.5049999999999999E-2</v>
      </c>
      <c r="AS132" s="123">
        <v>1.5049999999999999E-2</v>
      </c>
      <c r="AT132" s="123">
        <v>1.9599999999999999E-2</v>
      </c>
      <c r="AU132" s="123">
        <v>1.9599999999999999E-2</v>
      </c>
      <c r="AV132" s="123">
        <v>2.24E-2</v>
      </c>
      <c r="AW132" s="123">
        <v>2.24E-2</v>
      </c>
      <c r="AX132" s="123">
        <v>2.3800000000000002E-2</v>
      </c>
      <c r="AY132" s="123">
        <v>2.3800000000000002E-2</v>
      </c>
      <c r="AZ132" s="123">
        <v>2.87E-2</v>
      </c>
      <c r="BA132" s="124">
        <v>0</v>
      </c>
      <c r="BB132" s="127">
        <v>-2.3630000000000001E-3</v>
      </c>
      <c r="BC132" s="128">
        <v>1.1969999999999999E-3</v>
      </c>
      <c r="BD132" s="127">
        <v>-1.24E-2</v>
      </c>
      <c r="BE132" s="127">
        <v>-2.9600000000000001E-2</v>
      </c>
      <c r="BF132" s="124">
        <v>0</v>
      </c>
      <c r="BG132" s="124">
        <v>0</v>
      </c>
      <c r="BH132" s="124">
        <v>0</v>
      </c>
      <c r="BI132" s="128">
        <v>4.3999999999999997E-2</v>
      </c>
      <c r="BJ132" s="124">
        <v>0</v>
      </c>
      <c r="BK132" s="124">
        <v>0</v>
      </c>
      <c r="BL132" s="128">
        <v>4.0000000000000002E-4</v>
      </c>
      <c r="BM132" s="124">
        <v>0</v>
      </c>
      <c r="BN132" s="124">
        <v>0</v>
      </c>
      <c r="BO132" s="127">
        <v>-1.75E-3</v>
      </c>
      <c r="BP132" s="128">
        <v>6.9999999999999999E-4</v>
      </c>
      <c r="BQ132" s="124">
        <v>0</v>
      </c>
      <c r="BR132" s="127">
        <v>-4.5500000000000002E-3</v>
      </c>
      <c r="BS132" s="124">
        <v>0</v>
      </c>
      <c r="BT132" s="127">
        <v>-2.8E-3</v>
      </c>
      <c r="BU132" s="124">
        <v>0</v>
      </c>
      <c r="BV132" s="127">
        <v>-1.4E-3</v>
      </c>
      <c r="BW132" s="124">
        <v>0</v>
      </c>
      <c r="BX132" s="127">
        <v>-4.8999999999999998E-3</v>
      </c>
      <c r="BY132" s="127">
        <v>-2.8E-3</v>
      </c>
      <c r="BZ132" s="123">
        <v>0.21290659000000001</v>
      </c>
      <c r="CA132" s="123">
        <v>0.21290659000000001</v>
      </c>
      <c r="CB132" s="123">
        <v>0.22629144000000001</v>
      </c>
      <c r="CC132" s="123">
        <v>0.24892133</v>
      </c>
      <c r="CD132" s="123">
        <v>0.42758948000000002</v>
      </c>
      <c r="CE132" s="123">
        <v>0.93942082999999998</v>
      </c>
      <c r="CF132" s="123">
        <v>0.94883249999999997</v>
      </c>
      <c r="CG132" s="123">
        <v>0.94344291999999996</v>
      </c>
      <c r="CH132" s="123">
        <v>0.87217358</v>
      </c>
      <c r="CI132" s="123">
        <v>0.21560283999999999</v>
      </c>
      <c r="CJ132" s="123">
        <v>0.22015103</v>
      </c>
      <c r="CK132" s="123">
        <v>0.24069101000000001</v>
      </c>
      <c r="CL132" s="123">
        <v>0.24922299000000001</v>
      </c>
      <c r="CM132" s="123">
        <v>0.25719924</v>
      </c>
      <c r="CN132" s="123">
        <v>0.22907753</v>
      </c>
      <c r="CO132" s="123">
        <v>0.23165105999999999</v>
      </c>
      <c r="CP132" s="123">
        <v>0.24763071</v>
      </c>
      <c r="CQ132" s="123">
        <v>0.28620425999999999</v>
      </c>
      <c r="CR132" s="123">
        <v>0.35490981999999999</v>
      </c>
      <c r="CS132" s="123">
        <v>0.35421756999999998</v>
      </c>
      <c r="CT132" s="123">
        <v>0.42521354</v>
      </c>
      <c r="CU132" s="123">
        <v>0.39378349000000001</v>
      </c>
      <c r="CV132" s="123">
        <v>0.40187409000000002</v>
      </c>
      <c r="CW132" s="123">
        <v>0.36447363999999999</v>
      </c>
      <c r="CX132" s="123">
        <v>0.39886339999999998</v>
      </c>
      <c r="CY132" s="125">
        <v>46142</v>
      </c>
      <c r="CZ132" s="125">
        <v>46142</v>
      </c>
      <c r="DA132" s="125">
        <v>46112</v>
      </c>
      <c r="DB132" s="125">
        <v>46081</v>
      </c>
      <c r="DC132" s="125">
        <v>46053</v>
      </c>
      <c r="DD132" s="125">
        <v>46022</v>
      </c>
      <c r="DE132" s="125">
        <v>45991</v>
      </c>
      <c r="DF132" s="125">
        <v>45961</v>
      </c>
      <c r="DG132" s="125">
        <v>45930</v>
      </c>
      <c r="DH132" s="125">
        <v>45900</v>
      </c>
      <c r="DI132" s="125">
        <v>45869</v>
      </c>
      <c r="DJ132" s="125">
        <v>45838</v>
      </c>
      <c r="DK132" s="125">
        <v>45808</v>
      </c>
      <c r="DL132" s="125">
        <v>45777</v>
      </c>
      <c r="DM132" s="125">
        <v>45747</v>
      </c>
      <c r="DN132" s="125">
        <v>45716</v>
      </c>
      <c r="DO132" s="125">
        <v>45688</v>
      </c>
      <c r="DP132" s="125">
        <v>45657</v>
      </c>
      <c r="DQ132" s="125">
        <v>45626</v>
      </c>
      <c r="DR132" s="125">
        <v>45596</v>
      </c>
      <c r="DS132" s="125">
        <v>45565</v>
      </c>
      <c r="DT132" s="125">
        <v>45535</v>
      </c>
      <c r="DU132" s="125">
        <v>45504</v>
      </c>
      <c r="DV132" s="125">
        <v>45473</v>
      </c>
      <c r="DW132" s="125">
        <v>45443</v>
      </c>
      <c r="DX132" s="126" t="s">
        <v>150</v>
      </c>
      <c r="DY132" s="126" t="s">
        <v>150</v>
      </c>
      <c r="DZ132" s="126" t="s">
        <v>150</v>
      </c>
      <c r="EA132" s="126" t="s">
        <v>150</v>
      </c>
      <c r="EB132" s="126" t="s">
        <v>150</v>
      </c>
      <c r="EC132" s="126" t="s">
        <v>150</v>
      </c>
      <c r="ED132" s="126" t="s">
        <v>150</v>
      </c>
      <c r="EE132" s="126" t="s">
        <v>150</v>
      </c>
      <c r="EF132" s="126" t="s">
        <v>150</v>
      </c>
      <c r="EG132" s="126" t="s">
        <v>150</v>
      </c>
      <c r="EH132" s="126" t="s">
        <v>150</v>
      </c>
      <c r="EI132" s="126" t="s">
        <v>150</v>
      </c>
      <c r="EJ132" s="126" t="s">
        <v>150</v>
      </c>
      <c r="EK132" s="126" t="s">
        <v>150</v>
      </c>
      <c r="EL132" s="126" t="s">
        <v>150</v>
      </c>
      <c r="EM132" s="126" t="s">
        <v>150</v>
      </c>
      <c r="EN132" s="126" t="s">
        <v>150</v>
      </c>
      <c r="EO132" s="126" t="s">
        <v>150</v>
      </c>
      <c r="EP132" s="126" t="s">
        <v>150</v>
      </c>
      <c r="EQ132" s="126" t="s">
        <v>150</v>
      </c>
      <c r="ER132" s="126" t="s">
        <v>150</v>
      </c>
      <c r="ES132" s="126" t="s">
        <v>150</v>
      </c>
      <c r="ET132" s="126" t="s">
        <v>150</v>
      </c>
      <c r="EU132" s="126" t="s">
        <v>150</v>
      </c>
      <c r="EV132" s="126" t="s">
        <v>150</v>
      </c>
      <c r="EW132" s="126" t="s">
        <v>151</v>
      </c>
      <c r="EX132" s="126" t="s">
        <v>152</v>
      </c>
      <c r="EY132" s="123">
        <v>13051.143430399999</v>
      </c>
      <c r="EZ132" s="126"/>
      <c r="FA132" s="126" t="s">
        <v>144</v>
      </c>
      <c r="FB132" s="126" t="s">
        <v>144</v>
      </c>
      <c r="FC132" s="126" t="s">
        <v>144</v>
      </c>
      <c r="FD132" s="126" t="s">
        <v>144</v>
      </c>
      <c r="FE132" s="126" t="s">
        <v>144</v>
      </c>
      <c r="FF132" s="126" t="s">
        <v>144</v>
      </c>
      <c r="FG132" s="126" t="s">
        <v>144</v>
      </c>
      <c r="FH132" s="126" t="s">
        <v>144</v>
      </c>
      <c r="FI132" s="126" t="s">
        <v>144</v>
      </c>
      <c r="FJ132" s="126" t="s">
        <v>144</v>
      </c>
      <c r="FK132" s="126" t="s">
        <v>144</v>
      </c>
      <c r="FL132" s="126" t="s">
        <v>144</v>
      </c>
      <c r="FM132" s="126" t="s">
        <v>144</v>
      </c>
      <c r="FN132" s="126" t="s">
        <v>144</v>
      </c>
      <c r="FO132" s="126" t="s">
        <v>144</v>
      </c>
      <c r="FP132" s="126" t="s">
        <v>144</v>
      </c>
      <c r="FQ132" s="126" t="s">
        <v>144</v>
      </c>
      <c r="FR132" s="126" t="s">
        <v>144</v>
      </c>
      <c r="FS132" s="126" t="s">
        <v>144</v>
      </c>
      <c r="FT132" s="126" t="s">
        <v>144</v>
      </c>
      <c r="FU132" s="126" t="s">
        <v>144</v>
      </c>
      <c r="FV132" s="126" t="s">
        <v>144</v>
      </c>
      <c r="FW132" s="126" t="s">
        <v>144</v>
      </c>
      <c r="FX132" s="126" t="s">
        <v>144</v>
      </c>
      <c r="FY132" s="126" t="s">
        <v>144</v>
      </c>
      <c r="FZ132" s="126" t="s">
        <v>154</v>
      </c>
      <c r="GA132" s="126" t="s">
        <v>146</v>
      </c>
    </row>
    <row r="133" spans="1:183" ht="14.25" customHeight="1">
      <c r="A133" s="121">
        <v>131</v>
      </c>
      <c r="B133" s="121" t="s">
        <v>311</v>
      </c>
      <c r="C133" s="122">
        <v>2.0000000000000002E-5</v>
      </c>
      <c r="D133" s="122">
        <v>2.0000000000000002E-5</v>
      </c>
      <c r="E133" s="122">
        <v>1.1E-5</v>
      </c>
      <c r="F133" s="122">
        <v>6.9999999999999999E-6</v>
      </c>
      <c r="G133" s="122">
        <v>6.9999999999999999E-6</v>
      </c>
      <c r="H133" s="122">
        <v>6.9999999999999999E-6</v>
      </c>
      <c r="I133" s="122">
        <v>6.9999999999999999E-6</v>
      </c>
      <c r="J133" s="122">
        <v>6.9999999999999999E-6</v>
      </c>
      <c r="K133" s="122">
        <v>6.9999999999999999E-6</v>
      </c>
      <c r="L133" s="122">
        <v>6.9999999999999999E-6</v>
      </c>
      <c r="M133" s="122">
        <v>6.9999999999999999E-6</v>
      </c>
      <c r="N133" s="122">
        <v>6.0000000000000002E-6</v>
      </c>
      <c r="O133" s="122">
        <v>6.0000000000000002E-6</v>
      </c>
      <c r="P133" s="122">
        <v>6.0000000000000002E-6</v>
      </c>
      <c r="Q133" s="122">
        <v>6.0000000000000002E-6</v>
      </c>
      <c r="R133" s="122">
        <v>6.0000000000000002E-6</v>
      </c>
      <c r="S133" s="122">
        <v>6.0000000000000002E-6</v>
      </c>
      <c r="T133" s="122">
        <v>6.0000000000000002E-6</v>
      </c>
      <c r="U133" s="122">
        <v>5.0000000000000004E-6</v>
      </c>
      <c r="V133" s="122">
        <v>5.0000000000000004E-6</v>
      </c>
      <c r="W133" s="122">
        <v>5.0000000000000004E-6</v>
      </c>
      <c r="X133" s="122">
        <v>3.9999999999999998E-6</v>
      </c>
      <c r="Y133" s="122">
        <v>3.9999999999999998E-6</v>
      </c>
      <c r="Z133" s="122">
        <v>3.9999999999999998E-6</v>
      </c>
      <c r="AA133" s="122">
        <v>3.0000000000000001E-6</v>
      </c>
      <c r="AB133" s="123">
        <v>1.4799E-2</v>
      </c>
      <c r="AC133" s="123">
        <v>1.4799E-2</v>
      </c>
      <c r="AD133" s="123">
        <v>7.9520000000000007E-3</v>
      </c>
      <c r="AE133" s="123">
        <v>4.9820000000000003E-3</v>
      </c>
      <c r="AF133" s="123">
        <v>4.9589999999999999E-3</v>
      </c>
      <c r="AG133" s="123">
        <v>4.9449999999999997E-3</v>
      </c>
      <c r="AH133" s="123">
        <v>4.9179999999999996E-3</v>
      </c>
      <c r="AI133" s="123">
        <v>4.8190000000000004E-3</v>
      </c>
      <c r="AJ133" s="123">
        <v>4.7819999999999998E-3</v>
      </c>
      <c r="AK133" s="123">
        <v>4.8110000000000002E-3</v>
      </c>
      <c r="AL133" s="123">
        <v>4.7299999999999998E-3</v>
      </c>
      <c r="AM133" s="123">
        <v>4.6150000000000002E-3</v>
      </c>
      <c r="AN133" s="123">
        <v>4.568E-3</v>
      </c>
      <c r="AO133" s="123">
        <v>4.5279999999999999E-3</v>
      </c>
      <c r="AP133" s="123">
        <v>4.3990000000000001E-3</v>
      </c>
      <c r="AQ133" s="123">
        <v>4.3080000000000002E-3</v>
      </c>
      <c r="AR133" s="123">
        <v>4.2069999999999998E-3</v>
      </c>
      <c r="AS133" s="123">
        <v>4.0390000000000001E-3</v>
      </c>
      <c r="AT133" s="123">
        <v>3.898E-3</v>
      </c>
      <c r="AU133" s="123">
        <v>3.6840000000000002E-3</v>
      </c>
      <c r="AV133" s="123">
        <v>3.4619999999999998E-3</v>
      </c>
      <c r="AW133" s="123">
        <v>3.1840000000000002E-3</v>
      </c>
      <c r="AX133" s="123">
        <v>2.947E-3</v>
      </c>
      <c r="AY133" s="123">
        <v>2.6800000000000001E-3</v>
      </c>
      <c r="AZ133" s="123">
        <v>2.3969999999999998E-3</v>
      </c>
      <c r="BA133" s="124">
        <v>0</v>
      </c>
      <c r="BB133" s="128">
        <v>6.8469999999999998E-3</v>
      </c>
      <c r="BC133" s="128">
        <v>2.97E-3</v>
      </c>
      <c r="BD133" s="128">
        <v>2.3E-5</v>
      </c>
      <c r="BE133" s="128">
        <v>1.4E-5</v>
      </c>
      <c r="BF133" s="128">
        <v>2.6999999999999999E-5</v>
      </c>
      <c r="BG133" s="128">
        <v>9.8999999999999994E-5</v>
      </c>
      <c r="BH133" s="128">
        <v>3.6999999999999998E-5</v>
      </c>
      <c r="BI133" s="127">
        <v>-2.9E-5</v>
      </c>
      <c r="BJ133" s="128">
        <v>8.1000000000000004E-5</v>
      </c>
      <c r="BK133" s="128">
        <v>1.15E-4</v>
      </c>
      <c r="BL133" s="128">
        <v>4.6999999999999997E-5</v>
      </c>
      <c r="BM133" s="128">
        <v>4.0000000000000003E-5</v>
      </c>
      <c r="BN133" s="128">
        <v>1.2899999999999999E-4</v>
      </c>
      <c r="BO133" s="128">
        <v>9.1000000000000003E-5</v>
      </c>
      <c r="BP133" s="128">
        <v>1.01E-4</v>
      </c>
      <c r="BQ133" s="128">
        <v>1.6799999999999999E-4</v>
      </c>
      <c r="BR133" s="128">
        <v>1.4100000000000001E-4</v>
      </c>
      <c r="BS133" s="128">
        <v>2.14E-4</v>
      </c>
      <c r="BT133" s="128">
        <v>2.22E-4</v>
      </c>
      <c r="BU133" s="128">
        <v>2.7799999999999998E-4</v>
      </c>
      <c r="BV133" s="128">
        <v>2.3699999999999999E-4</v>
      </c>
      <c r="BW133" s="128">
        <v>2.6699999999999998E-4</v>
      </c>
      <c r="BX133" s="128">
        <v>2.8299999999999999E-4</v>
      </c>
      <c r="BY133" s="128">
        <v>2.0799999999999999E-4</v>
      </c>
      <c r="BZ133" s="123">
        <v>0.20682713999999999</v>
      </c>
      <c r="CA133" s="123">
        <v>0.20682713999999999</v>
      </c>
      <c r="CB133" s="123">
        <v>0.10226001999999999</v>
      </c>
      <c r="CC133" s="123">
        <v>7.5617439999999994E-2</v>
      </c>
      <c r="CD133" s="123">
        <v>7.3625560000000007E-2</v>
      </c>
      <c r="CE133" s="123">
        <v>7.954514E-2</v>
      </c>
      <c r="CF133" s="123">
        <v>7.9903390000000005E-2</v>
      </c>
      <c r="CG133" s="123">
        <v>7.7850199999999994E-2</v>
      </c>
      <c r="CH133" s="123">
        <v>7.1416679999999996E-2</v>
      </c>
      <c r="CI133" s="123">
        <v>7.2032310000000002E-2</v>
      </c>
      <c r="CJ133" s="123">
        <v>7.2313500000000003E-2</v>
      </c>
      <c r="CK133" s="123">
        <v>7.7138129999999999E-2</v>
      </c>
      <c r="CL133" s="123">
        <v>8.1317899999999999E-2</v>
      </c>
      <c r="CM133" s="123">
        <v>8.3185579999999995E-2</v>
      </c>
      <c r="CN133" s="123">
        <v>7.1979429999999997E-2</v>
      </c>
      <c r="CO133" s="123">
        <v>6.3362080000000001E-2</v>
      </c>
      <c r="CP133" s="123">
        <v>6.9221420000000006E-2</v>
      </c>
      <c r="CQ133" s="123">
        <v>7.6809230000000006E-2</v>
      </c>
      <c r="CR133" s="123">
        <v>7.0583599999999996E-2</v>
      </c>
      <c r="CS133" s="123">
        <v>6.6578449999999997E-2</v>
      </c>
      <c r="CT133" s="123">
        <v>6.5718269999999995E-2</v>
      </c>
      <c r="CU133" s="123">
        <v>5.5973509999999997E-2</v>
      </c>
      <c r="CV133" s="123">
        <v>4.9761470000000002E-2</v>
      </c>
      <c r="CW133" s="123">
        <v>4.1041569999999999E-2</v>
      </c>
      <c r="CX133" s="123">
        <v>3.331274E-2</v>
      </c>
      <c r="CY133" s="125">
        <v>46142</v>
      </c>
      <c r="CZ133" s="125">
        <v>46142</v>
      </c>
      <c r="DA133" s="125">
        <v>46112</v>
      </c>
      <c r="DB133" s="125">
        <v>46081</v>
      </c>
      <c r="DC133" s="125">
        <v>46053</v>
      </c>
      <c r="DD133" s="125">
        <v>46022</v>
      </c>
      <c r="DE133" s="125">
        <v>45991</v>
      </c>
      <c r="DF133" s="125">
        <v>45961</v>
      </c>
      <c r="DG133" s="125">
        <v>45930</v>
      </c>
      <c r="DH133" s="125">
        <v>45900</v>
      </c>
      <c r="DI133" s="125">
        <v>45869</v>
      </c>
      <c r="DJ133" s="125">
        <v>45838</v>
      </c>
      <c r="DK133" s="125">
        <v>45808</v>
      </c>
      <c r="DL133" s="125">
        <v>45777</v>
      </c>
      <c r="DM133" s="125">
        <v>45747</v>
      </c>
      <c r="DN133" s="125">
        <v>45716</v>
      </c>
      <c r="DO133" s="125">
        <v>45688</v>
      </c>
      <c r="DP133" s="125">
        <v>45657</v>
      </c>
      <c r="DQ133" s="125">
        <v>45626</v>
      </c>
      <c r="DR133" s="125">
        <v>45596</v>
      </c>
      <c r="DS133" s="125">
        <v>45565</v>
      </c>
      <c r="DT133" s="125">
        <v>45535</v>
      </c>
      <c r="DU133" s="125">
        <v>45504</v>
      </c>
      <c r="DV133" s="125">
        <v>45473</v>
      </c>
      <c r="DW133" s="125">
        <v>45443</v>
      </c>
      <c r="DX133" s="126" t="s">
        <v>150</v>
      </c>
      <c r="DY133" s="126" t="s">
        <v>150</v>
      </c>
      <c r="DZ133" s="126" t="s">
        <v>150</v>
      </c>
      <c r="EA133" s="126" t="s">
        <v>150</v>
      </c>
      <c r="EB133" s="126" t="s">
        <v>150</v>
      </c>
      <c r="EC133" s="126" t="s">
        <v>150</v>
      </c>
      <c r="ED133" s="126" t="s">
        <v>150</v>
      </c>
      <c r="EE133" s="126" t="s">
        <v>150</v>
      </c>
      <c r="EF133" s="126" t="s">
        <v>150</v>
      </c>
      <c r="EG133" s="126" t="s">
        <v>150</v>
      </c>
      <c r="EH133" s="126" t="s">
        <v>150</v>
      </c>
      <c r="EI133" s="126" t="s">
        <v>150</v>
      </c>
      <c r="EJ133" s="126" t="s">
        <v>150</v>
      </c>
      <c r="EK133" s="126" t="s">
        <v>150</v>
      </c>
      <c r="EL133" s="126" t="s">
        <v>150</v>
      </c>
      <c r="EM133" s="126" t="s">
        <v>150</v>
      </c>
      <c r="EN133" s="126" t="s">
        <v>150</v>
      </c>
      <c r="EO133" s="126" t="s">
        <v>150</v>
      </c>
      <c r="EP133" s="126" t="s">
        <v>150</v>
      </c>
      <c r="EQ133" s="126" t="s">
        <v>150</v>
      </c>
      <c r="ER133" s="126" t="s">
        <v>150</v>
      </c>
      <c r="ES133" s="126" t="s">
        <v>150</v>
      </c>
      <c r="ET133" s="126" t="s">
        <v>150</v>
      </c>
      <c r="EU133" s="126" t="s">
        <v>150</v>
      </c>
      <c r="EV133" s="126" t="s">
        <v>150</v>
      </c>
      <c r="EW133" s="126" t="s">
        <v>151</v>
      </c>
      <c r="EX133" s="126" t="s">
        <v>152</v>
      </c>
      <c r="EY133" s="123">
        <v>115.50177531999999</v>
      </c>
      <c r="EZ133" s="126" t="s">
        <v>312</v>
      </c>
      <c r="FA133" s="126" t="s">
        <v>157</v>
      </c>
      <c r="FB133" s="126" t="s">
        <v>157</v>
      </c>
      <c r="FC133" s="126" t="s">
        <v>157</v>
      </c>
      <c r="FD133" s="126" t="s">
        <v>157</v>
      </c>
      <c r="FE133" s="126" t="s">
        <v>157</v>
      </c>
      <c r="FF133" s="126" t="s">
        <v>157</v>
      </c>
      <c r="FG133" s="126" t="s">
        <v>157</v>
      </c>
      <c r="FH133" s="126" t="s">
        <v>157</v>
      </c>
      <c r="FI133" s="126" t="s">
        <v>157</v>
      </c>
      <c r="FJ133" s="126" t="s">
        <v>157</v>
      </c>
      <c r="FK133" s="126" t="s">
        <v>157</v>
      </c>
      <c r="FL133" s="126" t="s">
        <v>157</v>
      </c>
      <c r="FM133" s="126" t="s">
        <v>157</v>
      </c>
      <c r="FN133" s="126" t="s">
        <v>157</v>
      </c>
      <c r="FO133" s="126" t="s">
        <v>157</v>
      </c>
      <c r="FP133" s="126" t="s">
        <v>157</v>
      </c>
      <c r="FQ133" s="126" t="s">
        <v>196</v>
      </c>
      <c r="FR133" s="126" t="s">
        <v>157</v>
      </c>
      <c r="FS133" s="126" t="s">
        <v>157</v>
      </c>
      <c r="FT133" s="126" t="s">
        <v>157</v>
      </c>
      <c r="FU133" s="126" t="s">
        <v>196</v>
      </c>
      <c r="FV133" s="126" t="s">
        <v>157</v>
      </c>
      <c r="FW133" s="126" t="s">
        <v>157</v>
      </c>
      <c r="FX133" s="126" t="s">
        <v>196</v>
      </c>
      <c r="FY133" s="126" t="s">
        <v>196</v>
      </c>
      <c r="FZ133" s="126" t="s">
        <v>307</v>
      </c>
      <c r="GA133" s="126" t="s">
        <v>146</v>
      </c>
    </row>
    <row r="134" spans="1:183" ht="14.25" customHeight="1">
      <c r="A134" s="121">
        <v>132</v>
      </c>
      <c r="B134" s="121" t="s">
        <v>477</v>
      </c>
      <c r="C134" s="122">
        <v>1.9000000000000001E-5</v>
      </c>
      <c r="D134" s="122">
        <v>1.9000000000000001E-5</v>
      </c>
      <c r="E134" s="122">
        <v>1.9000000000000001E-5</v>
      </c>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3">
        <v>1.3514999999999999E-2</v>
      </c>
      <c r="AC134" s="123">
        <v>1.3514999999999999E-2</v>
      </c>
      <c r="AD134" s="123">
        <v>1.3514999999999999E-2</v>
      </c>
      <c r="AE134" s="126"/>
      <c r="AF134" s="126"/>
      <c r="AG134" s="126"/>
      <c r="AH134" s="126"/>
      <c r="AI134" s="126"/>
      <c r="AJ134" s="126"/>
      <c r="AK134" s="126"/>
      <c r="AL134" s="126"/>
      <c r="AM134" s="126"/>
      <c r="AN134" s="126"/>
      <c r="AO134" s="126"/>
      <c r="AP134" s="126"/>
      <c r="AQ134" s="126"/>
      <c r="AR134" s="126"/>
      <c r="AS134" s="126"/>
      <c r="AT134" s="126"/>
      <c r="AU134" s="126"/>
      <c r="AV134" s="126"/>
      <c r="AW134" s="126"/>
      <c r="AX134" s="126"/>
      <c r="AY134" s="126"/>
      <c r="AZ134" s="126"/>
      <c r="BA134" s="124">
        <v>0</v>
      </c>
      <c r="BB134" s="124">
        <v>0</v>
      </c>
      <c r="BC134" s="128">
        <v>1.3514999999999999E-2</v>
      </c>
      <c r="BD134" s="126"/>
      <c r="BE134" s="126"/>
      <c r="BF134" s="126"/>
      <c r="BG134" s="126"/>
      <c r="BH134" s="126"/>
      <c r="BI134" s="126"/>
      <c r="BJ134" s="126"/>
      <c r="BK134" s="126"/>
      <c r="BL134" s="126"/>
      <c r="BM134" s="126"/>
      <c r="BN134" s="126"/>
      <c r="BO134" s="126"/>
      <c r="BP134" s="126"/>
      <c r="BQ134" s="126"/>
      <c r="BR134" s="126"/>
      <c r="BS134" s="126"/>
      <c r="BT134" s="126"/>
      <c r="BU134" s="126"/>
      <c r="BV134" s="126"/>
      <c r="BW134" s="126"/>
      <c r="BX134" s="126"/>
      <c r="BY134" s="126"/>
      <c r="BZ134" s="123">
        <v>0.18888228000000001</v>
      </c>
      <c r="CA134" s="123">
        <v>0.18888228000000001</v>
      </c>
      <c r="CB134" s="123">
        <v>0.17379831000000001</v>
      </c>
      <c r="CC134" s="126"/>
      <c r="CD134" s="126"/>
      <c r="CE134" s="126"/>
      <c r="CF134" s="126"/>
      <c r="CG134" s="126"/>
      <c r="CH134" s="126"/>
      <c r="CI134" s="126"/>
      <c r="CJ134" s="126"/>
      <c r="CK134" s="126"/>
      <c r="CL134" s="126"/>
      <c r="CM134" s="126"/>
      <c r="CN134" s="126"/>
      <c r="CO134" s="126"/>
      <c r="CP134" s="126"/>
      <c r="CQ134" s="126"/>
      <c r="CR134" s="126"/>
      <c r="CS134" s="126"/>
      <c r="CT134" s="126"/>
      <c r="CU134" s="126"/>
      <c r="CV134" s="126"/>
      <c r="CW134" s="126"/>
      <c r="CX134" s="126"/>
      <c r="CY134" s="125">
        <v>46142</v>
      </c>
      <c r="CZ134" s="125">
        <v>46142</v>
      </c>
      <c r="DA134" s="125">
        <v>46112</v>
      </c>
      <c r="DB134" s="126"/>
      <c r="DC134" s="126"/>
      <c r="DD134" s="126"/>
      <c r="DE134" s="126"/>
      <c r="DF134" s="126"/>
      <c r="DG134" s="126"/>
      <c r="DH134" s="126"/>
      <c r="DI134" s="126"/>
      <c r="DJ134" s="126"/>
      <c r="DK134" s="126"/>
      <c r="DL134" s="126"/>
      <c r="DM134" s="126"/>
      <c r="DN134" s="126"/>
      <c r="DO134" s="126"/>
      <c r="DP134" s="126"/>
      <c r="DQ134" s="126"/>
      <c r="DR134" s="126"/>
      <c r="DS134" s="126"/>
      <c r="DT134" s="126"/>
      <c r="DU134" s="126"/>
      <c r="DV134" s="126"/>
      <c r="DW134" s="126"/>
      <c r="DX134" s="126" t="s">
        <v>150</v>
      </c>
      <c r="DY134" s="126" t="s">
        <v>150</v>
      </c>
      <c r="DZ134" s="126" t="s">
        <v>150</v>
      </c>
      <c r="EA134" s="126"/>
      <c r="EB134" s="126"/>
      <c r="EC134" s="126"/>
      <c r="ED134" s="126"/>
      <c r="EE134" s="126"/>
      <c r="EF134" s="126"/>
      <c r="EG134" s="126"/>
      <c r="EH134" s="126"/>
      <c r="EI134" s="126"/>
      <c r="EJ134" s="126"/>
      <c r="EK134" s="126"/>
      <c r="EL134" s="126"/>
      <c r="EM134" s="126"/>
      <c r="EN134" s="126"/>
      <c r="EO134" s="126"/>
      <c r="EP134" s="126"/>
      <c r="EQ134" s="126"/>
      <c r="ER134" s="126"/>
      <c r="ES134" s="126"/>
      <c r="ET134" s="126"/>
      <c r="EU134" s="126"/>
      <c r="EV134" s="126"/>
      <c r="EW134" s="126" t="s">
        <v>151</v>
      </c>
      <c r="EX134" s="126" t="s">
        <v>152</v>
      </c>
      <c r="EY134" s="123">
        <v>1710.1352576199999</v>
      </c>
      <c r="EZ134" s="126"/>
      <c r="FA134" s="126" t="s">
        <v>157</v>
      </c>
      <c r="FB134" s="126" t="s">
        <v>157</v>
      </c>
      <c r="FC134" s="126" t="s">
        <v>157</v>
      </c>
      <c r="FD134" s="126"/>
      <c r="FE134" s="126"/>
      <c r="FF134" s="126"/>
      <c r="FG134" s="126"/>
      <c r="FH134" s="126"/>
      <c r="FI134" s="126"/>
      <c r="FJ134" s="126"/>
      <c r="FK134" s="126"/>
      <c r="FL134" s="126"/>
      <c r="FM134" s="126"/>
      <c r="FN134" s="126"/>
      <c r="FO134" s="126"/>
      <c r="FP134" s="126"/>
      <c r="FQ134" s="126"/>
      <c r="FR134" s="126"/>
      <c r="FS134" s="126"/>
      <c r="FT134" s="126"/>
      <c r="FU134" s="126"/>
      <c r="FV134" s="126"/>
      <c r="FW134" s="126"/>
      <c r="FX134" s="126"/>
      <c r="FY134" s="126"/>
      <c r="FZ134" s="126" t="s">
        <v>211</v>
      </c>
      <c r="GA134" s="126" t="s">
        <v>212</v>
      </c>
    </row>
    <row r="135" spans="1:183" ht="14.25" customHeight="1">
      <c r="A135" s="121">
        <v>133</v>
      </c>
      <c r="B135" s="121" t="s">
        <v>478</v>
      </c>
      <c r="C135" s="122">
        <v>1.7E-5</v>
      </c>
      <c r="D135" s="122">
        <v>1.7E-5</v>
      </c>
      <c r="E135" s="122">
        <v>1.7E-5</v>
      </c>
      <c r="F135" s="122">
        <v>1.7E-5</v>
      </c>
      <c r="G135" s="122">
        <v>1.7E-5</v>
      </c>
      <c r="H135" s="122">
        <v>1.7E-5</v>
      </c>
      <c r="I135" s="122">
        <v>1.7E-5</v>
      </c>
      <c r="J135" s="122">
        <v>1.7E-5</v>
      </c>
      <c r="K135" s="122">
        <v>1.7E-5</v>
      </c>
      <c r="L135" s="122">
        <v>4.1E-5</v>
      </c>
      <c r="M135" s="122">
        <v>4.1E-5</v>
      </c>
      <c r="N135" s="122">
        <v>2.9E-5</v>
      </c>
      <c r="O135" s="122">
        <v>2.9E-5</v>
      </c>
      <c r="P135" s="122">
        <v>2.9E-5</v>
      </c>
      <c r="Q135" s="122">
        <v>2.5999999999999998E-5</v>
      </c>
      <c r="R135" s="122">
        <v>2.5000000000000001E-5</v>
      </c>
      <c r="S135" s="122">
        <v>2.5999999999999998E-5</v>
      </c>
      <c r="T135" s="122">
        <v>2.5999999999999998E-5</v>
      </c>
      <c r="U135" s="122">
        <v>2.5999999999999998E-5</v>
      </c>
      <c r="V135" s="122">
        <v>1.5999999999999999E-5</v>
      </c>
      <c r="W135" s="122">
        <v>1.5999999999999999E-5</v>
      </c>
      <c r="X135" s="122">
        <v>1.5999999999999999E-5</v>
      </c>
      <c r="Y135" s="122">
        <v>1.1E-5</v>
      </c>
      <c r="Z135" s="122">
        <v>1.2E-5</v>
      </c>
      <c r="AA135" s="122">
        <v>1.1E-5</v>
      </c>
      <c r="AB135" s="123">
        <v>1.2619999999999999E-2</v>
      </c>
      <c r="AC135" s="123">
        <v>1.2619999999999999E-2</v>
      </c>
      <c r="AD135" s="123">
        <v>1.2619999999999999E-2</v>
      </c>
      <c r="AE135" s="123">
        <v>1.2619999999999999E-2</v>
      </c>
      <c r="AF135" s="123">
        <v>1.2619999999999999E-2</v>
      </c>
      <c r="AG135" s="123">
        <v>1.2619999999999999E-2</v>
      </c>
      <c r="AH135" s="123">
        <v>1.2619999999999999E-2</v>
      </c>
      <c r="AI135" s="123">
        <v>1.2619999999999999E-2</v>
      </c>
      <c r="AJ135" s="123">
        <v>1.2418E-2</v>
      </c>
      <c r="AK135" s="123">
        <v>2.9498E-2</v>
      </c>
      <c r="AL135" s="123">
        <v>2.9458999999999999E-2</v>
      </c>
      <c r="AM135" s="123">
        <v>2.1413999999999999E-2</v>
      </c>
      <c r="AN135" s="123">
        <v>2.1184999999999999E-2</v>
      </c>
      <c r="AO135" s="123">
        <v>2.0813999999999999E-2</v>
      </c>
      <c r="AP135" s="123">
        <v>1.8696999999999998E-2</v>
      </c>
      <c r="AQ135" s="123">
        <v>1.8038999999999999E-2</v>
      </c>
      <c r="AR135" s="123">
        <v>1.8557000000000001E-2</v>
      </c>
      <c r="AS135" s="123">
        <v>1.8572000000000002E-2</v>
      </c>
      <c r="AT135" s="123">
        <v>1.9040999999999999E-2</v>
      </c>
      <c r="AU135" s="123">
        <v>1.1801000000000001E-2</v>
      </c>
      <c r="AV135" s="123">
        <v>1.1702000000000001E-2</v>
      </c>
      <c r="AW135" s="123">
        <v>1.1698999999999999E-2</v>
      </c>
      <c r="AX135" s="123">
        <v>8.3529999999999993E-3</v>
      </c>
      <c r="AY135" s="123">
        <v>8.5159999999999993E-3</v>
      </c>
      <c r="AZ135" s="123">
        <v>7.7510000000000001E-3</v>
      </c>
      <c r="BA135" s="124">
        <v>0</v>
      </c>
      <c r="BB135" s="124">
        <v>0</v>
      </c>
      <c r="BC135" s="124">
        <v>0</v>
      </c>
      <c r="BD135" s="124">
        <v>0</v>
      </c>
      <c r="BE135" s="124">
        <v>0</v>
      </c>
      <c r="BF135" s="124">
        <v>0</v>
      </c>
      <c r="BG135" s="124">
        <v>0</v>
      </c>
      <c r="BH135" s="128">
        <v>2.02E-4</v>
      </c>
      <c r="BI135" s="127">
        <v>-1.7080000000000001E-2</v>
      </c>
      <c r="BJ135" s="128">
        <v>3.8999999999999999E-5</v>
      </c>
      <c r="BK135" s="128">
        <v>8.0450000000000001E-3</v>
      </c>
      <c r="BL135" s="128">
        <v>2.2900000000000001E-4</v>
      </c>
      <c r="BM135" s="128">
        <v>3.7100000000000002E-4</v>
      </c>
      <c r="BN135" s="128">
        <v>2.117E-3</v>
      </c>
      <c r="BO135" s="128">
        <v>6.5799999999999995E-4</v>
      </c>
      <c r="BP135" s="127">
        <v>-5.1800000000000001E-4</v>
      </c>
      <c r="BQ135" s="127">
        <v>-1.5E-5</v>
      </c>
      <c r="BR135" s="127">
        <v>-4.6900000000000002E-4</v>
      </c>
      <c r="BS135" s="128">
        <v>7.2399999999999999E-3</v>
      </c>
      <c r="BT135" s="128">
        <v>9.8999999999999994E-5</v>
      </c>
      <c r="BU135" s="128">
        <v>3.0000000000000001E-6</v>
      </c>
      <c r="BV135" s="128">
        <v>3.346E-3</v>
      </c>
      <c r="BW135" s="127">
        <v>-1.63E-4</v>
      </c>
      <c r="BX135" s="128">
        <v>7.6499999999999995E-4</v>
      </c>
      <c r="BY135" s="127">
        <v>-2.2499999999999999E-4</v>
      </c>
      <c r="BZ135" s="123">
        <v>0.20387414000000001</v>
      </c>
      <c r="CA135" s="123">
        <v>0.20387414000000001</v>
      </c>
      <c r="CB135" s="123">
        <v>0.20387414000000001</v>
      </c>
      <c r="CC135" s="123">
        <v>0.20387414000000001</v>
      </c>
      <c r="CD135" s="123">
        <v>0.20387414000000001</v>
      </c>
      <c r="CE135" s="123">
        <v>0.20387414000000001</v>
      </c>
      <c r="CF135" s="123">
        <v>0.20387414000000001</v>
      </c>
      <c r="CG135" s="123">
        <v>0.20387414000000001</v>
      </c>
      <c r="CH135" s="123">
        <v>0.18545635999999999</v>
      </c>
      <c r="CI135" s="123">
        <v>0.44165641999999999</v>
      </c>
      <c r="CJ135" s="123">
        <v>0.45037704000000001</v>
      </c>
      <c r="CK135" s="123">
        <v>0.35792759000000002</v>
      </c>
      <c r="CL135" s="123">
        <v>0.37712778000000002</v>
      </c>
      <c r="CM135" s="123">
        <v>0.38238179</v>
      </c>
      <c r="CN135" s="123">
        <v>0.30593304999999998</v>
      </c>
      <c r="CO135" s="123">
        <v>0.26531768999999999</v>
      </c>
      <c r="CP135" s="123">
        <v>0.30533442999999999</v>
      </c>
      <c r="CQ135" s="123">
        <v>0.35318176000000001</v>
      </c>
      <c r="CR135" s="123">
        <v>0.34478765</v>
      </c>
      <c r="CS135" s="123">
        <v>0.21327151</v>
      </c>
      <c r="CT135" s="123">
        <v>0.22213611</v>
      </c>
      <c r="CU135" s="123">
        <v>0.20566398</v>
      </c>
      <c r="CV135" s="123">
        <v>0.14104430000000001</v>
      </c>
      <c r="CW135" s="123">
        <v>0.13041417999999999</v>
      </c>
      <c r="CX135" s="123">
        <v>0.10772091</v>
      </c>
      <c r="CY135" s="125">
        <v>45961</v>
      </c>
      <c r="CZ135" s="125">
        <v>45961</v>
      </c>
      <c r="DA135" s="125">
        <v>45961</v>
      </c>
      <c r="DB135" s="125">
        <v>45961</v>
      </c>
      <c r="DC135" s="125">
        <v>45961</v>
      </c>
      <c r="DD135" s="125">
        <v>45961</v>
      </c>
      <c r="DE135" s="125">
        <v>45961</v>
      </c>
      <c r="DF135" s="125">
        <v>45961</v>
      </c>
      <c r="DG135" s="125">
        <v>45930</v>
      </c>
      <c r="DH135" s="125">
        <v>45900</v>
      </c>
      <c r="DI135" s="125">
        <v>45869</v>
      </c>
      <c r="DJ135" s="125">
        <v>45838</v>
      </c>
      <c r="DK135" s="125">
        <v>45808</v>
      </c>
      <c r="DL135" s="125">
        <v>45777</v>
      </c>
      <c r="DM135" s="125">
        <v>45747</v>
      </c>
      <c r="DN135" s="125">
        <v>45716</v>
      </c>
      <c r="DO135" s="125">
        <v>45688</v>
      </c>
      <c r="DP135" s="125">
        <v>45657</v>
      </c>
      <c r="DQ135" s="125">
        <v>45626</v>
      </c>
      <c r="DR135" s="125">
        <v>45596</v>
      </c>
      <c r="DS135" s="125">
        <v>45565</v>
      </c>
      <c r="DT135" s="125">
        <v>45535</v>
      </c>
      <c r="DU135" s="125">
        <v>45504</v>
      </c>
      <c r="DV135" s="125">
        <v>45473</v>
      </c>
      <c r="DW135" s="125">
        <v>45443</v>
      </c>
      <c r="DX135" s="126" t="s">
        <v>150</v>
      </c>
      <c r="DY135" s="126" t="s">
        <v>150</v>
      </c>
      <c r="DZ135" s="126" t="s">
        <v>150</v>
      </c>
      <c r="EA135" s="126" t="s">
        <v>150</v>
      </c>
      <c r="EB135" s="126" t="s">
        <v>150</v>
      </c>
      <c r="EC135" s="126" t="s">
        <v>150</v>
      </c>
      <c r="ED135" s="126" t="s">
        <v>150</v>
      </c>
      <c r="EE135" s="126" t="s">
        <v>150</v>
      </c>
      <c r="EF135" s="126" t="s">
        <v>150</v>
      </c>
      <c r="EG135" s="126" t="s">
        <v>150</v>
      </c>
      <c r="EH135" s="126" t="s">
        <v>150</v>
      </c>
      <c r="EI135" s="126" t="s">
        <v>150</v>
      </c>
      <c r="EJ135" s="126" t="s">
        <v>150</v>
      </c>
      <c r="EK135" s="126" t="s">
        <v>150</v>
      </c>
      <c r="EL135" s="126" t="s">
        <v>150</v>
      </c>
      <c r="EM135" s="126" t="s">
        <v>150</v>
      </c>
      <c r="EN135" s="126" t="s">
        <v>150</v>
      </c>
      <c r="EO135" s="126" t="s">
        <v>150</v>
      </c>
      <c r="EP135" s="126" t="s">
        <v>150</v>
      </c>
      <c r="EQ135" s="126" t="s">
        <v>150</v>
      </c>
      <c r="ER135" s="126" t="s">
        <v>150</v>
      </c>
      <c r="ES135" s="126" t="s">
        <v>150</v>
      </c>
      <c r="ET135" s="126" t="s">
        <v>150</v>
      </c>
      <c r="EU135" s="126" t="s">
        <v>150</v>
      </c>
      <c r="EV135" s="126" t="s">
        <v>150</v>
      </c>
      <c r="EW135" s="126" t="s">
        <v>151</v>
      </c>
      <c r="EX135" s="126" t="s">
        <v>152</v>
      </c>
      <c r="EY135" s="123">
        <v>11254.03771045</v>
      </c>
      <c r="EZ135" s="126"/>
      <c r="FA135" s="126" t="s">
        <v>144</v>
      </c>
      <c r="FB135" s="126" t="s">
        <v>144</v>
      </c>
      <c r="FC135" s="126" t="s">
        <v>144</v>
      </c>
      <c r="FD135" s="126" t="s">
        <v>144</v>
      </c>
      <c r="FE135" s="126" t="s">
        <v>144</v>
      </c>
      <c r="FF135" s="126" t="s">
        <v>144</v>
      </c>
      <c r="FG135" s="126" t="s">
        <v>144</v>
      </c>
      <c r="FH135" s="126" t="s">
        <v>144</v>
      </c>
      <c r="FI135" s="126" t="s">
        <v>144</v>
      </c>
      <c r="FJ135" s="126" t="s">
        <v>144</v>
      </c>
      <c r="FK135" s="126" t="s">
        <v>144</v>
      </c>
      <c r="FL135" s="126" t="s">
        <v>144</v>
      </c>
      <c r="FM135" s="126" t="s">
        <v>144</v>
      </c>
      <c r="FN135" s="126" t="s">
        <v>144</v>
      </c>
      <c r="FO135" s="126" t="s">
        <v>144</v>
      </c>
      <c r="FP135" s="126" t="s">
        <v>144</v>
      </c>
      <c r="FQ135" s="126" t="s">
        <v>144</v>
      </c>
      <c r="FR135" s="126" t="s">
        <v>144</v>
      </c>
      <c r="FS135" s="126" t="s">
        <v>144</v>
      </c>
      <c r="FT135" s="126" t="s">
        <v>144</v>
      </c>
      <c r="FU135" s="126" t="s">
        <v>144</v>
      </c>
      <c r="FV135" s="126" t="s">
        <v>144</v>
      </c>
      <c r="FW135" s="126" t="s">
        <v>144</v>
      </c>
      <c r="FX135" s="126" t="s">
        <v>157</v>
      </c>
      <c r="FY135" s="126" t="s">
        <v>157</v>
      </c>
      <c r="FZ135" s="126" t="s">
        <v>218</v>
      </c>
      <c r="GA135" s="126" t="s">
        <v>219</v>
      </c>
    </row>
    <row r="136" spans="1:183" ht="14.25" customHeight="1">
      <c r="A136" s="121">
        <v>134</v>
      </c>
      <c r="B136" s="121" t="s">
        <v>274</v>
      </c>
      <c r="C136" s="122">
        <v>1.7E-5</v>
      </c>
      <c r="D136" s="122">
        <v>1.7E-5</v>
      </c>
      <c r="E136" s="122">
        <v>1.7E-5</v>
      </c>
      <c r="F136" s="122">
        <v>1.8E-5</v>
      </c>
      <c r="G136" s="122">
        <v>1.7E-5</v>
      </c>
      <c r="H136" s="122">
        <v>1.17E-4</v>
      </c>
      <c r="I136" s="122">
        <v>1.18E-4</v>
      </c>
      <c r="J136" s="122">
        <v>1.18E-4</v>
      </c>
      <c r="K136" s="122">
        <v>1.18E-4</v>
      </c>
      <c r="L136" s="122">
        <v>1.17E-4</v>
      </c>
      <c r="M136" s="122">
        <v>1.7E-5</v>
      </c>
      <c r="N136" s="122">
        <v>1.7E-5</v>
      </c>
      <c r="O136" s="122">
        <v>1.7E-5</v>
      </c>
      <c r="P136" s="122">
        <v>1.7E-5</v>
      </c>
      <c r="Q136" s="122">
        <v>1.7E-5</v>
      </c>
      <c r="R136" s="122">
        <v>1.5999999999999999E-5</v>
      </c>
      <c r="S136" s="122">
        <v>1.5999999999999999E-5</v>
      </c>
      <c r="T136" s="122">
        <v>1.5999999999999999E-5</v>
      </c>
      <c r="U136" s="122">
        <v>2.0999999999999999E-5</v>
      </c>
      <c r="V136" s="122">
        <v>2.0999999999999999E-5</v>
      </c>
      <c r="W136" s="122">
        <v>2.0000000000000002E-5</v>
      </c>
      <c r="X136" s="122">
        <v>1.7E-5</v>
      </c>
      <c r="Y136" s="122">
        <v>1.7E-5</v>
      </c>
      <c r="Z136" s="122">
        <v>1.7E-5</v>
      </c>
      <c r="AA136" s="122">
        <v>1.7E-5</v>
      </c>
      <c r="AB136" s="123">
        <v>1.2404E-2</v>
      </c>
      <c r="AC136" s="123">
        <v>1.2404E-2</v>
      </c>
      <c r="AD136" s="123">
        <v>1.2411E-2</v>
      </c>
      <c r="AE136" s="123">
        <v>1.2756999999999999E-2</v>
      </c>
      <c r="AF136" s="123">
        <v>1.2706E-2</v>
      </c>
      <c r="AG136" s="123">
        <v>8.5449999999999998E-2</v>
      </c>
      <c r="AH136" s="123">
        <v>8.5613999999999996E-2</v>
      </c>
      <c r="AI136" s="123">
        <v>8.5613999999999996E-2</v>
      </c>
      <c r="AJ136" s="123">
        <v>8.5588999999999998E-2</v>
      </c>
      <c r="AK136" s="123">
        <v>8.5166000000000006E-2</v>
      </c>
      <c r="AL136" s="123">
        <v>1.2433E-2</v>
      </c>
      <c r="AM136" s="123">
        <v>1.2409E-2</v>
      </c>
      <c r="AN136" s="123">
        <v>1.2194E-2</v>
      </c>
      <c r="AO136" s="123">
        <v>1.2182999999999999E-2</v>
      </c>
      <c r="AP136" s="123">
        <v>1.2104999999999999E-2</v>
      </c>
      <c r="AQ136" s="123">
        <v>1.1736999999999999E-2</v>
      </c>
      <c r="AR136" s="123">
        <v>1.1573999999999999E-2</v>
      </c>
      <c r="AS136" s="123">
        <v>1.1566999999999999E-2</v>
      </c>
      <c r="AT136" s="123">
        <v>1.4933999999999999E-2</v>
      </c>
      <c r="AU136" s="123">
        <v>1.4933999999999999E-2</v>
      </c>
      <c r="AV136" s="123">
        <v>1.4676E-2</v>
      </c>
      <c r="AW136" s="123">
        <v>1.2409999999999999E-2</v>
      </c>
      <c r="AX136" s="123">
        <v>1.2119E-2</v>
      </c>
      <c r="AY136" s="123">
        <v>1.2063000000000001E-2</v>
      </c>
      <c r="AZ136" s="123">
        <v>1.2011000000000001E-2</v>
      </c>
      <c r="BA136" s="124">
        <v>0</v>
      </c>
      <c r="BB136" s="127">
        <v>-6.9999999999999999E-6</v>
      </c>
      <c r="BC136" s="127">
        <v>-3.4600000000000001E-4</v>
      </c>
      <c r="BD136" s="128">
        <v>5.1E-5</v>
      </c>
      <c r="BE136" s="127">
        <v>-7.2744000000000003E-2</v>
      </c>
      <c r="BF136" s="127">
        <v>-1.64E-4</v>
      </c>
      <c r="BG136" s="124">
        <v>0</v>
      </c>
      <c r="BH136" s="128">
        <v>2.5000000000000001E-5</v>
      </c>
      <c r="BI136" s="128">
        <v>4.2299999999999998E-4</v>
      </c>
      <c r="BJ136" s="128">
        <v>7.2733000000000006E-2</v>
      </c>
      <c r="BK136" s="128">
        <v>2.4000000000000001E-5</v>
      </c>
      <c r="BL136" s="128">
        <v>2.1499999999999999E-4</v>
      </c>
      <c r="BM136" s="128">
        <v>1.1E-5</v>
      </c>
      <c r="BN136" s="128">
        <v>7.7999999999999999E-5</v>
      </c>
      <c r="BO136" s="128">
        <v>3.68E-4</v>
      </c>
      <c r="BP136" s="128">
        <v>1.63E-4</v>
      </c>
      <c r="BQ136" s="128">
        <v>6.9999999999999999E-6</v>
      </c>
      <c r="BR136" s="127">
        <v>-3.3670000000000002E-3</v>
      </c>
      <c r="BS136" s="124">
        <v>0</v>
      </c>
      <c r="BT136" s="128">
        <v>2.5799999999999998E-4</v>
      </c>
      <c r="BU136" s="128">
        <v>2.2659999999999998E-3</v>
      </c>
      <c r="BV136" s="128">
        <v>2.9100000000000003E-4</v>
      </c>
      <c r="BW136" s="128">
        <v>5.5999999999999999E-5</v>
      </c>
      <c r="BX136" s="128">
        <v>5.1999999999999997E-5</v>
      </c>
      <c r="BY136" s="128">
        <v>2.02E-4</v>
      </c>
      <c r="BZ136" s="123">
        <v>0.17335522</v>
      </c>
      <c r="CA136" s="123">
        <v>0.17335522</v>
      </c>
      <c r="CB136" s="123">
        <v>0.15960124000000001</v>
      </c>
      <c r="CC136" s="123">
        <v>0.19362740000000001</v>
      </c>
      <c r="CD136" s="123">
        <v>0.18864417</v>
      </c>
      <c r="CE136" s="123">
        <v>1.3745464000000001</v>
      </c>
      <c r="CF136" s="123">
        <v>1.39098195</v>
      </c>
      <c r="CG136" s="123">
        <v>1.38308086</v>
      </c>
      <c r="CH136" s="123">
        <v>1.2782271300000001</v>
      </c>
      <c r="CI136" s="123">
        <v>1.2751410599999999</v>
      </c>
      <c r="CJ136" s="123">
        <v>0.19007900999999999</v>
      </c>
      <c r="CK136" s="123">
        <v>0.20741213999999999</v>
      </c>
      <c r="CL136" s="123">
        <v>0.21707322000000001</v>
      </c>
      <c r="CM136" s="123">
        <v>0.22381846</v>
      </c>
      <c r="CN136" s="123">
        <v>0.19807025</v>
      </c>
      <c r="CO136" s="123">
        <v>0.17262784</v>
      </c>
      <c r="CP136" s="123">
        <v>0.19043707000000001</v>
      </c>
      <c r="CQ136" s="123">
        <v>0.21996841</v>
      </c>
      <c r="CR136" s="123">
        <v>0.26989210000000002</v>
      </c>
      <c r="CS136" s="123">
        <v>0.26989210000000002</v>
      </c>
      <c r="CT136" s="123">
        <v>0.27859080000000003</v>
      </c>
      <c r="CU136" s="123">
        <v>0.21816309</v>
      </c>
      <c r="CV136" s="123">
        <v>0.20463496</v>
      </c>
      <c r="CW136" s="123">
        <v>0.18473300000000001</v>
      </c>
      <c r="CX136" s="123">
        <v>0.16692503</v>
      </c>
      <c r="CY136" s="125">
        <v>46142</v>
      </c>
      <c r="CZ136" s="125">
        <v>46142</v>
      </c>
      <c r="DA136" s="125">
        <v>46112</v>
      </c>
      <c r="DB136" s="125">
        <v>46081</v>
      </c>
      <c r="DC136" s="125">
        <v>46053</v>
      </c>
      <c r="DD136" s="125">
        <v>46022</v>
      </c>
      <c r="DE136" s="125">
        <v>45991</v>
      </c>
      <c r="DF136" s="125">
        <v>45961</v>
      </c>
      <c r="DG136" s="125">
        <v>45930</v>
      </c>
      <c r="DH136" s="125">
        <v>45900</v>
      </c>
      <c r="DI136" s="125">
        <v>45869</v>
      </c>
      <c r="DJ136" s="125">
        <v>45838</v>
      </c>
      <c r="DK136" s="125">
        <v>45808</v>
      </c>
      <c r="DL136" s="125">
        <v>45777</v>
      </c>
      <c r="DM136" s="125">
        <v>45747</v>
      </c>
      <c r="DN136" s="125">
        <v>45716</v>
      </c>
      <c r="DO136" s="125">
        <v>45688</v>
      </c>
      <c r="DP136" s="125">
        <v>45657</v>
      </c>
      <c r="DQ136" s="125">
        <v>45596</v>
      </c>
      <c r="DR136" s="125">
        <v>45596</v>
      </c>
      <c r="DS136" s="125">
        <v>45565</v>
      </c>
      <c r="DT136" s="125">
        <v>45535</v>
      </c>
      <c r="DU136" s="125">
        <v>45504</v>
      </c>
      <c r="DV136" s="125">
        <v>45473</v>
      </c>
      <c r="DW136" s="125">
        <v>45443</v>
      </c>
      <c r="DX136" s="126" t="s">
        <v>150</v>
      </c>
      <c r="DY136" s="126" t="s">
        <v>150</v>
      </c>
      <c r="DZ136" s="126" t="s">
        <v>150</v>
      </c>
      <c r="EA136" s="126" t="s">
        <v>150</v>
      </c>
      <c r="EB136" s="126" t="s">
        <v>150</v>
      </c>
      <c r="EC136" s="126" t="s">
        <v>150</v>
      </c>
      <c r="ED136" s="126" t="s">
        <v>150</v>
      </c>
      <c r="EE136" s="126" t="s">
        <v>150</v>
      </c>
      <c r="EF136" s="126" t="s">
        <v>150</v>
      </c>
      <c r="EG136" s="126" t="s">
        <v>150</v>
      </c>
      <c r="EH136" s="126" t="s">
        <v>150</v>
      </c>
      <c r="EI136" s="126" t="s">
        <v>150</v>
      </c>
      <c r="EJ136" s="126" t="s">
        <v>150</v>
      </c>
      <c r="EK136" s="126" t="s">
        <v>150</v>
      </c>
      <c r="EL136" s="126" t="s">
        <v>150</v>
      </c>
      <c r="EM136" s="126" t="s">
        <v>150</v>
      </c>
      <c r="EN136" s="126" t="s">
        <v>150</v>
      </c>
      <c r="EO136" s="126" t="s">
        <v>150</v>
      </c>
      <c r="EP136" s="126" t="s">
        <v>150</v>
      </c>
      <c r="EQ136" s="126" t="s">
        <v>150</v>
      </c>
      <c r="ER136" s="126" t="s">
        <v>150</v>
      </c>
      <c r="ES136" s="126" t="s">
        <v>150</v>
      </c>
      <c r="ET136" s="126" t="s">
        <v>150</v>
      </c>
      <c r="EU136" s="126" t="s">
        <v>150</v>
      </c>
      <c r="EV136" s="126" t="s">
        <v>150</v>
      </c>
      <c r="EW136" s="126" t="s">
        <v>151</v>
      </c>
      <c r="EX136" s="126" t="s">
        <v>152</v>
      </c>
      <c r="EY136" s="123">
        <v>143.48348222000001</v>
      </c>
      <c r="EZ136" s="126"/>
      <c r="FA136" s="126" t="s">
        <v>157</v>
      </c>
      <c r="FB136" s="126" t="s">
        <v>157</v>
      </c>
      <c r="FC136" s="126" t="s">
        <v>157</v>
      </c>
      <c r="FD136" s="126" t="s">
        <v>157</v>
      </c>
      <c r="FE136" s="126" t="s">
        <v>157</v>
      </c>
      <c r="FF136" s="126" t="s">
        <v>157</v>
      </c>
      <c r="FG136" s="126" t="s">
        <v>144</v>
      </c>
      <c r="FH136" s="126" t="s">
        <v>157</v>
      </c>
      <c r="FI136" s="126" t="s">
        <v>157</v>
      </c>
      <c r="FJ136" s="126" t="s">
        <v>157</v>
      </c>
      <c r="FK136" s="126" t="s">
        <v>157</v>
      </c>
      <c r="FL136" s="126" t="s">
        <v>157</v>
      </c>
      <c r="FM136" s="126" t="s">
        <v>157</v>
      </c>
      <c r="FN136" s="126" t="s">
        <v>157</v>
      </c>
      <c r="FO136" s="126" t="s">
        <v>157</v>
      </c>
      <c r="FP136" s="126" t="s">
        <v>157</v>
      </c>
      <c r="FQ136" s="126" t="s">
        <v>157</v>
      </c>
      <c r="FR136" s="126" t="s">
        <v>157</v>
      </c>
      <c r="FS136" s="126" t="s">
        <v>157</v>
      </c>
      <c r="FT136" s="126" t="s">
        <v>157</v>
      </c>
      <c r="FU136" s="126" t="s">
        <v>157</v>
      </c>
      <c r="FV136" s="126" t="s">
        <v>157</v>
      </c>
      <c r="FW136" s="126" t="s">
        <v>157</v>
      </c>
      <c r="FX136" s="126" t="s">
        <v>157</v>
      </c>
      <c r="FY136" s="126" t="s">
        <v>144</v>
      </c>
      <c r="FZ136" s="126" t="s">
        <v>187</v>
      </c>
      <c r="GA136" s="126" t="s">
        <v>146</v>
      </c>
    </row>
    <row r="137" spans="1:183" ht="14.25" customHeight="1">
      <c r="A137" s="121">
        <v>135</v>
      </c>
      <c r="B137" s="121" t="s">
        <v>479</v>
      </c>
      <c r="C137" s="122">
        <v>1.5999999999999999E-5</v>
      </c>
      <c r="D137" s="122">
        <v>1.5999999999999999E-5</v>
      </c>
      <c r="E137" s="122">
        <v>1.5999999999999999E-5</v>
      </c>
      <c r="F137" s="122">
        <v>0</v>
      </c>
      <c r="G137" s="122">
        <v>0</v>
      </c>
      <c r="H137" s="122">
        <v>1.05E-4</v>
      </c>
      <c r="I137" s="122">
        <v>1.05E-4</v>
      </c>
      <c r="J137" s="122">
        <v>0</v>
      </c>
      <c r="K137" s="122">
        <v>0</v>
      </c>
      <c r="L137" s="122">
        <v>0</v>
      </c>
      <c r="M137" s="122">
        <v>0</v>
      </c>
      <c r="N137" s="122">
        <v>0</v>
      </c>
      <c r="O137" s="122">
        <v>0</v>
      </c>
      <c r="P137" s="122">
        <v>0</v>
      </c>
      <c r="Q137" s="122">
        <v>0</v>
      </c>
      <c r="R137" s="122">
        <v>0</v>
      </c>
      <c r="S137" s="122">
        <v>0</v>
      </c>
      <c r="T137" s="122">
        <v>0</v>
      </c>
      <c r="U137" s="122">
        <v>2.088E-3</v>
      </c>
      <c r="V137" s="122">
        <v>3.3530000000000001E-3</v>
      </c>
      <c r="W137" s="122">
        <v>4.9160000000000002E-3</v>
      </c>
      <c r="X137" s="122">
        <v>6.7029999999999998E-3</v>
      </c>
      <c r="Y137" s="122">
        <v>9.0310000000000008E-3</v>
      </c>
      <c r="Z137" s="122">
        <v>9.2800000000000001E-3</v>
      </c>
      <c r="AA137" s="122">
        <v>9.2800000000000001E-3</v>
      </c>
      <c r="AB137" s="123">
        <v>1.2E-2</v>
      </c>
      <c r="AC137" s="123">
        <v>1.2E-2</v>
      </c>
      <c r="AD137" s="123">
        <v>1.2E-2</v>
      </c>
      <c r="AE137" s="123">
        <v>0</v>
      </c>
      <c r="AF137" s="123">
        <v>0</v>
      </c>
      <c r="AG137" s="123">
        <v>7.6169000000000001E-2</v>
      </c>
      <c r="AH137" s="123">
        <v>7.6169000000000001E-2</v>
      </c>
      <c r="AI137" s="123">
        <v>0</v>
      </c>
      <c r="AJ137" s="123">
        <v>0</v>
      </c>
      <c r="AK137" s="123">
        <v>0</v>
      </c>
      <c r="AL137" s="123">
        <v>0</v>
      </c>
      <c r="AM137" s="123">
        <v>0</v>
      </c>
      <c r="AN137" s="123">
        <v>0</v>
      </c>
      <c r="AO137" s="123">
        <v>0</v>
      </c>
      <c r="AP137" s="123">
        <v>0</v>
      </c>
      <c r="AQ137" s="123">
        <v>0</v>
      </c>
      <c r="AR137" s="123">
        <v>0</v>
      </c>
      <c r="AS137" s="123">
        <v>0</v>
      </c>
      <c r="AT137" s="123">
        <v>1.518642</v>
      </c>
      <c r="AU137" s="123">
        <v>2.4385379999999999</v>
      </c>
      <c r="AV137" s="123">
        <v>3.5754069999999998</v>
      </c>
      <c r="AW137" s="123">
        <v>4.875407</v>
      </c>
      <c r="AX137" s="123">
        <v>6.5686</v>
      </c>
      <c r="AY137" s="123">
        <v>6.7497639999999999</v>
      </c>
      <c r="AZ137" s="123">
        <v>6.7497639999999999</v>
      </c>
      <c r="BA137" s="124">
        <v>0</v>
      </c>
      <c r="BB137" s="124">
        <v>0</v>
      </c>
      <c r="BC137" s="128">
        <v>1.2E-2</v>
      </c>
      <c r="BD137" s="124">
        <v>0</v>
      </c>
      <c r="BE137" s="127">
        <v>-7.6169000000000001E-2</v>
      </c>
      <c r="BF137" s="124">
        <v>0</v>
      </c>
      <c r="BG137" s="128">
        <v>7.6169000000000001E-2</v>
      </c>
      <c r="BH137" s="124">
        <v>0</v>
      </c>
      <c r="BI137" s="124">
        <v>0</v>
      </c>
      <c r="BJ137" s="124">
        <v>0</v>
      </c>
      <c r="BK137" s="124">
        <v>0</v>
      </c>
      <c r="BL137" s="124">
        <v>0</v>
      </c>
      <c r="BM137" s="124">
        <v>0</v>
      </c>
      <c r="BN137" s="124">
        <v>0</v>
      </c>
      <c r="BO137" s="124">
        <v>0</v>
      </c>
      <c r="BP137" s="124">
        <v>0</v>
      </c>
      <c r="BQ137" s="124">
        <v>0</v>
      </c>
      <c r="BR137" s="127">
        <v>-1.518642</v>
      </c>
      <c r="BS137" s="127">
        <v>-0.91989600000000005</v>
      </c>
      <c r="BT137" s="127">
        <v>-1.1368689999999999</v>
      </c>
      <c r="BU137" s="127">
        <v>-1.3</v>
      </c>
      <c r="BV137" s="127">
        <v>-1.6931929999999999</v>
      </c>
      <c r="BW137" s="127">
        <v>-0.18116399999999999</v>
      </c>
      <c r="BX137" s="124">
        <v>0</v>
      </c>
      <c r="BY137" s="128">
        <v>5.518364</v>
      </c>
      <c r="BZ137" s="123">
        <v>0.16770900999999999</v>
      </c>
      <c r="CA137" s="123">
        <v>0.16770900999999999</v>
      </c>
      <c r="CB137" s="123">
        <v>0.15431592</v>
      </c>
      <c r="CC137" s="123">
        <v>0</v>
      </c>
      <c r="CD137" s="123">
        <v>0</v>
      </c>
      <c r="CE137" s="123">
        <v>1.2252524899999999</v>
      </c>
      <c r="CF137" s="123">
        <v>1.2375277899999999</v>
      </c>
      <c r="CG137" s="123">
        <v>0</v>
      </c>
      <c r="CH137" s="123">
        <v>0</v>
      </c>
      <c r="CI137" s="123">
        <v>0</v>
      </c>
      <c r="CJ137" s="123">
        <v>0</v>
      </c>
      <c r="CK137" s="123">
        <v>0</v>
      </c>
      <c r="CL137" s="123">
        <v>0</v>
      </c>
      <c r="CM137" s="123">
        <v>0</v>
      </c>
      <c r="CN137" s="123">
        <v>0</v>
      </c>
      <c r="CO137" s="123">
        <v>0</v>
      </c>
      <c r="CP137" s="123">
        <v>0</v>
      </c>
      <c r="CQ137" s="123">
        <v>0</v>
      </c>
      <c r="CR137" s="123">
        <v>27.49902874</v>
      </c>
      <c r="CS137" s="123">
        <v>44.070051229999997</v>
      </c>
      <c r="CT137" s="123">
        <v>67.871047570000002</v>
      </c>
      <c r="CU137" s="123">
        <v>85.707802959999995</v>
      </c>
      <c r="CV137" s="123">
        <v>110.91387229999999</v>
      </c>
      <c r="CW137" s="123">
        <v>103.36600979000001</v>
      </c>
      <c r="CX137" s="123">
        <v>93.80605559</v>
      </c>
      <c r="CY137" s="125">
        <v>46142</v>
      </c>
      <c r="CZ137" s="125">
        <v>46142</v>
      </c>
      <c r="DA137" s="125">
        <v>46112</v>
      </c>
      <c r="DB137" s="125">
        <v>46053</v>
      </c>
      <c r="DC137" s="125">
        <v>46053</v>
      </c>
      <c r="DD137" s="125">
        <v>46022</v>
      </c>
      <c r="DE137" s="125">
        <v>45991</v>
      </c>
      <c r="DF137" s="125">
        <v>45657</v>
      </c>
      <c r="DG137" s="125">
        <v>45657</v>
      </c>
      <c r="DH137" s="125">
        <v>45657</v>
      </c>
      <c r="DI137" s="125">
        <v>45657</v>
      </c>
      <c r="DJ137" s="125">
        <v>45657</v>
      </c>
      <c r="DK137" s="125">
        <v>45657</v>
      </c>
      <c r="DL137" s="125">
        <v>45657</v>
      </c>
      <c r="DM137" s="125">
        <v>45657</v>
      </c>
      <c r="DN137" s="125">
        <v>45657</v>
      </c>
      <c r="DO137" s="125">
        <v>45657</v>
      </c>
      <c r="DP137" s="125">
        <v>45657</v>
      </c>
      <c r="DQ137" s="125">
        <v>45626</v>
      </c>
      <c r="DR137" s="125">
        <v>45596</v>
      </c>
      <c r="DS137" s="125">
        <v>45565</v>
      </c>
      <c r="DT137" s="125">
        <v>45535</v>
      </c>
      <c r="DU137" s="125">
        <v>45504</v>
      </c>
      <c r="DV137" s="125">
        <v>45473</v>
      </c>
      <c r="DW137" s="125">
        <v>45443</v>
      </c>
      <c r="DX137" s="126" t="s">
        <v>150</v>
      </c>
      <c r="DY137" s="126" t="s">
        <v>150</v>
      </c>
      <c r="DZ137" s="126" t="s">
        <v>150</v>
      </c>
      <c r="EA137" s="126" t="s">
        <v>150</v>
      </c>
      <c r="EB137" s="126" t="s">
        <v>150</v>
      </c>
      <c r="EC137" s="126" t="s">
        <v>150</v>
      </c>
      <c r="ED137" s="126" t="s">
        <v>150</v>
      </c>
      <c r="EE137" s="126" t="s">
        <v>150</v>
      </c>
      <c r="EF137" s="126" t="s">
        <v>150</v>
      </c>
      <c r="EG137" s="126" t="s">
        <v>150</v>
      </c>
      <c r="EH137" s="126" t="s">
        <v>150</v>
      </c>
      <c r="EI137" s="126" t="s">
        <v>150</v>
      </c>
      <c r="EJ137" s="126" t="s">
        <v>150</v>
      </c>
      <c r="EK137" s="126" t="s">
        <v>150</v>
      </c>
      <c r="EL137" s="126" t="s">
        <v>150</v>
      </c>
      <c r="EM137" s="126" t="s">
        <v>150</v>
      </c>
      <c r="EN137" s="126" t="s">
        <v>150</v>
      </c>
      <c r="EO137" s="126" t="s">
        <v>150</v>
      </c>
      <c r="EP137" s="126" t="s">
        <v>150</v>
      </c>
      <c r="EQ137" s="126" t="s">
        <v>150</v>
      </c>
      <c r="ER137" s="126" t="s">
        <v>150</v>
      </c>
      <c r="ES137" s="126" t="s">
        <v>150</v>
      </c>
      <c r="ET137" s="126" t="s">
        <v>150</v>
      </c>
      <c r="EU137" s="126" t="s">
        <v>150</v>
      </c>
      <c r="EV137" s="126" t="s">
        <v>150</v>
      </c>
      <c r="EW137" s="126" t="s">
        <v>151</v>
      </c>
      <c r="EX137" s="126" t="s">
        <v>152</v>
      </c>
      <c r="EY137" s="123">
        <v>9060.2148009199991</v>
      </c>
      <c r="EZ137" s="126"/>
      <c r="FA137" s="126" t="s">
        <v>157</v>
      </c>
      <c r="FB137" s="126" t="s">
        <v>157</v>
      </c>
      <c r="FC137" s="126" t="s">
        <v>157</v>
      </c>
      <c r="FD137" s="126" t="s">
        <v>157</v>
      </c>
      <c r="FE137" s="126" t="s">
        <v>157</v>
      </c>
      <c r="FF137" s="126" t="s">
        <v>157</v>
      </c>
      <c r="FG137" s="126" t="s">
        <v>157</v>
      </c>
      <c r="FH137" s="126" t="s">
        <v>157</v>
      </c>
      <c r="FI137" s="126" t="s">
        <v>157</v>
      </c>
      <c r="FJ137" s="126" t="s">
        <v>157</v>
      </c>
      <c r="FK137" s="126" t="s">
        <v>157</v>
      </c>
      <c r="FL137" s="126" t="s">
        <v>157</v>
      </c>
      <c r="FM137" s="126" t="s">
        <v>157</v>
      </c>
      <c r="FN137" s="126" t="s">
        <v>157</v>
      </c>
      <c r="FO137" s="126" t="s">
        <v>157</v>
      </c>
      <c r="FP137" s="126" t="s">
        <v>157</v>
      </c>
      <c r="FQ137" s="126" t="s">
        <v>157</v>
      </c>
      <c r="FR137" s="126" t="s">
        <v>196</v>
      </c>
      <c r="FS137" s="126" t="s">
        <v>196</v>
      </c>
      <c r="FT137" s="126" t="s">
        <v>196</v>
      </c>
      <c r="FU137" s="126" t="s">
        <v>196</v>
      </c>
      <c r="FV137" s="126" t="s">
        <v>196</v>
      </c>
      <c r="FW137" s="126" t="s">
        <v>196</v>
      </c>
      <c r="FX137" s="126" t="s">
        <v>196</v>
      </c>
      <c r="FY137" s="126" t="s">
        <v>196</v>
      </c>
      <c r="FZ137" s="126" t="s">
        <v>148</v>
      </c>
      <c r="GA137" s="126" t="s">
        <v>146</v>
      </c>
    </row>
    <row r="138" spans="1:183" ht="14.25" customHeight="1">
      <c r="A138" s="121">
        <v>136</v>
      </c>
      <c r="B138" s="121" t="s">
        <v>313</v>
      </c>
      <c r="C138" s="122">
        <v>1.5999999999999999E-5</v>
      </c>
      <c r="D138" s="122">
        <v>1.5999999999999999E-5</v>
      </c>
      <c r="E138" s="122">
        <v>1.5999999999999999E-5</v>
      </c>
      <c r="F138" s="122">
        <v>1.5999999999999999E-5</v>
      </c>
      <c r="G138" s="122">
        <v>1.5999999999999999E-5</v>
      </c>
      <c r="H138" s="122">
        <v>1.4E-5</v>
      </c>
      <c r="I138" s="122">
        <v>1.9000000000000001E-5</v>
      </c>
      <c r="J138" s="122">
        <v>1.7E-5</v>
      </c>
      <c r="K138" s="122">
        <v>2.0999999999999999E-5</v>
      </c>
      <c r="L138" s="122">
        <v>1.9000000000000001E-5</v>
      </c>
      <c r="M138" s="122">
        <v>2.0000000000000002E-5</v>
      </c>
      <c r="N138" s="122">
        <v>2.0000000000000002E-5</v>
      </c>
      <c r="O138" s="122">
        <v>1.5E-5</v>
      </c>
      <c r="P138" s="122">
        <v>1.4E-5</v>
      </c>
      <c r="Q138" s="122">
        <v>1.2999999999999999E-5</v>
      </c>
      <c r="R138" s="122">
        <v>1.2999999999999999E-5</v>
      </c>
      <c r="S138" s="122">
        <v>1.2999999999999999E-5</v>
      </c>
      <c r="T138" s="122">
        <v>1.2999999999999999E-5</v>
      </c>
      <c r="U138" s="122">
        <v>1.2999999999999999E-5</v>
      </c>
      <c r="V138" s="122">
        <v>1.2999999999999999E-5</v>
      </c>
      <c r="W138" s="122">
        <v>1.7E-5</v>
      </c>
      <c r="X138" s="122">
        <v>1.7E-5</v>
      </c>
      <c r="Y138" s="122">
        <v>1.8E-5</v>
      </c>
      <c r="Z138" s="122">
        <v>1.8E-5</v>
      </c>
      <c r="AA138" s="122">
        <v>1.8E-5</v>
      </c>
      <c r="AB138" s="123">
        <v>1.1991E-2</v>
      </c>
      <c r="AC138" s="123">
        <v>1.1991E-2</v>
      </c>
      <c r="AD138" s="123">
        <v>1.1991E-2</v>
      </c>
      <c r="AE138" s="123">
        <v>1.1991E-2</v>
      </c>
      <c r="AF138" s="123">
        <v>1.1991E-2</v>
      </c>
      <c r="AG138" s="123">
        <v>1.0531E-2</v>
      </c>
      <c r="AH138" s="123">
        <v>1.3932999999999999E-2</v>
      </c>
      <c r="AI138" s="123">
        <v>1.2011000000000001E-2</v>
      </c>
      <c r="AJ138" s="123">
        <v>1.5233E-2</v>
      </c>
      <c r="AK138" s="123">
        <v>1.3778E-2</v>
      </c>
      <c r="AL138" s="123">
        <v>1.4333E-2</v>
      </c>
      <c r="AM138" s="123">
        <v>1.4333E-2</v>
      </c>
      <c r="AN138" s="123">
        <v>1.1102000000000001E-2</v>
      </c>
      <c r="AO138" s="123">
        <v>1.0243E-2</v>
      </c>
      <c r="AP138" s="123">
        <v>9.7389999999999994E-3</v>
      </c>
      <c r="AQ138" s="123">
        <v>9.7389999999999994E-3</v>
      </c>
      <c r="AR138" s="123">
        <v>9.7389999999999994E-3</v>
      </c>
      <c r="AS138" s="123">
        <v>9.7389999999999994E-3</v>
      </c>
      <c r="AT138" s="123">
        <v>9.7389999999999994E-3</v>
      </c>
      <c r="AU138" s="123">
        <v>9.7389999999999994E-3</v>
      </c>
      <c r="AV138" s="123">
        <v>1.2652E-2</v>
      </c>
      <c r="AW138" s="123">
        <v>1.2326999999999999E-2</v>
      </c>
      <c r="AX138" s="123">
        <v>1.3311E-2</v>
      </c>
      <c r="AY138" s="123">
        <v>1.3311E-2</v>
      </c>
      <c r="AZ138" s="123">
        <v>1.3311E-2</v>
      </c>
      <c r="BA138" s="124">
        <v>0</v>
      </c>
      <c r="BB138" s="124">
        <v>0</v>
      </c>
      <c r="BC138" s="124">
        <v>0</v>
      </c>
      <c r="BD138" s="124">
        <v>0</v>
      </c>
      <c r="BE138" s="128">
        <v>1.4599999999999999E-3</v>
      </c>
      <c r="BF138" s="127">
        <v>-3.4020000000000001E-3</v>
      </c>
      <c r="BG138" s="128">
        <v>1.9220000000000001E-3</v>
      </c>
      <c r="BH138" s="127">
        <v>-3.222E-3</v>
      </c>
      <c r="BI138" s="128">
        <v>1.4549999999999999E-3</v>
      </c>
      <c r="BJ138" s="127">
        <v>-5.5500000000000005E-4</v>
      </c>
      <c r="BK138" s="124">
        <v>0</v>
      </c>
      <c r="BL138" s="128">
        <v>3.2309999999999999E-3</v>
      </c>
      <c r="BM138" s="128">
        <v>8.5899999999999995E-4</v>
      </c>
      <c r="BN138" s="128">
        <v>5.04E-4</v>
      </c>
      <c r="BO138" s="124">
        <v>0</v>
      </c>
      <c r="BP138" s="124">
        <v>0</v>
      </c>
      <c r="BQ138" s="124">
        <v>0</v>
      </c>
      <c r="BR138" s="124">
        <v>0</v>
      </c>
      <c r="BS138" s="124">
        <v>0</v>
      </c>
      <c r="BT138" s="127">
        <v>-2.9129999999999998E-3</v>
      </c>
      <c r="BU138" s="128">
        <v>3.2499999999999999E-4</v>
      </c>
      <c r="BV138" s="127">
        <v>-9.8400000000000007E-4</v>
      </c>
      <c r="BW138" s="124">
        <v>0</v>
      </c>
      <c r="BX138" s="124">
        <v>0</v>
      </c>
      <c r="BY138" s="124">
        <v>0</v>
      </c>
      <c r="BZ138" s="123">
        <v>0.17802866000000001</v>
      </c>
      <c r="CA138" s="123">
        <v>0.17802866000000001</v>
      </c>
      <c r="CB138" s="123">
        <v>0.17802866000000001</v>
      </c>
      <c r="CC138" s="123">
        <v>0.17802866000000001</v>
      </c>
      <c r="CD138" s="123">
        <v>0.17802866000000001</v>
      </c>
      <c r="CE138" s="123">
        <v>0.16940137999999999</v>
      </c>
      <c r="CF138" s="123">
        <v>0.22637129</v>
      </c>
      <c r="CG138" s="123">
        <v>0.19403583999999999</v>
      </c>
      <c r="CH138" s="123">
        <v>0.22749691999999999</v>
      </c>
      <c r="CI138" s="123">
        <v>0.20628999000000001</v>
      </c>
      <c r="CJ138" s="123">
        <v>0.21912672</v>
      </c>
      <c r="CK138" s="123">
        <v>0.23957112999999999</v>
      </c>
      <c r="CL138" s="123">
        <v>0.19763383000000001</v>
      </c>
      <c r="CM138" s="123">
        <v>0.18817798999999999</v>
      </c>
      <c r="CN138" s="123">
        <v>0.15935615</v>
      </c>
      <c r="CO138" s="123">
        <v>0.14324124999999999</v>
      </c>
      <c r="CP138" s="123">
        <v>0.16024421999999999</v>
      </c>
      <c r="CQ138" s="123">
        <v>0.18520553000000001</v>
      </c>
      <c r="CR138" s="123">
        <v>0.17635034999999999</v>
      </c>
      <c r="CS138" s="123">
        <v>0.17600637</v>
      </c>
      <c r="CT138" s="123">
        <v>0.24016972</v>
      </c>
      <c r="CU138" s="123">
        <v>0.21670397999999999</v>
      </c>
      <c r="CV138" s="123">
        <v>0.22476244000000001</v>
      </c>
      <c r="CW138" s="123">
        <v>0.2038449</v>
      </c>
      <c r="CX138" s="123">
        <v>0.18499201000000001</v>
      </c>
      <c r="CY138" s="125">
        <v>46053</v>
      </c>
      <c r="CZ138" s="125">
        <v>46053</v>
      </c>
      <c r="DA138" s="125">
        <v>46053</v>
      </c>
      <c r="DB138" s="125">
        <v>46053</v>
      </c>
      <c r="DC138" s="125">
        <v>46053</v>
      </c>
      <c r="DD138" s="125">
        <v>46022</v>
      </c>
      <c r="DE138" s="125">
        <v>45991</v>
      </c>
      <c r="DF138" s="125">
        <v>45961</v>
      </c>
      <c r="DG138" s="125">
        <v>45930</v>
      </c>
      <c r="DH138" s="125">
        <v>45900</v>
      </c>
      <c r="DI138" s="125">
        <v>45869</v>
      </c>
      <c r="DJ138" s="125">
        <v>45838</v>
      </c>
      <c r="DK138" s="125">
        <v>45808</v>
      </c>
      <c r="DL138" s="125">
        <v>45777</v>
      </c>
      <c r="DM138" s="125">
        <v>45747</v>
      </c>
      <c r="DN138" s="125">
        <v>45716</v>
      </c>
      <c r="DO138" s="125">
        <v>45688</v>
      </c>
      <c r="DP138" s="125">
        <v>45657</v>
      </c>
      <c r="DQ138" s="125">
        <v>45626</v>
      </c>
      <c r="DR138" s="125">
        <v>45596</v>
      </c>
      <c r="DS138" s="125">
        <v>45565</v>
      </c>
      <c r="DT138" s="125">
        <v>45535</v>
      </c>
      <c r="DU138" s="125">
        <v>45504</v>
      </c>
      <c r="DV138" s="125">
        <v>45473</v>
      </c>
      <c r="DW138" s="125">
        <v>45443</v>
      </c>
      <c r="DX138" s="126" t="s">
        <v>150</v>
      </c>
      <c r="DY138" s="126" t="s">
        <v>150</v>
      </c>
      <c r="DZ138" s="126" t="s">
        <v>150</v>
      </c>
      <c r="EA138" s="126" t="s">
        <v>150</v>
      </c>
      <c r="EB138" s="126" t="s">
        <v>150</v>
      </c>
      <c r="EC138" s="126" t="s">
        <v>150</v>
      </c>
      <c r="ED138" s="126" t="s">
        <v>150</v>
      </c>
      <c r="EE138" s="126" t="s">
        <v>150</v>
      </c>
      <c r="EF138" s="126" t="s">
        <v>150</v>
      </c>
      <c r="EG138" s="126" t="s">
        <v>150</v>
      </c>
      <c r="EH138" s="126" t="s">
        <v>150</v>
      </c>
      <c r="EI138" s="126" t="s">
        <v>150</v>
      </c>
      <c r="EJ138" s="126" t="s">
        <v>150</v>
      </c>
      <c r="EK138" s="126" t="s">
        <v>150</v>
      </c>
      <c r="EL138" s="126" t="s">
        <v>150</v>
      </c>
      <c r="EM138" s="126" t="s">
        <v>150</v>
      </c>
      <c r="EN138" s="126" t="s">
        <v>150</v>
      </c>
      <c r="EO138" s="126" t="s">
        <v>150</v>
      </c>
      <c r="EP138" s="126" t="s">
        <v>150</v>
      </c>
      <c r="EQ138" s="126" t="s">
        <v>150</v>
      </c>
      <c r="ER138" s="126" t="s">
        <v>150</v>
      </c>
      <c r="ES138" s="126" t="s">
        <v>150</v>
      </c>
      <c r="ET138" s="126" t="s">
        <v>150</v>
      </c>
      <c r="EU138" s="126" t="s">
        <v>150</v>
      </c>
      <c r="EV138" s="126" t="s">
        <v>150</v>
      </c>
      <c r="EW138" s="126" t="s">
        <v>151</v>
      </c>
      <c r="EX138" s="126" t="s">
        <v>152</v>
      </c>
      <c r="EY138" s="123">
        <v>12756.210764019999</v>
      </c>
      <c r="EZ138" s="126" t="s">
        <v>314</v>
      </c>
      <c r="FA138" s="126" t="s">
        <v>144</v>
      </c>
      <c r="FB138" s="126" t="s">
        <v>144</v>
      </c>
      <c r="FC138" s="126" t="s">
        <v>157</v>
      </c>
      <c r="FD138" s="126" t="s">
        <v>157</v>
      </c>
      <c r="FE138" s="126" t="s">
        <v>157</v>
      </c>
      <c r="FF138" s="126" t="s">
        <v>157</v>
      </c>
      <c r="FG138" s="126" t="s">
        <v>157</v>
      </c>
      <c r="FH138" s="126" t="s">
        <v>157</v>
      </c>
      <c r="FI138" s="126" t="s">
        <v>157</v>
      </c>
      <c r="FJ138" s="126" t="s">
        <v>157</v>
      </c>
      <c r="FK138" s="126" t="s">
        <v>157</v>
      </c>
      <c r="FL138" s="126" t="s">
        <v>157</v>
      </c>
      <c r="FM138" s="126" t="s">
        <v>157</v>
      </c>
      <c r="FN138" s="126" t="s">
        <v>157</v>
      </c>
      <c r="FO138" s="126" t="s">
        <v>196</v>
      </c>
      <c r="FP138" s="126" t="s">
        <v>196</v>
      </c>
      <c r="FQ138" s="126" t="s">
        <v>196</v>
      </c>
      <c r="FR138" s="126" t="s">
        <v>196</v>
      </c>
      <c r="FS138" s="126" t="s">
        <v>196</v>
      </c>
      <c r="FT138" s="126" t="s">
        <v>196</v>
      </c>
      <c r="FU138" s="126" t="s">
        <v>196</v>
      </c>
      <c r="FV138" s="126" t="s">
        <v>196</v>
      </c>
      <c r="FW138" s="126" t="s">
        <v>157</v>
      </c>
      <c r="FX138" s="126" t="s">
        <v>157</v>
      </c>
      <c r="FY138" s="126" t="s">
        <v>157</v>
      </c>
      <c r="FZ138" s="126" t="s">
        <v>315</v>
      </c>
      <c r="GA138" s="126" t="s">
        <v>315</v>
      </c>
    </row>
    <row r="139" spans="1:183" ht="14.25" customHeight="1">
      <c r="A139" s="121">
        <v>137</v>
      </c>
      <c r="B139" s="121" t="s">
        <v>480</v>
      </c>
      <c r="C139" s="122">
        <v>1.5E-5</v>
      </c>
      <c r="D139" s="122">
        <v>1.5E-5</v>
      </c>
      <c r="E139" s="122">
        <v>1.5E-5</v>
      </c>
      <c r="F139" s="122">
        <v>1.5E-5</v>
      </c>
      <c r="G139" s="122">
        <v>1.2E-5</v>
      </c>
      <c r="H139" s="122">
        <v>1.2E-5</v>
      </c>
      <c r="I139" s="122">
        <v>1.2E-5</v>
      </c>
      <c r="J139" s="122">
        <v>1.2E-5</v>
      </c>
      <c r="K139" s="122">
        <v>1.2E-5</v>
      </c>
      <c r="L139" s="122">
        <v>1.2E-5</v>
      </c>
      <c r="M139" s="122">
        <v>2.9E-5</v>
      </c>
      <c r="N139" s="122">
        <v>2.9E-5</v>
      </c>
      <c r="O139" s="122">
        <v>2.9E-5</v>
      </c>
      <c r="P139" s="122">
        <v>2.9E-5</v>
      </c>
      <c r="Q139" s="122">
        <v>2.9E-5</v>
      </c>
      <c r="R139" s="122">
        <v>2.8E-5</v>
      </c>
      <c r="S139" s="122">
        <v>4.3999999999999999E-5</v>
      </c>
      <c r="T139" s="122">
        <v>4.5000000000000003E-5</v>
      </c>
      <c r="U139" s="122">
        <v>4.6999999999999997E-5</v>
      </c>
      <c r="V139" s="122">
        <v>4.6999999999999997E-5</v>
      </c>
      <c r="W139" s="122">
        <v>4.6999999999999997E-5</v>
      </c>
      <c r="X139" s="122">
        <v>4.6999999999999997E-5</v>
      </c>
      <c r="Y139" s="122">
        <v>4.8000000000000001E-5</v>
      </c>
      <c r="Z139" s="122">
        <v>4.8999999999999998E-5</v>
      </c>
      <c r="AA139" s="122">
        <v>4.8999999999999998E-5</v>
      </c>
      <c r="AB139" s="123">
        <v>1.0730999999999999E-2</v>
      </c>
      <c r="AC139" s="123">
        <v>1.0730999999999999E-2</v>
      </c>
      <c r="AD139" s="123">
        <v>1.0730999999999999E-2</v>
      </c>
      <c r="AE139" s="123">
        <v>1.0730999999999999E-2</v>
      </c>
      <c r="AF139" s="123">
        <v>8.6230000000000005E-3</v>
      </c>
      <c r="AG139" s="123">
        <v>8.6230000000000005E-3</v>
      </c>
      <c r="AH139" s="123">
        <v>8.6230000000000005E-3</v>
      </c>
      <c r="AI139" s="123">
        <v>8.6230000000000005E-3</v>
      </c>
      <c r="AJ139" s="123">
        <v>8.6230000000000005E-3</v>
      </c>
      <c r="AK139" s="123">
        <v>8.6230000000000005E-3</v>
      </c>
      <c r="AL139" s="123">
        <v>2.1111000000000001E-2</v>
      </c>
      <c r="AM139" s="123">
        <v>2.1111000000000001E-2</v>
      </c>
      <c r="AN139" s="123">
        <v>2.0975000000000001E-2</v>
      </c>
      <c r="AO139" s="123">
        <v>2.0975000000000001E-2</v>
      </c>
      <c r="AP139" s="123">
        <v>2.0933E-2</v>
      </c>
      <c r="AQ139" s="123">
        <v>2.0660999999999999E-2</v>
      </c>
      <c r="AR139" s="123">
        <v>3.2349999999999997E-2</v>
      </c>
      <c r="AS139" s="123">
        <v>3.2754999999999999E-2</v>
      </c>
      <c r="AT139" s="123">
        <v>3.4349999999999999E-2</v>
      </c>
      <c r="AU139" s="123">
        <v>3.4349999999999999E-2</v>
      </c>
      <c r="AV139" s="123">
        <v>3.4349999999999999E-2</v>
      </c>
      <c r="AW139" s="123">
        <v>3.4349999999999999E-2</v>
      </c>
      <c r="AX139" s="123">
        <v>3.4659000000000002E-2</v>
      </c>
      <c r="AY139" s="123">
        <v>3.5744999999999999E-2</v>
      </c>
      <c r="AZ139" s="123">
        <v>3.5744999999999999E-2</v>
      </c>
      <c r="BA139" s="124">
        <v>0</v>
      </c>
      <c r="BB139" s="124">
        <v>0</v>
      </c>
      <c r="BC139" s="124">
        <v>0</v>
      </c>
      <c r="BD139" s="128">
        <v>2.1080000000000001E-3</v>
      </c>
      <c r="BE139" s="124">
        <v>0</v>
      </c>
      <c r="BF139" s="124">
        <v>0</v>
      </c>
      <c r="BG139" s="124">
        <v>0</v>
      </c>
      <c r="BH139" s="124">
        <v>0</v>
      </c>
      <c r="BI139" s="124">
        <v>0</v>
      </c>
      <c r="BJ139" s="127">
        <v>-1.2488000000000001E-2</v>
      </c>
      <c r="BK139" s="124">
        <v>0</v>
      </c>
      <c r="BL139" s="128">
        <v>1.36E-4</v>
      </c>
      <c r="BM139" s="124">
        <v>0</v>
      </c>
      <c r="BN139" s="128">
        <v>4.1999999999999998E-5</v>
      </c>
      <c r="BO139" s="128">
        <v>2.72E-4</v>
      </c>
      <c r="BP139" s="127">
        <v>-1.1689E-2</v>
      </c>
      <c r="BQ139" s="127">
        <v>-4.0499999999999998E-4</v>
      </c>
      <c r="BR139" s="127">
        <v>-1.5950000000000001E-3</v>
      </c>
      <c r="BS139" s="124">
        <v>0</v>
      </c>
      <c r="BT139" s="124">
        <v>0</v>
      </c>
      <c r="BU139" s="124">
        <v>0</v>
      </c>
      <c r="BV139" s="127">
        <v>-3.0899999999999998E-4</v>
      </c>
      <c r="BW139" s="127">
        <v>-1.0859999999999999E-3</v>
      </c>
      <c r="BX139" s="124">
        <v>0</v>
      </c>
      <c r="BY139" s="127">
        <v>-2.0900000000000001E-4</v>
      </c>
      <c r="BZ139" s="123">
        <v>0.14997379</v>
      </c>
      <c r="CA139" s="123">
        <v>0.14997379</v>
      </c>
      <c r="CB139" s="123">
        <v>0.13799701</v>
      </c>
      <c r="CC139" s="123">
        <v>0.16287651</v>
      </c>
      <c r="CD139" s="123">
        <v>0.12802445000000001</v>
      </c>
      <c r="CE139" s="123">
        <v>0.13870935000000001</v>
      </c>
      <c r="CF139" s="123">
        <v>0.14009901999999999</v>
      </c>
      <c r="CG139" s="123">
        <v>0.13930322000000001</v>
      </c>
      <c r="CH139" s="123">
        <v>0.12878001</v>
      </c>
      <c r="CI139" s="123">
        <v>0.12910716999999999</v>
      </c>
      <c r="CJ139" s="123">
        <v>0.32275059</v>
      </c>
      <c r="CK139" s="123">
        <v>0.35286305000000001</v>
      </c>
      <c r="CL139" s="123">
        <v>0.37338944000000002</v>
      </c>
      <c r="CM139" s="123">
        <v>0.38533958000000001</v>
      </c>
      <c r="CN139" s="123">
        <v>0.34251999999999999</v>
      </c>
      <c r="CO139" s="123">
        <v>0.30388207</v>
      </c>
      <c r="CP139" s="123">
        <v>0.53228262999999998</v>
      </c>
      <c r="CQ139" s="123">
        <v>0.62289835999999998</v>
      </c>
      <c r="CR139" s="123">
        <v>0.62078436000000004</v>
      </c>
      <c r="CS139" s="123">
        <v>0.62078436000000004</v>
      </c>
      <c r="CT139" s="123">
        <v>0.65205736999999997</v>
      </c>
      <c r="CU139" s="123">
        <v>0.60385995000000003</v>
      </c>
      <c r="CV139" s="123">
        <v>0.58523336999999997</v>
      </c>
      <c r="CW139" s="123">
        <v>0.54739959000000005</v>
      </c>
      <c r="CX139" s="123">
        <v>0.49677254999999998</v>
      </c>
      <c r="CY139" s="125">
        <v>46142</v>
      </c>
      <c r="CZ139" s="125">
        <v>46142</v>
      </c>
      <c r="DA139" s="125">
        <v>46112</v>
      </c>
      <c r="DB139" s="125">
        <v>46081</v>
      </c>
      <c r="DC139" s="125">
        <v>46053</v>
      </c>
      <c r="DD139" s="125">
        <v>46022</v>
      </c>
      <c r="DE139" s="125">
        <v>45991</v>
      </c>
      <c r="DF139" s="125">
        <v>45961</v>
      </c>
      <c r="DG139" s="125">
        <v>45930</v>
      </c>
      <c r="DH139" s="125">
        <v>45900</v>
      </c>
      <c r="DI139" s="125">
        <v>45869</v>
      </c>
      <c r="DJ139" s="125">
        <v>45838</v>
      </c>
      <c r="DK139" s="125">
        <v>45808</v>
      </c>
      <c r="DL139" s="125">
        <v>45777</v>
      </c>
      <c r="DM139" s="125">
        <v>45747</v>
      </c>
      <c r="DN139" s="125">
        <v>45716</v>
      </c>
      <c r="DO139" s="125">
        <v>45688</v>
      </c>
      <c r="DP139" s="125">
        <v>45657</v>
      </c>
      <c r="DQ139" s="125">
        <v>45596</v>
      </c>
      <c r="DR139" s="125">
        <v>45596</v>
      </c>
      <c r="DS139" s="125">
        <v>45565</v>
      </c>
      <c r="DT139" s="125">
        <v>45535</v>
      </c>
      <c r="DU139" s="125">
        <v>45504</v>
      </c>
      <c r="DV139" s="125">
        <v>45473</v>
      </c>
      <c r="DW139" s="125">
        <v>45443</v>
      </c>
      <c r="DX139" s="126" t="s">
        <v>150</v>
      </c>
      <c r="DY139" s="126" t="s">
        <v>150</v>
      </c>
      <c r="DZ139" s="126" t="s">
        <v>150</v>
      </c>
      <c r="EA139" s="126" t="s">
        <v>150</v>
      </c>
      <c r="EB139" s="126" t="s">
        <v>150</v>
      </c>
      <c r="EC139" s="126" t="s">
        <v>150</v>
      </c>
      <c r="ED139" s="126" t="s">
        <v>150</v>
      </c>
      <c r="EE139" s="126" t="s">
        <v>150</v>
      </c>
      <c r="EF139" s="126" t="s">
        <v>150</v>
      </c>
      <c r="EG139" s="126" t="s">
        <v>150</v>
      </c>
      <c r="EH139" s="126" t="s">
        <v>150</v>
      </c>
      <c r="EI139" s="126" t="s">
        <v>150</v>
      </c>
      <c r="EJ139" s="126" t="s">
        <v>150</v>
      </c>
      <c r="EK139" s="126" t="s">
        <v>150</v>
      </c>
      <c r="EL139" s="126" t="s">
        <v>150</v>
      </c>
      <c r="EM139" s="126" t="s">
        <v>150</v>
      </c>
      <c r="EN139" s="126" t="s">
        <v>150</v>
      </c>
      <c r="EO139" s="126" t="s">
        <v>150</v>
      </c>
      <c r="EP139" s="126" t="s">
        <v>150</v>
      </c>
      <c r="EQ139" s="126" t="s">
        <v>150</v>
      </c>
      <c r="ER139" s="126" t="s">
        <v>150</v>
      </c>
      <c r="ES139" s="126" t="s">
        <v>150</v>
      </c>
      <c r="ET139" s="126" t="s">
        <v>150</v>
      </c>
      <c r="EU139" s="126" t="s">
        <v>150</v>
      </c>
      <c r="EV139" s="126" t="s">
        <v>150</v>
      </c>
      <c r="EW139" s="126" t="s">
        <v>151</v>
      </c>
      <c r="EX139" s="126" t="s">
        <v>152</v>
      </c>
      <c r="EY139" s="123">
        <v>523651.17183462001</v>
      </c>
      <c r="EZ139" s="126" t="s">
        <v>153</v>
      </c>
      <c r="FA139" s="126" t="s">
        <v>144</v>
      </c>
      <c r="FB139" s="126" t="s">
        <v>144</v>
      </c>
      <c r="FC139" s="126" t="s">
        <v>144</v>
      </c>
      <c r="FD139" s="126" t="s">
        <v>144</v>
      </c>
      <c r="FE139" s="126" t="s">
        <v>144</v>
      </c>
      <c r="FF139" s="126" t="s">
        <v>144</v>
      </c>
      <c r="FG139" s="126" t="s">
        <v>144</v>
      </c>
      <c r="FH139" s="126" t="s">
        <v>144</v>
      </c>
      <c r="FI139" s="126" t="s">
        <v>144</v>
      </c>
      <c r="FJ139" s="126" t="s">
        <v>144</v>
      </c>
      <c r="FK139" s="126" t="s">
        <v>144</v>
      </c>
      <c r="FL139" s="126" t="s">
        <v>144</v>
      </c>
      <c r="FM139" s="126" t="s">
        <v>144</v>
      </c>
      <c r="FN139" s="126" t="s">
        <v>144</v>
      </c>
      <c r="FO139" s="126" t="s">
        <v>144</v>
      </c>
      <c r="FP139" s="126" t="s">
        <v>144</v>
      </c>
      <c r="FQ139" s="126" t="s">
        <v>144</v>
      </c>
      <c r="FR139" s="126" t="s">
        <v>144</v>
      </c>
      <c r="FS139" s="126" t="s">
        <v>144</v>
      </c>
      <c r="FT139" s="126" t="s">
        <v>144</v>
      </c>
      <c r="FU139" s="126" t="s">
        <v>144</v>
      </c>
      <c r="FV139" s="126" t="s">
        <v>144</v>
      </c>
      <c r="FW139" s="126" t="s">
        <v>144</v>
      </c>
      <c r="FX139" s="126" t="s">
        <v>144</v>
      </c>
      <c r="FY139" s="126" t="s">
        <v>144</v>
      </c>
      <c r="FZ139" s="126" t="s">
        <v>247</v>
      </c>
      <c r="GA139" s="126" t="s">
        <v>163</v>
      </c>
    </row>
    <row r="140" spans="1:183" ht="14.25" customHeight="1">
      <c r="A140" s="121">
        <v>138</v>
      </c>
      <c r="B140" s="121" t="s">
        <v>481</v>
      </c>
      <c r="C140" s="122">
        <v>1.2E-5</v>
      </c>
      <c r="D140" s="122">
        <v>1.2E-5</v>
      </c>
      <c r="E140" s="122">
        <v>1.2E-5</v>
      </c>
      <c r="F140" s="122">
        <v>1.2E-5</v>
      </c>
      <c r="G140" s="122">
        <v>1.5E-5</v>
      </c>
      <c r="H140" s="122">
        <v>1.4E-5</v>
      </c>
      <c r="I140" s="122">
        <v>1.7E-5</v>
      </c>
      <c r="J140" s="122">
        <v>1.7E-5</v>
      </c>
      <c r="K140" s="122">
        <v>1.7E-5</v>
      </c>
      <c r="L140" s="122">
        <v>1.7E-5</v>
      </c>
      <c r="M140" s="122">
        <v>1.7E-5</v>
      </c>
      <c r="N140" s="122">
        <v>1.9000000000000001E-5</v>
      </c>
      <c r="O140" s="122">
        <v>1.9000000000000001E-5</v>
      </c>
      <c r="P140" s="122">
        <v>2.0000000000000002E-5</v>
      </c>
      <c r="Q140" s="122">
        <v>2.0999999999999999E-5</v>
      </c>
      <c r="R140" s="122">
        <v>2.0999999999999999E-5</v>
      </c>
      <c r="S140" s="122">
        <v>2.0000000000000002E-5</v>
      </c>
      <c r="T140" s="122">
        <v>2.0999999999999999E-5</v>
      </c>
      <c r="U140" s="122">
        <v>2.1999999999999999E-5</v>
      </c>
      <c r="V140" s="122">
        <v>2.3E-5</v>
      </c>
      <c r="W140" s="122">
        <v>1.8E-5</v>
      </c>
      <c r="X140" s="122">
        <v>1.8E-5</v>
      </c>
      <c r="Y140" s="122">
        <v>1.9000000000000001E-5</v>
      </c>
      <c r="Z140" s="122">
        <v>1.9000000000000001E-5</v>
      </c>
      <c r="AA140" s="122">
        <v>1.9000000000000001E-5</v>
      </c>
      <c r="AB140" s="123">
        <v>8.6899999999999998E-3</v>
      </c>
      <c r="AC140" s="123">
        <v>8.6899999999999998E-3</v>
      </c>
      <c r="AD140" s="123">
        <v>8.6899999999999998E-3</v>
      </c>
      <c r="AE140" s="123">
        <v>9.0840000000000001E-3</v>
      </c>
      <c r="AF140" s="123">
        <v>1.1047E-2</v>
      </c>
      <c r="AG140" s="123">
        <v>1.0182999999999999E-2</v>
      </c>
      <c r="AH140" s="123">
        <v>1.2137999999999999E-2</v>
      </c>
      <c r="AI140" s="123">
        <v>1.2148000000000001E-2</v>
      </c>
      <c r="AJ140" s="123">
        <v>1.2163999999999999E-2</v>
      </c>
      <c r="AK140" s="123">
        <v>1.2163999999999999E-2</v>
      </c>
      <c r="AL140" s="123">
        <v>1.2626999999999999E-2</v>
      </c>
      <c r="AM140" s="123">
        <v>1.3795E-2</v>
      </c>
      <c r="AN140" s="123">
        <v>1.3778E-2</v>
      </c>
      <c r="AO140" s="123">
        <v>1.4836E-2</v>
      </c>
      <c r="AP140" s="123">
        <v>1.5014E-2</v>
      </c>
      <c r="AQ140" s="123">
        <v>1.4997E-2</v>
      </c>
      <c r="AR140" s="123">
        <v>1.4756999999999999E-2</v>
      </c>
      <c r="AS140" s="123">
        <v>1.5098E-2</v>
      </c>
      <c r="AT140" s="123">
        <v>1.6149E-2</v>
      </c>
      <c r="AU140" s="123">
        <v>1.6459000000000001E-2</v>
      </c>
      <c r="AV140" s="123">
        <v>1.3166000000000001E-2</v>
      </c>
      <c r="AW140" s="123">
        <v>1.3166000000000001E-2</v>
      </c>
      <c r="AX140" s="123">
        <v>1.3917000000000001E-2</v>
      </c>
      <c r="AY140" s="123">
        <v>1.4021E-2</v>
      </c>
      <c r="AZ140" s="123">
        <v>1.3988E-2</v>
      </c>
      <c r="BA140" s="124">
        <v>0</v>
      </c>
      <c r="BB140" s="124">
        <v>0</v>
      </c>
      <c r="BC140" s="127">
        <v>-3.9399999999999998E-4</v>
      </c>
      <c r="BD140" s="127">
        <v>-1.9629999999999999E-3</v>
      </c>
      <c r="BE140" s="128">
        <v>8.6399999999999997E-4</v>
      </c>
      <c r="BF140" s="127">
        <v>-1.9550000000000001E-3</v>
      </c>
      <c r="BG140" s="127">
        <v>-1.0000000000000001E-5</v>
      </c>
      <c r="BH140" s="127">
        <v>-1.5999999999999999E-5</v>
      </c>
      <c r="BI140" s="124">
        <v>0</v>
      </c>
      <c r="BJ140" s="127">
        <v>-4.6299999999999998E-4</v>
      </c>
      <c r="BK140" s="127">
        <v>-1.168E-3</v>
      </c>
      <c r="BL140" s="128">
        <v>1.7E-5</v>
      </c>
      <c r="BM140" s="127">
        <v>-1.0579999999999999E-3</v>
      </c>
      <c r="BN140" s="127">
        <v>-1.7799999999999999E-4</v>
      </c>
      <c r="BO140" s="128">
        <v>1.7E-5</v>
      </c>
      <c r="BP140" s="128">
        <v>2.4000000000000001E-4</v>
      </c>
      <c r="BQ140" s="127">
        <v>-3.4099999999999999E-4</v>
      </c>
      <c r="BR140" s="127">
        <v>-1.0510000000000001E-3</v>
      </c>
      <c r="BS140" s="127">
        <v>-3.1E-4</v>
      </c>
      <c r="BT140" s="128">
        <v>3.2929999999999999E-3</v>
      </c>
      <c r="BU140" s="124">
        <v>0</v>
      </c>
      <c r="BV140" s="127">
        <v>-7.5100000000000004E-4</v>
      </c>
      <c r="BW140" s="127">
        <v>-1.0399999999999999E-4</v>
      </c>
      <c r="BX140" s="128">
        <v>3.3000000000000003E-5</v>
      </c>
      <c r="BY140" s="127">
        <v>-8.8800000000000001E-4</v>
      </c>
      <c r="BZ140" s="123">
        <v>0.11175045</v>
      </c>
      <c r="CA140" s="123">
        <v>0.11175045</v>
      </c>
      <c r="CB140" s="123">
        <v>0.11175045</v>
      </c>
      <c r="CC140" s="123">
        <v>0.13787812999999999</v>
      </c>
      <c r="CD140" s="123">
        <v>0.16401323000000001</v>
      </c>
      <c r="CE140" s="123">
        <v>0.16380346000000001</v>
      </c>
      <c r="CF140" s="123">
        <v>0.19720768999999999</v>
      </c>
      <c r="CG140" s="123">
        <v>0.19624905000000001</v>
      </c>
      <c r="CH140" s="123">
        <v>0.18212450999999999</v>
      </c>
      <c r="CI140" s="123">
        <v>0.18212450999999999</v>
      </c>
      <c r="CJ140" s="123">
        <v>0.19304494</v>
      </c>
      <c r="CK140" s="123">
        <v>0.23057865</v>
      </c>
      <c r="CL140" s="123">
        <v>0.24527102000000001</v>
      </c>
      <c r="CM140" s="123">
        <v>0.27255771000000001</v>
      </c>
      <c r="CN140" s="123">
        <v>0.24566929000000001</v>
      </c>
      <c r="CO140" s="123">
        <v>0.22057594</v>
      </c>
      <c r="CP140" s="123">
        <v>0.24280973</v>
      </c>
      <c r="CQ140" s="123">
        <v>0.28711706999999997</v>
      </c>
      <c r="CR140" s="123">
        <v>0.29242034</v>
      </c>
      <c r="CS140" s="123">
        <v>0.29745240000000001</v>
      </c>
      <c r="CT140" s="123">
        <v>0.23145328000000001</v>
      </c>
      <c r="CU140" s="123">
        <v>0.23145328000000001</v>
      </c>
      <c r="CV140" s="123">
        <v>0.23499502999999999</v>
      </c>
      <c r="CW140" s="123">
        <v>0.21471784999999999</v>
      </c>
      <c r="CX140" s="123">
        <v>0.19440073999999999</v>
      </c>
      <c r="CY140" s="125">
        <v>46112</v>
      </c>
      <c r="CZ140" s="125">
        <v>46112</v>
      </c>
      <c r="DA140" s="125">
        <v>46112</v>
      </c>
      <c r="DB140" s="125">
        <v>46081</v>
      </c>
      <c r="DC140" s="125">
        <v>46053</v>
      </c>
      <c r="DD140" s="125">
        <v>46022</v>
      </c>
      <c r="DE140" s="125">
        <v>45991</v>
      </c>
      <c r="DF140" s="125">
        <v>45961</v>
      </c>
      <c r="DG140" s="125">
        <v>45900</v>
      </c>
      <c r="DH140" s="125">
        <v>45900</v>
      </c>
      <c r="DI140" s="125">
        <v>45869</v>
      </c>
      <c r="DJ140" s="125">
        <v>45838</v>
      </c>
      <c r="DK140" s="125">
        <v>45808</v>
      </c>
      <c r="DL140" s="125">
        <v>45777</v>
      </c>
      <c r="DM140" s="125">
        <v>45747</v>
      </c>
      <c r="DN140" s="125">
        <v>45716</v>
      </c>
      <c r="DO140" s="125">
        <v>45688</v>
      </c>
      <c r="DP140" s="125">
        <v>45657</v>
      </c>
      <c r="DQ140" s="125">
        <v>45626</v>
      </c>
      <c r="DR140" s="125">
        <v>45596</v>
      </c>
      <c r="DS140" s="125">
        <v>45535</v>
      </c>
      <c r="DT140" s="125">
        <v>45535</v>
      </c>
      <c r="DU140" s="125">
        <v>45504</v>
      </c>
      <c r="DV140" s="125">
        <v>45473</v>
      </c>
      <c r="DW140" s="125">
        <v>45443</v>
      </c>
      <c r="DX140" s="126" t="s">
        <v>150</v>
      </c>
      <c r="DY140" s="126" t="s">
        <v>150</v>
      </c>
      <c r="DZ140" s="126" t="s">
        <v>150</v>
      </c>
      <c r="EA140" s="126" t="s">
        <v>150</v>
      </c>
      <c r="EB140" s="126" t="s">
        <v>150</v>
      </c>
      <c r="EC140" s="126" t="s">
        <v>150</v>
      </c>
      <c r="ED140" s="126" t="s">
        <v>150</v>
      </c>
      <c r="EE140" s="126" t="s">
        <v>150</v>
      </c>
      <c r="EF140" s="126" t="s">
        <v>150</v>
      </c>
      <c r="EG140" s="126" t="s">
        <v>150</v>
      </c>
      <c r="EH140" s="126" t="s">
        <v>150</v>
      </c>
      <c r="EI140" s="126" t="s">
        <v>150</v>
      </c>
      <c r="EJ140" s="126" t="s">
        <v>150</v>
      </c>
      <c r="EK140" s="126" t="s">
        <v>150</v>
      </c>
      <c r="EL140" s="126" t="s">
        <v>150</v>
      </c>
      <c r="EM140" s="126" t="s">
        <v>150</v>
      </c>
      <c r="EN140" s="126" t="s">
        <v>150</v>
      </c>
      <c r="EO140" s="126" t="s">
        <v>150</v>
      </c>
      <c r="EP140" s="126" t="s">
        <v>150</v>
      </c>
      <c r="EQ140" s="126" t="s">
        <v>150</v>
      </c>
      <c r="ER140" s="126" t="s">
        <v>150</v>
      </c>
      <c r="ES140" s="126" t="s">
        <v>150</v>
      </c>
      <c r="ET140" s="126" t="s">
        <v>150</v>
      </c>
      <c r="EU140" s="126" t="s">
        <v>150</v>
      </c>
      <c r="EV140" s="126" t="s">
        <v>150</v>
      </c>
      <c r="EW140" s="126" t="s">
        <v>151</v>
      </c>
      <c r="EX140" s="126" t="s">
        <v>152</v>
      </c>
      <c r="EY140" s="123">
        <v>76303.915290649995</v>
      </c>
      <c r="EZ140" s="126" t="s">
        <v>161</v>
      </c>
      <c r="FA140" s="126" t="s">
        <v>196</v>
      </c>
      <c r="FB140" s="126" t="s">
        <v>196</v>
      </c>
      <c r="FC140" s="126" t="s">
        <v>196</v>
      </c>
      <c r="FD140" s="126" t="s">
        <v>196</v>
      </c>
      <c r="FE140" s="126" t="s">
        <v>196</v>
      </c>
      <c r="FF140" s="126" t="s">
        <v>196</v>
      </c>
      <c r="FG140" s="126" t="s">
        <v>196</v>
      </c>
      <c r="FH140" s="126" t="s">
        <v>196</v>
      </c>
      <c r="FI140" s="126" t="s">
        <v>196</v>
      </c>
      <c r="FJ140" s="126" t="s">
        <v>196</v>
      </c>
      <c r="FK140" s="126" t="s">
        <v>196</v>
      </c>
      <c r="FL140" s="126" t="s">
        <v>196</v>
      </c>
      <c r="FM140" s="126" t="s">
        <v>196</v>
      </c>
      <c r="FN140" s="126" t="s">
        <v>196</v>
      </c>
      <c r="FO140" s="126" t="s">
        <v>196</v>
      </c>
      <c r="FP140" s="126" t="s">
        <v>196</v>
      </c>
      <c r="FQ140" s="126" t="s">
        <v>196</v>
      </c>
      <c r="FR140" s="126" t="s">
        <v>196</v>
      </c>
      <c r="FS140" s="126" t="s">
        <v>196</v>
      </c>
      <c r="FT140" s="126" t="s">
        <v>196</v>
      </c>
      <c r="FU140" s="126" t="s">
        <v>196</v>
      </c>
      <c r="FV140" s="126" t="s">
        <v>196</v>
      </c>
      <c r="FW140" s="126" t="s">
        <v>196</v>
      </c>
      <c r="FX140" s="126" t="s">
        <v>196</v>
      </c>
      <c r="FY140" s="126" t="s">
        <v>196</v>
      </c>
      <c r="FZ140" s="126" t="s">
        <v>482</v>
      </c>
      <c r="GA140" s="126" t="s">
        <v>367</v>
      </c>
    </row>
    <row r="141" spans="1:183" ht="14.25" customHeight="1">
      <c r="A141" s="121">
        <v>139</v>
      </c>
      <c r="B141" s="121" t="s">
        <v>483</v>
      </c>
      <c r="C141" s="122">
        <v>1.2E-5</v>
      </c>
      <c r="D141" s="122">
        <v>1.2E-5</v>
      </c>
      <c r="E141" s="122">
        <v>1.2E-5</v>
      </c>
      <c r="F141" s="122">
        <v>1.2E-5</v>
      </c>
      <c r="G141" s="122">
        <v>1.2E-5</v>
      </c>
      <c r="H141" s="122">
        <v>1.2E-5</v>
      </c>
      <c r="I141" s="122">
        <v>1.2E-5</v>
      </c>
      <c r="J141" s="122">
        <v>1.2E-5</v>
      </c>
      <c r="K141" s="122">
        <v>1.2E-5</v>
      </c>
      <c r="L141" s="122">
        <v>1.2E-5</v>
      </c>
      <c r="M141" s="122">
        <v>1.2E-5</v>
      </c>
      <c r="N141" s="122">
        <v>1.2E-5</v>
      </c>
      <c r="O141" s="122">
        <v>1.2E-5</v>
      </c>
      <c r="P141" s="122">
        <v>1.2E-5</v>
      </c>
      <c r="Q141" s="122">
        <v>1.2E-5</v>
      </c>
      <c r="R141" s="122">
        <v>1.2E-5</v>
      </c>
      <c r="S141" s="122">
        <v>1.2E-5</v>
      </c>
      <c r="T141" s="122">
        <v>1.2E-5</v>
      </c>
      <c r="U141" s="122">
        <v>1.2E-5</v>
      </c>
      <c r="V141" s="122">
        <v>1.5E-5</v>
      </c>
      <c r="W141" s="122">
        <v>1.5E-5</v>
      </c>
      <c r="X141" s="122">
        <v>1.5E-5</v>
      </c>
      <c r="Y141" s="122">
        <v>1.5E-5</v>
      </c>
      <c r="Z141" s="122">
        <v>1.5E-5</v>
      </c>
      <c r="AA141" s="122">
        <v>1.5E-5</v>
      </c>
      <c r="AB141" s="123">
        <v>8.6169999999999997E-3</v>
      </c>
      <c r="AC141" s="123">
        <v>8.6169999999999997E-3</v>
      </c>
      <c r="AD141" s="123">
        <v>8.6169999999999997E-3</v>
      </c>
      <c r="AE141" s="123">
        <v>8.6169999999999997E-3</v>
      </c>
      <c r="AF141" s="123">
        <v>8.6169999999999997E-3</v>
      </c>
      <c r="AG141" s="123">
        <v>8.6169999999999997E-3</v>
      </c>
      <c r="AH141" s="123">
        <v>8.6169999999999997E-3</v>
      </c>
      <c r="AI141" s="123">
        <v>8.6169999999999997E-3</v>
      </c>
      <c r="AJ141" s="123">
        <v>8.6169999999999997E-3</v>
      </c>
      <c r="AK141" s="123">
        <v>8.6169999999999997E-3</v>
      </c>
      <c r="AL141" s="123">
        <v>8.6169999999999997E-3</v>
      </c>
      <c r="AM141" s="123">
        <v>8.6169999999999997E-3</v>
      </c>
      <c r="AN141" s="123">
        <v>8.6169999999999997E-3</v>
      </c>
      <c r="AO141" s="123">
        <v>8.6169999999999997E-3</v>
      </c>
      <c r="AP141" s="123">
        <v>8.6169999999999997E-3</v>
      </c>
      <c r="AQ141" s="123">
        <v>8.6169999999999997E-3</v>
      </c>
      <c r="AR141" s="123">
        <v>8.6169999999999997E-3</v>
      </c>
      <c r="AS141" s="123">
        <v>8.6169999999999997E-3</v>
      </c>
      <c r="AT141" s="123">
        <v>8.6169999999999997E-3</v>
      </c>
      <c r="AU141" s="123">
        <v>1.0715000000000001E-2</v>
      </c>
      <c r="AV141" s="123">
        <v>1.0715000000000001E-2</v>
      </c>
      <c r="AW141" s="123">
        <v>1.0715000000000001E-2</v>
      </c>
      <c r="AX141" s="123">
        <v>1.0715000000000001E-2</v>
      </c>
      <c r="AY141" s="123">
        <v>1.0715000000000001E-2</v>
      </c>
      <c r="AZ141" s="123">
        <v>1.0715000000000001E-2</v>
      </c>
      <c r="BA141" s="124">
        <v>0</v>
      </c>
      <c r="BB141" s="124">
        <v>0</v>
      </c>
      <c r="BC141" s="124">
        <v>0</v>
      </c>
      <c r="BD141" s="124">
        <v>0</v>
      </c>
      <c r="BE141" s="124">
        <v>0</v>
      </c>
      <c r="BF141" s="124">
        <v>0</v>
      </c>
      <c r="BG141" s="124">
        <v>0</v>
      </c>
      <c r="BH141" s="124">
        <v>0</v>
      </c>
      <c r="BI141" s="124">
        <v>0</v>
      </c>
      <c r="BJ141" s="124">
        <v>0</v>
      </c>
      <c r="BK141" s="124">
        <v>0</v>
      </c>
      <c r="BL141" s="124">
        <v>0</v>
      </c>
      <c r="BM141" s="124">
        <v>0</v>
      </c>
      <c r="BN141" s="124">
        <v>0</v>
      </c>
      <c r="BO141" s="124">
        <v>0</v>
      </c>
      <c r="BP141" s="124">
        <v>0</v>
      </c>
      <c r="BQ141" s="124">
        <v>0</v>
      </c>
      <c r="BR141" s="124">
        <v>0</v>
      </c>
      <c r="BS141" s="127">
        <v>-2.098E-3</v>
      </c>
      <c r="BT141" s="124">
        <v>0</v>
      </c>
      <c r="BU141" s="124">
        <v>0</v>
      </c>
      <c r="BV141" s="124">
        <v>0</v>
      </c>
      <c r="BW141" s="124">
        <v>0</v>
      </c>
      <c r="BX141" s="124">
        <v>0</v>
      </c>
      <c r="BY141" s="124">
        <v>0</v>
      </c>
      <c r="BZ141" s="123">
        <v>0.15603357000000001</v>
      </c>
      <c r="CA141" s="123">
        <v>0.15603357000000001</v>
      </c>
      <c r="CB141" s="123">
        <v>0.15603357000000001</v>
      </c>
      <c r="CC141" s="123">
        <v>0.15603357000000001</v>
      </c>
      <c r="CD141" s="123">
        <v>0.15603357000000001</v>
      </c>
      <c r="CE141" s="123">
        <v>0.15603357000000001</v>
      </c>
      <c r="CF141" s="123">
        <v>0.15603357000000001</v>
      </c>
      <c r="CG141" s="123">
        <v>0.15603357000000001</v>
      </c>
      <c r="CH141" s="123">
        <v>0.15603357000000001</v>
      </c>
      <c r="CI141" s="123">
        <v>0.15603357000000001</v>
      </c>
      <c r="CJ141" s="123">
        <v>0.15603357000000001</v>
      </c>
      <c r="CK141" s="123">
        <v>0.15603357000000001</v>
      </c>
      <c r="CL141" s="123">
        <v>0.15603357000000001</v>
      </c>
      <c r="CM141" s="123">
        <v>0.15603357000000001</v>
      </c>
      <c r="CN141" s="123">
        <v>0.15603357000000001</v>
      </c>
      <c r="CO141" s="123">
        <v>0.15603357000000001</v>
      </c>
      <c r="CP141" s="123">
        <v>0.15603357000000001</v>
      </c>
      <c r="CQ141" s="123">
        <v>0.15603357000000001</v>
      </c>
      <c r="CR141" s="123">
        <v>0.15603357000000001</v>
      </c>
      <c r="CS141" s="123">
        <v>0.13482284</v>
      </c>
      <c r="CT141" s="123">
        <v>0.13482284</v>
      </c>
      <c r="CU141" s="123">
        <v>0.13482284</v>
      </c>
      <c r="CV141" s="123">
        <v>0.13482284</v>
      </c>
      <c r="CW141" s="123">
        <v>0.13482284</v>
      </c>
      <c r="CX141" s="123">
        <v>0.13482284</v>
      </c>
      <c r="CY141" s="125">
        <v>45626</v>
      </c>
      <c r="CZ141" s="125">
        <v>45626</v>
      </c>
      <c r="DA141" s="125">
        <v>45626</v>
      </c>
      <c r="DB141" s="125">
        <v>45626</v>
      </c>
      <c r="DC141" s="125">
        <v>45626</v>
      </c>
      <c r="DD141" s="125">
        <v>45626</v>
      </c>
      <c r="DE141" s="125">
        <v>45626</v>
      </c>
      <c r="DF141" s="125">
        <v>45626</v>
      </c>
      <c r="DG141" s="125">
        <v>45626</v>
      </c>
      <c r="DH141" s="125">
        <v>45626</v>
      </c>
      <c r="DI141" s="125">
        <v>45626</v>
      </c>
      <c r="DJ141" s="125">
        <v>45626</v>
      </c>
      <c r="DK141" s="125">
        <v>45626</v>
      </c>
      <c r="DL141" s="125">
        <v>45626</v>
      </c>
      <c r="DM141" s="125">
        <v>45626</v>
      </c>
      <c r="DN141" s="125">
        <v>45626</v>
      </c>
      <c r="DO141" s="125">
        <v>45626</v>
      </c>
      <c r="DP141" s="125">
        <v>45626</v>
      </c>
      <c r="DQ141" s="125">
        <v>45626</v>
      </c>
      <c r="DR141" s="125">
        <v>45260</v>
      </c>
      <c r="DS141" s="125">
        <v>45260</v>
      </c>
      <c r="DT141" s="125">
        <v>45260</v>
      </c>
      <c r="DU141" s="125">
        <v>45260</v>
      </c>
      <c r="DV141" s="125">
        <v>45260</v>
      </c>
      <c r="DW141" s="125">
        <v>45260</v>
      </c>
      <c r="DX141" s="126" t="s">
        <v>150</v>
      </c>
      <c r="DY141" s="126" t="s">
        <v>150</v>
      </c>
      <c r="DZ141" s="126" t="s">
        <v>150</v>
      </c>
      <c r="EA141" s="126" t="s">
        <v>150</v>
      </c>
      <c r="EB141" s="126" t="s">
        <v>150</v>
      </c>
      <c r="EC141" s="126" t="s">
        <v>150</v>
      </c>
      <c r="ED141" s="126" t="s">
        <v>150</v>
      </c>
      <c r="EE141" s="126" t="s">
        <v>150</v>
      </c>
      <c r="EF141" s="126" t="s">
        <v>150</v>
      </c>
      <c r="EG141" s="126" t="s">
        <v>150</v>
      </c>
      <c r="EH141" s="126" t="s">
        <v>150</v>
      </c>
      <c r="EI141" s="126" t="s">
        <v>150</v>
      </c>
      <c r="EJ141" s="126" t="s">
        <v>150</v>
      </c>
      <c r="EK141" s="126" t="s">
        <v>150</v>
      </c>
      <c r="EL141" s="126" t="s">
        <v>150</v>
      </c>
      <c r="EM141" s="126" t="s">
        <v>150</v>
      </c>
      <c r="EN141" s="126" t="s">
        <v>150</v>
      </c>
      <c r="EO141" s="126" t="s">
        <v>150</v>
      </c>
      <c r="EP141" s="126" t="s">
        <v>150</v>
      </c>
      <c r="EQ141" s="126" t="s">
        <v>150</v>
      </c>
      <c r="ER141" s="126" t="s">
        <v>150</v>
      </c>
      <c r="ES141" s="126" t="s">
        <v>150</v>
      </c>
      <c r="ET141" s="126" t="s">
        <v>150</v>
      </c>
      <c r="EU141" s="126" t="s">
        <v>150</v>
      </c>
      <c r="EV141" s="126" t="s">
        <v>150</v>
      </c>
      <c r="EW141" s="126" t="s">
        <v>151</v>
      </c>
      <c r="EX141" s="126" t="s">
        <v>152</v>
      </c>
      <c r="EY141" s="123">
        <v>147598.38258383999</v>
      </c>
      <c r="EZ141" s="126" t="s">
        <v>153</v>
      </c>
      <c r="FA141" s="126" t="s">
        <v>157</v>
      </c>
      <c r="FB141" s="126" t="s">
        <v>157</v>
      </c>
      <c r="FC141" s="126" t="s">
        <v>157</v>
      </c>
      <c r="FD141" s="126" t="s">
        <v>157</v>
      </c>
      <c r="FE141" s="126" t="s">
        <v>157</v>
      </c>
      <c r="FF141" s="126" t="s">
        <v>157</v>
      </c>
      <c r="FG141" s="126" t="s">
        <v>157</v>
      </c>
      <c r="FH141" s="126" t="s">
        <v>157</v>
      </c>
      <c r="FI141" s="126" t="s">
        <v>157</v>
      </c>
      <c r="FJ141" s="126" t="s">
        <v>144</v>
      </c>
      <c r="FK141" s="126" t="s">
        <v>144</v>
      </c>
      <c r="FL141" s="126" t="s">
        <v>144</v>
      </c>
      <c r="FM141" s="126" t="s">
        <v>144</v>
      </c>
      <c r="FN141" s="126" t="s">
        <v>144</v>
      </c>
      <c r="FO141" s="126" t="s">
        <v>144</v>
      </c>
      <c r="FP141" s="126" t="s">
        <v>144</v>
      </c>
      <c r="FQ141" s="126" t="s">
        <v>144</v>
      </c>
      <c r="FR141" s="126" t="s">
        <v>144</v>
      </c>
      <c r="FS141" s="126" t="s">
        <v>144</v>
      </c>
      <c r="FT141" s="126" t="s">
        <v>144</v>
      </c>
      <c r="FU141" s="126" t="s">
        <v>144</v>
      </c>
      <c r="FV141" s="126" t="s">
        <v>144</v>
      </c>
      <c r="FW141" s="126" t="s">
        <v>144</v>
      </c>
      <c r="FX141" s="126" t="s">
        <v>144</v>
      </c>
      <c r="FY141" s="126" t="s">
        <v>144</v>
      </c>
      <c r="FZ141" s="126" t="s">
        <v>458</v>
      </c>
      <c r="GA141" s="126" t="s">
        <v>416</v>
      </c>
    </row>
    <row r="142" spans="1:183" ht="14.25" customHeight="1">
      <c r="A142" s="121">
        <v>140</v>
      </c>
      <c r="B142" s="121" t="s">
        <v>484</v>
      </c>
      <c r="C142" s="122">
        <v>1.2E-5</v>
      </c>
      <c r="D142" s="122">
        <v>1.2E-5</v>
      </c>
      <c r="E142" s="122">
        <v>1.2E-5</v>
      </c>
      <c r="F142" s="122">
        <v>1.2E-5</v>
      </c>
      <c r="G142" s="122">
        <v>1.2E-5</v>
      </c>
      <c r="H142" s="122">
        <v>1.2E-5</v>
      </c>
      <c r="I142" s="122">
        <v>1.2E-5</v>
      </c>
      <c r="J142" s="122">
        <v>1.2E-5</v>
      </c>
      <c r="K142" s="122">
        <v>1.2E-5</v>
      </c>
      <c r="L142" s="122">
        <v>1.2E-5</v>
      </c>
      <c r="M142" s="122">
        <v>1.2E-5</v>
      </c>
      <c r="N142" s="122">
        <v>1.2E-5</v>
      </c>
      <c r="O142" s="122">
        <v>1.2E-5</v>
      </c>
      <c r="P142" s="122">
        <v>1.2E-5</v>
      </c>
      <c r="Q142" s="122">
        <v>1.2E-5</v>
      </c>
      <c r="R142" s="122">
        <v>1.2E-5</v>
      </c>
      <c r="S142" s="122">
        <v>1.2E-5</v>
      </c>
      <c r="T142" s="122">
        <v>1.2E-5</v>
      </c>
      <c r="U142" s="122">
        <v>1.0000000000000001E-5</v>
      </c>
      <c r="V142" s="122">
        <v>1.0000000000000001E-5</v>
      </c>
      <c r="W142" s="122">
        <v>1.0000000000000001E-5</v>
      </c>
      <c r="X142" s="122">
        <v>1.0000000000000001E-5</v>
      </c>
      <c r="Y142" s="122">
        <v>1.0000000000000001E-5</v>
      </c>
      <c r="Z142" s="122">
        <v>1.0000000000000001E-5</v>
      </c>
      <c r="AA142" s="122">
        <v>1.0000000000000001E-5</v>
      </c>
      <c r="AB142" s="123">
        <v>8.4939999999999998E-3</v>
      </c>
      <c r="AC142" s="123">
        <v>8.4939999999999998E-3</v>
      </c>
      <c r="AD142" s="123">
        <v>8.4939999999999998E-3</v>
      </c>
      <c r="AE142" s="123">
        <v>8.4939999999999998E-3</v>
      </c>
      <c r="AF142" s="123">
        <v>8.4939999999999998E-3</v>
      </c>
      <c r="AG142" s="123">
        <v>8.4939999999999998E-3</v>
      </c>
      <c r="AH142" s="123">
        <v>8.4939999999999998E-3</v>
      </c>
      <c r="AI142" s="123">
        <v>8.4939999999999998E-3</v>
      </c>
      <c r="AJ142" s="123">
        <v>8.4939999999999998E-3</v>
      </c>
      <c r="AK142" s="123">
        <v>8.4939999999999998E-3</v>
      </c>
      <c r="AL142" s="123">
        <v>8.4939999999999998E-3</v>
      </c>
      <c r="AM142" s="123">
        <v>8.4939999999999998E-3</v>
      </c>
      <c r="AN142" s="123">
        <v>8.4939999999999998E-3</v>
      </c>
      <c r="AO142" s="123">
        <v>8.4939999999999998E-3</v>
      </c>
      <c r="AP142" s="123">
        <v>8.4939999999999998E-3</v>
      </c>
      <c r="AQ142" s="123">
        <v>8.4939999999999998E-3</v>
      </c>
      <c r="AR142" s="123">
        <v>8.4939999999999998E-3</v>
      </c>
      <c r="AS142" s="123">
        <v>8.4939999999999998E-3</v>
      </c>
      <c r="AT142" s="123">
        <v>7.3439999999999998E-3</v>
      </c>
      <c r="AU142" s="123">
        <v>7.3439999999999998E-3</v>
      </c>
      <c r="AV142" s="123">
        <v>7.3439999999999998E-3</v>
      </c>
      <c r="AW142" s="123">
        <v>7.3439999999999998E-3</v>
      </c>
      <c r="AX142" s="123">
        <v>7.3439999999999998E-3</v>
      </c>
      <c r="AY142" s="123">
        <v>7.3439999999999998E-3</v>
      </c>
      <c r="AZ142" s="123">
        <v>7.3439999999999998E-3</v>
      </c>
      <c r="BA142" s="124">
        <v>0</v>
      </c>
      <c r="BB142" s="124">
        <v>0</v>
      </c>
      <c r="BC142" s="124">
        <v>0</v>
      </c>
      <c r="BD142" s="124">
        <v>0</v>
      </c>
      <c r="BE142" s="124">
        <v>0</v>
      </c>
      <c r="BF142" s="124">
        <v>0</v>
      </c>
      <c r="BG142" s="124">
        <v>0</v>
      </c>
      <c r="BH142" s="124">
        <v>0</v>
      </c>
      <c r="BI142" s="124">
        <v>0</v>
      </c>
      <c r="BJ142" s="124">
        <v>0</v>
      </c>
      <c r="BK142" s="124">
        <v>0</v>
      </c>
      <c r="BL142" s="124">
        <v>0</v>
      </c>
      <c r="BM142" s="124">
        <v>0</v>
      </c>
      <c r="BN142" s="124">
        <v>0</v>
      </c>
      <c r="BO142" s="124">
        <v>0</v>
      </c>
      <c r="BP142" s="124">
        <v>0</v>
      </c>
      <c r="BQ142" s="124">
        <v>0</v>
      </c>
      <c r="BR142" s="128">
        <v>1.15E-3</v>
      </c>
      <c r="BS142" s="124">
        <v>0</v>
      </c>
      <c r="BT142" s="124">
        <v>0</v>
      </c>
      <c r="BU142" s="124">
        <v>0</v>
      </c>
      <c r="BV142" s="124">
        <v>0</v>
      </c>
      <c r="BW142" s="124">
        <v>0</v>
      </c>
      <c r="BX142" s="124">
        <v>0</v>
      </c>
      <c r="BY142" s="124">
        <v>0</v>
      </c>
      <c r="BZ142" s="123">
        <v>0.16152949999999999</v>
      </c>
      <c r="CA142" s="123">
        <v>0.16152949999999999</v>
      </c>
      <c r="CB142" s="123">
        <v>0.16152949999999999</v>
      </c>
      <c r="CC142" s="123">
        <v>0.16152949999999999</v>
      </c>
      <c r="CD142" s="123">
        <v>0.16152949999999999</v>
      </c>
      <c r="CE142" s="123">
        <v>0.16152949999999999</v>
      </c>
      <c r="CF142" s="123">
        <v>0.16152949999999999</v>
      </c>
      <c r="CG142" s="123">
        <v>0.16152949999999999</v>
      </c>
      <c r="CH142" s="123">
        <v>0.16152949999999999</v>
      </c>
      <c r="CI142" s="123">
        <v>0.16152949999999999</v>
      </c>
      <c r="CJ142" s="123">
        <v>0.16152949999999999</v>
      </c>
      <c r="CK142" s="123">
        <v>0.16152949999999999</v>
      </c>
      <c r="CL142" s="123">
        <v>0.16152949999999999</v>
      </c>
      <c r="CM142" s="123">
        <v>0.16152949999999999</v>
      </c>
      <c r="CN142" s="123">
        <v>0.16152949999999999</v>
      </c>
      <c r="CO142" s="123">
        <v>0.16152949999999999</v>
      </c>
      <c r="CP142" s="123">
        <v>0.16152949999999999</v>
      </c>
      <c r="CQ142" s="123">
        <v>0.16152949999999999</v>
      </c>
      <c r="CR142" s="123">
        <v>9.2406810000000006E-2</v>
      </c>
      <c r="CS142" s="123">
        <v>9.2406810000000006E-2</v>
      </c>
      <c r="CT142" s="123">
        <v>9.2406810000000006E-2</v>
      </c>
      <c r="CU142" s="123">
        <v>9.2406810000000006E-2</v>
      </c>
      <c r="CV142" s="123">
        <v>9.2406810000000006E-2</v>
      </c>
      <c r="CW142" s="123">
        <v>9.2406810000000006E-2</v>
      </c>
      <c r="CX142" s="123">
        <v>9.2406810000000006E-2</v>
      </c>
      <c r="CY142" s="125">
        <v>45657</v>
      </c>
      <c r="CZ142" s="125">
        <v>45657</v>
      </c>
      <c r="DA142" s="125">
        <v>45657</v>
      </c>
      <c r="DB142" s="125">
        <v>45657</v>
      </c>
      <c r="DC142" s="125">
        <v>45657</v>
      </c>
      <c r="DD142" s="125">
        <v>45657</v>
      </c>
      <c r="DE142" s="125">
        <v>45657</v>
      </c>
      <c r="DF142" s="125">
        <v>45657</v>
      </c>
      <c r="DG142" s="125">
        <v>45657</v>
      </c>
      <c r="DH142" s="125">
        <v>45657</v>
      </c>
      <c r="DI142" s="125">
        <v>45657</v>
      </c>
      <c r="DJ142" s="125">
        <v>45657</v>
      </c>
      <c r="DK142" s="125">
        <v>45657</v>
      </c>
      <c r="DL142" s="125">
        <v>45657</v>
      </c>
      <c r="DM142" s="125">
        <v>45657</v>
      </c>
      <c r="DN142" s="125">
        <v>45657</v>
      </c>
      <c r="DO142" s="125">
        <v>45657</v>
      </c>
      <c r="DP142" s="125">
        <v>45657</v>
      </c>
      <c r="DQ142" s="125">
        <v>45260</v>
      </c>
      <c r="DR142" s="125">
        <v>45260</v>
      </c>
      <c r="DS142" s="125">
        <v>45260</v>
      </c>
      <c r="DT142" s="125">
        <v>45260</v>
      </c>
      <c r="DU142" s="125">
        <v>45260</v>
      </c>
      <c r="DV142" s="125">
        <v>45260</v>
      </c>
      <c r="DW142" s="125">
        <v>45260</v>
      </c>
      <c r="DX142" s="126" t="s">
        <v>150</v>
      </c>
      <c r="DY142" s="126" t="s">
        <v>150</v>
      </c>
      <c r="DZ142" s="126" t="s">
        <v>150</v>
      </c>
      <c r="EA142" s="126" t="s">
        <v>150</v>
      </c>
      <c r="EB142" s="126" t="s">
        <v>150</v>
      </c>
      <c r="EC142" s="126" t="s">
        <v>150</v>
      </c>
      <c r="ED142" s="126" t="s">
        <v>150</v>
      </c>
      <c r="EE142" s="126" t="s">
        <v>150</v>
      </c>
      <c r="EF142" s="126" t="s">
        <v>150</v>
      </c>
      <c r="EG142" s="126" t="s">
        <v>150</v>
      </c>
      <c r="EH142" s="126" t="s">
        <v>150</v>
      </c>
      <c r="EI142" s="126" t="s">
        <v>150</v>
      </c>
      <c r="EJ142" s="126" t="s">
        <v>150</v>
      </c>
      <c r="EK142" s="126" t="s">
        <v>150</v>
      </c>
      <c r="EL142" s="126" t="s">
        <v>150</v>
      </c>
      <c r="EM142" s="126" t="s">
        <v>150</v>
      </c>
      <c r="EN142" s="126" t="s">
        <v>150</v>
      </c>
      <c r="EO142" s="126" t="s">
        <v>150</v>
      </c>
      <c r="EP142" s="126" t="s">
        <v>150</v>
      </c>
      <c r="EQ142" s="126" t="s">
        <v>150</v>
      </c>
      <c r="ER142" s="126" t="s">
        <v>150</v>
      </c>
      <c r="ES142" s="126" t="s">
        <v>150</v>
      </c>
      <c r="ET142" s="126" t="s">
        <v>150</v>
      </c>
      <c r="EU142" s="126" t="s">
        <v>150</v>
      </c>
      <c r="EV142" s="126" t="s">
        <v>150</v>
      </c>
      <c r="EW142" s="126" t="s">
        <v>151</v>
      </c>
      <c r="EX142" s="126" t="s">
        <v>173</v>
      </c>
      <c r="EY142" s="123">
        <v>29503.594002860002</v>
      </c>
      <c r="EZ142" s="126" t="s">
        <v>165</v>
      </c>
      <c r="FA142" s="126" t="s">
        <v>144</v>
      </c>
      <c r="FB142" s="126" t="s">
        <v>144</v>
      </c>
      <c r="FC142" s="126" t="s">
        <v>144</v>
      </c>
      <c r="FD142" s="126" t="s">
        <v>144</v>
      </c>
      <c r="FE142" s="126" t="s">
        <v>144</v>
      </c>
      <c r="FF142" s="126" t="s">
        <v>144</v>
      </c>
      <c r="FG142" s="126" t="s">
        <v>144</v>
      </c>
      <c r="FH142" s="126" t="s">
        <v>144</v>
      </c>
      <c r="FI142" s="126" t="s">
        <v>144</v>
      </c>
      <c r="FJ142" s="126" t="s">
        <v>144</v>
      </c>
      <c r="FK142" s="126" t="s">
        <v>144</v>
      </c>
      <c r="FL142" s="126" t="s">
        <v>144</v>
      </c>
      <c r="FM142" s="126" t="s">
        <v>144</v>
      </c>
      <c r="FN142" s="126" t="s">
        <v>144</v>
      </c>
      <c r="FO142" s="126" t="s">
        <v>144</v>
      </c>
      <c r="FP142" s="126" t="s">
        <v>144</v>
      </c>
      <c r="FQ142" s="126" t="s">
        <v>144</v>
      </c>
      <c r="FR142" s="126" t="s">
        <v>144</v>
      </c>
      <c r="FS142" s="126" t="s">
        <v>144</v>
      </c>
      <c r="FT142" s="126" t="s">
        <v>144</v>
      </c>
      <c r="FU142" s="126" t="s">
        <v>144</v>
      </c>
      <c r="FV142" s="126" t="s">
        <v>144</v>
      </c>
      <c r="FW142" s="126" t="s">
        <v>144</v>
      </c>
      <c r="FX142" s="126" t="s">
        <v>144</v>
      </c>
      <c r="FY142" s="126" t="s">
        <v>144</v>
      </c>
      <c r="FZ142" s="126" t="s">
        <v>458</v>
      </c>
      <c r="GA142" s="126" t="s">
        <v>416</v>
      </c>
    </row>
    <row r="143" spans="1:183" ht="14.25" customHeight="1">
      <c r="A143" s="121">
        <v>141</v>
      </c>
      <c r="B143" s="121" t="s">
        <v>485</v>
      </c>
      <c r="C143" s="122">
        <v>1.1E-5</v>
      </c>
      <c r="D143" s="122">
        <v>1.1E-5</v>
      </c>
      <c r="E143" s="122">
        <v>1.2999999999999999E-5</v>
      </c>
      <c r="F143" s="122">
        <v>1.2999999999999999E-5</v>
      </c>
      <c r="G143" s="122">
        <v>1.2999999999999999E-5</v>
      </c>
      <c r="H143" s="122">
        <v>1.2999999999999999E-5</v>
      </c>
      <c r="I143" s="122">
        <v>1.2999999999999999E-5</v>
      </c>
      <c r="J143" s="122">
        <v>1.2999999999999999E-5</v>
      </c>
      <c r="K143" s="122">
        <v>1.2999999999999999E-5</v>
      </c>
      <c r="L143" s="122">
        <v>1.2999999999999999E-5</v>
      </c>
      <c r="M143" s="122">
        <v>1.2999999999999999E-5</v>
      </c>
      <c r="N143" s="122">
        <v>1.2999999999999999E-5</v>
      </c>
      <c r="O143" s="122">
        <v>1.2999999999999999E-5</v>
      </c>
      <c r="P143" s="122">
        <v>1.2999999999999999E-5</v>
      </c>
      <c r="Q143" s="122">
        <v>1.2999999999999999E-5</v>
      </c>
      <c r="R143" s="122">
        <v>1.2999999999999999E-5</v>
      </c>
      <c r="S143" s="121"/>
      <c r="T143" s="121"/>
      <c r="U143" s="121"/>
      <c r="V143" s="121"/>
      <c r="W143" s="121"/>
      <c r="X143" s="121"/>
      <c r="Y143" s="121"/>
      <c r="Z143" s="121"/>
      <c r="AA143" s="121"/>
      <c r="AB143" s="123">
        <v>8.2789999999999999E-3</v>
      </c>
      <c r="AC143" s="123">
        <v>8.2789999999999999E-3</v>
      </c>
      <c r="AD143" s="123">
        <v>9.4470000000000005E-3</v>
      </c>
      <c r="AE143" s="123">
        <v>9.6349999999999995E-3</v>
      </c>
      <c r="AF143" s="123">
        <v>9.6349999999999995E-3</v>
      </c>
      <c r="AG143" s="123">
        <v>9.6349999999999995E-3</v>
      </c>
      <c r="AH143" s="123">
        <v>9.4669999999999997E-3</v>
      </c>
      <c r="AI143" s="123">
        <v>9.3819999999999997E-3</v>
      </c>
      <c r="AJ143" s="123">
        <v>9.2119999999999997E-3</v>
      </c>
      <c r="AK143" s="123">
        <v>9.2119999999999997E-3</v>
      </c>
      <c r="AL143" s="123">
        <v>9.5479999999999992E-3</v>
      </c>
      <c r="AM143" s="123">
        <v>9.5479999999999992E-3</v>
      </c>
      <c r="AN143" s="123">
        <v>9.6299999999999997E-3</v>
      </c>
      <c r="AO143" s="123">
        <v>9.6299999999999997E-3</v>
      </c>
      <c r="AP143" s="123">
        <v>9.6299999999999997E-3</v>
      </c>
      <c r="AQ143" s="123">
        <v>9.6299999999999997E-3</v>
      </c>
      <c r="AR143" s="126"/>
      <c r="AS143" s="126"/>
      <c r="AT143" s="126"/>
      <c r="AU143" s="126"/>
      <c r="AV143" s="126"/>
      <c r="AW143" s="126"/>
      <c r="AX143" s="126"/>
      <c r="AY143" s="126"/>
      <c r="AZ143" s="126"/>
      <c r="BA143" s="124">
        <v>0</v>
      </c>
      <c r="BB143" s="127">
        <v>-1.168E-3</v>
      </c>
      <c r="BC143" s="127">
        <v>-1.8799999999999999E-4</v>
      </c>
      <c r="BD143" s="124">
        <v>0</v>
      </c>
      <c r="BE143" s="124">
        <v>0</v>
      </c>
      <c r="BF143" s="128">
        <v>1.6799999999999999E-4</v>
      </c>
      <c r="BG143" s="128">
        <v>8.5000000000000006E-5</v>
      </c>
      <c r="BH143" s="128">
        <v>1.7000000000000001E-4</v>
      </c>
      <c r="BI143" s="124">
        <v>0</v>
      </c>
      <c r="BJ143" s="127">
        <v>-3.3599999999999998E-4</v>
      </c>
      <c r="BK143" s="124">
        <v>0</v>
      </c>
      <c r="BL143" s="127">
        <v>-8.2000000000000001E-5</v>
      </c>
      <c r="BM143" s="124">
        <v>0</v>
      </c>
      <c r="BN143" s="124">
        <v>0</v>
      </c>
      <c r="BO143" s="124">
        <v>0</v>
      </c>
      <c r="BP143" s="128">
        <v>9.6299999999999997E-3</v>
      </c>
      <c r="BQ143" s="126"/>
      <c r="BR143" s="126"/>
      <c r="BS143" s="126"/>
      <c r="BT143" s="126"/>
      <c r="BU143" s="126"/>
      <c r="BV143" s="126"/>
      <c r="BW143" s="126"/>
      <c r="BX143" s="126"/>
      <c r="BY143" s="126"/>
      <c r="BZ143" s="123">
        <v>0.11570524</v>
      </c>
      <c r="CA143" s="123">
        <v>0.11570524</v>
      </c>
      <c r="CB143" s="123">
        <v>0.12148521</v>
      </c>
      <c r="CC143" s="123">
        <v>0.14624128</v>
      </c>
      <c r="CD143" s="123">
        <v>0.14304947000000001</v>
      </c>
      <c r="CE143" s="123">
        <v>0.15498835</v>
      </c>
      <c r="CF143" s="123">
        <v>0.15381159999999999</v>
      </c>
      <c r="CG143" s="123">
        <v>0.15156475</v>
      </c>
      <c r="CH143" s="123">
        <v>0.13757642</v>
      </c>
      <c r="CI143" s="123">
        <v>0.13792593</v>
      </c>
      <c r="CJ143" s="123">
        <v>0.14597236999999999</v>
      </c>
      <c r="CK143" s="123">
        <v>0.15959150999999999</v>
      </c>
      <c r="CL143" s="123">
        <v>0.17142980999999999</v>
      </c>
      <c r="CM143" s="123">
        <v>0.17691634000000001</v>
      </c>
      <c r="CN143" s="123">
        <v>0.15757262</v>
      </c>
      <c r="CO143" s="123">
        <v>0.14163808</v>
      </c>
      <c r="CP143" s="126"/>
      <c r="CQ143" s="126"/>
      <c r="CR143" s="126"/>
      <c r="CS143" s="126"/>
      <c r="CT143" s="126"/>
      <c r="CU143" s="126"/>
      <c r="CV143" s="126"/>
      <c r="CW143" s="126"/>
      <c r="CX143" s="126"/>
      <c r="CY143" s="125">
        <v>46142</v>
      </c>
      <c r="CZ143" s="125">
        <v>46142</v>
      </c>
      <c r="DA143" s="125">
        <v>46112</v>
      </c>
      <c r="DB143" s="125">
        <v>46081</v>
      </c>
      <c r="DC143" s="125">
        <v>46053</v>
      </c>
      <c r="DD143" s="125">
        <v>46022</v>
      </c>
      <c r="DE143" s="125">
        <v>45991</v>
      </c>
      <c r="DF143" s="125">
        <v>45961</v>
      </c>
      <c r="DG143" s="125">
        <v>45930</v>
      </c>
      <c r="DH143" s="125">
        <v>45900</v>
      </c>
      <c r="DI143" s="125">
        <v>45869</v>
      </c>
      <c r="DJ143" s="125">
        <v>45838</v>
      </c>
      <c r="DK143" s="125">
        <v>45808</v>
      </c>
      <c r="DL143" s="125">
        <v>45777</v>
      </c>
      <c r="DM143" s="125">
        <v>45747</v>
      </c>
      <c r="DN143" s="125">
        <v>45716</v>
      </c>
      <c r="DO143" s="126"/>
      <c r="DP143" s="126"/>
      <c r="DQ143" s="126"/>
      <c r="DR143" s="126"/>
      <c r="DS143" s="126"/>
      <c r="DT143" s="126"/>
      <c r="DU143" s="126"/>
      <c r="DV143" s="126"/>
      <c r="DW143" s="126"/>
      <c r="DX143" s="126" t="s">
        <v>150</v>
      </c>
      <c r="DY143" s="126" t="s">
        <v>150</v>
      </c>
      <c r="DZ143" s="126" t="s">
        <v>150</v>
      </c>
      <c r="EA143" s="126" t="s">
        <v>150</v>
      </c>
      <c r="EB143" s="126" t="s">
        <v>150</v>
      </c>
      <c r="EC143" s="126" t="s">
        <v>150</v>
      </c>
      <c r="ED143" s="126" t="s">
        <v>150</v>
      </c>
      <c r="EE143" s="126" t="s">
        <v>150</v>
      </c>
      <c r="EF143" s="126" t="s">
        <v>150</v>
      </c>
      <c r="EG143" s="126" t="s">
        <v>150</v>
      </c>
      <c r="EH143" s="126" t="s">
        <v>150</v>
      </c>
      <c r="EI143" s="126" t="s">
        <v>150</v>
      </c>
      <c r="EJ143" s="126" t="s">
        <v>150</v>
      </c>
      <c r="EK143" s="126" t="s">
        <v>150</v>
      </c>
      <c r="EL143" s="126" t="s">
        <v>150</v>
      </c>
      <c r="EM143" s="126" t="s">
        <v>150</v>
      </c>
      <c r="EN143" s="126"/>
      <c r="EO143" s="126"/>
      <c r="EP143" s="126"/>
      <c r="EQ143" s="126"/>
      <c r="ER143" s="126"/>
      <c r="ES143" s="126"/>
      <c r="ET143" s="126"/>
      <c r="EU143" s="126"/>
      <c r="EV143" s="126"/>
      <c r="EW143" s="126" t="s">
        <v>151</v>
      </c>
      <c r="EX143" s="126" t="s">
        <v>173</v>
      </c>
      <c r="EY143" s="123">
        <v>6620.6199110400003</v>
      </c>
      <c r="EZ143" s="126" t="s">
        <v>374</v>
      </c>
      <c r="FA143" s="126" t="s">
        <v>157</v>
      </c>
      <c r="FB143" s="126" t="s">
        <v>157</v>
      </c>
      <c r="FC143" s="126" t="s">
        <v>157</v>
      </c>
      <c r="FD143" s="126" t="s">
        <v>157</v>
      </c>
      <c r="FE143" s="126" t="s">
        <v>144</v>
      </c>
      <c r="FF143" s="126" t="s">
        <v>157</v>
      </c>
      <c r="FG143" s="126" t="s">
        <v>144</v>
      </c>
      <c r="FH143" s="126" t="s">
        <v>157</v>
      </c>
      <c r="FI143" s="126" t="s">
        <v>157</v>
      </c>
      <c r="FJ143" s="126" t="s">
        <v>144</v>
      </c>
      <c r="FK143" s="126" t="s">
        <v>144</v>
      </c>
      <c r="FL143" s="126" t="s">
        <v>144</v>
      </c>
      <c r="FM143" s="126" t="s">
        <v>144</v>
      </c>
      <c r="FN143" s="126" t="s">
        <v>144</v>
      </c>
      <c r="FO143" s="126" t="s">
        <v>144</v>
      </c>
      <c r="FP143" s="126" t="s">
        <v>144</v>
      </c>
      <c r="FQ143" s="126"/>
      <c r="FR143" s="126"/>
      <c r="FS143" s="126"/>
      <c r="FT143" s="126"/>
      <c r="FU143" s="126"/>
      <c r="FV143" s="126"/>
      <c r="FW143" s="126"/>
      <c r="FX143" s="126"/>
      <c r="FY143" s="126"/>
      <c r="FZ143" s="126" t="s">
        <v>232</v>
      </c>
      <c r="GA143" s="126" t="s">
        <v>233</v>
      </c>
    </row>
    <row r="144" spans="1:183" ht="14.25" customHeight="1">
      <c r="A144" s="121">
        <v>142</v>
      </c>
      <c r="B144" s="121" t="s">
        <v>486</v>
      </c>
      <c r="C144" s="122">
        <v>1.1E-5</v>
      </c>
      <c r="D144" s="122">
        <v>1.1E-5</v>
      </c>
      <c r="E144" s="122">
        <v>1.1E-5</v>
      </c>
      <c r="F144" s="122">
        <v>1.1E-5</v>
      </c>
      <c r="G144" s="122">
        <v>1.1E-5</v>
      </c>
      <c r="H144" s="122">
        <v>1.1E-5</v>
      </c>
      <c r="I144" s="122">
        <v>1.1E-5</v>
      </c>
      <c r="J144" s="122">
        <v>1.1E-5</v>
      </c>
      <c r="K144" s="122">
        <v>1.1E-5</v>
      </c>
      <c r="L144" s="122">
        <v>1.1E-5</v>
      </c>
      <c r="M144" s="122">
        <v>1.1E-5</v>
      </c>
      <c r="N144" s="121"/>
      <c r="O144" s="121"/>
      <c r="P144" s="121"/>
      <c r="Q144" s="121"/>
      <c r="R144" s="121"/>
      <c r="S144" s="121"/>
      <c r="T144" s="121"/>
      <c r="U144" s="121"/>
      <c r="V144" s="121"/>
      <c r="W144" s="121"/>
      <c r="X144" s="121"/>
      <c r="Y144" s="121"/>
      <c r="Z144" s="121"/>
      <c r="AA144" s="121"/>
      <c r="AB144" s="123">
        <v>8.2000000000000007E-3</v>
      </c>
      <c r="AC144" s="123">
        <v>8.2000000000000007E-3</v>
      </c>
      <c r="AD144" s="123">
        <v>8.2000000000000007E-3</v>
      </c>
      <c r="AE144" s="123">
        <v>8.2000000000000007E-3</v>
      </c>
      <c r="AF144" s="123">
        <v>8.2000000000000007E-3</v>
      </c>
      <c r="AG144" s="123">
        <v>8.2000000000000007E-3</v>
      </c>
      <c r="AH144" s="123">
        <v>8.2000000000000007E-3</v>
      </c>
      <c r="AI144" s="123">
        <v>8.2000000000000007E-3</v>
      </c>
      <c r="AJ144" s="123">
        <v>8.2000000000000007E-3</v>
      </c>
      <c r="AK144" s="123">
        <v>8.2000000000000007E-3</v>
      </c>
      <c r="AL144" s="123">
        <v>8.2000000000000007E-3</v>
      </c>
      <c r="AM144" s="126"/>
      <c r="AN144" s="126"/>
      <c r="AO144" s="126"/>
      <c r="AP144" s="126"/>
      <c r="AQ144" s="126"/>
      <c r="AR144" s="126"/>
      <c r="AS144" s="126"/>
      <c r="AT144" s="126"/>
      <c r="AU144" s="126"/>
      <c r="AV144" s="126"/>
      <c r="AW144" s="126"/>
      <c r="AX144" s="126"/>
      <c r="AY144" s="126"/>
      <c r="AZ144" s="126"/>
      <c r="BA144" s="124">
        <v>0</v>
      </c>
      <c r="BB144" s="124">
        <v>0</v>
      </c>
      <c r="BC144" s="124">
        <v>0</v>
      </c>
      <c r="BD144" s="124">
        <v>0</v>
      </c>
      <c r="BE144" s="124">
        <v>0</v>
      </c>
      <c r="BF144" s="124">
        <v>0</v>
      </c>
      <c r="BG144" s="124">
        <v>0</v>
      </c>
      <c r="BH144" s="124">
        <v>0</v>
      </c>
      <c r="BI144" s="124">
        <v>0</v>
      </c>
      <c r="BJ144" s="124">
        <v>0</v>
      </c>
      <c r="BK144" s="128">
        <v>8.2000000000000007E-3</v>
      </c>
      <c r="BL144" s="126"/>
      <c r="BM144" s="126"/>
      <c r="BN144" s="126"/>
      <c r="BO144" s="126"/>
      <c r="BP144" s="126"/>
      <c r="BQ144" s="126"/>
      <c r="BR144" s="126"/>
      <c r="BS144" s="126"/>
      <c r="BT144" s="126"/>
      <c r="BU144" s="126"/>
      <c r="BV144" s="126"/>
      <c r="BW144" s="126"/>
      <c r="BX144" s="126"/>
      <c r="BY144" s="126"/>
      <c r="BZ144" s="123">
        <v>0.12536378000000001</v>
      </c>
      <c r="CA144" s="123">
        <v>0.12536378000000001</v>
      </c>
      <c r="CB144" s="123">
        <v>0.12536378000000001</v>
      </c>
      <c r="CC144" s="123">
        <v>0.12536378000000001</v>
      </c>
      <c r="CD144" s="123">
        <v>0.12536378000000001</v>
      </c>
      <c r="CE144" s="123">
        <v>0.12536378000000001</v>
      </c>
      <c r="CF144" s="123">
        <v>0.12536378000000001</v>
      </c>
      <c r="CG144" s="123">
        <v>0.12536378000000001</v>
      </c>
      <c r="CH144" s="123">
        <v>0.12536378000000001</v>
      </c>
      <c r="CI144" s="123">
        <v>0.12536378000000001</v>
      </c>
      <c r="CJ144" s="123">
        <v>0.12536378000000001</v>
      </c>
      <c r="CK144" s="126"/>
      <c r="CL144" s="126"/>
      <c r="CM144" s="126"/>
      <c r="CN144" s="126"/>
      <c r="CO144" s="126"/>
      <c r="CP144" s="126"/>
      <c r="CQ144" s="126"/>
      <c r="CR144" s="126"/>
      <c r="CS144" s="126"/>
      <c r="CT144" s="126"/>
      <c r="CU144" s="126"/>
      <c r="CV144" s="126"/>
      <c r="CW144" s="126"/>
      <c r="CX144" s="126"/>
      <c r="CY144" s="125">
        <v>45869</v>
      </c>
      <c r="CZ144" s="125">
        <v>45869</v>
      </c>
      <c r="DA144" s="125">
        <v>45869</v>
      </c>
      <c r="DB144" s="125">
        <v>45869</v>
      </c>
      <c r="DC144" s="125">
        <v>45869</v>
      </c>
      <c r="DD144" s="125">
        <v>45869</v>
      </c>
      <c r="DE144" s="125">
        <v>45869</v>
      </c>
      <c r="DF144" s="125">
        <v>45869</v>
      </c>
      <c r="DG144" s="125">
        <v>45869</v>
      </c>
      <c r="DH144" s="125">
        <v>45869</v>
      </c>
      <c r="DI144" s="125">
        <v>45869</v>
      </c>
      <c r="DJ144" s="126"/>
      <c r="DK144" s="126"/>
      <c r="DL144" s="126"/>
      <c r="DM144" s="126"/>
      <c r="DN144" s="126"/>
      <c r="DO144" s="126"/>
      <c r="DP144" s="126"/>
      <c r="DQ144" s="126"/>
      <c r="DR144" s="126"/>
      <c r="DS144" s="126"/>
      <c r="DT144" s="126"/>
      <c r="DU144" s="126"/>
      <c r="DV144" s="126"/>
      <c r="DW144" s="126"/>
      <c r="DX144" s="126" t="s">
        <v>150</v>
      </c>
      <c r="DY144" s="126" t="s">
        <v>150</v>
      </c>
      <c r="DZ144" s="126" t="s">
        <v>150</v>
      </c>
      <c r="EA144" s="126" t="s">
        <v>150</v>
      </c>
      <c r="EB144" s="126" t="s">
        <v>150</v>
      </c>
      <c r="EC144" s="126" t="s">
        <v>150</v>
      </c>
      <c r="ED144" s="126" t="s">
        <v>150</v>
      </c>
      <c r="EE144" s="126" t="s">
        <v>150</v>
      </c>
      <c r="EF144" s="126" t="s">
        <v>150</v>
      </c>
      <c r="EG144" s="126" t="s">
        <v>150</v>
      </c>
      <c r="EH144" s="126" t="s">
        <v>150</v>
      </c>
      <c r="EI144" s="126"/>
      <c r="EJ144" s="126"/>
      <c r="EK144" s="126"/>
      <c r="EL144" s="126"/>
      <c r="EM144" s="126"/>
      <c r="EN144" s="126"/>
      <c r="EO144" s="126"/>
      <c r="EP144" s="126"/>
      <c r="EQ144" s="126"/>
      <c r="ER144" s="126"/>
      <c r="ES144" s="126"/>
      <c r="ET144" s="126"/>
      <c r="EU144" s="126"/>
      <c r="EV144" s="126"/>
      <c r="EW144" s="126" t="s">
        <v>151</v>
      </c>
      <c r="EX144" s="126" t="s">
        <v>152</v>
      </c>
      <c r="EY144" s="123">
        <v>62415.21670451</v>
      </c>
      <c r="EZ144" s="126"/>
      <c r="FA144" s="126" t="s">
        <v>144</v>
      </c>
      <c r="FB144" s="126" t="s">
        <v>144</v>
      </c>
      <c r="FC144" s="126" t="s">
        <v>144</v>
      </c>
      <c r="FD144" s="126" t="s">
        <v>144</v>
      </c>
      <c r="FE144" s="126" t="s">
        <v>144</v>
      </c>
      <c r="FF144" s="126" t="s">
        <v>144</v>
      </c>
      <c r="FG144" s="126" t="s">
        <v>144</v>
      </c>
      <c r="FH144" s="126" t="s">
        <v>144</v>
      </c>
      <c r="FI144" s="126" t="s">
        <v>144</v>
      </c>
      <c r="FJ144" s="126" t="s">
        <v>144</v>
      </c>
      <c r="FK144" s="126" t="s">
        <v>144</v>
      </c>
      <c r="FL144" s="126"/>
      <c r="FM144" s="126"/>
      <c r="FN144" s="126"/>
      <c r="FO144" s="126"/>
      <c r="FP144" s="126"/>
      <c r="FQ144" s="126"/>
      <c r="FR144" s="126"/>
      <c r="FS144" s="126"/>
      <c r="FT144" s="126"/>
      <c r="FU144" s="126"/>
      <c r="FV144" s="126"/>
      <c r="FW144" s="126"/>
      <c r="FX144" s="126"/>
      <c r="FY144" s="126"/>
      <c r="FZ144" s="126" t="s">
        <v>487</v>
      </c>
      <c r="GA144" s="126" t="s">
        <v>416</v>
      </c>
    </row>
    <row r="145" spans="1:183" ht="14.25" customHeight="1">
      <c r="A145" s="121">
        <v>143</v>
      </c>
      <c r="B145" s="121" t="s">
        <v>345</v>
      </c>
      <c r="C145" s="122">
        <v>1.1E-5</v>
      </c>
      <c r="D145" s="122">
        <v>1.1E-5</v>
      </c>
      <c r="E145" s="122">
        <v>1.1E-5</v>
      </c>
      <c r="F145" s="122">
        <v>1.1E-5</v>
      </c>
      <c r="G145" s="122">
        <v>0</v>
      </c>
      <c r="H145" s="122">
        <v>0</v>
      </c>
      <c r="I145" s="122">
        <v>0</v>
      </c>
      <c r="J145" s="122">
        <v>0</v>
      </c>
      <c r="K145" s="122">
        <v>0</v>
      </c>
      <c r="L145" s="122">
        <v>3.0000000000000001E-6</v>
      </c>
      <c r="M145" s="122">
        <v>3.0000000000000001E-6</v>
      </c>
      <c r="N145" s="122">
        <v>6.9999999999999999E-6</v>
      </c>
      <c r="O145" s="122">
        <v>1.9999999999999999E-6</v>
      </c>
      <c r="P145" s="122">
        <v>1.2999999999999999E-5</v>
      </c>
      <c r="Q145" s="122">
        <v>1.2999999999999999E-5</v>
      </c>
      <c r="R145" s="122">
        <v>1.2999999999999999E-5</v>
      </c>
      <c r="S145" s="122">
        <v>1.2999999999999999E-5</v>
      </c>
      <c r="T145" s="122">
        <v>1.2999999999999999E-5</v>
      </c>
      <c r="U145" s="122">
        <v>1.2999999999999999E-5</v>
      </c>
      <c r="V145" s="122">
        <v>7.9999999999999996E-6</v>
      </c>
      <c r="W145" s="122">
        <v>1.0000000000000001E-5</v>
      </c>
      <c r="X145" s="122">
        <v>1.0000000000000001E-5</v>
      </c>
      <c r="Y145" s="122">
        <v>1.0000000000000001E-5</v>
      </c>
      <c r="Z145" s="122">
        <v>1.0000000000000001E-5</v>
      </c>
      <c r="AA145" s="122">
        <v>1.0000000000000001E-5</v>
      </c>
      <c r="AB145" s="123">
        <v>8.0999999999999996E-3</v>
      </c>
      <c r="AC145" s="123">
        <v>8.0999999999999996E-3</v>
      </c>
      <c r="AD145" s="123">
        <v>8.0999999999999996E-3</v>
      </c>
      <c r="AE145" s="123">
        <v>8.0999999999999996E-3</v>
      </c>
      <c r="AF145" s="123">
        <v>0</v>
      </c>
      <c r="AG145" s="123">
        <v>0</v>
      </c>
      <c r="AH145" s="123">
        <v>0</v>
      </c>
      <c r="AI145" s="123">
        <v>0</v>
      </c>
      <c r="AJ145" s="123">
        <v>0</v>
      </c>
      <c r="AK145" s="123">
        <v>2.2009999999999998E-3</v>
      </c>
      <c r="AL145" s="123">
        <v>2.2009999999999998E-3</v>
      </c>
      <c r="AM145" s="123">
        <v>5.0150000000000004E-3</v>
      </c>
      <c r="AN145" s="123">
        <v>1.7030000000000001E-3</v>
      </c>
      <c r="AO145" s="123">
        <v>9.3830000000000007E-3</v>
      </c>
      <c r="AP145" s="123">
        <v>9.3830000000000007E-3</v>
      </c>
      <c r="AQ145" s="123">
        <v>9.3830000000000007E-3</v>
      </c>
      <c r="AR145" s="123">
        <v>9.3830000000000007E-3</v>
      </c>
      <c r="AS145" s="123">
        <v>9.3830000000000007E-3</v>
      </c>
      <c r="AT145" s="123">
        <v>9.3830000000000007E-3</v>
      </c>
      <c r="AU145" s="123">
        <v>5.7790000000000003E-3</v>
      </c>
      <c r="AV145" s="123">
        <v>7.2610000000000001E-3</v>
      </c>
      <c r="AW145" s="123">
        <v>7.2610000000000001E-3</v>
      </c>
      <c r="AX145" s="123">
        <v>7.2610000000000001E-3</v>
      </c>
      <c r="AY145" s="123">
        <v>7.2610000000000001E-3</v>
      </c>
      <c r="AZ145" s="123">
        <v>7.2610000000000001E-3</v>
      </c>
      <c r="BA145" s="124">
        <v>0</v>
      </c>
      <c r="BB145" s="124">
        <v>0</v>
      </c>
      <c r="BC145" s="124">
        <v>0</v>
      </c>
      <c r="BD145" s="128">
        <v>8.0999999999999996E-3</v>
      </c>
      <c r="BE145" s="124">
        <v>0</v>
      </c>
      <c r="BF145" s="124">
        <v>0</v>
      </c>
      <c r="BG145" s="124">
        <v>0</v>
      </c>
      <c r="BH145" s="124">
        <v>0</v>
      </c>
      <c r="BI145" s="127">
        <v>-2.2009999999999998E-3</v>
      </c>
      <c r="BJ145" s="124">
        <v>0</v>
      </c>
      <c r="BK145" s="127">
        <v>-2.8140000000000001E-3</v>
      </c>
      <c r="BL145" s="128">
        <v>3.3119999999999998E-3</v>
      </c>
      <c r="BM145" s="127">
        <v>-7.6800000000000002E-3</v>
      </c>
      <c r="BN145" s="124">
        <v>0</v>
      </c>
      <c r="BO145" s="124">
        <v>0</v>
      </c>
      <c r="BP145" s="124">
        <v>0</v>
      </c>
      <c r="BQ145" s="124">
        <v>0</v>
      </c>
      <c r="BR145" s="124">
        <v>0</v>
      </c>
      <c r="BS145" s="128">
        <v>3.604E-3</v>
      </c>
      <c r="BT145" s="127">
        <v>-1.482E-3</v>
      </c>
      <c r="BU145" s="124">
        <v>0</v>
      </c>
      <c r="BV145" s="124">
        <v>0</v>
      </c>
      <c r="BW145" s="124">
        <v>0</v>
      </c>
      <c r="BX145" s="124">
        <v>0</v>
      </c>
      <c r="BY145" s="127">
        <v>-1.5250000000000001E-3</v>
      </c>
      <c r="BZ145" s="123">
        <v>0.10416325</v>
      </c>
      <c r="CA145" s="123">
        <v>0.10416325</v>
      </c>
      <c r="CB145" s="123">
        <v>0.10416325</v>
      </c>
      <c r="CC145" s="123">
        <v>0.12294285000000001</v>
      </c>
      <c r="CD145" s="123">
        <v>0</v>
      </c>
      <c r="CE145" s="123">
        <v>0</v>
      </c>
      <c r="CF145" s="123">
        <v>0</v>
      </c>
      <c r="CG145" s="123">
        <v>0</v>
      </c>
      <c r="CH145" s="123">
        <v>0</v>
      </c>
      <c r="CI145" s="123">
        <v>3.3649470000000001E-2</v>
      </c>
      <c r="CJ145" s="123">
        <v>3.3649470000000001E-2</v>
      </c>
      <c r="CK145" s="123">
        <v>8.3823990000000001E-2</v>
      </c>
      <c r="CL145" s="123">
        <v>3.0316200000000001E-2</v>
      </c>
      <c r="CM145" s="123">
        <v>0.17237860999999999</v>
      </c>
      <c r="CN145" s="123">
        <v>0.15353104000000001</v>
      </c>
      <c r="CO145" s="123">
        <v>0.13800519999999999</v>
      </c>
      <c r="CP145" s="123">
        <v>0.15438663999999999</v>
      </c>
      <c r="CQ145" s="123">
        <v>0.17843551999999999</v>
      </c>
      <c r="CR145" s="123">
        <v>0.16990401999999999</v>
      </c>
      <c r="CS145" s="123">
        <v>0.10443996999999999</v>
      </c>
      <c r="CT145" s="123">
        <v>0.13783372999999999</v>
      </c>
      <c r="CU145" s="123">
        <v>0.12764561999999999</v>
      </c>
      <c r="CV145" s="123">
        <v>0.12260537000000001</v>
      </c>
      <c r="CW145" s="123">
        <v>0.11119509</v>
      </c>
      <c r="CX145" s="123">
        <v>0.10091105</v>
      </c>
      <c r="CY145" s="125">
        <v>46112</v>
      </c>
      <c r="CZ145" s="125">
        <v>46112</v>
      </c>
      <c r="DA145" s="125">
        <v>46112</v>
      </c>
      <c r="DB145" s="125">
        <v>46081</v>
      </c>
      <c r="DC145" s="125">
        <v>45930</v>
      </c>
      <c r="DD145" s="125">
        <v>45930</v>
      </c>
      <c r="DE145" s="125">
        <v>45930</v>
      </c>
      <c r="DF145" s="125">
        <v>45930</v>
      </c>
      <c r="DG145" s="125">
        <v>45930</v>
      </c>
      <c r="DH145" s="125">
        <v>45869</v>
      </c>
      <c r="DI145" s="125">
        <v>45869</v>
      </c>
      <c r="DJ145" s="125">
        <v>45838</v>
      </c>
      <c r="DK145" s="125">
        <v>45808</v>
      </c>
      <c r="DL145" s="125">
        <v>45777</v>
      </c>
      <c r="DM145" s="125">
        <v>45747</v>
      </c>
      <c r="DN145" s="125">
        <v>45716</v>
      </c>
      <c r="DO145" s="125">
        <v>45688</v>
      </c>
      <c r="DP145" s="125">
        <v>45657</v>
      </c>
      <c r="DQ145" s="125">
        <v>45626</v>
      </c>
      <c r="DR145" s="125">
        <v>45596</v>
      </c>
      <c r="DS145" s="125">
        <v>45565</v>
      </c>
      <c r="DT145" s="125">
        <v>45535</v>
      </c>
      <c r="DU145" s="125">
        <v>45504</v>
      </c>
      <c r="DV145" s="125">
        <v>45473</v>
      </c>
      <c r="DW145" s="125">
        <v>45443</v>
      </c>
      <c r="DX145" s="126" t="s">
        <v>150</v>
      </c>
      <c r="DY145" s="126" t="s">
        <v>150</v>
      </c>
      <c r="DZ145" s="126" t="s">
        <v>150</v>
      </c>
      <c r="EA145" s="126" t="s">
        <v>150</v>
      </c>
      <c r="EB145" s="126" t="s">
        <v>150</v>
      </c>
      <c r="EC145" s="126" t="s">
        <v>150</v>
      </c>
      <c r="ED145" s="126" t="s">
        <v>150</v>
      </c>
      <c r="EE145" s="126" t="s">
        <v>150</v>
      </c>
      <c r="EF145" s="126" t="s">
        <v>150</v>
      </c>
      <c r="EG145" s="126" t="s">
        <v>150</v>
      </c>
      <c r="EH145" s="126" t="s">
        <v>150</v>
      </c>
      <c r="EI145" s="126" t="s">
        <v>150</v>
      </c>
      <c r="EJ145" s="126" t="s">
        <v>150</v>
      </c>
      <c r="EK145" s="126" t="s">
        <v>150</v>
      </c>
      <c r="EL145" s="126" t="s">
        <v>150</v>
      </c>
      <c r="EM145" s="126" t="s">
        <v>150</v>
      </c>
      <c r="EN145" s="126" t="s">
        <v>150</v>
      </c>
      <c r="EO145" s="126" t="s">
        <v>150</v>
      </c>
      <c r="EP145" s="126" t="s">
        <v>150</v>
      </c>
      <c r="EQ145" s="126" t="s">
        <v>150</v>
      </c>
      <c r="ER145" s="126" t="s">
        <v>150</v>
      </c>
      <c r="ES145" s="126" t="s">
        <v>150</v>
      </c>
      <c r="ET145" s="126" t="s">
        <v>150</v>
      </c>
      <c r="EU145" s="126" t="s">
        <v>150</v>
      </c>
      <c r="EV145" s="126" t="s">
        <v>150</v>
      </c>
      <c r="EW145" s="126" t="s">
        <v>151</v>
      </c>
      <c r="EX145" s="126" t="s">
        <v>152</v>
      </c>
      <c r="EY145" s="123">
        <v>69804.288767849997</v>
      </c>
      <c r="EZ145" s="126" t="s">
        <v>153</v>
      </c>
      <c r="FA145" s="126" t="s">
        <v>144</v>
      </c>
      <c r="FB145" s="126" t="s">
        <v>144</v>
      </c>
      <c r="FC145" s="126" t="s">
        <v>144</v>
      </c>
      <c r="FD145" s="126" t="s">
        <v>144</v>
      </c>
      <c r="FE145" s="126" t="s">
        <v>144</v>
      </c>
      <c r="FF145" s="126" t="s">
        <v>144</v>
      </c>
      <c r="FG145" s="126" t="s">
        <v>144</v>
      </c>
      <c r="FH145" s="126" t="s">
        <v>144</v>
      </c>
      <c r="FI145" s="126" t="s">
        <v>144</v>
      </c>
      <c r="FJ145" s="126" t="s">
        <v>144</v>
      </c>
      <c r="FK145" s="126" t="s">
        <v>144</v>
      </c>
      <c r="FL145" s="126" t="s">
        <v>144</v>
      </c>
      <c r="FM145" s="126" t="s">
        <v>144</v>
      </c>
      <c r="FN145" s="126" t="s">
        <v>144</v>
      </c>
      <c r="FO145" s="126" t="s">
        <v>144</v>
      </c>
      <c r="FP145" s="126" t="s">
        <v>144</v>
      </c>
      <c r="FQ145" s="126" t="s">
        <v>144</v>
      </c>
      <c r="FR145" s="126" t="s">
        <v>144</v>
      </c>
      <c r="FS145" s="126" t="s">
        <v>144</v>
      </c>
      <c r="FT145" s="126" t="s">
        <v>144</v>
      </c>
      <c r="FU145" s="126" t="s">
        <v>144</v>
      </c>
      <c r="FV145" s="126" t="s">
        <v>144</v>
      </c>
      <c r="FW145" s="126" t="s">
        <v>144</v>
      </c>
      <c r="FX145" s="126" t="s">
        <v>144</v>
      </c>
      <c r="FY145" s="126" t="s">
        <v>144</v>
      </c>
      <c r="FZ145" s="126" t="s">
        <v>346</v>
      </c>
      <c r="GA145" s="126" t="s">
        <v>163</v>
      </c>
    </row>
    <row r="146" spans="1:183" ht="14.25" customHeight="1">
      <c r="A146" s="121">
        <v>144</v>
      </c>
      <c r="B146" s="121" t="s">
        <v>385</v>
      </c>
      <c r="C146" s="122">
        <v>1.1E-5</v>
      </c>
      <c r="D146" s="122">
        <v>1.1E-5</v>
      </c>
      <c r="E146" s="122">
        <v>1.1E-5</v>
      </c>
      <c r="F146" s="122">
        <v>1.1E-5</v>
      </c>
      <c r="G146" s="122">
        <v>1.4E-5</v>
      </c>
      <c r="H146" s="122">
        <v>1.4E-5</v>
      </c>
      <c r="I146" s="122">
        <v>1.0000000000000001E-5</v>
      </c>
      <c r="J146" s="122">
        <v>1.0000000000000001E-5</v>
      </c>
      <c r="K146" s="122">
        <v>1.0000000000000001E-5</v>
      </c>
      <c r="L146" s="122">
        <v>1.0000000000000001E-5</v>
      </c>
      <c r="M146" s="122">
        <v>1.0000000000000001E-5</v>
      </c>
      <c r="N146" s="122">
        <v>1.0000000000000001E-5</v>
      </c>
      <c r="O146" s="122">
        <v>1.0000000000000001E-5</v>
      </c>
      <c r="P146" s="122">
        <v>1.0000000000000001E-5</v>
      </c>
      <c r="Q146" s="122">
        <v>1.0000000000000001E-5</v>
      </c>
      <c r="R146" s="122">
        <v>1.0000000000000001E-5</v>
      </c>
      <c r="S146" s="122">
        <v>1.0000000000000001E-5</v>
      </c>
      <c r="T146" s="122">
        <v>1.0000000000000001E-5</v>
      </c>
      <c r="U146" s="122">
        <v>7.9999999999999996E-6</v>
      </c>
      <c r="V146" s="122">
        <v>7.9999999999999996E-6</v>
      </c>
      <c r="W146" s="122">
        <v>7.9999999999999996E-6</v>
      </c>
      <c r="X146" s="122">
        <v>7.9999999999999996E-6</v>
      </c>
      <c r="Y146" s="122">
        <v>7.9999999999999996E-6</v>
      </c>
      <c r="Z146" s="122">
        <v>7.9999999999999996E-6</v>
      </c>
      <c r="AA146" s="122">
        <v>7.9999999999999996E-6</v>
      </c>
      <c r="AB146" s="123">
        <v>7.9129999999999999E-3</v>
      </c>
      <c r="AC146" s="123">
        <v>7.9129999999999999E-3</v>
      </c>
      <c r="AD146" s="123">
        <v>7.9129999999999999E-3</v>
      </c>
      <c r="AE146" s="123">
        <v>7.9129999999999999E-3</v>
      </c>
      <c r="AF146" s="123">
        <v>9.9880000000000004E-3</v>
      </c>
      <c r="AG146" s="123">
        <v>9.9880000000000004E-3</v>
      </c>
      <c r="AH146" s="123">
        <v>7.3569999999999998E-3</v>
      </c>
      <c r="AI146" s="123">
        <v>7.3569999999999998E-3</v>
      </c>
      <c r="AJ146" s="123">
        <v>7.3569999999999998E-3</v>
      </c>
      <c r="AK146" s="123">
        <v>7.3569999999999998E-3</v>
      </c>
      <c r="AL146" s="123">
        <v>7.3569999999999998E-3</v>
      </c>
      <c r="AM146" s="123">
        <v>7.3569999999999998E-3</v>
      </c>
      <c r="AN146" s="123">
        <v>7.3569999999999998E-3</v>
      </c>
      <c r="AO146" s="123">
        <v>7.3569999999999998E-3</v>
      </c>
      <c r="AP146" s="123">
        <v>7.3569999999999998E-3</v>
      </c>
      <c r="AQ146" s="123">
        <v>7.3569999999999998E-3</v>
      </c>
      <c r="AR146" s="123">
        <v>7.3569999999999998E-3</v>
      </c>
      <c r="AS146" s="123">
        <v>7.3569999999999998E-3</v>
      </c>
      <c r="AT146" s="123">
        <v>5.6680000000000003E-3</v>
      </c>
      <c r="AU146" s="123">
        <v>5.6680000000000003E-3</v>
      </c>
      <c r="AV146" s="123">
        <v>5.6680000000000003E-3</v>
      </c>
      <c r="AW146" s="123">
        <v>5.6680000000000003E-3</v>
      </c>
      <c r="AX146" s="123">
        <v>5.6680000000000003E-3</v>
      </c>
      <c r="AY146" s="123">
        <v>5.6680000000000003E-3</v>
      </c>
      <c r="AZ146" s="123">
        <v>5.6680000000000003E-3</v>
      </c>
      <c r="BA146" s="124">
        <v>0</v>
      </c>
      <c r="BB146" s="124">
        <v>0</v>
      </c>
      <c r="BC146" s="124">
        <v>0</v>
      </c>
      <c r="BD146" s="127">
        <v>-2.075E-3</v>
      </c>
      <c r="BE146" s="124">
        <v>0</v>
      </c>
      <c r="BF146" s="128">
        <v>2.6310000000000001E-3</v>
      </c>
      <c r="BG146" s="124">
        <v>0</v>
      </c>
      <c r="BH146" s="124">
        <v>0</v>
      </c>
      <c r="BI146" s="124">
        <v>0</v>
      </c>
      <c r="BJ146" s="124">
        <v>0</v>
      </c>
      <c r="BK146" s="124">
        <v>0</v>
      </c>
      <c r="BL146" s="124">
        <v>0</v>
      </c>
      <c r="BM146" s="124">
        <v>0</v>
      </c>
      <c r="BN146" s="124">
        <v>0</v>
      </c>
      <c r="BO146" s="124">
        <v>0</v>
      </c>
      <c r="BP146" s="124">
        <v>0</v>
      </c>
      <c r="BQ146" s="124">
        <v>0</v>
      </c>
      <c r="BR146" s="128">
        <v>1.689E-3</v>
      </c>
      <c r="BS146" s="124">
        <v>0</v>
      </c>
      <c r="BT146" s="124">
        <v>0</v>
      </c>
      <c r="BU146" s="124">
        <v>0</v>
      </c>
      <c r="BV146" s="124">
        <v>0</v>
      </c>
      <c r="BW146" s="124">
        <v>0</v>
      </c>
      <c r="BX146" s="124">
        <v>0</v>
      </c>
      <c r="BY146" s="124">
        <v>0</v>
      </c>
      <c r="BZ146" s="123">
        <v>0.10175848999999999</v>
      </c>
      <c r="CA146" s="123">
        <v>0.10175848999999999</v>
      </c>
      <c r="CB146" s="123">
        <v>0.10175848999999999</v>
      </c>
      <c r="CC146" s="123">
        <v>0.12010454</v>
      </c>
      <c r="CD146" s="123">
        <v>0.14829041000000001</v>
      </c>
      <c r="CE146" s="123">
        <v>0.1606667</v>
      </c>
      <c r="CF146" s="123">
        <v>0.11953015</v>
      </c>
      <c r="CG146" s="123">
        <v>0.11885119</v>
      </c>
      <c r="CH146" s="123">
        <v>0.10987296000000001</v>
      </c>
      <c r="CI146" s="123">
        <v>0.11015208999999999</v>
      </c>
      <c r="CJ146" s="123">
        <v>0.11247578</v>
      </c>
      <c r="CK146" s="123">
        <v>0.12296971</v>
      </c>
      <c r="CL146" s="123">
        <v>0.13515820000000001</v>
      </c>
      <c r="CM146" s="123">
        <v>0.13515820000000001</v>
      </c>
      <c r="CN146" s="123">
        <v>0.13990728999999999</v>
      </c>
      <c r="CO146" s="123">
        <v>0.13990728999999999</v>
      </c>
      <c r="CP146" s="123">
        <v>0.13990728999999999</v>
      </c>
      <c r="CQ146" s="123">
        <v>0.13990728999999999</v>
      </c>
      <c r="CR146" s="123">
        <v>8.6799860000000006E-2</v>
      </c>
      <c r="CS146" s="123">
        <v>8.6799860000000006E-2</v>
      </c>
      <c r="CT146" s="123">
        <v>8.6799860000000006E-2</v>
      </c>
      <c r="CU146" s="123">
        <v>8.6799860000000006E-2</v>
      </c>
      <c r="CV146" s="123">
        <v>8.6799860000000006E-2</v>
      </c>
      <c r="CW146" s="123">
        <v>8.6799860000000006E-2</v>
      </c>
      <c r="CX146" s="123">
        <v>7.6155870000000001E-2</v>
      </c>
      <c r="CY146" s="125">
        <v>46112</v>
      </c>
      <c r="CZ146" s="125">
        <v>46112</v>
      </c>
      <c r="DA146" s="125">
        <v>46112</v>
      </c>
      <c r="DB146" s="125">
        <v>46081</v>
      </c>
      <c r="DC146" s="125">
        <v>46053</v>
      </c>
      <c r="DD146" s="125">
        <v>46022</v>
      </c>
      <c r="DE146" s="125">
        <v>45991</v>
      </c>
      <c r="DF146" s="125">
        <v>45961</v>
      </c>
      <c r="DG146" s="125">
        <v>45930</v>
      </c>
      <c r="DH146" s="125">
        <v>45900</v>
      </c>
      <c r="DI146" s="125">
        <v>45869</v>
      </c>
      <c r="DJ146" s="125">
        <v>45838</v>
      </c>
      <c r="DK146" s="125">
        <v>45777</v>
      </c>
      <c r="DL146" s="125">
        <v>45777</v>
      </c>
      <c r="DM146" s="125">
        <v>45657</v>
      </c>
      <c r="DN146" s="125">
        <v>45657</v>
      </c>
      <c r="DO146" s="125">
        <v>45657</v>
      </c>
      <c r="DP146" s="125">
        <v>45657</v>
      </c>
      <c r="DQ146" s="125">
        <v>45473</v>
      </c>
      <c r="DR146" s="125">
        <v>45473</v>
      </c>
      <c r="DS146" s="125">
        <v>45473</v>
      </c>
      <c r="DT146" s="125">
        <v>45473</v>
      </c>
      <c r="DU146" s="125">
        <v>45473</v>
      </c>
      <c r="DV146" s="125">
        <v>45473</v>
      </c>
      <c r="DW146" s="125">
        <v>45291</v>
      </c>
      <c r="DX146" s="126" t="s">
        <v>150</v>
      </c>
      <c r="DY146" s="126" t="s">
        <v>150</v>
      </c>
      <c r="DZ146" s="126" t="s">
        <v>150</v>
      </c>
      <c r="EA146" s="126" t="s">
        <v>150</v>
      </c>
      <c r="EB146" s="126" t="s">
        <v>150</v>
      </c>
      <c r="EC146" s="126" t="s">
        <v>150</v>
      </c>
      <c r="ED146" s="126" t="s">
        <v>150</v>
      </c>
      <c r="EE146" s="126" t="s">
        <v>150</v>
      </c>
      <c r="EF146" s="126" t="s">
        <v>150</v>
      </c>
      <c r="EG146" s="126" t="s">
        <v>150</v>
      </c>
      <c r="EH146" s="126" t="s">
        <v>150</v>
      </c>
      <c r="EI146" s="126" t="s">
        <v>150</v>
      </c>
      <c r="EJ146" s="126" t="s">
        <v>150</v>
      </c>
      <c r="EK146" s="126" t="s">
        <v>150</v>
      </c>
      <c r="EL146" s="126" t="s">
        <v>150</v>
      </c>
      <c r="EM146" s="126" t="s">
        <v>150</v>
      </c>
      <c r="EN146" s="126" t="s">
        <v>150</v>
      </c>
      <c r="EO146" s="126" t="s">
        <v>150</v>
      </c>
      <c r="EP146" s="126" t="s">
        <v>150</v>
      </c>
      <c r="EQ146" s="126" t="s">
        <v>150</v>
      </c>
      <c r="ER146" s="126" t="s">
        <v>150</v>
      </c>
      <c r="ES146" s="126" t="s">
        <v>150</v>
      </c>
      <c r="ET146" s="126" t="s">
        <v>150</v>
      </c>
      <c r="EU146" s="126" t="s">
        <v>150</v>
      </c>
      <c r="EV146" s="126" t="s">
        <v>150</v>
      </c>
      <c r="EW146" s="126" t="s">
        <v>151</v>
      </c>
      <c r="EX146" s="126" t="s">
        <v>173</v>
      </c>
      <c r="EY146" s="123">
        <v>13268.651760590001</v>
      </c>
      <c r="EZ146" s="126" t="s">
        <v>178</v>
      </c>
      <c r="FA146" s="126" t="s">
        <v>144</v>
      </c>
      <c r="FB146" s="126" t="s">
        <v>144</v>
      </c>
      <c r="FC146" s="126" t="s">
        <v>144</v>
      </c>
      <c r="FD146" s="126" t="s">
        <v>144</v>
      </c>
      <c r="FE146" s="126" t="s">
        <v>144</v>
      </c>
      <c r="FF146" s="126" t="s">
        <v>144</v>
      </c>
      <c r="FG146" s="126" t="s">
        <v>144</v>
      </c>
      <c r="FH146" s="126" t="s">
        <v>144</v>
      </c>
      <c r="FI146" s="126" t="s">
        <v>144</v>
      </c>
      <c r="FJ146" s="126" t="s">
        <v>144</v>
      </c>
      <c r="FK146" s="126" t="s">
        <v>144</v>
      </c>
      <c r="FL146" s="126" t="s">
        <v>144</v>
      </c>
      <c r="FM146" s="126" t="s">
        <v>144</v>
      </c>
      <c r="FN146" s="126"/>
      <c r="FO146" s="126" t="s">
        <v>144</v>
      </c>
      <c r="FP146" s="126" t="s">
        <v>144</v>
      </c>
      <c r="FQ146" s="126" t="s">
        <v>144</v>
      </c>
      <c r="FR146" s="126" t="s">
        <v>144</v>
      </c>
      <c r="FS146" s="126" t="s">
        <v>144</v>
      </c>
      <c r="FT146" s="126" t="s">
        <v>144</v>
      </c>
      <c r="FU146" s="126" t="s">
        <v>144</v>
      </c>
      <c r="FV146" s="126" t="s">
        <v>144</v>
      </c>
      <c r="FW146" s="126" t="s">
        <v>144</v>
      </c>
      <c r="FX146" s="126" t="s">
        <v>144</v>
      </c>
      <c r="FY146" s="126" t="s">
        <v>157</v>
      </c>
      <c r="FZ146" s="126" t="s">
        <v>386</v>
      </c>
      <c r="GA146" s="126" t="s">
        <v>387</v>
      </c>
    </row>
    <row r="147" spans="1:183" ht="14.25" customHeight="1">
      <c r="A147" s="121">
        <v>145</v>
      </c>
      <c r="B147" s="121" t="s">
        <v>488</v>
      </c>
      <c r="C147" s="122">
        <v>1.0000000000000001E-5</v>
      </c>
      <c r="D147" s="122">
        <v>1.0000000000000001E-5</v>
      </c>
      <c r="E147" s="122">
        <v>1.0000000000000001E-5</v>
      </c>
      <c r="F147" s="122">
        <v>1.0000000000000001E-5</v>
      </c>
      <c r="G147" s="122">
        <v>1.0000000000000001E-5</v>
      </c>
      <c r="H147" s="122">
        <v>1.0000000000000001E-5</v>
      </c>
      <c r="I147" s="122">
        <v>1.0000000000000001E-5</v>
      </c>
      <c r="J147" s="122">
        <v>1.0000000000000001E-5</v>
      </c>
      <c r="K147" s="122">
        <v>1.0000000000000001E-5</v>
      </c>
      <c r="L147" s="122">
        <v>1.0000000000000001E-5</v>
      </c>
      <c r="M147" s="122">
        <v>1.0000000000000001E-5</v>
      </c>
      <c r="N147" s="122">
        <v>1.0000000000000001E-5</v>
      </c>
      <c r="O147" s="122">
        <v>1.0000000000000001E-5</v>
      </c>
      <c r="P147" s="122">
        <v>1.0000000000000001E-5</v>
      </c>
      <c r="Q147" s="122">
        <v>1.0000000000000001E-5</v>
      </c>
      <c r="R147" s="122">
        <v>1.0000000000000001E-5</v>
      </c>
      <c r="S147" s="122">
        <v>1.0000000000000001E-5</v>
      </c>
      <c r="T147" s="122">
        <v>1.0000000000000001E-5</v>
      </c>
      <c r="U147" s="122">
        <v>1.0000000000000001E-5</v>
      </c>
      <c r="V147" s="122">
        <v>1.0000000000000001E-5</v>
      </c>
      <c r="W147" s="122">
        <v>1.0000000000000001E-5</v>
      </c>
      <c r="X147" s="122">
        <v>1.0000000000000001E-5</v>
      </c>
      <c r="Y147" s="122">
        <v>1.0000000000000001E-5</v>
      </c>
      <c r="Z147" s="122">
        <v>1.0000000000000001E-5</v>
      </c>
      <c r="AA147" s="122">
        <v>1.1E-5</v>
      </c>
      <c r="AB147" s="123">
        <v>7.443E-3</v>
      </c>
      <c r="AC147" s="123">
        <v>7.443E-3</v>
      </c>
      <c r="AD147" s="123">
        <v>7.443E-3</v>
      </c>
      <c r="AE147" s="123">
        <v>7.443E-3</v>
      </c>
      <c r="AF147" s="123">
        <v>7.443E-3</v>
      </c>
      <c r="AG147" s="123">
        <v>7.443E-3</v>
      </c>
      <c r="AH147" s="123">
        <v>7.443E-3</v>
      </c>
      <c r="AI147" s="123">
        <v>7.443E-3</v>
      </c>
      <c r="AJ147" s="123">
        <v>7.443E-3</v>
      </c>
      <c r="AK147" s="123">
        <v>7.443E-3</v>
      </c>
      <c r="AL147" s="123">
        <v>7.443E-3</v>
      </c>
      <c r="AM147" s="123">
        <v>7.443E-3</v>
      </c>
      <c r="AN147" s="123">
        <v>7.443E-3</v>
      </c>
      <c r="AO147" s="123">
        <v>7.443E-3</v>
      </c>
      <c r="AP147" s="123">
        <v>7.443E-3</v>
      </c>
      <c r="AQ147" s="123">
        <v>7.443E-3</v>
      </c>
      <c r="AR147" s="123">
        <v>7.443E-3</v>
      </c>
      <c r="AS147" s="123">
        <v>7.443E-3</v>
      </c>
      <c r="AT147" s="123">
        <v>7.443E-3</v>
      </c>
      <c r="AU147" s="123">
        <v>7.443E-3</v>
      </c>
      <c r="AV147" s="123">
        <v>7.443E-3</v>
      </c>
      <c r="AW147" s="123">
        <v>7.574E-3</v>
      </c>
      <c r="AX147" s="123">
        <v>7.574E-3</v>
      </c>
      <c r="AY147" s="123">
        <v>7.574E-3</v>
      </c>
      <c r="AZ147" s="123">
        <v>7.9559999999999995E-3</v>
      </c>
      <c r="BA147" s="124">
        <v>0</v>
      </c>
      <c r="BB147" s="124">
        <v>0</v>
      </c>
      <c r="BC147" s="124">
        <v>0</v>
      </c>
      <c r="BD147" s="124">
        <v>0</v>
      </c>
      <c r="BE147" s="124">
        <v>0</v>
      </c>
      <c r="BF147" s="124">
        <v>0</v>
      </c>
      <c r="BG147" s="124">
        <v>0</v>
      </c>
      <c r="BH147" s="124">
        <v>0</v>
      </c>
      <c r="BI147" s="124">
        <v>0</v>
      </c>
      <c r="BJ147" s="124">
        <v>0</v>
      </c>
      <c r="BK147" s="124">
        <v>0</v>
      </c>
      <c r="BL147" s="124">
        <v>0</v>
      </c>
      <c r="BM147" s="124">
        <v>0</v>
      </c>
      <c r="BN147" s="124">
        <v>0</v>
      </c>
      <c r="BO147" s="124">
        <v>0</v>
      </c>
      <c r="BP147" s="124">
        <v>0</v>
      </c>
      <c r="BQ147" s="124">
        <v>0</v>
      </c>
      <c r="BR147" s="124">
        <v>0</v>
      </c>
      <c r="BS147" s="124">
        <v>0</v>
      </c>
      <c r="BT147" s="124">
        <v>0</v>
      </c>
      <c r="BU147" s="127">
        <v>-1.3100000000000001E-4</v>
      </c>
      <c r="BV147" s="124">
        <v>0</v>
      </c>
      <c r="BW147" s="124">
        <v>0</v>
      </c>
      <c r="BX147" s="127">
        <v>-3.8200000000000002E-4</v>
      </c>
      <c r="BY147" s="124">
        <v>0</v>
      </c>
      <c r="BZ147" s="123">
        <v>0.14128858999999999</v>
      </c>
      <c r="CA147" s="123">
        <v>0.14128858999999999</v>
      </c>
      <c r="CB147" s="123">
        <v>0.14128858999999999</v>
      </c>
      <c r="CC147" s="123">
        <v>0.14128858999999999</v>
      </c>
      <c r="CD147" s="123">
        <v>0.14128858999999999</v>
      </c>
      <c r="CE147" s="123">
        <v>0.14128858999999999</v>
      </c>
      <c r="CF147" s="123">
        <v>0.14128858999999999</v>
      </c>
      <c r="CG147" s="123">
        <v>0.14128858999999999</v>
      </c>
      <c r="CH147" s="123">
        <v>0.14128858999999999</v>
      </c>
      <c r="CI147" s="123">
        <v>0.14128858999999999</v>
      </c>
      <c r="CJ147" s="123">
        <v>0.14128858999999999</v>
      </c>
      <c r="CK147" s="123">
        <v>0.14128858999999999</v>
      </c>
      <c r="CL147" s="123">
        <v>0.14128858999999999</v>
      </c>
      <c r="CM147" s="123">
        <v>0.14128858999999999</v>
      </c>
      <c r="CN147" s="123">
        <v>0.14128858999999999</v>
      </c>
      <c r="CO147" s="123">
        <v>0.14128858999999999</v>
      </c>
      <c r="CP147" s="123">
        <v>0.14128858999999999</v>
      </c>
      <c r="CQ147" s="123">
        <v>0.14128858999999999</v>
      </c>
      <c r="CR147" s="123">
        <v>0.14128858999999999</v>
      </c>
      <c r="CS147" s="123">
        <v>0.14128858999999999</v>
      </c>
      <c r="CT147" s="123">
        <v>0.14128858999999999</v>
      </c>
      <c r="CU147" s="123">
        <v>0.11598838</v>
      </c>
      <c r="CV147" s="123">
        <v>0.11598838</v>
      </c>
      <c r="CW147" s="123">
        <v>0.11598838</v>
      </c>
      <c r="CX147" s="123">
        <v>0.10826486</v>
      </c>
      <c r="CY147" s="125">
        <v>45565</v>
      </c>
      <c r="CZ147" s="125">
        <v>45565</v>
      </c>
      <c r="DA147" s="125">
        <v>45565</v>
      </c>
      <c r="DB147" s="125">
        <v>45565</v>
      </c>
      <c r="DC147" s="125">
        <v>45565</v>
      </c>
      <c r="DD147" s="125">
        <v>45565</v>
      </c>
      <c r="DE147" s="125">
        <v>45565</v>
      </c>
      <c r="DF147" s="125">
        <v>45565</v>
      </c>
      <c r="DG147" s="125">
        <v>45565</v>
      </c>
      <c r="DH147" s="125">
        <v>45565</v>
      </c>
      <c r="DI147" s="125">
        <v>45565</v>
      </c>
      <c r="DJ147" s="125">
        <v>45565</v>
      </c>
      <c r="DK147" s="125">
        <v>45565</v>
      </c>
      <c r="DL147" s="125">
        <v>45565</v>
      </c>
      <c r="DM147" s="125">
        <v>45565</v>
      </c>
      <c r="DN147" s="125">
        <v>45565</v>
      </c>
      <c r="DO147" s="125">
        <v>45565</v>
      </c>
      <c r="DP147" s="125">
        <v>45565</v>
      </c>
      <c r="DQ147" s="125">
        <v>45565</v>
      </c>
      <c r="DR147" s="125">
        <v>45565</v>
      </c>
      <c r="DS147" s="125">
        <v>45565</v>
      </c>
      <c r="DT147" s="125">
        <v>45473</v>
      </c>
      <c r="DU147" s="125">
        <v>45473</v>
      </c>
      <c r="DV147" s="125">
        <v>45473</v>
      </c>
      <c r="DW147" s="125">
        <v>45382</v>
      </c>
      <c r="DX147" s="126" t="s">
        <v>150</v>
      </c>
      <c r="DY147" s="126" t="s">
        <v>150</v>
      </c>
      <c r="DZ147" s="126" t="s">
        <v>150</v>
      </c>
      <c r="EA147" s="126" t="s">
        <v>150</v>
      </c>
      <c r="EB147" s="126" t="s">
        <v>150</v>
      </c>
      <c r="EC147" s="126" t="s">
        <v>150</v>
      </c>
      <c r="ED147" s="126" t="s">
        <v>150</v>
      </c>
      <c r="EE147" s="126" t="s">
        <v>150</v>
      </c>
      <c r="EF147" s="126" t="s">
        <v>150</v>
      </c>
      <c r="EG147" s="126" t="s">
        <v>150</v>
      </c>
      <c r="EH147" s="126" t="s">
        <v>150</v>
      </c>
      <c r="EI147" s="126" t="s">
        <v>150</v>
      </c>
      <c r="EJ147" s="126" t="s">
        <v>150</v>
      </c>
      <c r="EK147" s="126" t="s">
        <v>150</v>
      </c>
      <c r="EL147" s="126" t="s">
        <v>150</v>
      </c>
      <c r="EM147" s="126" t="s">
        <v>150</v>
      </c>
      <c r="EN147" s="126" t="s">
        <v>150</v>
      </c>
      <c r="EO147" s="126" t="s">
        <v>150</v>
      </c>
      <c r="EP147" s="126" t="s">
        <v>150</v>
      </c>
      <c r="EQ147" s="126" t="s">
        <v>150</v>
      </c>
      <c r="ER147" s="126" t="s">
        <v>150</v>
      </c>
      <c r="ES147" s="126" t="s">
        <v>150</v>
      </c>
      <c r="ET147" s="126" t="s">
        <v>150</v>
      </c>
      <c r="EU147" s="126" t="s">
        <v>150</v>
      </c>
      <c r="EV147" s="126" t="s">
        <v>150</v>
      </c>
      <c r="EW147" s="126" t="s">
        <v>151</v>
      </c>
      <c r="EX147" s="126" t="s">
        <v>173</v>
      </c>
      <c r="EY147" s="123">
        <v>178092.89924853001</v>
      </c>
      <c r="EZ147" s="126" t="s">
        <v>165</v>
      </c>
      <c r="FA147" s="126" t="s">
        <v>144</v>
      </c>
      <c r="FB147" s="126" t="s">
        <v>144</v>
      </c>
      <c r="FC147" s="126" t="s">
        <v>144</v>
      </c>
      <c r="FD147" s="126" t="s">
        <v>144</v>
      </c>
      <c r="FE147" s="126" t="s">
        <v>144</v>
      </c>
      <c r="FF147" s="126" t="s">
        <v>144</v>
      </c>
      <c r="FG147" s="126" t="s">
        <v>144</v>
      </c>
      <c r="FH147" s="126" t="s">
        <v>144</v>
      </c>
      <c r="FI147" s="126" t="s">
        <v>144</v>
      </c>
      <c r="FJ147" s="126" t="s">
        <v>144</v>
      </c>
      <c r="FK147" s="126" t="s">
        <v>144</v>
      </c>
      <c r="FL147" s="126" t="s">
        <v>144</v>
      </c>
      <c r="FM147" s="126" t="s">
        <v>144</v>
      </c>
      <c r="FN147" s="126" t="s">
        <v>144</v>
      </c>
      <c r="FO147" s="126" t="s">
        <v>144</v>
      </c>
      <c r="FP147" s="126" t="s">
        <v>144</v>
      </c>
      <c r="FQ147" s="126" t="s">
        <v>144</v>
      </c>
      <c r="FR147" s="126" t="s">
        <v>144</v>
      </c>
      <c r="FS147" s="126" t="s">
        <v>144</v>
      </c>
      <c r="FT147" s="126" t="s">
        <v>144</v>
      </c>
      <c r="FU147" s="126" t="s">
        <v>144</v>
      </c>
      <c r="FV147" s="126" t="s">
        <v>144</v>
      </c>
      <c r="FW147" s="126" t="s">
        <v>144</v>
      </c>
      <c r="FX147" s="126" t="s">
        <v>144</v>
      </c>
      <c r="FY147" s="126" t="s">
        <v>144</v>
      </c>
      <c r="FZ147" s="126" t="s">
        <v>211</v>
      </c>
      <c r="GA147" s="126" t="s">
        <v>212</v>
      </c>
    </row>
    <row r="148" spans="1:183" ht="14.25" customHeight="1">
      <c r="A148" s="121">
        <v>146</v>
      </c>
      <c r="B148" s="121" t="s">
        <v>489</v>
      </c>
      <c r="C148" s="122">
        <v>1.0000000000000001E-5</v>
      </c>
      <c r="D148" s="122">
        <v>1.0000000000000001E-5</v>
      </c>
      <c r="E148" s="122">
        <v>1.0000000000000001E-5</v>
      </c>
      <c r="F148" s="122">
        <v>1.0000000000000001E-5</v>
      </c>
      <c r="G148" s="122">
        <v>1.0000000000000001E-5</v>
      </c>
      <c r="H148" s="122">
        <v>1.0000000000000001E-5</v>
      </c>
      <c r="I148" s="122">
        <v>9.0000000000000002E-6</v>
      </c>
      <c r="J148" s="122">
        <v>9.0000000000000002E-6</v>
      </c>
      <c r="K148" s="122">
        <v>9.0000000000000002E-6</v>
      </c>
      <c r="L148" s="122">
        <v>9.0000000000000002E-6</v>
      </c>
      <c r="M148" s="122">
        <v>9.0000000000000002E-6</v>
      </c>
      <c r="N148" s="122">
        <v>9.0000000000000002E-6</v>
      </c>
      <c r="O148" s="122">
        <v>9.0000000000000002E-6</v>
      </c>
      <c r="P148" s="122">
        <v>9.0000000000000002E-6</v>
      </c>
      <c r="Q148" s="122">
        <v>9.0000000000000002E-6</v>
      </c>
      <c r="R148" s="122">
        <v>7.9999999999999996E-6</v>
      </c>
      <c r="S148" s="122">
        <v>7.9999999999999996E-6</v>
      </c>
      <c r="T148" s="122">
        <v>7.9999999999999996E-6</v>
      </c>
      <c r="U148" s="122">
        <v>7.9999999999999996E-6</v>
      </c>
      <c r="V148" s="122">
        <v>7.9999999999999996E-6</v>
      </c>
      <c r="W148" s="122">
        <v>7.9999999999999996E-6</v>
      </c>
      <c r="X148" s="122">
        <v>7.9999999999999996E-6</v>
      </c>
      <c r="Y148" s="122">
        <v>7.9999999999999996E-6</v>
      </c>
      <c r="Z148" s="122">
        <v>7.9999999999999996E-6</v>
      </c>
      <c r="AA148" s="122">
        <v>7.9999999999999996E-6</v>
      </c>
      <c r="AB148" s="123">
        <v>7.0150000000000004E-3</v>
      </c>
      <c r="AC148" s="123">
        <v>7.0150000000000004E-3</v>
      </c>
      <c r="AD148" s="123">
        <v>7.0150000000000004E-3</v>
      </c>
      <c r="AE148" s="123">
        <v>7.0150000000000004E-3</v>
      </c>
      <c r="AF148" s="123">
        <v>7.0150000000000004E-3</v>
      </c>
      <c r="AG148" s="123">
        <v>7.0150000000000004E-3</v>
      </c>
      <c r="AH148" s="123">
        <v>6.2919999999999998E-3</v>
      </c>
      <c r="AI148" s="123">
        <v>6.2919999999999998E-3</v>
      </c>
      <c r="AJ148" s="123">
        <v>6.2919999999999998E-3</v>
      </c>
      <c r="AK148" s="123">
        <v>6.2919999999999998E-3</v>
      </c>
      <c r="AL148" s="123">
        <v>6.2919999999999998E-3</v>
      </c>
      <c r="AM148" s="123">
        <v>6.2919999999999998E-3</v>
      </c>
      <c r="AN148" s="123">
        <v>6.2919999999999998E-3</v>
      </c>
      <c r="AO148" s="123">
        <v>6.2919999999999998E-3</v>
      </c>
      <c r="AP148" s="123">
        <v>6.2919999999999998E-3</v>
      </c>
      <c r="AQ148" s="123">
        <v>5.8580000000000004E-3</v>
      </c>
      <c r="AR148" s="123">
        <v>5.8580000000000004E-3</v>
      </c>
      <c r="AS148" s="123">
        <v>5.8580000000000004E-3</v>
      </c>
      <c r="AT148" s="123">
        <v>6.1440000000000002E-3</v>
      </c>
      <c r="AU148" s="123">
        <v>6.1440000000000002E-3</v>
      </c>
      <c r="AV148" s="123">
        <v>6.1440000000000002E-3</v>
      </c>
      <c r="AW148" s="123">
        <v>6.1209999999999997E-3</v>
      </c>
      <c r="AX148" s="123">
        <v>6.1209999999999997E-3</v>
      </c>
      <c r="AY148" s="123">
        <v>6.1209999999999997E-3</v>
      </c>
      <c r="AZ148" s="123">
        <v>6.1209999999999997E-3</v>
      </c>
      <c r="BA148" s="124">
        <v>0</v>
      </c>
      <c r="BB148" s="124">
        <v>0</v>
      </c>
      <c r="BC148" s="124">
        <v>0</v>
      </c>
      <c r="BD148" s="124">
        <v>0</v>
      </c>
      <c r="BE148" s="124">
        <v>0</v>
      </c>
      <c r="BF148" s="128">
        <v>7.2300000000000001E-4</v>
      </c>
      <c r="BG148" s="124">
        <v>0</v>
      </c>
      <c r="BH148" s="124">
        <v>0</v>
      </c>
      <c r="BI148" s="124">
        <v>0</v>
      </c>
      <c r="BJ148" s="124">
        <v>0</v>
      </c>
      <c r="BK148" s="124">
        <v>0</v>
      </c>
      <c r="BL148" s="124">
        <v>0</v>
      </c>
      <c r="BM148" s="124">
        <v>0</v>
      </c>
      <c r="BN148" s="124">
        <v>0</v>
      </c>
      <c r="BO148" s="128">
        <v>4.3399999999999998E-4</v>
      </c>
      <c r="BP148" s="124">
        <v>0</v>
      </c>
      <c r="BQ148" s="124">
        <v>0</v>
      </c>
      <c r="BR148" s="127">
        <v>-2.8600000000000001E-4</v>
      </c>
      <c r="BS148" s="124">
        <v>0</v>
      </c>
      <c r="BT148" s="124">
        <v>0</v>
      </c>
      <c r="BU148" s="128">
        <v>2.3E-5</v>
      </c>
      <c r="BV148" s="124">
        <v>0</v>
      </c>
      <c r="BW148" s="124">
        <v>0</v>
      </c>
      <c r="BX148" s="124">
        <v>0</v>
      </c>
      <c r="BY148" s="124">
        <v>0</v>
      </c>
      <c r="BZ148" s="123">
        <v>0.1128431</v>
      </c>
      <c r="CA148" s="123">
        <v>0.1128431</v>
      </c>
      <c r="CB148" s="123">
        <v>0.1128431</v>
      </c>
      <c r="CC148" s="123">
        <v>0.1128431</v>
      </c>
      <c r="CD148" s="123">
        <v>0.1128431</v>
      </c>
      <c r="CE148" s="123">
        <v>0.1128431</v>
      </c>
      <c r="CF148" s="123">
        <v>9.3967739999999994E-2</v>
      </c>
      <c r="CG148" s="123">
        <v>9.3967739999999994E-2</v>
      </c>
      <c r="CH148" s="123">
        <v>9.3967739999999994E-2</v>
      </c>
      <c r="CI148" s="123">
        <v>0.1051686</v>
      </c>
      <c r="CJ148" s="123">
        <v>0.1051686</v>
      </c>
      <c r="CK148" s="123">
        <v>0.1051686</v>
      </c>
      <c r="CL148" s="123">
        <v>0.10295399</v>
      </c>
      <c r="CM148" s="123">
        <v>0.10295399</v>
      </c>
      <c r="CN148" s="123">
        <v>0.10295399</v>
      </c>
      <c r="CO148" s="123">
        <v>0.11140097</v>
      </c>
      <c r="CP148" s="123">
        <v>0.11140097</v>
      </c>
      <c r="CQ148" s="123">
        <v>0.11140097</v>
      </c>
      <c r="CR148" s="123">
        <v>0.11663</v>
      </c>
      <c r="CS148" s="123">
        <v>0.11663</v>
      </c>
      <c r="CT148" s="123">
        <v>0.11663</v>
      </c>
      <c r="CU148" s="123">
        <v>9.3737109999999998E-2</v>
      </c>
      <c r="CV148" s="123">
        <v>9.3737109999999998E-2</v>
      </c>
      <c r="CW148" s="123">
        <v>9.3737109999999998E-2</v>
      </c>
      <c r="CX148" s="123">
        <v>8.3294270000000004E-2</v>
      </c>
      <c r="CY148" s="125">
        <v>46022</v>
      </c>
      <c r="CZ148" s="125">
        <v>46022</v>
      </c>
      <c r="DA148" s="125">
        <v>46022</v>
      </c>
      <c r="DB148" s="125">
        <v>46022</v>
      </c>
      <c r="DC148" s="125">
        <v>46022</v>
      </c>
      <c r="DD148" s="125">
        <v>46022</v>
      </c>
      <c r="DE148" s="125">
        <v>45930</v>
      </c>
      <c r="DF148" s="125">
        <v>45930</v>
      </c>
      <c r="DG148" s="125">
        <v>45930</v>
      </c>
      <c r="DH148" s="125">
        <v>45838</v>
      </c>
      <c r="DI148" s="125">
        <v>45838</v>
      </c>
      <c r="DJ148" s="125">
        <v>45838</v>
      </c>
      <c r="DK148" s="125">
        <v>45747</v>
      </c>
      <c r="DL148" s="125">
        <v>45747</v>
      </c>
      <c r="DM148" s="125">
        <v>45747</v>
      </c>
      <c r="DN148" s="125">
        <v>45657</v>
      </c>
      <c r="DO148" s="125">
        <v>45657</v>
      </c>
      <c r="DP148" s="125">
        <v>45657</v>
      </c>
      <c r="DQ148" s="125">
        <v>45565</v>
      </c>
      <c r="DR148" s="125">
        <v>45565</v>
      </c>
      <c r="DS148" s="125">
        <v>45565</v>
      </c>
      <c r="DT148" s="125">
        <v>45473</v>
      </c>
      <c r="DU148" s="125">
        <v>45473</v>
      </c>
      <c r="DV148" s="125">
        <v>45473</v>
      </c>
      <c r="DW148" s="125">
        <v>45382</v>
      </c>
      <c r="DX148" s="126" t="s">
        <v>150</v>
      </c>
      <c r="DY148" s="126" t="s">
        <v>150</v>
      </c>
      <c r="DZ148" s="126" t="s">
        <v>150</v>
      </c>
      <c r="EA148" s="126" t="s">
        <v>150</v>
      </c>
      <c r="EB148" s="126" t="s">
        <v>150</v>
      </c>
      <c r="EC148" s="126" t="s">
        <v>150</v>
      </c>
      <c r="ED148" s="126" t="s">
        <v>150</v>
      </c>
      <c r="EE148" s="126" t="s">
        <v>150</v>
      </c>
      <c r="EF148" s="126" t="s">
        <v>150</v>
      </c>
      <c r="EG148" s="126" t="s">
        <v>150</v>
      </c>
      <c r="EH148" s="126" t="s">
        <v>150</v>
      </c>
      <c r="EI148" s="126" t="s">
        <v>150</v>
      </c>
      <c r="EJ148" s="126" t="s">
        <v>150</v>
      </c>
      <c r="EK148" s="126" t="s">
        <v>150</v>
      </c>
      <c r="EL148" s="126" t="s">
        <v>150</v>
      </c>
      <c r="EM148" s="126" t="s">
        <v>150</v>
      </c>
      <c r="EN148" s="126" t="s">
        <v>150</v>
      </c>
      <c r="EO148" s="126" t="s">
        <v>150</v>
      </c>
      <c r="EP148" s="126" t="s">
        <v>150</v>
      </c>
      <c r="EQ148" s="126" t="s">
        <v>150</v>
      </c>
      <c r="ER148" s="126" t="s">
        <v>150</v>
      </c>
      <c r="ES148" s="126" t="s">
        <v>150</v>
      </c>
      <c r="ET148" s="126" t="s">
        <v>150</v>
      </c>
      <c r="EU148" s="126" t="s">
        <v>150</v>
      </c>
      <c r="EV148" s="126" t="s">
        <v>150</v>
      </c>
      <c r="EW148" s="126" t="s">
        <v>151</v>
      </c>
      <c r="EX148" s="126" t="s">
        <v>152</v>
      </c>
      <c r="EY148" s="123">
        <v>51320.0422616</v>
      </c>
      <c r="EZ148" s="126" t="s">
        <v>178</v>
      </c>
      <c r="FA148" s="126" t="s">
        <v>144</v>
      </c>
      <c r="FB148" s="126" t="s">
        <v>144</v>
      </c>
      <c r="FC148" s="126" t="s">
        <v>144</v>
      </c>
      <c r="FD148" s="126" t="s">
        <v>144</v>
      </c>
      <c r="FE148" s="126" t="s">
        <v>144</v>
      </c>
      <c r="FF148" s="126" t="s">
        <v>144</v>
      </c>
      <c r="FG148" s="126" t="s">
        <v>144</v>
      </c>
      <c r="FH148" s="126" t="s">
        <v>144</v>
      </c>
      <c r="FI148" s="126" t="s">
        <v>144</v>
      </c>
      <c r="FJ148" s="126" t="s">
        <v>144</v>
      </c>
      <c r="FK148" s="126" t="s">
        <v>144</v>
      </c>
      <c r="FL148" s="126" t="s">
        <v>144</v>
      </c>
      <c r="FM148" s="126" t="s">
        <v>144</v>
      </c>
      <c r="FN148" s="126" t="s">
        <v>144</v>
      </c>
      <c r="FO148" s="126" t="s">
        <v>144</v>
      </c>
      <c r="FP148" s="126" t="s">
        <v>144</v>
      </c>
      <c r="FQ148" s="126" t="s">
        <v>144</v>
      </c>
      <c r="FR148" s="126" t="s">
        <v>144</v>
      </c>
      <c r="FS148" s="126" t="s">
        <v>144</v>
      </c>
      <c r="FT148" s="126" t="s">
        <v>144</v>
      </c>
      <c r="FU148" s="126" t="s">
        <v>144</v>
      </c>
      <c r="FV148" s="126" t="s">
        <v>144</v>
      </c>
      <c r="FW148" s="126" t="s">
        <v>144</v>
      </c>
      <c r="FX148" s="126" t="s">
        <v>144</v>
      </c>
      <c r="FY148" s="126" t="s">
        <v>144</v>
      </c>
      <c r="FZ148" s="126" t="s">
        <v>203</v>
      </c>
      <c r="GA148" s="126" t="s">
        <v>201</v>
      </c>
    </row>
    <row r="149" spans="1:183" ht="14.25" customHeight="1">
      <c r="A149" s="121">
        <v>147</v>
      </c>
      <c r="B149" s="121" t="s">
        <v>490</v>
      </c>
      <c r="C149" s="122">
        <v>9.0000000000000002E-6</v>
      </c>
      <c r="D149" s="122">
        <v>9.0000000000000002E-6</v>
      </c>
      <c r="E149" s="122">
        <v>9.0000000000000002E-6</v>
      </c>
      <c r="F149" s="122">
        <v>9.0000000000000002E-6</v>
      </c>
      <c r="G149" s="122">
        <v>9.0000000000000002E-6</v>
      </c>
      <c r="H149" s="122">
        <v>9.0000000000000002E-6</v>
      </c>
      <c r="I149" s="122">
        <v>2.1999999999999999E-5</v>
      </c>
      <c r="J149" s="122">
        <v>2.1999999999999999E-5</v>
      </c>
      <c r="K149" s="122">
        <v>2.1999999999999999E-5</v>
      </c>
      <c r="L149" s="122">
        <v>2.1999999999999999E-5</v>
      </c>
      <c r="M149" s="122">
        <v>2.1999999999999999E-5</v>
      </c>
      <c r="N149" s="122">
        <v>2.1999999999999999E-5</v>
      </c>
      <c r="O149" s="122">
        <v>2.1999999999999999E-5</v>
      </c>
      <c r="P149" s="122">
        <v>2.1999999999999999E-5</v>
      </c>
      <c r="Q149" s="122">
        <v>2.1999999999999999E-5</v>
      </c>
      <c r="R149" s="122">
        <v>2.1999999999999999E-5</v>
      </c>
      <c r="S149" s="122">
        <v>2.1999999999999999E-5</v>
      </c>
      <c r="T149" s="122">
        <v>2.1999999999999999E-5</v>
      </c>
      <c r="U149" s="122">
        <v>2.0999999999999999E-5</v>
      </c>
      <c r="V149" s="122">
        <v>2.0999999999999999E-5</v>
      </c>
      <c r="W149" s="122">
        <v>2.0999999999999999E-5</v>
      </c>
      <c r="X149" s="122">
        <v>2.0999999999999999E-5</v>
      </c>
      <c r="Y149" s="122">
        <v>2.0999999999999999E-5</v>
      </c>
      <c r="Z149" s="122">
        <v>2.0999999999999999E-5</v>
      </c>
      <c r="AA149" s="122">
        <v>6.9999999999999999E-6</v>
      </c>
      <c r="AB149" s="123">
        <v>6.7689999999999998E-3</v>
      </c>
      <c r="AC149" s="123">
        <v>6.7689999999999998E-3</v>
      </c>
      <c r="AD149" s="123">
        <v>6.7689999999999998E-3</v>
      </c>
      <c r="AE149" s="123">
        <v>6.7689999999999998E-3</v>
      </c>
      <c r="AF149" s="123">
        <v>6.7689999999999998E-3</v>
      </c>
      <c r="AG149" s="123">
        <v>6.7689999999999998E-3</v>
      </c>
      <c r="AH149" s="123">
        <v>1.5768999999999998E-2</v>
      </c>
      <c r="AI149" s="123">
        <v>1.5768999999999998E-2</v>
      </c>
      <c r="AJ149" s="123">
        <v>1.5768999999999998E-2</v>
      </c>
      <c r="AK149" s="123">
        <v>1.5768999999999998E-2</v>
      </c>
      <c r="AL149" s="123">
        <v>1.5768999999999998E-2</v>
      </c>
      <c r="AM149" s="123">
        <v>1.5768999999999998E-2</v>
      </c>
      <c r="AN149" s="123">
        <v>1.5768999999999998E-2</v>
      </c>
      <c r="AO149" s="123">
        <v>1.5768999999999998E-2</v>
      </c>
      <c r="AP149" s="123">
        <v>1.5768999999999998E-2</v>
      </c>
      <c r="AQ149" s="123">
        <v>1.5658999999999999E-2</v>
      </c>
      <c r="AR149" s="123">
        <v>1.5658999999999999E-2</v>
      </c>
      <c r="AS149" s="123">
        <v>1.5658999999999999E-2</v>
      </c>
      <c r="AT149" s="123">
        <v>1.55E-2</v>
      </c>
      <c r="AU149" s="123">
        <v>1.55E-2</v>
      </c>
      <c r="AV149" s="123">
        <v>1.55E-2</v>
      </c>
      <c r="AW149" s="123">
        <v>1.55E-2</v>
      </c>
      <c r="AX149" s="123">
        <v>1.55E-2</v>
      </c>
      <c r="AY149" s="123">
        <v>1.55E-2</v>
      </c>
      <c r="AZ149" s="123">
        <v>5.0000000000000001E-3</v>
      </c>
      <c r="BA149" s="124">
        <v>0</v>
      </c>
      <c r="BB149" s="124">
        <v>0</v>
      </c>
      <c r="BC149" s="124">
        <v>0</v>
      </c>
      <c r="BD149" s="124">
        <v>0</v>
      </c>
      <c r="BE149" s="124">
        <v>0</v>
      </c>
      <c r="BF149" s="127">
        <v>-8.9999999999999993E-3</v>
      </c>
      <c r="BG149" s="124">
        <v>0</v>
      </c>
      <c r="BH149" s="124">
        <v>0</v>
      </c>
      <c r="BI149" s="124">
        <v>0</v>
      </c>
      <c r="BJ149" s="124">
        <v>0</v>
      </c>
      <c r="BK149" s="124">
        <v>0</v>
      </c>
      <c r="BL149" s="124">
        <v>0</v>
      </c>
      <c r="BM149" s="124">
        <v>0</v>
      </c>
      <c r="BN149" s="124">
        <v>0</v>
      </c>
      <c r="BO149" s="128">
        <v>1.1E-4</v>
      </c>
      <c r="BP149" s="124">
        <v>0</v>
      </c>
      <c r="BQ149" s="124">
        <v>0</v>
      </c>
      <c r="BR149" s="128">
        <v>1.5899999999999999E-4</v>
      </c>
      <c r="BS149" s="124">
        <v>0</v>
      </c>
      <c r="BT149" s="124">
        <v>0</v>
      </c>
      <c r="BU149" s="124">
        <v>0</v>
      </c>
      <c r="BV149" s="124">
        <v>0</v>
      </c>
      <c r="BW149" s="124">
        <v>0</v>
      </c>
      <c r="BX149" s="128">
        <v>1.0500000000000001E-2</v>
      </c>
      <c r="BY149" s="128">
        <v>5.0000000000000001E-3</v>
      </c>
      <c r="BZ149" s="123">
        <v>0.10049838</v>
      </c>
      <c r="CA149" s="123">
        <v>0.10049838</v>
      </c>
      <c r="CB149" s="123">
        <v>0.10049838</v>
      </c>
      <c r="CC149" s="123">
        <v>0.10049838</v>
      </c>
      <c r="CD149" s="123">
        <v>0.10049838</v>
      </c>
      <c r="CE149" s="123">
        <v>0.10888595</v>
      </c>
      <c r="CF149" s="123">
        <v>0.25620102</v>
      </c>
      <c r="CG149" s="123">
        <v>0.25474574</v>
      </c>
      <c r="CH149" s="123">
        <v>0.23550180000000001</v>
      </c>
      <c r="CI149" s="123">
        <v>0.23610007999999999</v>
      </c>
      <c r="CJ149" s="123">
        <v>0.24108067</v>
      </c>
      <c r="CK149" s="123">
        <v>0.26357336999999997</v>
      </c>
      <c r="CL149" s="123">
        <v>0.28071409000000003</v>
      </c>
      <c r="CM149" s="123">
        <v>0.28969821000000001</v>
      </c>
      <c r="CN149" s="123">
        <v>0.25802311999999999</v>
      </c>
      <c r="CO149" s="123">
        <v>0.23031264000000001</v>
      </c>
      <c r="CP149" s="123">
        <v>0.29778554000000002</v>
      </c>
      <c r="CQ149" s="123">
        <v>0.29778554000000002</v>
      </c>
      <c r="CR149" s="123">
        <v>0.28066848</v>
      </c>
      <c r="CS149" s="123">
        <v>0.28012103999999999</v>
      </c>
      <c r="CT149" s="123">
        <v>0.29423258000000002</v>
      </c>
      <c r="CU149" s="123">
        <v>0.27248411</v>
      </c>
      <c r="CV149" s="123">
        <v>0.26172472000000002</v>
      </c>
      <c r="CW149" s="123">
        <v>0.23736728000000001</v>
      </c>
      <c r="CX149" s="123">
        <v>6.9488400000000006E-2</v>
      </c>
      <c r="CY149" s="125">
        <v>46053</v>
      </c>
      <c r="CZ149" s="125">
        <v>46053</v>
      </c>
      <c r="DA149" s="125">
        <v>46053</v>
      </c>
      <c r="DB149" s="125">
        <v>46053</v>
      </c>
      <c r="DC149" s="125">
        <v>46053</v>
      </c>
      <c r="DD149" s="125">
        <v>46022</v>
      </c>
      <c r="DE149" s="125">
        <v>45991</v>
      </c>
      <c r="DF149" s="125">
        <v>45961</v>
      </c>
      <c r="DG149" s="125">
        <v>45930</v>
      </c>
      <c r="DH149" s="125">
        <v>45900</v>
      </c>
      <c r="DI149" s="125">
        <v>45869</v>
      </c>
      <c r="DJ149" s="125">
        <v>45838</v>
      </c>
      <c r="DK149" s="125">
        <v>45808</v>
      </c>
      <c r="DL149" s="125">
        <v>45777</v>
      </c>
      <c r="DM149" s="125">
        <v>45747</v>
      </c>
      <c r="DN149" s="125">
        <v>45716</v>
      </c>
      <c r="DO149" s="125">
        <v>45657</v>
      </c>
      <c r="DP149" s="125">
        <v>45657</v>
      </c>
      <c r="DQ149" s="125">
        <v>45626</v>
      </c>
      <c r="DR149" s="125">
        <v>45596</v>
      </c>
      <c r="DS149" s="125">
        <v>45565</v>
      </c>
      <c r="DT149" s="125">
        <v>45535</v>
      </c>
      <c r="DU149" s="125">
        <v>45504</v>
      </c>
      <c r="DV149" s="125">
        <v>45473</v>
      </c>
      <c r="DW149" s="125">
        <v>45443</v>
      </c>
      <c r="DX149" s="126" t="s">
        <v>150</v>
      </c>
      <c r="DY149" s="126" t="s">
        <v>150</v>
      </c>
      <c r="DZ149" s="126" t="s">
        <v>150</v>
      </c>
      <c r="EA149" s="126" t="s">
        <v>150</v>
      </c>
      <c r="EB149" s="126" t="s">
        <v>150</v>
      </c>
      <c r="EC149" s="126" t="s">
        <v>150</v>
      </c>
      <c r="ED149" s="126" t="s">
        <v>150</v>
      </c>
      <c r="EE149" s="126" t="s">
        <v>150</v>
      </c>
      <c r="EF149" s="126" t="s">
        <v>150</v>
      </c>
      <c r="EG149" s="126" t="s">
        <v>150</v>
      </c>
      <c r="EH149" s="126" t="s">
        <v>150</v>
      </c>
      <c r="EI149" s="126" t="s">
        <v>150</v>
      </c>
      <c r="EJ149" s="126" t="s">
        <v>150</v>
      </c>
      <c r="EK149" s="126" t="s">
        <v>150</v>
      </c>
      <c r="EL149" s="126" t="s">
        <v>150</v>
      </c>
      <c r="EM149" s="126" t="s">
        <v>150</v>
      </c>
      <c r="EN149" s="126" t="s">
        <v>150</v>
      </c>
      <c r="EO149" s="126" t="s">
        <v>150</v>
      </c>
      <c r="EP149" s="126" t="s">
        <v>150</v>
      </c>
      <c r="EQ149" s="126" t="s">
        <v>150</v>
      </c>
      <c r="ER149" s="126" t="s">
        <v>150</v>
      </c>
      <c r="ES149" s="126" t="s">
        <v>150</v>
      </c>
      <c r="ET149" s="126" t="s">
        <v>150</v>
      </c>
      <c r="EU149" s="126" t="s">
        <v>150</v>
      </c>
      <c r="EV149" s="126" t="s">
        <v>150</v>
      </c>
      <c r="EW149" s="126" t="s">
        <v>151</v>
      </c>
      <c r="EX149" s="126" t="s">
        <v>152</v>
      </c>
      <c r="EY149" s="123">
        <v>18283.170289990001</v>
      </c>
      <c r="EZ149" s="126" t="s">
        <v>165</v>
      </c>
      <c r="FA149" s="126" t="s">
        <v>157</v>
      </c>
      <c r="FB149" s="126" t="s">
        <v>157</v>
      </c>
      <c r="FC149" s="126" t="s">
        <v>157</v>
      </c>
      <c r="FD149" s="126" t="s">
        <v>196</v>
      </c>
      <c r="FE149" s="126" t="s">
        <v>196</v>
      </c>
      <c r="FF149" s="126" t="s">
        <v>196</v>
      </c>
      <c r="FG149" s="126" t="s">
        <v>196</v>
      </c>
      <c r="FH149" s="126" t="s">
        <v>196</v>
      </c>
      <c r="FI149" s="126" t="s">
        <v>196</v>
      </c>
      <c r="FJ149" s="126" t="s">
        <v>196</v>
      </c>
      <c r="FK149" s="126" t="s">
        <v>196</v>
      </c>
      <c r="FL149" s="126" t="s">
        <v>196</v>
      </c>
      <c r="FM149" s="126" t="s">
        <v>196</v>
      </c>
      <c r="FN149" s="126" t="s">
        <v>196</v>
      </c>
      <c r="FO149" s="126" t="s">
        <v>196</v>
      </c>
      <c r="FP149" s="126" t="s">
        <v>196</v>
      </c>
      <c r="FQ149" s="126" t="s">
        <v>196</v>
      </c>
      <c r="FR149" s="126" t="s">
        <v>196</v>
      </c>
      <c r="FS149" s="126" t="s">
        <v>196</v>
      </c>
      <c r="FT149" s="126" t="s">
        <v>196</v>
      </c>
      <c r="FU149" s="126" t="s">
        <v>196</v>
      </c>
      <c r="FV149" s="126" t="s">
        <v>157</v>
      </c>
      <c r="FW149" s="126" t="s">
        <v>157</v>
      </c>
      <c r="FX149" s="126" t="s">
        <v>157</v>
      </c>
      <c r="FY149" s="126" t="s">
        <v>157</v>
      </c>
      <c r="FZ149" s="126" t="s">
        <v>491</v>
      </c>
      <c r="GA149" s="126" t="s">
        <v>492</v>
      </c>
    </row>
    <row r="150" spans="1:183" ht="14.25" customHeight="1">
      <c r="A150" s="121">
        <v>148</v>
      </c>
      <c r="B150" s="121" t="s">
        <v>390</v>
      </c>
      <c r="C150" s="122">
        <v>9.0000000000000002E-6</v>
      </c>
      <c r="D150" s="122">
        <v>9.0000000000000002E-6</v>
      </c>
      <c r="E150" s="122">
        <v>9.0000000000000002E-6</v>
      </c>
      <c r="F150" s="122">
        <v>3.9999999999999998E-6</v>
      </c>
      <c r="G150" s="122">
        <v>3.9999999999999998E-6</v>
      </c>
      <c r="H150" s="122">
        <v>3.9999999999999998E-6</v>
      </c>
      <c r="I150" s="122">
        <v>3.9999999999999998E-6</v>
      </c>
      <c r="J150" s="122">
        <v>3.9999999999999998E-6</v>
      </c>
      <c r="K150" s="122">
        <v>3.9999999999999998E-6</v>
      </c>
      <c r="L150" s="122">
        <v>3.9999999999999998E-6</v>
      </c>
      <c r="M150" s="122">
        <v>3.9999999999999998E-6</v>
      </c>
      <c r="N150" s="122">
        <v>3.9999999999999998E-6</v>
      </c>
      <c r="O150" s="122">
        <v>3.9999999999999998E-6</v>
      </c>
      <c r="P150" s="122">
        <v>3.9999999999999998E-6</v>
      </c>
      <c r="Q150" s="122">
        <v>3.9999999999999998E-6</v>
      </c>
      <c r="R150" s="122">
        <v>3.9999999999999998E-6</v>
      </c>
      <c r="S150" s="122">
        <v>3.9999999999999998E-6</v>
      </c>
      <c r="T150" s="122">
        <v>3.9999999999999998E-6</v>
      </c>
      <c r="U150" s="122">
        <v>3.9999999999999998E-6</v>
      </c>
      <c r="V150" s="122">
        <v>3.9999999999999998E-6</v>
      </c>
      <c r="W150" s="122">
        <v>3.9999999999999998E-6</v>
      </c>
      <c r="X150" s="122">
        <v>3.9999999999999998E-6</v>
      </c>
      <c r="Y150" s="122">
        <v>3.9999999999999998E-6</v>
      </c>
      <c r="Z150" s="122">
        <v>3.9999999999999998E-6</v>
      </c>
      <c r="AA150" s="122">
        <v>3.9999999999999998E-6</v>
      </c>
      <c r="AB150" s="123">
        <v>6.6649999999999999E-3</v>
      </c>
      <c r="AC150" s="123">
        <v>6.6649999999999999E-3</v>
      </c>
      <c r="AD150" s="123">
        <v>6.6649999999999999E-3</v>
      </c>
      <c r="AE150" s="123">
        <v>2.9940000000000001E-3</v>
      </c>
      <c r="AF150" s="123">
        <v>3.0100000000000001E-3</v>
      </c>
      <c r="AG150" s="123">
        <v>2.9979999999999998E-3</v>
      </c>
      <c r="AH150" s="123">
        <v>2.996E-3</v>
      </c>
      <c r="AI150" s="123">
        <v>2.9989999999999999E-3</v>
      </c>
      <c r="AJ150" s="123">
        <v>3.0049999999999999E-3</v>
      </c>
      <c r="AK150" s="123">
        <v>2.9629999999999999E-3</v>
      </c>
      <c r="AL150" s="123">
        <v>2.8449999999999999E-3</v>
      </c>
      <c r="AM150" s="123">
        <v>2.875E-3</v>
      </c>
      <c r="AN150" s="123">
        <v>2.875E-3</v>
      </c>
      <c r="AO150" s="123">
        <v>2.8839999999999998E-3</v>
      </c>
      <c r="AP150" s="123">
        <v>2.836E-3</v>
      </c>
      <c r="AQ150" s="123">
        <v>2.8319999999999999E-3</v>
      </c>
      <c r="AR150" s="123">
        <v>2.8370000000000001E-3</v>
      </c>
      <c r="AS150" s="123">
        <v>2.8159999999999999E-3</v>
      </c>
      <c r="AT150" s="123">
        <v>2.8170000000000001E-3</v>
      </c>
      <c r="AU150" s="123">
        <v>2.8219999999999999E-3</v>
      </c>
      <c r="AV150" s="123">
        <v>2.8289999999999999E-3</v>
      </c>
      <c r="AW150" s="123">
        <v>2.8270000000000001E-3</v>
      </c>
      <c r="AX150" s="123">
        <v>2.8249999999999998E-3</v>
      </c>
      <c r="AY150" s="123">
        <v>2.7079999999999999E-3</v>
      </c>
      <c r="AZ150" s="123">
        <v>2.7109999999999999E-3</v>
      </c>
      <c r="BA150" s="124">
        <v>0</v>
      </c>
      <c r="BB150" s="124">
        <v>0</v>
      </c>
      <c r="BC150" s="128">
        <v>3.6709999999999998E-3</v>
      </c>
      <c r="BD150" s="127">
        <v>-1.5999999999999999E-5</v>
      </c>
      <c r="BE150" s="128">
        <v>1.2E-5</v>
      </c>
      <c r="BF150" s="128">
        <v>1.9999999999999999E-6</v>
      </c>
      <c r="BG150" s="127">
        <v>-3.0000000000000001E-6</v>
      </c>
      <c r="BH150" s="127">
        <v>-6.0000000000000002E-6</v>
      </c>
      <c r="BI150" s="128">
        <v>4.1999999999999998E-5</v>
      </c>
      <c r="BJ150" s="128">
        <v>1.18E-4</v>
      </c>
      <c r="BK150" s="127">
        <v>-3.0000000000000001E-5</v>
      </c>
      <c r="BL150" s="124">
        <v>0</v>
      </c>
      <c r="BM150" s="127">
        <v>-9.0000000000000002E-6</v>
      </c>
      <c r="BN150" s="128">
        <v>4.8000000000000001E-5</v>
      </c>
      <c r="BO150" s="128">
        <v>3.9999999999999998E-6</v>
      </c>
      <c r="BP150" s="127">
        <v>-5.0000000000000004E-6</v>
      </c>
      <c r="BQ150" s="128">
        <v>2.0999999999999999E-5</v>
      </c>
      <c r="BR150" s="127">
        <v>-9.9999999999999995E-7</v>
      </c>
      <c r="BS150" s="127">
        <v>-5.0000000000000004E-6</v>
      </c>
      <c r="BT150" s="127">
        <v>-6.9999999999999999E-6</v>
      </c>
      <c r="BU150" s="128">
        <v>1.9999999999999999E-6</v>
      </c>
      <c r="BV150" s="128">
        <v>1.9999999999999999E-6</v>
      </c>
      <c r="BW150" s="128">
        <v>1.17E-4</v>
      </c>
      <c r="BX150" s="127">
        <v>-3.0000000000000001E-6</v>
      </c>
      <c r="BY150" s="128">
        <v>1.505E-3</v>
      </c>
      <c r="BZ150" s="123">
        <v>8.5709629999999995E-2</v>
      </c>
      <c r="CA150" s="123">
        <v>8.5709629999999995E-2</v>
      </c>
      <c r="CB150" s="123">
        <v>8.5709629999999995E-2</v>
      </c>
      <c r="CC150" s="123">
        <v>4.5443320000000002E-2</v>
      </c>
      <c r="CD150" s="123">
        <v>4.4689039999999999E-2</v>
      </c>
      <c r="CE150" s="123">
        <v>4.8225749999999998E-2</v>
      </c>
      <c r="CF150" s="123">
        <v>4.8676410000000003E-2</v>
      </c>
      <c r="CG150" s="123">
        <v>4.8448379999999999E-2</v>
      </c>
      <c r="CH150" s="123">
        <v>4.4878109999999999E-2</v>
      </c>
      <c r="CI150" s="123">
        <v>4.4363279999999998E-2</v>
      </c>
      <c r="CJ150" s="123">
        <v>4.3495119999999998E-2</v>
      </c>
      <c r="CK150" s="123">
        <v>4.8054630000000001E-2</v>
      </c>
      <c r="CL150" s="123">
        <v>5.1179719999999998E-2</v>
      </c>
      <c r="CM150" s="123">
        <v>5.2983040000000002E-2</v>
      </c>
      <c r="CN150" s="123">
        <v>4.6404559999999997E-2</v>
      </c>
      <c r="CO150" s="123">
        <v>4.165307E-2</v>
      </c>
      <c r="CP150" s="123">
        <v>4.6679619999999998E-2</v>
      </c>
      <c r="CQ150" s="123">
        <v>5.355157E-2</v>
      </c>
      <c r="CR150" s="123">
        <v>5.1009230000000003E-2</v>
      </c>
      <c r="CS150" s="123">
        <v>5.10001E-2</v>
      </c>
      <c r="CT150" s="123">
        <v>5.3702189999999997E-2</v>
      </c>
      <c r="CU150" s="123">
        <v>4.969759E-2</v>
      </c>
      <c r="CV150" s="123">
        <v>4.7701439999999998E-2</v>
      </c>
      <c r="CW150" s="123">
        <v>4.1470359999999998E-2</v>
      </c>
      <c r="CX150" s="123">
        <v>3.7676609999999999E-2</v>
      </c>
      <c r="CY150" s="125">
        <v>46112</v>
      </c>
      <c r="CZ150" s="125">
        <v>46112</v>
      </c>
      <c r="DA150" s="125">
        <v>46112</v>
      </c>
      <c r="DB150" s="125">
        <v>46081</v>
      </c>
      <c r="DC150" s="125">
        <v>46053</v>
      </c>
      <c r="DD150" s="125">
        <v>46022</v>
      </c>
      <c r="DE150" s="125">
        <v>45991</v>
      </c>
      <c r="DF150" s="125">
        <v>45961</v>
      </c>
      <c r="DG150" s="125">
        <v>45930</v>
      </c>
      <c r="DH150" s="125">
        <v>45900</v>
      </c>
      <c r="DI150" s="125">
        <v>45869</v>
      </c>
      <c r="DJ150" s="125">
        <v>45838</v>
      </c>
      <c r="DK150" s="125">
        <v>45808</v>
      </c>
      <c r="DL150" s="125">
        <v>45777</v>
      </c>
      <c r="DM150" s="125">
        <v>45747</v>
      </c>
      <c r="DN150" s="125">
        <v>45716</v>
      </c>
      <c r="DO150" s="125">
        <v>45688</v>
      </c>
      <c r="DP150" s="125">
        <v>45657</v>
      </c>
      <c r="DQ150" s="125">
        <v>45626</v>
      </c>
      <c r="DR150" s="125">
        <v>45596</v>
      </c>
      <c r="DS150" s="125">
        <v>45565</v>
      </c>
      <c r="DT150" s="125">
        <v>45535</v>
      </c>
      <c r="DU150" s="125">
        <v>45504</v>
      </c>
      <c r="DV150" s="125">
        <v>45473</v>
      </c>
      <c r="DW150" s="125">
        <v>45443</v>
      </c>
      <c r="DX150" s="126" t="s">
        <v>150</v>
      </c>
      <c r="DY150" s="126" t="s">
        <v>150</v>
      </c>
      <c r="DZ150" s="126" t="s">
        <v>150</v>
      </c>
      <c r="EA150" s="126" t="s">
        <v>150</v>
      </c>
      <c r="EB150" s="126" t="s">
        <v>150</v>
      </c>
      <c r="EC150" s="126" t="s">
        <v>150</v>
      </c>
      <c r="ED150" s="126" t="s">
        <v>150</v>
      </c>
      <c r="EE150" s="126" t="s">
        <v>150</v>
      </c>
      <c r="EF150" s="126" t="s">
        <v>150</v>
      </c>
      <c r="EG150" s="126" t="s">
        <v>150</v>
      </c>
      <c r="EH150" s="126" t="s">
        <v>150</v>
      </c>
      <c r="EI150" s="126" t="s">
        <v>150</v>
      </c>
      <c r="EJ150" s="126" t="s">
        <v>150</v>
      </c>
      <c r="EK150" s="126" t="s">
        <v>150</v>
      </c>
      <c r="EL150" s="126" t="s">
        <v>150</v>
      </c>
      <c r="EM150" s="126" t="s">
        <v>150</v>
      </c>
      <c r="EN150" s="126" t="s">
        <v>150</v>
      </c>
      <c r="EO150" s="126" t="s">
        <v>150</v>
      </c>
      <c r="EP150" s="126" t="s">
        <v>150</v>
      </c>
      <c r="EQ150" s="126" t="s">
        <v>150</v>
      </c>
      <c r="ER150" s="126" t="s">
        <v>150</v>
      </c>
      <c r="ES150" s="126" t="s">
        <v>150</v>
      </c>
      <c r="ET150" s="126" t="s">
        <v>150</v>
      </c>
      <c r="EU150" s="126" t="s">
        <v>150</v>
      </c>
      <c r="EV150" s="126" t="s">
        <v>150</v>
      </c>
      <c r="EW150" s="126" t="s">
        <v>151</v>
      </c>
      <c r="EX150" s="126" t="s">
        <v>152</v>
      </c>
      <c r="EY150" s="123">
        <v>57895.048104560003</v>
      </c>
      <c r="EZ150" s="126" t="s">
        <v>161</v>
      </c>
      <c r="FA150" s="126" t="s">
        <v>144</v>
      </c>
      <c r="FB150" s="126" t="s">
        <v>144</v>
      </c>
      <c r="FC150" s="126" t="s">
        <v>144</v>
      </c>
      <c r="FD150" s="126" t="s">
        <v>144</v>
      </c>
      <c r="FE150" s="126" t="s">
        <v>144</v>
      </c>
      <c r="FF150" s="126" t="s">
        <v>144</v>
      </c>
      <c r="FG150" s="126" t="s">
        <v>144</v>
      </c>
      <c r="FH150" s="126" t="s">
        <v>144</v>
      </c>
      <c r="FI150" s="126" t="s">
        <v>144</v>
      </c>
      <c r="FJ150" s="126" t="s">
        <v>144</v>
      </c>
      <c r="FK150" s="126" t="s">
        <v>144</v>
      </c>
      <c r="FL150" s="126" t="s">
        <v>144</v>
      </c>
      <c r="FM150" s="126" t="s">
        <v>144</v>
      </c>
      <c r="FN150" s="126" t="s">
        <v>144</v>
      </c>
      <c r="FO150" s="126" t="s">
        <v>144</v>
      </c>
      <c r="FP150" s="126" t="s">
        <v>144</v>
      </c>
      <c r="FQ150" s="126" t="s">
        <v>144</v>
      </c>
      <c r="FR150" s="126" t="s">
        <v>157</v>
      </c>
      <c r="FS150" s="126" t="s">
        <v>157</v>
      </c>
      <c r="FT150" s="126" t="s">
        <v>157</v>
      </c>
      <c r="FU150" s="126" t="s">
        <v>157</v>
      </c>
      <c r="FV150" s="126" t="s">
        <v>157</v>
      </c>
      <c r="FW150" s="126" t="s">
        <v>157</v>
      </c>
      <c r="FX150" s="126" t="s">
        <v>157</v>
      </c>
      <c r="FY150" s="126" t="s">
        <v>157</v>
      </c>
      <c r="FZ150" s="126" t="s">
        <v>328</v>
      </c>
      <c r="GA150" s="126" t="s">
        <v>329</v>
      </c>
    </row>
    <row r="151" spans="1:183" ht="14.25" customHeight="1">
      <c r="A151" s="121">
        <v>149</v>
      </c>
      <c r="B151" s="121" t="s">
        <v>330</v>
      </c>
      <c r="C151" s="122">
        <v>7.9999999999999996E-6</v>
      </c>
      <c r="D151" s="122">
        <v>7.9999999999999996E-6</v>
      </c>
      <c r="E151" s="122">
        <v>7.9999999999999996E-6</v>
      </c>
      <c r="F151" s="122">
        <v>9.0000000000000002E-6</v>
      </c>
      <c r="G151" s="122">
        <v>9.0000000000000002E-6</v>
      </c>
      <c r="H151" s="122">
        <v>7.9999999999999996E-6</v>
      </c>
      <c r="I151" s="122">
        <v>7.9999999999999996E-6</v>
      </c>
      <c r="J151" s="122">
        <v>6.9999999999999999E-6</v>
      </c>
      <c r="K151" s="122">
        <v>6.9999999999999999E-6</v>
      </c>
      <c r="L151" s="122">
        <v>6.9999999999999999E-6</v>
      </c>
      <c r="M151" s="122">
        <v>5.0000000000000004E-6</v>
      </c>
      <c r="N151" s="122">
        <v>5.0000000000000004E-6</v>
      </c>
      <c r="O151" s="122">
        <v>5.0000000000000004E-6</v>
      </c>
      <c r="P151" s="122">
        <v>6.0000000000000002E-6</v>
      </c>
      <c r="Q151" s="122">
        <v>6.0000000000000002E-6</v>
      </c>
      <c r="R151" s="122">
        <v>6.0000000000000002E-6</v>
      </c>
      <c r="S151" s="122">
        <v>1.0000000000000001E-5</v>
      </c>
      <c r="T151" s="122">
        <v>1.0000000000000001E-5</v>
      </c>
      <c r="U151" s="122">
        <v>1.0000000000000001E-5</v>
      </c>
      <c r="V151" s="122">
        <v>1.4E-5</v>
      </c>
      <c r="W151" s="122">
        <v>1.4E-5</v>
      </c>
      <c r="X151" s="122">
        <v>1.4E-5</v>
      </c>
      <c r="Y151" s="122">
        <v>1.0000000000000001E-5</v>
      </c>
      <c r="Z151" s="122">
        <v>1.0000000000000001E-5</v>
      </c>
      <c r="AA151" s="122">
        <v>1.4E-5</v>
      </c>
      <c r="AB151" s="123">
        <v>6.0340000000000003E-3</v>
      </c>
      <c r="AC151" s="123">
        <v>6.0340000000000003E-3</v>
      </c>
      <c r="AD151" s="123">
        <v>6.0340000000000003E-3</v>
      </c>
      <c r="AE151" s="123">
        <v>6.2789999999999999E-3</v>
      </c>
      <c r="AF151" s="123">
        <v>6.1929999999999997E-3</v>
      </c>
      <c r="AG151" s="123">
        <v>6.0860000000000003E-3</v>
      </c>
      <c r="AH151" s="123">
        <v>6.0860000000000003E-3</v>
      </c>
      <c r="AI151" s="123">
        <v>5.3749999999999996E-3</v>
      </c>
      <c r="AJ151" s="123">
        <v>5.1630000000000001E-3</v>
      </c>
      <c r="AK151" s="123">
        <v>5.1630000000000001E-3</v>
      </c>
      <c r="AL151" s="123">
        <v>3.9760000000000004E-3</v>
      </c>
      <c r="AM151" s="123">
        <v>3.9760000000000004E-3</v>
      </c>
      <c r="AN151" s="123">
        <v>3.9760000000000004E-3</v>
      </c>
      <c r="AO151" s="123">
        <v>4.4460000000000003E-3</v>
      </c>
      <c r="AP151" s="123">
        <v>4.4600000000000004E-3</v>
      </c>
      <c r="AQ151" s="123">
        <v>4.4600000000000004E-3</v>
      </c>
      <c r="AR151" s="123">
        <v>6.9620000000000003E-3</v>
      </c>
      <c r="AS151" s="123">
        <v>6.9620000000000003E-3</v>
      </c>
      <c r="AT151" s="123">
        <v>7.1339999999999997E-3</v>
      </c>
      <c r="AU151" s="123">
        <v>1.0011000000000001E-2</v>
      </c>
      <c r="AV151" s="123">
        <v>1.0011000000000001E-2</v>
      </c>
      <c r="AW151" s="123">
        <v>9.9229999999999995E-3</v>
      </c>
      <c r="AX151" s="123">
        <v>7.4840000000000002E-3</v>
      </c>
      <c r="AY151" s="123">
        <v>7.4840000000000002E-3</v>
      </c>
      <c r="AZ151" s="123">
        <v>1.0505E-2</v>
      </c>
      <c r="BA151" s="124">
        <v>0</v>
      </c>
      <c r="BB151" s="124">
        <v>0</v>
      </c>
      <c r="BC151" s="127">
        <v>-2.4499999999999999E-4</v>
      </c>
      <c r="BD151" s="128">
        <v>8.6000000000000003E-5</v>
      </c>
      <c r="BE151" s="128">
        <v>1.07E-4</v>
      </c>
      <c r="BF151" s="124">
        <v>0</v>
      </c>
      <c r="BG151" s="128">
        <v>7.1100000000000004E-4</v>
      </c>
      <c r="BH151" s="128">
        <v>2.12E-4</v>
      </c>
      <c r="BI151" s="124">
        <v>0</v>
      </c>
      <c r="BJ151" s="128">
        <v>1.1869999999999999E-3</v>
      </c>
      <c r="BK151" s="124">
        <v>0</v>
      </c>
      <c r="BL151" s="124">
        <v>0</v>
      </c>
      <c r="BM151" s="127">
        <v>-4.6999999999999999E-4</v>
      </c>
      <c r="BN151" s="127">
        <v>-1.4E-5</v>
      </c>
      <c r="BO151" s="124">
        <v>0</v>
      </c>
      <c r="BP151" s="127">
        <v>-2.5019999999999999E-3</v>
      </c>
      <c r="BQ151" s="124">
        <v>0</v>
      </c>
      <c r="BR151" s="127">
        <v>-1.7200000000000001E-4</v>
      </c>
      <c r="BS151" s="127">
        <v>-2.8770000000000002E-3</v>
      </c>
      <c r="BT151" s="124">
        <v>0</v>
      </c>
      <c r="BU151" s="128">
        <v>8.7999999999999998E-5</v>
      </c>
      <c r="BV151" s="128">
        <v>2.4390000000000002E-3</v>
      </c>
      <c r="BW151" s="124">
        <v>0</v>
      </c>
      <c r="BX151" s="127">
        <v>-3.0209999999999998E-3</v>
      </c>
      <c r="BY151" s="127">
        <v>-7.9500000000000005E-3</v>
      </c>
      <c r="BZ151" s="123">
        <v>7.7595189999999994E-2</v>
      </c>
      <c r="CA151" s="123">
        <v>7.7595189999999994E-2</v>
      </c>
      <c r="CB151" s="123">
        <v>7.7595189999999994E-2</v>
      </c>
      <c r="CC151" s="123">
        <v>9.5303479999999996E-2</v>
      </c>
      <c r="CD151" s="123">
        <v>9.1946589999999995E-2</v>
      </c>
      <c r="CE151" s="123">
        <v>9.7899230000000004E-2</v>
      </c>
      <c r="CF151" s="123">
        <v>9.8880040000000002E-2</v>
      </c>
      <c r="CG151" s="123">
        <v>8.6832290000000006E-2</v>
      </c>
      <c r="CH151" s="123">
        <v>7.7106720000000004E-2</v>
      </c>
      <c r="CI151" s="123">
        <v>7.7302599999999999E-2</v>
      </c>
      <c r="CJ151" s="123">
        <v>6.0786149999999997E-2</v>
      </c>
      <c r="CK151" s="123">
        <v>6.6457459999999996E-2</v>
      </c>
      <c r="CL151" s="123">
        <v>7.0779330000000001E-2</v>
      </c>
      <c r="CM151" s="123">
        <v>8.1679130000000003E-2</v>
      </c>
      <c r="CN151" s="123">
        <v>7.2977559999999997E-2</v>
      </c>
      <c r="CO151" s="123">
        <v>6.5597699999999995E-2</v>
      </c>
      <c r="CP151" s="123">
        <v>0.11455182999999999</v>
      </c>
      <c r="CQ151" s="123">
        <v>0.13239561999999999</v>
      </c>
      <c r="CR151" s="123">
        <v>0.12917993</v>
      </c>
      <c r="CS151" s="123">
        <v>0.18092205</v>
      </c>
      <c r="CT151" s="123">
        <v>0.19003628</v>
      </c>
      <c r="CU151" s="123">
        <v>0.17444256999999999</v>
      </c>
      <c r="CV151" s="123">
        <v>0.12637082999999999</v>
      </c>
      <c r="CW151" s="123">
        <v>0.11461011</v>
      </c>
      <c r="CX151" s="123">
        <v>0.14599512000000001</v>
      </c>
      <c r="CY151" s="125">
        <v>46112</v>
      </c>
      <c r="CZ151" s="125">
        <v>46112</v>
      </c>
      <c r="DA151" s="125">
        <v>46112</v>
      </c>
      <c r="DB151" s="125">
        <v>46081</v>
      </c>
      <c r="DC151" s="125">
        <v>46053</v>
      </c>
      <c r="DD151" s="125">
        <v>46022</v>
      </c>
      <c r="DE151" s="125">
        <v>45991</v>
      </c>
      <c r="DF151" s="125">
        <v>45961</v>
      </c>
      <c r="DG151" s="125">
        <v>45930</v>
      </c>
      <c r="DH151" s="125">
        <v>45900</v>
      </c>
      <c r="DI151" s="125">
        <v>45869</v>
      </c>
      <c r="DJ151" s="125">
        <v>45838</v>
      </c>
      <c r="DK151" s="125">
        <v>45808</v>
      </c>
      <c r="DL151" s="125">
        <v>45777</v>
      </c>
      <c r="DM151" s="125">
        <v>45747</v>
      </c>
      <c r="DN151" s="125">
        <v>45716</v>
      </c>
      <c r="DO151" s="125">
        <v>45688</v>
      </c>
      <c r="DP151" s="125">
        <v>45657</v>
      </c>
      <c r="DQ151" s="125">
        <v>45626</v>
      </c>
      <c r="DR151" s="125">
        <v>45596</v>
      </c>
      <c r="DS151" s="125">
        <v>45565</v>
      </c>
      <c r="DT151" s="125">
        <v>45535</v>
      </c>
      <c r="DU151" s="125">
        <v>45504</v>
      </c>
      <c r="DV151" s="125">
        <v>45473</v>
      </c>
      <c r="DW151" s="125">
        <v>45443</v>
      </c>
      <c r="DX151" s="126" t="s">
        <v>150</v>
      </c>
      <c r="DY151" s="126" t="s">
        <v>150</v>
      </c>
      <c r="DZ151" s="126" t="s">
        <v>150</v>
      </c>
      <c r="EA151" s="126" t="s">
        <v>150</v>
      </c>
      <c r="EB151" s="126" t="s">
        <v>150</v>
      </c>
      <c r="EC151" s="126" t="s">
        <v>150</v>
      </c>
      <c r="ED151" s="126" t="s">
        <v>150</v>
      </c>
      <c r="EE151" s="126" t="s">
        <v>150</v>
      </c>
      <c r="EF151" s="126" t="s">
        <v>150</v>
      </c>
      <c r="EG151" s="126" t="s">
        <v>150</v>
      </c>
      <c r="EH151" s="126" t="s">
        <v>150</v>
      </c>
      <c r="EI151" s="126" t="s">
        <v>150</v>
      </c>
      <c r="EJ151" s="126" t="s">
        <v>150</v>
      </c>
      <c r="EK151" s="126" t="s">
        <v>150</v>
      </c>
      <c r="EL151" s="126" t="s">
        <v>150</v>
      </c>
      <c r="EM151" s="126" t="s">
        <v>150</v>
      </c>
      <c r="EN151" s="126" t="s">
        <v>150</v>
      </c>
      <c r="EO151" s="126" t="s">
        <v>150</v>
      </c>
      <c r="EP151" s="126" t="s">
        <v>150</v>
      </c>
      <c r="EQ151" s="126" t="s">
        <v>150</v>
      </c>
      <c r="ER151" s="126" t="s">
        <v>150</v>
      </c>
      <c r="ES151" s="126" t="s">
        <v>150</v>
      </c>
      <c r="ET151" s="126" t="s">
        <v>150</v>
      </c>
      <c r="EU151" s="126" t="s">
        <v>150</v>
      </c>
      <c r="EV151" s="126" t="s">
        <v>150</v>
      </c>
      <c r="EW151" s="126" t="s">
        <v>151</v>
      </c>
      <c r="EX151" s="126" t="s">
        <v>152</v>
      </c>
      <c r="EY151" s="123">
        <v>21587.067592399999</v>
      </c>
      <c r="EZ151" s="126" t="s">
        <v>161</v>
      </c>
      <c r="FA151" s="126" t="s">
        <v>144</v>
      </c>
      <c r="FB151" s="126" t="s">
        <v>144</v>
      </c>
      <c r="FC151" s="126" t="s">
        <v>144</v>
      </c>
      <c r="FD151" s="126" t="s">
        <v>144</v>
      </c>
      <c r="FE151" s="126" t="s">
        <v>144</v>
      </c>
      <c r="FF151" s="126" t="s">
        <v>144</v>
      </c>
      <c r="FG151" s="126" t="s">
        <v>144</v>
      </c>
      <c r="FH151" s="126" t="s">
        <v>144</v>
      </c>
      <c r="FI151" s="126" t="s">
        <v>144</v>
      </c>
      <c r="FJ151" s="126" t="s">
        <v>144</v>
      </c>
      <c r="FK151" s="126" t="s">
        <v>144</v>
      </c>
      <c r="FL151" s="126" t="s">
        <v>144</v>
      </c>
      <c r="FM151" s="126" t="s">
        <v>144</v>
      </c>
      <c r="FN151" s="126" t="s">
        <v>144</v>
      </c>
      <c r="FO151" s="126" t="s">
        <v>144</v>
      </c>
      <c r="FP151" s="126" t="s">
        <v>144</v>
      </c>
      <c r="FQ151" s="126" t="s">
        <v>144</v>
      </c>
      <c r="FR151" s="126" t="s">
        <v>144</v>
      </c>
      <c r="FS151" s="126" t="s">
        <v>144</v>
      </c>
      <c r="FT151" s="126" t="s">
        <v>144</v>
      </c>
      <c r="FU151" s="126" t="s">
        <v>144</v>
      </c>
      <c r="FV151" s="126" t="s">
        <v>144</v>
      </c>
      <c r="FW151" s="126" t="s">
        <v>144</v>
      </c>
      <c r="FX151" s="126" t="s">
        <v>144</v>
      </c>
      <c r="FY151" s="126" t="s">
        <v>144</v>
      </c>
      <c r="FZ151" s="126" t="s">
        <v>247</v>
      </c>
      <c r="GA151" s="126" t="s">
        <v>163</v>
      </c>
    </row>
    <row r="152" spans="1:183" ht="14.25" customHeight="1">
      <c r="A152" s="121">
        <v>150</v>
      </c>
      <c r="B152" s="121" t="s">
        <v>493</v>
      </c>
      <c r="C152" s="122">
        <v>6.9999999999999999E-6</v>
      </c>
      <c r="D152" s="122">
        <v>6.9999999999999999E-6</v>
      </c>
      <c r="E152" s="122">
        <v>6.9999999999999999E-6</v>
      </c>
      <c r="F152" s="122">
        <v>6.9999999999999999E-6</v>
      </c>
      <c r="G152" s="122">
        <v>6.9999999999999999E-6</v>
      </c>
      <c r="H152" s="122">
        <v>6.9999999999999999E-6</v>
      </c>
      <c r="I152" s="122">
        <v>7.9999999999999996E-6</v>
      </c>
      <c r="J152" s="122">
        <v>7.9999999999999996E-6</v>
      </c>
      <c r="K152" s="122">
        <v>6.9999999999999999E-6</v>
      </c>
      <c r="L152" s="122">
        <v>6.9999999999999999E-6</v>
      </c>
      <c r="M152" s="122">
        <v>6.9999999999999999E-6</v>
      </c>
      <c r="N152" s="122">
        <v>7.9999999999999996E-6</v>
      </c>
      <c r="O152" s="122">
        <v>7.9999999999999996E-6</v>
      </c>
      <c r="P152" s="122">
        <v>7.9999999999999996E-6</v>
      </c>
      <c r="Q152" s="122">
        <v>7.9999999999999996E-6</v>
      </c>
      <c r="R152" s="122">
        <v>7.9999999999999996E-6</v>
      </c>
      <c r="S152" s="122">
        <v>7.9999999999999996E-6</v>
      </c>
      <c r="T152" s="122">
        <v>7.9999999999999996E-6</v>
      </c>
      <c r="U152" s="122">
        <v>7.9999999999999996E-6</v>
      </c>
      <c r="V152" s="122">
        <v>7.9999999999999996E-6</v>
      </c>
      <c r="W152" s="122">
        <v>7.9999999999999996E-6</v>
      </c>
      <c r="X152" s="122">
        <v>7.9999999999999996E-6</v>
      </c>
      <c r="Y152" s="122">
        <v>7.9999999999999996E-6</v>
      </c>
      <c r="Z152" s="122">
        <v>7.9999999999999996E-6</v>
      </c>
      <c r="AA152" s="122">
        <v>7.9999999999999996E-6</v>
      </c>
      <c r="AB152" s="123">
        <v>5.091E-3</v>
      </c>
      <c r="AC152" s="123">
        <v>5.091E-3</v>
      </c>
      <c r="AD152" s="123">
        <v>5.091E-3</v>
      </c>
      <c r="AE152" s="123">
        <v>5.091E-3</v>
      </c>
      <c r="AF152" s="123">
        <v>5.091E-3</v>
      </c>
      <c r="AG152" s="123">
        <v>5.091E-3</v>
      </c>
      <c r="AH152" s="123">
        <v>6.019E-3</v>
      </c>
      <c r="AI152" s="123">
        <v>5.6620000000000004E-3</v>
      </c>
      <c r="AJ152" s="123">
        <v>5.2230000000000002E-3</v>
      </c>
      <c r="AK152" s="123">
        <v>5.2230000000000002E-3</v>
      </c>
      <c r="AL152" s="123">
        <v>5.2230000000000002E-3</v>
      </c>
      <c r="AM152" s="123">
        <v>5.476E-3</v>
      </c>
      <c r="AN152" s="123">
        <v>5.5589999999999997E-3</v>
      </c>
      <c r="AO152" s="123">
        <v>5.914E-3</v>
      </c>
      <c r="AP152" s="123">
        <v>5.914E-3</v>
      </c>
      <c r="AQ152" s="123">
        <v>6.0340000000000003E-3</v>
      </c>
      <c r="AR152" s="123">
        <v>6.0340000000000003E-3</v>
      </c>
      <c r="AS152" s="123">
        <v>6.0340000000000003E-3</v>
      </c>
      <c r="AT152" s="123">
        <v>6.0340000000000003E-3</v>
      </c>
      <c r="AU152" s="123">
        <v>6.0340000000000003E-3</v>
      </c>
      <c r="AV152" s="123">
        <v>6.0340000000000003E-3</v>
      </c>
      <c r="AW152" s="123">
        <v>6.1570000000000001E-3</v>
      </c>
      <c r="AX152" s="123">
        <v>6.1570000000000001E-3</v>
      </c>
      <c r="AY152" s="123">
        <v>6.1570000000000001E-3</v>
      </c>
      <c r="AZ152" s="123">
        <v>6.1570000000000001E-3</v>
      </c>
      <c r="BA152" s="124">
        <v>0</v>
      </c>
      <c r="BB152" s="124">
        <v>0</v>
      </c>
      <c r="BC152" s="124">
        <v>0</v>
      </c>
      <c r="BD152" s="124">
        <v>0</v>
      </c>
      <c r="BE152" s="124">
        <v>0</v>
      </c>
      <c r="BF152" s="127">
        <v>-9.2800000000000001E-4</v>
      </c>
      <c r="BG152" s="128">
        <v>3.57E-4</v>
      </c>
      <c r="BH152" s="128">
        <v>4.3899999999999999E-4</v>
      </c>
      <c r="BI152" s="124">
        <v>0</v>
      </c>
      <c r="BJ152" s="124">
        <v>0</v>
      </c>
      <c r="BK152" s="127">
        <v>-2.5300000000000002E-4</v>
      </c>
      <c r="BL152" s="127">
        <v>-8.2999999999999998E-5</v>
      </c>
      <c r="BM152" s="127">
        <v>-3.5500000000000001E-4</v>
      </c>
      <c r="BN152" s="124">
        <v>0</v>
      </c>
      <c r="BO152" s="127">
        <v>-1.2E-4</v>
      </c>
      <c r="BP152" s="124">
        <v>0</v>
      </c>
      <c r="BQ152" s="124">
        <v>0</v>
      </c>
      <c r="BR152" s="124">
        <v>0</v>
      </c>
      <c r="BS152" s="124">
        <v>0</v>
      </c>
      <c r="BT152" s="124">
        <v>0</v>
      </c>
      <c r="BU152" s="127">
        <v>-1.2300000000000001E-4</v>
      </c>
      <c r="BV152" s="124">
        <v>0</v>
      </c>
      <c r="BW152" s="124">
        <v>0</v>
      </c>
      <c r="BX152" s="124">
        <v>0</v>
      </c>
      <c r="BY152" s="124">
        <v>0</v>
      </c>
      <c r="BZ152" s="123">
        <v>6.5468529999999997E-2</v>
      </c>
      <c r="CA152" s="123">
        <v>6.5468529999999997E-2</v>
      </c>
      <c r="CB152" s="123">
        <v>6.5468529999999997E-2</v>
      </c>
      <c r="CC152" s="123">
        <v>7.7271859999999998E-2</v>
      </c>
      <c r="CD152" s="123">
        <v>7.5585349999999996E-2</v>
      </c>
      <c r="CE152" s="123">
        <v>8.1893690000000005E-2</v>
      </c>
      <c r="CF152" s="123">
        <v>9.7791489999999995E-2</v>
      </c>
      <c r="CG152" s="123">
        <v>9.1468729999999998E-2</v>
      </c>
      <c r="CH152" s="123">
        <v>7.8002779999999994E-2</v>
      </c>
      <c r="CI152" s="123">
        <v>7.8200950000000005E-2</v>
      </c>
      <c r="CJ152" s="123">
        <v>7.9850610000000002E-2</v>
      </c>
      <c r="CK152" s="123">
        <v>9.1529440000000004E-2</v>
      </c>
      <c r="CL152" s="123">
        <v>9.8959329999999998E-2</v>
      </c>
      <c r="CM152" s="123">
        <v>0.10864831</v>
      </c>
      <c r="CN152" s="123">
        <v>9.6768900000000005E-2</v>
      </c>
      <c r="CO152" s="123">
        <v>8.8748099999999996E-2</v>
      </c>
      <c r="CP152" s="123">
        <v>9.9282640000000005E-2</v>
      </c>
      <c r="CQ152" s="123">
        <v>0.11474794000000001</v>
      </c>
      <c r="CR152" s="123">
        <v>0.10926152</v>
      </c>
      <c r="CS152" s="123">
        <v>0.10904841</v>
      </c>
      <c r="CT152" s="123">
        <v>0.1145419</v>
      </c>
      <c r="CU152" s="123">
        <v>0.10823772</v>
      </c>
      <c r="CV152" s="123">
        <v>0.10396381</v>
      </c>
      <c r="CW152" s="123">
        <v>9.4288410000000003E-2</v>
      </c>
      <c r="CX152" s="123">
        <v>8.556801E-2</v>
      </c>
      <c r="CY152" s="125">
        <v>46112</v>
      </c>
      <c r="CZ152" s="125">
        <v>46112</v>
      </c>
      <c r="DA152" s="125">
        <v>46112</v>
      </c>
      <c r="DB152" s="125">
        <v>46081</v>
      </c>
      <c r="DC152" s="125">
        <v>46053</v>
      </c>
      <c r="DD152" s="125">
        <v>46022</v>
      </c>
      <c r="DE152" s="125">
        <v>45991</v>
      </c>
      <c r="DF152" s="125">
        <v>45961</v>
      </c>
      <c r="DG152" s="125">
        <v>45930</v>
      </c>
      <c r="DH152" s="125">
        <v>45900</v>
      </c>
      <c r="DI152" s="125">
        <v>45869</v>
      </c>
      <c r="DJ152" s="125">
        <v>45838</v>
      </c>
      <c r="DK152" s="125">
        <v>45808</v>
      </c>
      <c r="DL152" s="125">
        <v>45777</v>
      </c>
      <c r="DM152" s="125">
        <v>45747</v>
      </c>
      <c r="DN152" s="125">
        <v>45716</v>
      </c>
      <c r="DO152" s="125">
        <v>45688</v>
      </c>
      <c r="DP152" s="125">
        <v>45657</v>
      </c>
      <c r="DQ152" s="125">
        <v>45626</v>
      </c>
      <c r="DR152" s="125">
        <v>45596</v>
      </c>
      <c r="DS152" s="125">
        <v>45565</v>
      </c>
      <c r="DT152" s="125">
        <v>45535</v>
      </c>
      <c r="DU152" s="125">
        <v>45504</v>
      </c>
      <c r="DV152" s="125">
        <v>45473</v>
      </c>
      <c r="DW152" s="125">
        <v>45443</v>
      </c>
      <c r="DX152" s="126" t="s">
        <v>150</v>
      </c>
      <c r="DY152" s="126" t="s">
        <v>150</v>
      </c>
      <c r="DZ152" s="126" t="s">
        <v>150</v>
      </c>
      <c r="EA152" s="126" t="s">
        <v>150</v>
      </c>
      <c r="EB152" s="126" t="s">
        <v>150</v>
      </c>
      <c r="EC152" s="126" t="s">
        <v>150</v>
      </c>
      <c r="ED152" s="126" t="s">
        <v>150</v>
      </c>
      <c r="EE152" s="126" t="s">
        <v>150</v>
      </c>
      <c r="EF152" s="126" t="s">
        <v>150</v>
      </c>
      <c r="EG152" s="126" t="s">
        <v>150</v>
      </c>
      <c r="EH152" s="126" t="s">
        <v>150</v>
      </c>
      <c r="EI152" s="126" t="s">
        <v>150</v>
      </c>
      <c r="EJ152" s="126" t="s">
        <v>150</v>
      </c>
      <c r="EK152" s="126" t="s">
        <v>150</v>
      </c>
      <c r="EL152" s="126" t="s">
        <v>150</v>
      </c>
      <c r="EM152" s="126" t="s">
        <v>150</v>
      </c>
      <c r="EN152" s="126" t="s">
        <v>150</v>
      </c>
      <c r="EO152" s="126" t="s">
        <v>150</v>
      </c>
      <c r="EP152" s="126" t="s">
        <v>150</v>
      </c>
      <c r="EQ152" s="126" t="s">
        <v>150</v>
      </c>
      <c r="ER152" s="126" t="s">
        <v>150</v>
      </c>
      <c r="ES152" s="126" t="s">
        <v>150</v>
      </c>
      <c r="ET152" s="126" t="s">
        <v>150</v>
      </c>
      <c r="EU152" s="126" t="s">
        <v>150</v>
      </c>
      <c r="EV152" s="126" t="s">
        <v>150</v>
      </c>
      <c r="EW152" s="126" t="s">
        <v>151</v>
      </c>
      <c r="EX152" s="126" t="s">
        <v>152</v>
      </c>
      <c r="EY152" s="123">
        <v>17049.827647239999</v>
      </c>
      <c r="EZ152" s="126" t="s">
        <v>165</v>
      </c>
      <c r="FA152" s="126" t="s">
        <v>157</v>
      </c>
      <c r="FB152" s="126" t="s">
        <v>157</v>
      </c>
      <c r="FC152" s="126" t="s">
        <v>157</v>
      </c>
      <c r="FD152" s="126" t="s">
        <v>157</v>
      </c>
      <c r="FE152" s="126" t="s">
        <v>157</v>
      </c>
      <c r="FF152" s="126" t="s">
        <v>157</v>
      </c>
      <c r="FG152" s="126" t="s">
        <v>157</v>
      </c>
      <c r="FH152" s="126" t="s">
        <v>157</v>
      </c>
      <c r="FI152" s="126" t="s">
        <v>157</v>
      </c>
      <c r="FJ152" s="126" t="s">
        <v>157</v>
      </c>
      <c r="FK152" s="126" t="s">
        <v>157</v>
      </c>
      <c r="FL152" s="126" t="s">
        <v>157</v>
      </c>
      <c r="FM152" s="126" t="s">
        <v>157</v>
      </c>
      <c r="FN152" s="126" t="s">
        <v>157</v>
      </c>
      <c r="FO152" s="126" t="s">
        <v>157</v>
      </c>
      <c r="FP152" s="126" t="s">
        <v>157</v>
      </c>
      <c r="FQ152" s="126" t="s">
        <v>157</v>
      </c>
      <c r="FR152" s="126" t="s">
        <v>157</v>
      </c>
      <c r="FS152" s="126" t="s">
        <v>157</v>
      </c>
      <c r="FT152" s="126" t="s">
        <v>144</v>
      </c>
      <c r="FU152" s="126" t="s">
        <v>144</v>
      </c>
      <c r="FV152" s="126" t="s">
        <v>144</v>
      </c>
      <c r="FW152" s="126" t="s">
        <v>144</v>
      </c>
      <c r="FX152" s="126" t="s">
        <v>144</v>
      </c>
      <c r="FY152" s="126" t="s">
        <v>144</v>
      </c>
      <c r="FZ152" s="126" t="s">
        <v>328</v>
      </c>
      <c r="GA152" s="126" t="s">
        <v>329</v>
      </c>
    </row>
    <row r="153" spans="1:183" ht="14.25" customHeight="1">
      <c r="A153" s="121">
        <v>151</v>
      </c>
      <c r="B153" s="121" t="s">
        <v>494</v>
      </c>
      <c r="C153" s="122">
        <v>6.9999999999999999E-6</v>
      </c>
      <c r="D153" s="122">
        <v>6.9999999999999999E-6</v>
      </c>
      <c r="E153" s="122">
        <v>6.9999999999999999E-6</v>
      </c>
      <c r="F153" s="122">
        <v>6.9999999999999999E-6</v>
      </c>
      <c r="G153" s="122">
        <v>6.9999999999999999E-6</v>
      </c>
      <c r="H153" s="122">
        <v>6.9999999999999999E-6</v>
      </c>
      <c r="I153" s="122">
        <v>6.9999999999999999E-6</v>
      </c>
      <c r="J153" s="122">
        <v>6.9999999999999999E-6</v>
      </c>
      <c r="K153" s="122">
        <v>6.9999999999999999E-6</v>
      </c>
      <c r="L153" s="122">
        <v>6.9999999999999999E-6</v>
      </c>
      <c r="M153" s="122">
        <v>6.9999999999999999E-6</v>
      </c>
      <c r="N153" s="122">
        <v>6.9999999999999999E-6</v>
      </c>
      <c r="O153" s="122">
        <v>6.9999999999999999E-6</v>
      </c>
      <c r="P153" s="122">
        <v>6.9999999999999999E-6</v>
      </c>
      <c r="Q153" s="122">
        <v>6.0000000000000002E-6</v>
      </c>
      <c r="R153" s="122">
        <v>6.0000000000000002E-6</v>
      </c>
      <c r="S153" s="122">
        <v>6.0000000000000002E-6</v>
      </c>
      <c r="T153" s="122">
        <v>6.0000000000000002E-6</v>
      </c>
      <c r="U153" s="122">
        <v>6.0000000000000002E-6</v>
      </c>
      <c r="V153" s="122">
        <v>6.0000000000000002E-6</v>
      </c>
      <c r="W153" s="122">
        <v>6.0000000000000002E-6</v>
      </c>
      <c r="X153" s="122">
        <v>6.0000000000000002E-6</v>
      </c>
      <c r="Y153" s="122">
        <v>6.0000000000000002E-6</v>
      </c>
      <c r="Z153" s="122">
        <v>6.0000000000000002E-6</v>
      </c>
      <c r="AA153" s="122">
        <v>6.0000000000000002E-6</v>
      </c>
      <c r="AB153" s="123">
        <v>4.9119999999999997E-3</v>
      </c>
      <c r="AC153" s="123">
        <v>4.9119999999999997E-3</v>
      </c>
      <c r="AD153" s="123">
        <v>4.9119999999999997E-3</v>
      </c>
      <c r="AE153" s="123">
        <v>4.9119999999999997E-3</v>
      </c>
      <c r="AF153" s="123">
        <v>4.9119999999999997E-3</v>
      </c>
      <c r="AG153" s="123">
        <v>4.9119999999999997E-3</v>
      </c>
      <c r="AH153" s="123">
        <v>4.9119999999999997E-3</v>
      </c>
      <c r="AI153" s="123">
        <v>4.9119999999999997E-3</v>
      </c>
      <c r="AJ153" s="123">
        <v>4.9119999999999997E-3</v>
      </c>
      <c r="AK153" s="123">
        <v>4.9119999999999997E-3</v>
      </c>
      <c r="AL153" s="123">
        <v>4.9119999999999997E-3</v>
      </c>
      <c r="AM153" s="123">
        <v>4.9119999999999997E-3</v>
      </c>
      <c r="AN153" s="123">
        <v>4.9119999999999997E-3</v>
      </c>
      <c r="AO153" s="123">
        <v>4.9119999999999997E-3</v>
      </c>
      <c r="AP153" s="123">
        <v>4.1830000000000001E-3</v>
      </c>
      <c r="AQ153" s="123">
        <v>4.1830000000000001E-3</v>
      </c>
      <c r="AR153" s="123">
        <v>4.1830000000000001E-3</v>
      </c>
      <c r="AS153" s="123">
        <v>4.1830000000000001E-3</v>
      </c>
      <c r="AT153" s="123">
        <v>4.1830000000000001E-3</v>
      </c>
      <c r="AU153" s="123">
        <v>4.1830000000000001E-3</v>
      </c>
      <c r="AV153" s="123">
        <v>4.1830000000000001E-3</v>
      </c>
      <c r="AW153" s="123">
        <v>4.1830000000000001E-3</v>
      </c>
      <c r="AX153" s="123">
        <v>4.1830000000000001E-3</v>
      </c>
      <c r="AY153" s="123">
        <v>4.1830000000000001E-3</v>
      </c>
      <c r="AZ153" s="123">
        <v>4.1830000000000001E-3</v>
      </c>
      <c r="BA153" s="124">
        <v>0</v>
      </c>
      <c r="BB153" s="124">
        <v>0</v>
      </c>
      <c r="BC153" s="124">
        <v>0</v>
      </c>
      <c r="BD153" s="124">
        <v>0</v>
      </c>
      <c r="BE153" s="124">
        <v>0</v>
      </c>
      <c r="BF153" s="124">
        <v>0</v>
      </c>
      <c r="BG153" s="124">
        <v>0</v>
      </c>
      <c r="BH153" s="124">
        <v>0</v>
      </c>
      <c r="BI153" s="124">
        <v>0</v>
      </c>
      <c r="BJ153" s="124">
        <v>0</v>
      </c>
      <c r="BK153" s="124">
        <v>0</v>
      </c>
      <c r="BL153" s="124">
        <v>0</v>
      </c>
      <c r="BM153" s="124">
        <v>0</v>
      </c>
      <c r="BN153" s="128">
        <v>7.2900000000000005E-4</v>
      </c>
      <c r="BO153" s="124">
        <v>0</v>
      </c>
      <c r="BP153" s="124">
        <v>0</v>
      </c>
      <c r="BQ153" s="124">
        <v>0</v>
      </c>
      <c r="BR153" s="124">
        <v>0</v>
      </c>
      <c r="BS153" s="124">
        <v>0</v>
      </c>
      <c r="BT153" s="124">
        <v>0</v>
      </c>
      <c r="BU153" s="124">
        <v>0</v>
      </c>
      <c r="BV153" s="124">
        <v>0</v>
      </c>
      <c r="BW153" s="124">
        <v>0</v>
      </c>
      <c r="BX153" s="124">
        <v>0</v>
      </c>
      <c r="BY153" s="124">
        <v>0</v>
      </c>
      <c r="BZ153" s="123">
        <v>9.0240189999999998E-2</v>
      </c>
      <c r="CA153" s="123">
        <v>9.0240189999999998E-2</v>
      </c>
      <c r="CB153" s="123">
        <v>9.0240189999999998E-2</v>
      </c>
      <c r="CC153" s="123">
        <v>9.0240189999999998E-2</v>
      </c>
      <c r="CD153" s="123">
        <v>9.0240189999999998E-2</v>
      </c>
      <c r="CE153" s="123">
        <v>9.0240189999999998E-2</v>
      </c>
      <c r="CF153" s="123">
        <v>9.0240189999999998E-2</v>
      </c>
      <c r="CG153" s="123">
        <v>9.0240189999999998E-2</v>
      </c>
      <c r="CH153" s="123">
        <v>9.0240189999999998E-2</v>
      </c>
      <c r="CI153" s="123">
        <v>9.0240189999999998E-2</v>
      </c>
      <c r="CJ153" s="123">
        <v>9.0240189999999998E-2</v>
      </c>
      <c r="CK153" s="123">
        <v>9.0240189999999998E-2</v>
      </c>
      <c r="CL153" s="123">
        <v>9.0240189999999998E-2</v>
      </c>
      <c r="CM153" s="123">
        <v>9.0240189999999998E-2</v>
      </c>
      <c r="CN153" s="123">
        <v>5.8998090000000003E-2</v>
      </c>
      <c r="CO153" s="123">
        <v>5.8998090000000003E-2</v>
      </c>
      <c r="CP153" s="123">
        <v>5.8998090000000003E-2</v>
      </c>
      <c r="CQ153" s="123">
        <v>5.8998090000000003E-2</v>
      </c>
      <c r="CR153" s="123">
        <v>5.8998090000000003E-2</v>
      </c>
      <c r="CS153" s="123">
        <v>5.8998090000000003E-2</v>
      </c>
      <c r="CT153" s="123">
        <v>5.8998090000000003E-2</v>
      </c>
      <c r="CU153" s="123">
        <v>5.8998090000000003E-2</v>
      </c>
      <c r="CV153" s="123">
        <v>5.8998090000000003E-2</v>
      </c>
      <c r="CW153" s="123">
        <v>5.8998090000000003E-2</v>
      </c>
      <c r="CX153" s="123">
        <v>5.8998090000000003E-2</v>
      </c>
      <c r="CY153" s="125">
        <v>45777</v>
      </c>
      <c r="CZ153" s="125">
        <v>45777</v>
      </c>
      <c r="DA153" s="125">
        <v>45777</v>
      </c>
      <c r="DB153" s="125">
        <v>45777</v>
      </c>
      <c r="DC153" s="125">
        <v>45777</v>
      </c>
      <c r="DD153" s="125">
        <v>45777</v>
      </c>
      <c r="DE153" s="125">
        <v>45777</v>
      </c>
      <c r="DF153" s="125">
        <v>45777</v>
      </c>
      <c r="DG153" s="125">
        <v>45777</v>
      </c>
      <c r="DH153" s="125">
        <v>45777</v>
      </c>
      <c r="DI153" s="125">
        <v>45777</v>
      </c>
      <c r="DJ153" s="125">
        <v>45777</v>
      </c>
      <c r="DK153" s="125">
        <v>45777</v>
      </c>
      <c r="DL153" s="125">
        <v>45777</v>
      </c>
      <c r="DM153" s="125">
        <v>45412</v>
      </c>
      <c r="DN153" s="125">
        <v>45412</v>
      </c>
      <c r="DO153" s="125">
        <v>45412</v>
      </c>
      <c r="DP153" s="125">
        <v>45412</v>
      </c>
      <c r="DQ153" s="125">
        <v>45412</v>
      </c>
      <c r="DR153" s="125">
        <v>45412</v>
      </c>
      <c r="DS153" s="125">
        <v>45412</v>
      </c>
      <c r="DT153" s="125">
        <v>45412</v>
      </c>
      <c r="DU153" s="125">
        <v>45412</v>
      </c>
      <c r="DV153" s="125">
        <v>45412</v>
      </c>
      <c r="DW153" s="125">
        <v>45412</v>
      </c>
      <c r="DX153" s="126" t="s">
        <v>150</v>
      </c>
      <c r="DY153" s="126" t="s">
        <v>150</v>
      </c>
      <c r="DZ153" s="126" t="s">
        <v>150</v>
      </c>
      <c r="EA153" s="126" t="s">
        <v>150</v>
      </c>
      <c r="EB153" s="126" t="s">
        <v>150</v>
      </c>
      <c r="EC153" s="126" t="s">
        <v>150</v>
      </c>
      <c r="ED153" s="126" t="s">
        <v>150</v>
      </c>
      <c r="EE153" s="126" t="s">
        <v>150</v>
      </c>
      <c r="EF153" s="126" t="s">
        <v>150</v>
      </c>
      <c r="EG153" s="126" t="s">
        <v>150</v>
      </c>
      <c r="EH153" s="126" t="s">
        <v>150</v>
      </c>
      <c r="EI153" s="126" t="s">
        <v>150</v>
      </c>
      <c r="EJ153" s="126" t="s">
        <v>150</v>
      </c>
      <c r="EK153" s="126" t="s">
        <v>150</v>
      </c>
      <c r="EL153" s="126" t="s">
        <v>150</v>
      </c>
      <c r="EM153" s="126" t="s">
        <v>150</v>
      </c>
      <c r="EN153" s="126" t="s">
        <v>150</v>
      </c>
      <c r="EO153" s="126" t="s">
        <v>150</v>
      </c>
      <c r="EP153" s="126" t="s">
        <v>150</v>
      </c>
      <c r="EQ153" s="126" t="s">
        <v>150</v>
      </c>
      <c r="ER153" s="126" t="s">
        <v>150</v>
      </c>
      <c r="ES153" s="126" t="s">
        <v>150</v>
      </c>
      <c r="ET153" s="126" t="s">
        <v>150</v>
      </c>
      <c r="EU153" s="126" t="s">
        <v>150</v>
      </c>
      <c r="EV153" s="126" t="s">
        <v>150</v>
      </c>
      <c r="EW153" s="126" t="s">
        <v>151</v>
      </c>
      <c r="EX153" s="126" t="s">
        <v>173</v>
      </c>
      <c r="EY153" s="123">
        <v>47284.522693270002</v>
      </c>
      <c r="EZ153" s="126" t="s">
        <v>156</v>
      </c>
      <c r="FA153" s="126" t="s">
        <v>144</v>
      </c>
      <c r="FB153" s="126" t="s">
        <v>144</v>
      </c>
      <c r="FC153" s="126" t="s">
        <v>144</v>
      </c>
      <c r="FD153" s="126" t="s">
        <v>144</v>
      </c>
      <c r="FE153" s="126" t="s">
        <v>144</v>
      </c>
      <c r="FF153" s="126" t="s">
        <v>144</v>
      </c>
      <c r="FG153" s="126" t="s">
        <v>144</v>
      </c>
      <c r="FH153" s="126" t="s">
        <v>144</v>
      </c>
      <c r="FI153" s="126" t="s">
        <v>144</v>
      </c>
      <c r="FJ153" s="126" t="s">
        <v>144</v>
      </c>
      <c r="FK153" s="126" t="s">
        <v>144</v>
      </c>
      <c r="FL153" s="126" t="s">
        <v>144</v>
      </c>
      <c r="FM153" s="126" t="s">
        <v>144</v>
      </c>
      <c r="FN153" s="126" t="s">
        <v>144</v>
      </c>
      <c r="FO153" s="126" t="s">
        <v>144</v>
      </c>
      <c r="FP153" s="126" t="s">
        <v>144</v>
      </c>
      <c r="FQ153" s="126" t="s">
        <v>144</v>
      </c>
      <c r="FR153" s="126" t="s">
        <v>144</v>
      </c>
      <c r="FS153" s="126" t="s">
        <v>144</v>
      </c>
      <c r="FT153" s="126" t="s">
        <v>144</v>
      </c>
      <c r="FU153" s="126" t="s">
        <v>144</v>
      </c>
      <c r="FV153" s="126" t="s">
        <v>144</v>
      </c>
      <c r="FW153" s="126" t="s">
        <v>144</v>
      </c>
      <c r="FX153" s="126" t="s">
        <v>144</v>
      </c>
      <c r="FY153" s="126" t="s">
        <v>144</v>
      </c>
      <c r="FZ153" s="126" t="s">
        <v>415</v>
      </c>
      <c r="GA153" s="126" t="s">
        <v>416</v>
      </c>
    </row>
    <row r="154" spans="1:183" ht="14.25" customHeight="1">
      <c r="A154" s="121">
        <v>152</v>
      </c>
      <c r="B154" s="121" t="s">
        <v>495</v>
      </c>
      <c r="C154" s="122">
        <v>6.9999999999999999E-6</v>
      </c>
      <c r="D154" s="122">
        <v>6.9999999999999999E-6</v>
      </c>
      <c r="E154" s="122">
        <v>6.9999999999999999E-6</v>
      </c>
      <c r="F154" s="122">
        <v>6.0000000000000002E-6</v>
      </c>
      <c r="G154" s="122">
        <v>6.9999999999999999E-6</v>
      </c>
      <c r="H154" s="122">
        <v>9.0000000000000002E-6</v>
      </c>
      <c r="I154" s="122">
        <v>9.0000000000000002E-6</v>
      </c>
      <c r="J154" s="122">
        <v>9.0000000000000002E-6</v>
      </c>
      <c r="K154" s="122">
        <v>7.9999999999999996E-6</v>
      </c>
      <c r="L154" s="122">
        <v>7.9999999999999996E-6</v>
      </c>
      <c r="M154" s="122">
        <v>6.9999999999999999E-6</v>
      </c>
      <c r="N154" s="122">
        <v>6.9999999999999999E-6</v>
      </c>
      <c r="O154" s="122">
        <v>6.0000000000000002E-6</v>
      </c>
      <c r="P154" s="122">
        <v>7.9999999999999996E-6</v>
      </c>
      <c r="Q154" s="122">
        <v>1.0000000000000001E-5</v>
      </c>
      <c r="R154" s="122">
        <v>1.2E-5</v>
      </c>
      <c r="S154" s="122">
        <v>1.2E-5</v>
      </c>
      <c r="T154" s="122">
        <v>3.0000000000000001E-6</v>
      </c>
      <c r="U154" s="122">
        <v>3.0000000000000001E-6</v>
      </c>
      <c r="V154" s="122">
        <v>3.0000000000000001E-6</v>
      </c>
      <c r="W154" s="122">
        <v>3.0000000000000001E-6</v>
      </c>
      <c r="X154" s="122">
        <v>6.0000000000000002E-6</v>
      </c>
      <c r="Y154" s="122">
        <v>6.9999999999999999E-6</v>
      </c>
      <c r="Z154" s="122">
        <v>6.9999999999999999E-6</v>
      </c>
      <c r="AA154" s="122">
        <v>6.9999999999999999E-6</v>
      </c>
      <c r="AB154" s="123">
        <v>4.8809999999999999E-3</v>
      </c>
      <c r="AC154" s="123">
        <v>4.8809999999999999E-3</v>
      </c>
      <c r="AD154" s="123">
        <v>4.8809999999999999E-3</v>
      </c>
      <c r="AE154" s="123">
        <v>4.3210000000000002E-3</v>
      </c>
      <c r="AF154" s="123">
        <v>5.3880000000000004E-3</v>
      </c>
      <c r="AG154" s="123">
        <v>6.1970000000000003E-3</v>
      </c>
      <c r="AH154" s="123">
        <v>6.5189999999999996E-3</v>
      </c>
      <c r="AI154" s="123">
        <v>6.5189999999999996E-3</v>
      </c>
      <c r="AJ154" s="123">
        <v>5.8079999999999998E-3</v>
      </c>
      <c r="AK154" s="123">
        <v>5.9769999999999997E-3</v>
      </c>
      <c r="AL154" s="123">
        <v>5.2469999999999999E-3</v>
      </c>
      <c r="AM154" s="123">
        <v>5.2469999999999999E-3</v>
      </c>
      <c r="AN154" s="123">
        <v>4.2440000000000004E-3</v>
      </c>
      <c r="AO154" s="123">
        <v>5.738E-3</v>
      </c>
      <c r="AP154" s="123">
        <v>7.6169999999999996E-3</v>
      </c>
      <c r="AQ154" s="123">
        <v>8.9840000000000007E-3</v>
      </c>
      <c r="AR154" s="123">
        <v>8.9840000000000007E-3</v>
      </c>
      <c r="AS154" s="123">
        <v>2.3410000000000002E-3</v>
      </c>
      <c r="AT154" s="123">
        <v>2.3960000000000001E-3</v>
      </c>
      <c r="AU154" s="123">
        <v>2.3960000000000001E-3</v>
      </c>
      <c r="AV154" s="123">
        <v>2.3340000000000001E-3</v>
      </c>
      <c r="AW154" s="123">
        <v>4.5399999999999998E-3</v>
      </c>
      <c r="AX154" s="123">
        <v>4.8640000000000003E-3</v>
      </c>
      <c r="AY154" s="123">
        <v>5.1269999999999996E-3</v>
      </c>
      <c r="AZ154" s="123">
        <v>4.7479999999999996E-3</v>
      </c>
      <c r="BA154" s="124">
        <v>0</v>
      </c>
      <c r="BB154" s="124">
        <v>0</v>
      </c>
      <c r="BC154" s="128">
        <v>5.5999999999999995E-4</v>
      </c>
      <c r="BD154" s="127">
        <v>-1.067E-3</v>
      </c>
      <c r="BE154" s="127">
        <v>-8.0900000000000004E-4</v>
      </c>
      <c r="BF154" s="127">
        <v>-3.2200000000000002E-4</v>
      </c>
      <c r="BG154" s="124">
        <v>0</v>
      </c>
      <c r="BH154" s="128">
        <v>7.1100000000000004E-4</v>
      </c>
      <c r="BI154" s="127">
        <v>-1.6899999999999999E-4</v>
      </c>
      <c r="BJ154" s="128">
        <v>7.2999999999999996E-4</v>
      </c>
      <c r="BK154" s="124">
        <v>0</v>
      </c>
      <c r="BL154" s="128">
        <v>1.003E-3</v>
      </c>
      <c r="BM154" s="127">
        <v>-1.4940000000000001E-3</v>
      </c>
      <c r="BN154" s="127">
        <v>-1.879E-3</v>
      </c>
      <c r="BO154" s="127">
        <v>-1.3669999999999999E-3</v>
      </c>
      <c r="BP154" s="124">
        <v>0</v>
      </c>
      <c r="BQ154" s="128">
        <v>6.6429999999999996E-3</v>
      </c>
      <c r="BR154" s="127">
        <v>-5.5000000000000002E-5</v>
      </c>
      <c r="BS154" s="124">
        <v>0</v>
      </c>
      <c r="BT154" s="128">
        <v>6.2000000000000003E-5</v>
      </c>
      <c r="BU154" s="127">
        <v>-2.2060000000000001E-3</v>
      </c>
      <c r="BV154" s="127">
        <v>-3.2400000000000001E-4</v>
      </c>
      <c r="BW154" s="127">
        <v>-2.63E-4</v>
      </c>
      <c r="BX154" s="128">
        <v>3.79E-4</v>
      </c>
      <c r="BY154" s="128">
        <v>2.0990000000000002E-3</v>
      </c>
      <c r="BZ154" s="123">
        <v>6.2768000000000004E-2</v>
      </c>
      <c r="CA154" s="123">
        <v>6.2768000000000004E-2</v>
      </c>
      <c r="CB154" s="123">
        <v>6.2768000000000004E-2</v>
      </c>
      <c r="CC154" s="123">
        <v>6.5584699999999996E-2</v>
      </c>
      <c r="CD154" s="123">
        <v>7.9994869999999996E-2</v>
      </c>
      <c r="CE154" s="123">
        <v>9.9684780000000001E-2</v>
      </c>
      <c r="CF154" s="123">
        <v>0.10591505</v>
      </c>
      <c r="CG154" s="123">
        <v>0.10531343</v>
      </c>
      <c r="CH154" s="123">
        <v>8.6739449999999996E-2</v>
      </c>
      <c r="CI154" s="123">
        <v>8.9490150000000004E-2</v>
      </c>
      <c r="CJ154" s="123">
        <v>8.0217529999999995E-2</v>
      </c>
      <c r="CK154" s="123">
        <v>8.7701790000000002E-2</v>
      </c>
      <c r="CL154" s="123">
        <v>7.555017E-2</v>
      </c>
      <c r="CM154" s="123">
        <v>0.10541494999999999</v>
      </c>
      <c r="CN154" s="123">
        <v>0.12463454</v>
      </c>
      <c r="CO154" s="123">
        <v>0.13213670999999999</v>
      </c>
      <c r="CP154" s="123">
        <v>0.14782155</v>
      </c>
      <c r="CQ154" s="123">
        <v>4.4518549999999997E-2</v>
      </c>
      <c r="CR154" s="123">
        <v>4.3301289999999999E-2</v>
      </c>
      <c r="CS154" s="123">
        <v>4.3301289999999999E-2</v>
      </c>
      <c r="CT154" s="123">
        <v>4.4305730000000002E-2</v>
      </c>
      <c r="CU154" s="123">
        <v>7.9811480000000004E-2</v>
      </c>
      <c r="CV154" s="123">
        <v>8.2130910000000001E-2</v>
      </c>
      <c r="CW154" s="123">
        <v>7.8514970000000003E-2</v>
      </c>
      <c r="CX154" s="123">
        <v>6.5986180000000005E-2</v>
      </c>
      <c r="CY154" s="125">
        <v>46112</v>
      </c>
      <c r="CZ154" s="125">
        <v>46112</v>
      </c>
      <c r="DA154" s="125">
        <v>46112</v>
      </c>
      <c r="DB154" s="125">
        <v>46081</v>
      </c>
      <c r="DC154" s="125">
        <v>46053</v>
      </c>
      <c r="DD154" s="125">
        <v>46022</v>
      </c>
      <c r="DE154" s="125">
        <v>45991</v>
      </c>
      <c r="DF154" s="125">
        <v>45961</v>
      </c>
      <c r="DG154" s="125">
        <v>45930</v>
      </c>
      <c r="DH154" s="125">
        <v>45900</v>
      </c>
      <c r="DI154" s="125">
        <v>45869</v>
      </c>
      <c r="DJ154" s="125">
        <v>45838</v>
      </c>
      <c r="DK154" s="125">
        <v>45808</v>
      </c>
      <c r="DL154" s="125">
        <v>45777</v>
      </c>
      <c r="DM154" s="125">
        <v>45747</v>
      </c>
      <c r="DN154" s="125">
        <v>45716</v>
      </c>
      <c r="DO154" s="125">
        <v>45688</v>
      </c>
      <c r="DP154" s="125">
        <v>45657</v>
      </c>
      <c r="DQ154" s="125">
        <v>45596</v>
      </c>
      <c r="DR154" s="125">
        <v>45596</v>
      </c>
      <c r="DS154" s="125">
        <v>45565</v>
      </c>
      <c r="DT154" s="125">
        <v>45535</v>
      </c>
      <c r="DU154" s="125">
        <v>45504</v>
      </c>
      <c r="DV154" s="125">
        <v>45473</v>
      </c>
      <c r="DW154" s="125">
        <v>45443</v>
      </c>
      <c r="DX154" s="126" t="s">
        <v>150</v>
      </c>
      <c r="DY154" s="126" t="s">
        <v>150</v>
      </c>
      <c r="DZ154" s="126" t="s">
        <v>150</v>
      </c>
      <c r="EA154" s="126" t="s">
        <v>150</v>
      </c>
      <c r="EB154" s="126" t="s">
        <v>150</v>
      </c>
      <c r="EC154" s="126" t="s">
        <v>150</v>
      </c>
      <c r="ED154" s="126" t="s">
        <v>150</v>
      </c>
      <c r="EE154" s="126" t="s">
        <v>150</v>
      </c>
      <c r="EF154" s="126" t="s">
        <v>150</v>
      </c>
      <c r="EG154" s="126" t="s">
        <v>150</v>
      </c>
      <c r="EH154" s="126" t="s">
        <v>150</v>
      </c>
      <c r="EI154" s="126" t="s">
        <v>150</v>
      </c>
      <c r="EJ154" s="126" t="s">
        <v>150</v>
      </c>
      <c r="EK154" s="126" t="s">
        <v>150</v>
      </c>
      <c r="EL154" s="126" t="s">
        <v>150</v>
      </c>
      <c r="EM154" s="126" t="s">
        <v>150</v>
      </c>
      <c r="EN154" s="126" t="s">
        <v>150</v>
      </c>
      <c r="EO154" s="126" t="s">
        <v>150</v>
      </c>
      <c r="EP154" s="126" t="s">
        <v>150</v>
      </c>
      <c r="EQ154" s="126" t="s">
        <v>150</v>
      </c>
      <c r="ER154" s="126" t="s">
        <v>150</v>
      </c>
      <c r="ES154" s="126" t="s">
        <v>150</v>
      </c>
      <c r="ET154" s="126" t="s">
        <v>150</v>
      </c>
      <c r="EU154" s="126" t="s">
        <v>150</v>
      </c>
      <c r="EV154" s="126" t="s">
        <v>150</v>
      </c>
      <c r="EW154" s="126" t="s">
        <v>151</v>
      </c>
      <c r="EX154" s="126" t="s">
        <v>152</v>
      </c>
      <c r="EY154" s="123">
        <v>43142.956528729999</v>
      </c>
      <c r="EZ154" s="126" t="s">
        <v>178</v>
      </c>
      <c r="FA154" s="126" t="s">
        <v>144</v>
      </c>
      <c r="FB154" s="126" t="s">
        <v>144</v>
      </c>
      <c r="FC154" s="126" t="s">
        <v>144</v>
      </c>
      <c r="FD154" s="126" t="s">
        <v>144</v>
      </c>
      <c r="FE154" s="126" t="s">
        <v>144</v>
      </c>
      <c r="FF154" s="126" t="s">
        <v>144</v>
      </c>
      <c r="FG154" s="126" t="s">
        <v>144</v>
      </c>
      <c r="FH154" s="126" t="s">
        <v>144</v>
      </c>
      <c r="FI154" s="126" t="s">
        <v>144</v>
      </c>
      <c r="FJ154" s="126" t="s">
        <v>144</v>
      </c>
      <c r="FK154" s="126" t="s">
        <v>144</v>
      </c>
      <c r="FL154" s="126" t="s">
        <v>144</v>
      </c>
      <c r="FM154" s="126" t="s">
        <v>144</v>
      </c>
      <c r="FN154" s="126" t="s">
        <v>144</v>
      </c>
      <c r="FO154" s="126" t="s">
        <v>144</v>
      </c>
      <c r="FP154" s="126" t="s">
        <v>157</v>
      </c>
      <c r="FQ154" s="126" t="s">
        <v>157</v>
      </c>
      <c r="FR154" s="126" t="s">
        <v>157</v>
      </c>
      <c r="FS154" s="126" t="s">
        <v>144</v>
      </c>
      <c r="FT154" s="126" t="s">
        <v>144</v>
      </c>
      <c r="FU154" s="126" t="s">
        <v>144</v>
      </c>
      <c r="FV154" s="126" t="s">
        <v>144</v>
      </c>
      <c r="FW154" s="126" t="s">
        <v>144</v>
      </c>
      <c r="FX154" s="126" t="s">
        <v>144</v>
      </c>
      <c r="FY154" s="126" t="s">
        <v>144</v>
      </c>
      <c r="FZ154" s="126" t="s">
        <v>211</v>
      </c>
      <c r="GA154" s="126" t="s">
        <v>212</v>
      </c>
    </row>
    <row r="155" spans="1:183" ht="14.25" customHeight="1">
      <c r="A155" s="121">
        <v>153</v>
      </c>
      <c r="B155" s="121" t="s">
        <v>317</v>
      </c>
      <c r="C155" s="122">
        <v>6.9999999999999999E-6</v>
      </c>
      <c r="D155" s="122">
        <v>6.9999999999999999E-6</v>
      </c>
      <c r="E155" s="122">
        <v>6.9999999999999999E-6</v>
      </c>
      <c r="F155" s="122">
        <v>6.9999999999999999E-6</v>
      </c>
      <c r="G155" s="122">
        <v>6.9999999999999999E-6</v>
      </c>
      <c r="H155" s="122">
        <v>6.9999999999999999E-6</v>
      </c>
      <c r="I155" s="122">
        <v>6.9999999999999999E-6</v>
      </c>
      <c r="J155" s="122">
        <v>6.9999999999999999E-6</v>
      </c>
      <c r="K155" s="122">
        <v>6.9999999999999999E-6</v>
      </c>
      <c r="L155" s="122">
        <v>6.9999999999999999E-6</v>
      </c>
      <c r="M155" s="122">
        <v>6.9999999999999999E-6</v>
      </c>
      <c r="N155" s="122">
        <v>6.0000000000000002E-6</v>
      </c>
      <c r="O155" s="122">
        <v>6.0000000000000002E-6</v>
      </c>
      <c r="P155" s="122">
        <v>6.0000000000000002E-6</v>
      </c>
      <c r="Q155" s="122">
        <v>6.0000000000000002E-6</v>
      </c>
      <c r="R155" s="122">
        <v>6.0000000000000002E-6</v>
      </c>
      <c r="S155" s="122">
        <v>5.0000000000000004E-6</v>
      </c>
      <c r="T155" s="122">
        <v>3.9999999999999998E-6</v>
      </c>
      <c r="U155" s="122">
        <v>3.0000000000000001E-6</v>
      </c>
      <c r="V155" s="121"/>
      <c r="W155" s="121"/>
      <c r="X155" s="121"/>
      <c r="Y155" s="121"/>
      <c r="Z155" s="121"/>
      <c r="AA155" s="121"/>
      <c r="AB155" s="123">
        <v>4.8060000000000004E-3</v>
      </c>
      <c r="AC155" s="123">
        <v>4.8060000000000004E-3</v>
      </c>
      <c r="AD155" s="123">
        <v>4.8060000000000004E-3</v>
      </c>
      <c r="AE155" s="123">
        <v>4.8060000000000004E-3</v>
      </c>
      <c r="AF155" s="123">
        <v>4.8060000000000004E-3</v>
      </c>
      <c r="AG155" s="123">
        <v>4.8060000000000004E-3</v>
      </c>
      <c r="AH155" s="123">
        <v>4.8060000000000004E-3</v>
      </c>
      <c r="AI155" s="123">
        <v>4.8060000000000004E-3</v>
      </c>
      <c r="AJ155" s="123">
        <v>4.8060000000000004E-3</v>
      </c>
      <c r="AK155" s="123">
        <v>4.7349999999999996E-3</v>
      </c>
      <c r="AL155" s="123">
        <v>4.7349999999999996E-3</v>
      </c>
      <c r="AM155" s="123">
        <v>4.5909999999999996E-3</v>
      </c>
      <c r="AN155" s="123">
        <v>4.3730000000000002E-3</v>
      </c>
      <c r="AO155" s="123">
        <v>4.0210000000000003E-3</v>
      </c>
      <c r="AP155" s="123">
        <v>4.0210000000000003E-3</v>
      </c>
      <c r="AQ155" s="123">
        <v>4.0210000000000003E-3</v>
      </c>
      <c r="AR155" s="123">
        <v>3.6579999999999998E-3</v>
      </c>
      <c r="AS155" s="123">
        <v>2.627E-3</v>
      </c>
      <c r="AT155" s="123">
        <v>1.8209999999999999E-3</v>
      </c>
      <c r="AU155" s="126"/>
      <c r="AV155" s="126"/>
      <c r="AW155" s="126"/>
      <c r="AX155" s="126"/>
      <c r="AY155" s="126"/>
      <c r="AZ155" s="126"/>
      <c r="BA155" s="124">
        <v>0</v>
      </c>
      <c r="BB155" s="124">
        <v>0</v>
      </c>
      <c r="BC155" s="124">
        <v>0</v>
      </c>
      <c r="BD155" s="124">
        <v>0</v>
      </c>
      <c r="BE155" s="124">
        <v>0</v>
      </c>
      <c r="BF155" s="124">
        <v>0</v>
      </c>
      <c r="BG155" s="124">
        <v>0</v>
      </c>
      <c r="BH155" s="124">
        <v>0</v>
      </c>
      <c r="BI155" s="128">
        <v>7.1000000000000005E-5</v>
      </c>
      <c r="BJ155" s="124">
        <v>0</v>
      </c>
      <c r="BK155" s="128">
        <v>1.44E-4</v>
      </c>
      <c r="BL155" s="128">
        <v>2.1800000000000001E-4</v>
      </c>
      <c r="BM155" s="128">
        <v>3.5199999999999999E-4</v>
      </c>
      <c r="BN155" s="124">
        <v>0</v>
      </c>
      <c r="BO155" s="124">
        <v>0</v>
      </c>
      <c r="BP155" s="128">
        <v>3.6299999999999999E-4</v>
      </c>
      <c r="BQ155" s="128">
        <v>1.031E-3</v>
      </c>
      <c r="BR155" s="128">
        <v>8.0599999999999997E-4</v>
      </c>
      <c r="BS155" s="128">
        <v>1.8209999999999999E-3</v>
      </c>
      <c r="BT155" s="126"/>
      <c r="BU155" s="126"/>
      <c r="BV155" s="126"/>
      <c r="BW155" s="126"/>
      <c r="BX155" s="126"/>
      <c r="BY155" s="126"/>
      <c r="BZ155" s="123">
        <v>6.7167459999999998E-2</v>
      </c>
      <c r="CA155" s="123">
        <v>6.7167459999999998E-2</v>
      </c>
      <c r="CB155" s="123">
        <v>6.1803530000000002E-2</v>
      </c>
      <c r="CC155" s="123">
        <v>7.2946090000000005E-2</v>
      </c>
      <c r="CD155" s="123">
        <v>7.1354000000000001E-2</v>
      </c>
      <c r="CE155" s="123">
        <v>7.730919E-2</v>
      </c>
      <c r="CF155" s="123">
        <v>7.8083719999999995E-2</v>
      </c>
      <c r="CG155" s="123">
        <v>7.7640180000000003E-2</v>
      </c>
      <c r="CH155" s="123">
        <v>7.1775110000000003E-2</v>
      </c>
      <c r="CI155" s="123">
        <v>7.0894410000000005E-2</v>
      </c>
      <c r="CJ155" s="123">
        <v>7.238994E-2</v>
      </c>
      <c r="CK155" s="123">
        <v>7.6736970000000002E-2</v>
      </c>
      <c r="CL155" s="123">
        <v>7.7846579999999999E-2</v>
      </c>
      <c r="CM155" s="123">
        <v>7.3871300000000001E-2</v>
      </c>
      <c r="CN155" s="123">
        <v>6.5794340000000007E-2</v>
      </c>
      <c r="CO155" s="123">
        <v>5.914088E-2</v>
      </c>
      <c r="CP155" s="123">
        <v>6.0188249999999999E-2</v>
      </c>
      <c r="CQ155" s="123">
        <v>4.9957380000000003E-2</v>
      </c>
      <c r="CR155" s="123">
        <v>3.297402E-2</v>
      </c>
      <c r="CS155" s="126"/>
      <c r="CT155" s="126"/>
      <c r="CU155" s="126"/>
      <c r="CV155" s="126"/>
      <c r="CW155" s="126"/>
      <c r="CX155" s="126"/>
      <c r="CY155" s="125">
        <v>46142</v>
      </c>
      <c r="CZ155" s="125">
        <v>46142</v>
      </c>
      <c r="DA155" s="125">
        <v>46112</v>
      </c>
      <c r="DB155" s="125">
        <v>46081</v>
      </c>
      <c r="DC155" s="125">
        <v>46053</v>
      </c>
      <c r="DD155" s="125">
        <v>46022</v>
      </c>
      <c r="DE155" s="125">
        <v>45991</v>
      </c>
      <c r="DF155" s="125">
        <v>45961</v>
      </c>
      <c r="DG155" s="125">
        <v>45930</v>
      </c>
      <c r="DH155" s="125">
        <v>45900</v>
      </c>
      <c r="DI155" s="125">
        <v>45869</v>
      </c>
      <c r="DJ155" s="125">
        <v>45838</v>
      </c>
      <c r="DK155" s="125">
        <v>45808</v>
      </c>
      <c r="DL155" s="125">
        <v>45777</v>
      </c>
      <c r="DM155" s="125">
        <v>45747</v>
      </c>
      <c r="DN155" s="125">
        <v>45716</v>
      </c>
      <c r="DO155" s="125">
        <v>45688</v>
      </c>
      <c r="DP155" s="125">
        <v>45657</v>
      </c>
      <c r="DQ155" s="125">
        <v>45626</v>
      </c>
      <c r="DR155" s="126"/>
      <c r="DS155" s="126"/>
      <c r="DT155" s="126"/>
      <c r="DU155" s="126"/>
      <c r="DV155" s="126"/>
      <c r="DW155" s="126"/>
      <c r="DX155" s="126" t="s">
        <v>150</v>
      </c>
      <c r="DY155" s="126" t="s">
        <v>150</v>
      </c>
      <c r="DZ155" s="126" t="s">
        <v>150</v>
      </c>
      <c r="EA155" s="126" t="s">
        <v>150</v>
      </c>
      <c r="EB155" s="126" t="s">
        <v>150</v>
      </c>
      <c r="EC155" s="126" t="s">
        <v>150</v>
      </c>
      <c r="ED155" s="126" t="s">
        <v>150</v>
      </c>
      <c r="EE155" s="126" t="s">
        <v>150</v>
      </c>
      <c r="EF155" s="126" t="s">
        <v>150</v>
      </c>
      <c r="EG155" s="126" t="s">
        <v>150</v>
      </c>
      <c r="EH155" s="126" t="s">
        <v>150</v>
      </c>
      <c r="EI155" s="126" t="s">
        <v>150</v>
      </c>
      <c r="EJ155" s="126" t="s">
        <v>150</v>
      </c>
      <c r="EK155" s="126" t="s">
        <v>150</v>
      </c>
      <c r="EL155" s="126" t="s">
        <v>150</v>
      </c>
      <c r="EM155" s="126" t="s">
        <v>150</v>
      </c>
      <c r="EN155" s="126" t="s">
        <v>150</v>
      </c>
      <c r="EO155" s="126" t="s">
        <v>150</v>
      </c>
      <c r="EP155" s="126" t="s">
        <v>150</v>
      </c>
      <c r="EQ155" s="126"/>
      <c r="ER155" s="126"/>
      <c r="ES155" s="126"/>
      <c r="ET155" s="126"/>
      <c r="EU155" s="126"/>
      <c r="EV155" s="126"/>
      <c r="EW155" s="126" t="s">
        <v>151</v>
      </c>
      <c r="EX155" s="126" t="s">
        <v>152</v>
      </c>
      <c r="EY155" s="123">
        <v>30854.774773130001</v>
      </c>
      <c r="EZ155" s="126" t="s">
        <v>161</v>
      </c>
      <c r="FA155" s="126" t="s">
        <v>144</v>
      </c>
      <c r="FB155" s="126" t="s">
        <v>144</v>
      </c>
      <c r="FC155" s="126" t="s">
        <v>144</v>
      </c>
      <c r="FD155" s="126" t="s">
        <v>144</v>
      </c>
      <c r="FE155" s="126" t="s">
        <v>144</v>
      </c>
      <c r="FF155" s="126" t="s">
        <v>144</v>
      </c>
      <c r="FG155" s="126" t="s">
        <v>144</v>
      </c>
      <c r="FH155" s="126" t="s">
        <v>144</v>
      </c>
      <c r="FI155" s="126" t="s">
        <v>144</v>
      </c>
      <c r="FJ155" s="126" t="s">
        <v>144</v>
      </c>
      <c r="FK155" s="126" t="s">
        <v>144</v>
      </c>
      <c r="FL155" s="126" t="s">
        <v>144</v>
      </c>
      <c r="FM155" s="126" t="s">
        <v>144</v>
      </c>
      <c r="FN155" s="126" t="s">
        <v>144</v>
      </c>
      <c r="FO155" s="126" t="s">
        <v>144</v>
      </c>
      <c r="FP155" s="126" t="s">
        <v>144</v>
      </c>
      <c r="FQ155" s="126" t="s">
        <v>144</v>
      </c>
      <c r="FR155" s="126" t="s">
        <v>144</v>
      </c>
      <c r="FS155" s="126" t="s">
        <v>144</v>
      </c>
      <c r="FT155" s="126"/>
      <c r="FU155" s="126"/>
      <c r="FV155" s="126"/>
      <c r="FW155" s="126"/>
      <c r="FX155" s="126"/>
      <c r="FY155" s="126"/>
      <c r="FZ155" s="126" t="s">
        <v>218</v>
      </c>
      <c r="GA155" s="126" t="s">
        <v>219</v>
      </c>
    </row>
    <row r="156" spans="1:183" ht="14.25" customHeight="1">
      <c r="A156" s="121">
        <v>154</v>
      </c>
      <c r="B156" s="121" t="s">
        <v>327</v>
      </c>
      <c r="C156" s="122">
        <v>6.0000000000000002E-6</v>
      </c>
      <c r="D156" s="122">
        <v>6.0000000000000002E-6</v>
      </c>
      <c r="E156" s="122">
        <v>6.0000000000000002E-6</v>
      </c>
      <c r="F156" s="122">
        <v>6.0000000000000002E-6</v>
      </c>
      <c r="G156" s="122">
        <v>6.0000000000000002E-6</v>
      </c>
      <c r="H156" s="122">
        <v>6.0000000000000002E-6</v>
      </c>
      <c r="I156" s="122">
        <v>6.0000000000000002E-6</v>
      </c>
      <c r="J156" s="122">
        <v>6.0000000000000002E-6</v>
      </c>
      <c r="K156" s="122">
        <v>6.9999999999999999E-6</v>
      </c>
      <c r="L156" s="122">
        <v>6.0000000000000002E-6</v>
      </c>
      <c r="M156" s="122">
        <v>6.0000000000000002E-6</v>
      </c>
      <c r="N156" s="122">
        <v>6.9999999999999999E-6</v>
      </c>
      <c r="O156" s="122">
        <v>6.9999999999999999E-6</v>
      </c>
      <c r="P156" s="122">
        <v>6.9999999999999999E-6</v>
      </c>
      <c r="Q156" s="122">
        <v>6.9999999999999999E-6</v>
      </c>
      <c r="R156" s="122">
        <v>6.9999999999999999E-6</v>
      </c>
      <c r="S156" s="122">
        <v>6.9999999999999999E-6</v>
      </c>
      <c r="T156" s="122">
        <v>6.9999999999999999E-6</v>
      </c>
      <c r="U156" s="122">
        <v>6.9999999999999999E-6</v>
      </c>
      <c r="V156" s="122">
        <v>5.0000000000000004E-6</v>
      </c>
      <c r="W156" s="122">
        <v>6.0000000000000002E-6</v>
      </c>
      <c r="X156" s="122">
        <v>3.9999999999999998E-6</v>
      </c>
      <c r="Y156" s="122">
        <v>3.9999999999999998E-6</v>
      </c>
      <c r="Z156" s="122">
        <v>3.9999999999999998E-6</v>
      </c>
      <c r="AA156" s="122">
        <v>3.9999999999999998E-6</v>
      </c>
      <c r="AB156" s="123">
        <v>4.6049999999999997E-3</v>
      </c>
      <c r="AC156" s="123">
        <v>4.6049999999999997E-3</v>
      </c>
      <c r="AD156" s="123">
        <v>4.5430000000000002E-3</v>
      </c>
      <c r="AE156" s="123">
        <v>4.4809999999999997E-3</v>
      </c>
      <c r="AF156" s="123">
        <v>4.45E-3</v>
      </c>
      <c r="AG156" s="123">
        <v>4.3620000000000004E-3</v>
      </c>
      <c r="AH156" s="123">
        <v>4.3620000000000004E-3</v>
      </c>
      <c r="AI156" s="123">
        <v>4.3620000000000004E-3</v>
      </c>
      <c r="AJ156" s="123">
        <v>5.1859999999999996E-3</v>
      </c>
      <c r="AK156" s="123">
        <v>4.3249999999999999E-3</v>
      </c>
      <c r="AL156" s="123">
        <v>4.3249999999999999E-3</v>
      </c>
      <c r="AM156" s="123">
        <v>5.1859999999999996E-3</v>
      </c>
      <c r="AN156" s="123">
        <v>5.1859999999999996E-3</v>
      </c>
      <c r="AO156" s="123">
        <v>5.1859999999999996E-3</v>
      </c>
      <c r="AP156" s="123">
        <v>5.2700000000000004E-3</v>
      </c>
      <c r="AQ156" s="123">
        <v>5.2700000000000004E-3</v>
      </c>
      <c r="AR156" s="123">
        <v>5.2700000000000004E-3</v>
      </c>
      <c r="AS156" s="123">
        <v>5.2700000000000004E-3</v>
      </c>
      <c r="AT156" s="123">
        <v>5.2700000000000004E-3</v>
      </c>
      <c r="AU156" s="123">
        <v>3.8660000000000001E-3</v>
      </c>
      <c r="AV156" s="123">
        <v>4.0210000000000003E-3</v>
      </c>
      <c r="AW156" s="123">
        <v>2.5660000000000001E-3</v>
      </c>
      <c r="AX156" s="123">
        <v>2.5660000000000001E-3</v>
      </c>
      <c r="AY156" s="123">
        <v>2.5660000000000001E-3</v>
      </c>
      <c r="AZ156" s="123">
        <v>2.5660000000000001E-3</v>
      </c>
      <c r="BA156" s="124">
        <v>0</v>
      </c>
      <c r="BB156" s="128">
        <v>6.2000000000000003E-5</v>
      </c>
      <c r="BC156" s="128">
        <v>6.2000000000000003E-5</v>
      </c>
      <c r="BD156" s="128">
        <v>3.1000000000000001E-5</v>
      </c>
      <c r="BE156" s="128">
        <v>8.7999999999999998E-5</v>
      </c>
      <c r="BF156" s="124">
        <v>0</v>
      </c>
      <c r="BG156" s="124">
        <v>0</v>
      </c>
      <c r="BH156" s="127">
        <v>-8.2399999999999997E-4</v>
      </c>
      <c r="BI156" s="128">
        <v>8.61E-4</v>
      </c>
      <c r="BJ156" s="124">
        <v>0</v>
      </c>
      <c r="BK156" s="127">
        <v>-8.61E-4</v>
      </c>
      <c r="BL156" s="124">
        <v>0</v>
      </c>
      <c r="BM156" s="124">
        <v>0</v>
      </c>
      <c r="BN156" s="127">
        <v>-8.3999999999999995E-5</v>
      </c>
      <c r="BO156" s="124">
        <v>0</v>
      </c>
      <c r="BP156" s="124">
        <v>0</v>
      </c>
      <c r="BQ156" s="124">
        <v>0</v>
      </c>
      <c r="BR156" s="124">
        <v>0</v>
      </c>
      <c r="BS156" s="128">
        <v>1.4040000000000001E-3</v>
      </c>
      <c r="BT156" s="127">
        <v>-1.55E-4</v>
      </c>
      <c r="BU156" s="128">
        <v>1.4549999999999999E-3</v>
      </c>
      <c r="BV156" s="124">
        <v>0</v>
      </c>
      <c r="BW156" s="124">
        <v>0</v>
      </c>
      <c r="BX156" s="124">
        <v>0</v>
      </c>
      <c r="BY156" s="128">
        <v>1.1900000000000001E-3</v>
      </c>
      <c r="BZ156" s="123">
        <v>6.4358330000000005E-2</v>
      </c>
      <c r="CA156" s="123">
        <v>6.4358330000000005E-2</v>
      </c>
      <c r="CB156" s="123">
        <v>5.8421439999999998E-2</v>
      </c>
      <c r="CC156" s="123">
        <v>6.8013199999999996E-2</v>
      </c>
      <c r="CD156" s="123">
        <v>6.6068509999999997E-2</v>
      </c>
      <c r="CE156" s="123">
        <v>7.0167010000000002E-2</v>
      </c>
      <c r="CF156" s="123">
        <v>7.0869989999999994E-2</v>
      </c>
      <c r="CG156" s="123">
        <v>7.0467429999999998E-2</v>
      </c>
      <c r="CH156" s="123">
        <v>7.7450210000000005E-2</v>
      </c>
      <c r="CI156" s="123">
        <v>6.4755709999999994E-2</v>
      </c>
      <c r="CJ156" s="123">
        <v>6.6121750000000007E-2</v>
      </c>
      <c r="CK156" s="123">
        <v>8.6682190000000006E-2</v>
      </c>
      <c r="CL156" s="123">
        <v>9.2319310000000002E-2</v>
      </c>
      <c r="CM156" s="123">
        <v>9.5273949999999996E-2</v>
      </c>
      <c r="CN156" s="123">
        <v>8.6231329999999995E-2</v>
      </c>
      <c r="CO156" s="123">
        <v>7.7511179999999999E-2</v>
      </c>
      <c r="CP156" s="123">
        <v>8.6711880000000005E-2</v>
      </c>
      <c r="CQ156" s="123">
        <v>0.10021903</v>
      </c>
      <c r="CR156" s="123">
        <v>9.5427280000000003E-2</v>
      </c>
      <c r="CS156" s="123">
        <v>6.9867609999999997E-2</v>
      </c>
      <c r="CT156" s="123">
        <v>7.6329629999999996E-2</v>
      </c>
      <c r="CU156" s="123">
        <v>4.510931E-2</v>
      </c>
      <c r="CV156" s="123">
        <v>4.3328110000000003E-2</v>
      </c>
      <c r="CW156" s="123">
        <v>3.9295770000000001E-2</v>
      </c>
      <c r="CX156" s="123">
        <v>3.5661449999999997E-2</v>
      </c>
      <c r="CY156" s="125">
        <v>46142</v>
      </c>
      <c r="CZ156" s="125">
        <v>46142</v>
      </c>
      <c r="DA156" s="125">
        <v>46112</v>
      </c>
      <c r="DB156" s="125">
        <v>46081</v>
      </c>
      <c r="DC156" s="125">
        <v>46053</v>
      </c>
      <c r="DD156" s="125">
        <v>46022</v>
      </c>
      <c r="DE156" s="125">
        <v>45991</v>
      </c>
      <c r="DF156" s="125">
        <v>45961</v>
      </c>
      <c r="DG156" s="125">
        <v>45930</v>
      </c>
      <c r="DH156" s="125">
        <v>45900</v>
      </c>
      <c r="DI156" s="125">
        <v>45869</v>
      </c>
      <c r="DJ156" s="125">
        <v>45838</v>
      </c>
      <c r="DK156" s="125">
        <v>45808</v>
      </c>
      <c r="DL156" s="125">
        <v>45777</v>
      </c>
      <c r="DM156" s="125">
        <v>45747</v>
      </c>
      <c r="DN156" s="125">
        <v>45716</v>
      </c>
      <c r="DO156" s="125">
        <v>45688</v>
      </c>
      <c r="DP156" s="125">
        <v>45657</v>
      </c>
      <c r="DQ156" s="125">
        <v>45626</v>
      </c>
      <c r="DR156" s="125">
        <v>45596</v>
      </c>
      <c r="DS156" s="125">
        <v>45565</v>
      </c>
      <c r="DT156" s="125">
        <v>45535</v>
      </c>
      <c r="DU156" s="125">
        <v>45504</v>
      </c>
      <c r="DV156" s="125">
        <v>45473</v>
      </c>
      <c r="DW156" s="125">
        <v>45443</v>
      </c>
      <c r="DX156" s="126" t="s">
        <v>150</v>
      </c>
      <c r="DY156" s="126" t="s">
        <v>150</v>
      </c>
      <c r="DZ156" s="126" t="s">
        <v>150</v>
      </c>
      <c r="EA156" s="126" t="s">
        <v>150</v>
      </c>
      <c r="EB156" s="126" t="s">
        <v>150</v>
      </c>
      <c r="EC156" s="126" t="s">
        <v>150</v>
      </c>
      <c r="ED156" s="126" t="s">
        <v>150</v>
      </c>
      <c r="EE156" s="126" t="s">
        <v>150</v>
      </c>
      <c r="EF156" s="126" t="s">
        <v>150</v>
      </c>
      <c r="EG156" s="126" t="s">
        <v>150</v>
      </c>
      <c r="EH156" s="126" t="s">
        <v>150</v>
      </c>
      <c r="EI156" s="126" t="s">
        <v>150</v>
      </c>
      <c r="EJ156" s="126" t="s">
        <v>150</v>
      </c>
      <c r="EK156" s="126" t="s">
        <v>150</v>
      </c>
      <c r="EL156" s="126" t="s">
        <v>150</v>
      </c>
      <c r="EM156" s="126" t="s">
        <v>150</v>
      </c>
      <c r="EN156" s="126" t="s">
        <v>150</v>
      </c>
      <c r="EO156" s="126" t="s">
        <v>150</v>
      </c>
      <c r="EP156" s="126" t="s">
        <v>150</v>
      </c>
      <c r="EQ156" s="126" t="s">
        <v>150</v>
      </c>
      <c r="ER156" s="126" t="s">
        <v>150</v>
      </c>
      <c r="ES156" s="126" t="s">
        <v>150</v>
      </c>
      <c r="ET156" s="126" t="s">
        <v>150</v>
      </c>
      <c r="EU156" s="126" t="s">
        <v>150</v>
      </c>
      <c r="EV156" s="126" t="s">
        <v>150</v>
      </c>
      <c r="EW156" s="126" t="s">
        <v>151</v>
      </c>
      <c r="EX156" s="126" t="s">
        <v>152</v>
      </c>
      <c r="EY156" s="123">
        <v>33381.273706129999</v>
      </c>
      <c r="EZ156" s="126" t="s">
        <v>178</v>
      </c>
      <c r="FA156" s="126" t="s">
        <v>144</v>
      </c>
      <c r="FB156" s="126" t="s">
        <v>144</v>
      </c>
      <c r="FC156" s="126" t="s">
        <v>144</v>
      </c>
      <c r="FD156" s="126" t="s">
        <v>144</v>
      </c>
      <c r="FE156" s="126" t="s">
        <v>144</v>
      </c>
      <c r="FF156" s="126" t="s">
        <v>144</v>
      </c>
      <c r="FG156" s="126" t="s">
        <v>144</v>
      </c>
      <c r="FH156" s="126" t="s">
        <v>144</v>
      </c>
      <c r="FI156" s="126" t="s">
        <v>144</v>
      </c>
      <c r="FJ156" s="126" t="s">
        <v>144</v>
      </c>
      <c r="FK156" s="126" t="s">
        <v>144</v>
      </c>
      <c r="FL156" s="126" t="s">
        <v>144</v>
      </c>
      <c r="FM156" s="126" t="s">
        <v>144</v>
      </c>
      <c r="FN156" s="126" t="s">
        <v>144</v>
      </c>
      <c r="FO156" s="126" t="s">
        <v>144</v>
      </c>
      <c r="FP156" s="126" t="s">
        <v>144</v>
      </c>
      <c r="FQ156" s="126" t="s">
        <v>144</v>
      </c>
      <c r="FR156" s="126" t="s">
        <v>157</v>
      </c>
      <c r="FS156" s="126" t="s">
        <v>157</v>
      </c>
      <c r="FT156" s="126" t="s">
        <v>157</v>
      </c>
      <c r="FU156" s="126" t="s">
        <v>157</v>
      </c>
      <c r="FV156" s="126" t="s">
        <v>157</v>
      </c>
      <c r="FW156" s="126" t="s">
        <v>157</v>
      </c>
      <c r="FX156" s="126" t="s">
        <v>157</v>
      </c>
      <c r="FY156" s="126" t="s">
        <v>157</v>
      </c>
      <c r="FZ156" s="126" t="s">
        <v>328</v>
      </c>
      <c r="GA156" s="126" t="s">
        <v>329</v>
      </c>
    </row>
    <row r="157" spans="1:183" ht="14.25" customHeight="1">
      <c r="A157" s="121">
        <v>155</v>
      </c>
      <c r="B157" s="121" t="s">
        <v>320</v>
      </c>
      <c r="C157" s="122">
        <v>6.0000000000000002E-6</v>
      </c>
      <c r="D157" s="122">
        <v>6.0000000000000002E-6</v>
      </c>
      <c r="E157" s="122">
        <v>6.0000000000000002E-6</v>
      </c>
      <c r="F157" s="122">
        <v>6.0000000000000002E-6</v>
      </c>
      <c r="G157" s="122">
        <v>6.0000000000000002E-6</v>
      </c>
      <c r="H157" s="122">
        <v>6.0000000000000002E-6</v>
      </c>
      <c r="I157" s="122">
        <v>6.0000000000000002E-6</v>
      </c>
      <c r="J157" s="122">
        <v>6.0000000000000002E-6</v>
      </c>
      <c r="K157" s="122">
        <v>6.0000000000000002E-6</v>
      </c>
      <c r="L157" s="122">
        <v>6.0000000000000002E-6</v>
      </c>
      <c r="M157" s="122">
        <v>6.0000000000000002E-6</v>
      </c>
      <c r="N157" s="122">
        <v>6.0000000000000002E-6</v>
      </c>
      <c r="O157" s="122">
        <v>6.0000000000000002E-6</v>
      </c>
      <c r="P157" s="122">
        <v>6.0000000000000002E-6</v>
      </c>
      <c r="Q157" s="122">
        <v>6.0000000000000002E-6</v>
      </c>
      <c r="R157" s="122">
        <v>5.0000000000000004E-6</v>
      </c>
      <c r="S157" s="122">
        <v>5.0000000000000004E-6</v>
      </c>
      <c r="T157" s="122">
        <v>5.0000000000000004E-6</v>
      </c>
      <c r="U157" s="122">
        <v>5.0000000000000004E-6</v>
      </c>
      <c r="V157" s="122">
        <v>5.0000000000000004E-6</v>
      </c>
      <c r="W157" s="122">
        <v>5.0000000000000004E-6</v>
      </c>
      <c r="X157" s="122">
        <v>5.0000000000000004E-6</v>
      </c>
      <c r="Y157" s="122">
        <v>5.0000000000000004E-6</v>
      </c>
      <c r="Z157" s="122">
        <v>5.0000000000000004E-6</v>
      </c>
      <c r="AA157" s="122">
        <v>5.0000000000000004E-6</v>
      </c>
      <c r="AB157" s="123">
        <v>4.0489999999999996E-3</v>
      </c>
      <c r="AC157" s="123">
        <v>4.0489999999999996E-3</v>
      </c>
      <c r="AD157" s="123">
        <v>4.0489999999999996E-3</v>
      </c>
      <c r="AE157" s="123">
        <v>4.0489999999999996E-3</v>
      </c>
      <c r="AF157" s="123">
        <v>4.0489999999999996E-3</v>
      </c>
      <c r="AG157" s="123">
        <v>4.0489999999999996E-3</v>
      </c>
      <c r="AH157" s="123">
        <v>4.0489999999999996E-3</v>
      </c>
      <c r="AI157" s="123">
        <v>4.0489999999999996E-3</v>
      </c>
      <c r="AJ157" s="123">
        <v>4.0489999999999996E-3</v>
      </c>
      <c r="AK157" s="123">
        <v>4.0489999999999996E-3</v>
      </c>
      <c r="AL157" s="123">
        <v>4.0489999999999996E-3</v>
      </c>
      <c r="AM157" s="123">
        <v>4.0489999999999996E-3</v>
      </c>
      <c r="AN157" s="123">
        <v>4.0489999999999996E-3</v>
      </c>
      <c r="AO157" s="123">
        <v>4.0489999999999996E-3</v>
      </c>
      <c r="AP157" s="123">
        <v>4.0489999999999996E-3</v>
      </c>
      <c r="AQ157" s="123">
        <v>3.8409999999999998E-3</v>
      </c>
      <c r="AR157" s="123">
        <v>3.8409999999999998E-3</v>
      </c>
      <c r="AS157" s="123">
        <v>3.8409999999999998E-3</v>
      </c>
      <c r="AT157" s="123">
        <v>3.8409999999999998E-3</v>
      </c>
      <c r="AU157" s="123">
        <v>3.8409999999999998E-3</v>
      </c>
      <c r="AV157" s="123">
        <v>3.8409999999999998E-3</v>
      </c>
      <c r="AW157" s="123">
        <v>3.8409999999999998E-3</v>
      </c>
      <c r="AX157" s="123">
        <v>3.8409999999999998E-3</v>
      </c>
      <c r="AY157" s="123">
        <v>3.8409999999999998E-3</v>
      </c>
      <c r="AZ157" s="123">
        <v>3.8409999999999998E-3</v>
      </c>
      <c r="BA157" s="124">
        <v>0</v>
      </c>
      <c r="BB157" s="124">
        <v>0</v>
      </c>
      <c r="BC157" s="124">
        <v>0</v>
      </c>
      <c r="BD157" s="124">
        <v>0</v>
      </c>
      <c r="BE157" s="124">
        <v>0</v>
      </c>
      <c r="BF157" s="124">
        <v>0</v>
      </c>
      <c r="BG157" s="124">
        <v>0</v>
      </c>
      <c r="BH157" s="124">
        <v>0</v>
      </c>
      <c r="BI157" s="124">
        <v>0</v>
      </c>
      <c r="BJ157" s="124">
        <v>0</v>
      </c>
      <c r="BK157" s="124">
        <v>0</v>
      </c>
      <c r="BL157" s="124">
        <v>0</v>
      </c>
      <c r="BM157" s="124">
        <v>0</v>
      </c>
      <c r="BN157" s="124">
        <v>0</v>
      </c>
      <c r="BO157" s="128">
        <v>2.0799999999999999E-4</v>
      </c>
      <c r="BP157" s="124">
        <v>0</v>
      </c>
      <c r="BQ157" s="124">
        <v>0</v>
      </c>
      <c r="BR157" s="124">
        <v>0</v>
      </c>
      <c r="BS157" s="124">
        <v>0</v>
      </c>
      <c r="BT157" s="124">
        <v>0</v>
      </c>
      <c r="BU157" s="124">
        <v>0</v>
      </c>
      <c r="BV157" s="124">
        <v>0</v>
      </c>
      <c r="BW157" s="124">
        <v>0</v>
      </c>
      <c r="BX157" s="124">
        <v>0</v>
      </c>
      <c r="BY157" s="124">
        <v>0</v>
      </c>
      <c r="BZ157" s="123">
        <v>6.6252500000000006E-2</v>
      </c>
      <c r="CA157" s="123">
        <v>6.6252500000000006E-2</v>
      </c>
      <c r="CB157" s="123">
        <v>6.6252500000000006E-2</v>
      </c>
      <c r="CC157" s="123">
        <v>6.6252500000000006E-2</v>
      </c>
      <c r="CD157" s="123">
        <v>6.6252500000000006E-2</v>
      </c>
      <c r="CE157" s="123">
        <v>6.6252500000000006E-2</v>
      </c>
      <c r="CF157" s="123">
        <v>6.6252500000000006E-2</v>
      </c>
      <c r="CG157" s="123">
        <v>6.6252500000000006E-2</v>
      </c>
      <c r="CH157" s="123">
        <v>6.6252500000000006E-2</v>
      </c>
      <c r="CI157" s="123">
        <v>6.6252500000000006E-2</v>
      </c>
      <c r="CJ157" s="123">
        <v>6.6252500000000006E-2</v>
      </c>
      <c r="CK157" s="123">
        <v>6.6252500000000006E-2</v>
      </c>
      <c r="CL157" s="123">
        <v>6.6252500000000006E-2</v>
      </c>
      <c r="CM157" s="123">
        <v>6.6252500000000006E-2</v>
      </c>
      <c r="CN157" s="123">
        <v>6.6252500000000006E-2</v>
      </c>
      <c r="CO157" s="123">
        <v>7.304389E-2</v>
      </c>
      <c r="CP157" s="123">
        <v>7.304389E-2</v>
      </c>
      <c r="CQ157" s="123">
        <v>7.304389E-2</v>
      </c>
      <c r="CR157" s="123">
        <v>5.8821140000000001E-2</v>
      </c>
      <c r="CS157" s="123">
        <v>5.8821140000000001E-2</v>
      </c>
      <c r="CT157" s="123">
        <v>5.8821140000000001E-2</v>
      </c>
      <c r="CU157" s="123">
        <v>5.8821140000000001E-2</v>
      </c>
      <c r="CV157" s="123">
        <v>5.8821140000000001E-2</v>
      </c>
      <c r="CW157" s="123">
        <v>5.8821140000000001E-2</v>
      </c>
      <c r="CX157" s="123">
        <v>5.2268139999999998E-2</v>
      </c>
      <c r="CY157" s="125">
        <v>45747</v>
      </c>
      <c r="CZ157" s="125">
        <v>45747</v>
      </c>
      <c r="DA157" s="125">
        <v>45747</v>
      </c>
      <c r="DB157" s="125">
        <v>45747</v>
      </c>
      <c r="DC157" s="125">
        <v>45747</v>
      </c>
      <c r="DD157" s="125">
        <v>45747</v>
      </c>
      <c r="DE157" s="125">
        <v>45747</v>
      </c>
      <c r="DF157" s="125">
        <v>45747</v>
      </c>
      <c r="DG157" s="125">
        <v>45747</v>
      </c>
      <c r="DH157" s="125">
        <v>45747</v>
      </c>
      <c r="DI157" s="125">
        <v>45747</v>
      </c>
      <c r="DJ157" s="125">
        <v>45747</v>
      </c>
      <c r="DK157" s="125">
        <v>45747</v>
      </c>
      <c r="DL157" s="125">
        <v>45747</v>
      </c>
      <c r="DM157" s="125">
        <v>45747</v>
      </c>
      <c r="DN157" s="125">
        <v>45657</v>
      </c>
      <c r="DO157" s="125">
        <v>45657</v>
      </c>
      <c r="DP157" s="125">
        <v>45657</v>
      </c>
      <c r="DQ157" s="125">
        <v>45473</v>
      </c>
      <c r="DR157" s="125">
        <v>45473</v>
      </c>
      <c r="DS157" s="125">
        <v>45473</v>
      </c>
      <c r="DT157" s="125">
        <v>45473</v>
      </c>
      <c r="DU157" s="125">
        <v>45473</v>
      </c>
      <c r="DV157" s="125">
        <v>45473</v>
      </c>
      <c r="DW157" s="125">
        <v>45382</v>
      </c>
      <c r="DX157" s="126" t="s">
        <v>150</v>
      </c>
      <c r="DY157" s="126" t="s">
        <v>150</v>
      </c>
      <c r="DZ157" s="126" t="s">
        <v>150</v>
      </c>
      <c r="EA157" s="126" t="s">
        <v>150</v>
      </c>
      <c r="EB157" s="126" t="s">
        <v>150</v>
      </c>
      <c r="EC157" s="126" t="s">
        <v>150</v>
      </c>
      <c r="ED157" s="126" t="s">
        <v>150</v>
      </c>
      <c r="EE157" s="126" t="s">
        <v>150</v>
      </c>
      <c r="EF157" s="126" t="s">
        <v>150</v>
      </c>
      <c r="EG157" s="126" t="s">
        <v>150</v>
      </c>
      <c r="EH157" s="126" t="s">
        <v>150</v>
      </c>
      <c r="EI157" s="126" t="s">
        <v>150</v>
      </c>
      <c r="EJ157" s="126" t="s">
        <v>150</v>
      </c>
      <c r="EK157" s="126" t="s">
        <v>150</v>
      </c>
      <c r="EL157" s="126" t="s">
        <v>150</v>
      </c>
      <c r="EM157" s="126" t="s">
        <v>150</v>
      </c>
      <c r="EN157" s="126" t="s">
        <v>150</v>
      </c>
      <c r="EO157" s="126" t="s">
        <v>150</v>
      </c>
      <c r="EP157" s="126" t="s">
        <v>150</v>
      </c>
      <c r="EQ157" s="126" t="s">
        <v>150</v>
      </c>
      <c r="ER157" s="126" t="s">
        <v>150</v>
      </c>
      <c r="ES157" s="126" t="s">
        <v>150</v>
      </c>
      <c r="ET157" s="126" t="s">
        <v>150</v>
      </c>
      <c r="EU157" s="126" t="s">
        <v>150</v>
      </c>
      <c r="EV157" s="126" t="s">
        <v>150</v>
      </c>
      <c r="EW157" s="126" t="s">
        <v>151</v>
      </c>
      <c r="EX157" s="126" t="s">
        <v>152</v>
      </c>
      <c r="EY157" s="123">
        <v>1047.34516149</v>
      </c>
      <c r="EZ157" s="126"/>
      <c r="FA157" s="126"/>
      <c r="FB157" s="126"/>
      <c r="FC157" s="126"/>
      <c r="FD157" s="126" t="s">
        <v>144</v>
      </c>
      <c r="FE157" s="126" t="s">
        <v>144</v>
      </c>
      <c r="FF157" s="126" t="s">
        <v>144</v>
      </c>
      <c r="FG157" s="126" t="s">
        <v>144</v>
      </c>
      <c r="FH157" s="126" t="s">
        <v>144</v>
      </c>
      <c r="FI157" s="126" t="s">
        <v>144</v>
      </c>
      <c r="FJ157" s="126" t="s">
        <v>144</v>
      </c>
      <c r="FK157" s="126" t="s">
        <v>144</v>
      </c>
      <c r="FL157" s="126" t="s">
        <v>144</v>
      </c>
      <c r="FM157" s="126" t="s">
        <v>144</v>
      </c>
      <c r="FN157" s="126" t="s">
        <v>144</v>
      </c>
      <c r="FO157" s="126" t="s">
        <v>144</v>
      </c>
      <c r="FP157" s="126" t="s">
        <v>144</v>
      </c>
      <c r="FQ157" s="126" t="s">
        <v>144</v>
      </c>
      <c r="FR157" s="126" t="s">
        <v>144</v>
      </c>
      <c r="FS157" s="126" t="s">
        <v>144</v>
      </c>
      <c r="FT157" s="126" t="s">
        <v>144</v>
      </c>
      <c r="FU157" s="126" t="s">
        <v>144</v>
      </c>
      <c r="FV157" s="126" t="s">
        <v>144</v>
      </c>
      <c r="FW157" s="126" t="s">
        <v>144</v>
      </c>
      <c r="FX157" s="126" t="s">
        <v>144</v>
      </c>
      <c r="FY157" s="126" t="s">
        <v>144</v>
      </c>
      <c r="FZ157" s="126" t="s">
        <v>182</v>
      </c>
      <c r="GA157" s="126" t="s">
        <v>163</v>
      </c>
    </row>
    <row r="158" spans="1:183" ht="14.25" customHeight="1">
      <c r="A158" s="121">
        <v>156</v>
      </c>
      <c r="B158" s="121" t="s">
        <v>496</v>
      </c>
      <c r="C158" s="122">
        <v>5.0000000000000004E-6</v>
      </c>
      <c r="D158" s="122">
        <v>5.0000000000000004E-6</v>
      </c>
      <c r="E158" s="122">
        <v>5.0000000000000004E-6</v>
      </c>
      <c r="F158" s="122">
        <v>5.0000000000000004E-6</v>
      </c>
      <c r="G158" s="122">
        <v>5.0000000000000004E-6</v>
      </c>
      <c r="H158" s="122">
        <v>5.0000000000000004E-6</v>
      </c>
      <c r="I158" s="122">
        <v>5.0000000000000004E-6</v>
      </c>
      <c r="J158" s="122">
        <v>5.0000000000000004E-6</v>
      </c>
      <c r="K158" s="122">
        <v>5.0000000000000004E-6</v>
      </c>
      <c r="L158" s="122">
        <v>5.0000000000000004E-6</v>
      </c>
      <c r="M158" s="122">
        <v>5.0000000000000004E-6</v>
      </c>
      <c r="N158" s="122">
        <v>5.0000000000000004E-6</v>
      </c>
      <c r="O158" s="122">
        <v>5.0000000000000004E-6</v>
      </c>
      <c r="P158" s="122">
        <v>5.0000000000000004E-6</v>
      </c>
      <c r="Q158" s="122">
        <v>5.0000000000000004E-6</v>
      </c>
      <c r="R158" s="122">
        <v>3.9999999999999998E-6</v>
      </c>
      <c r="S158" s="122">
        <v>3.9999999999999998E-6</v>
      </c>
      <c r="T158" s="122">
        <v>3.9999999999999998E-6</v>
      </c>
      <c r="U158" s="122">
        <v>3.9999999999999998E-6</v>
      </c>
      <c r="V158" s="122">
        <v>3.9999999999999998E-6</v>
      </c>
      <c r="W158" s="122">
        <v>3.9999999999999998E-6</v>
      </c>
      <c r="X158" s="122">
        <v>3.9999999999999998E-6</v>
      </c>
      <c r="Y158" s="122">
        <v>3.9999999999999998E-6</v>
      </c>
      <c r="Z158" s="122">
        <v>3.9999999999999998E-6</v>
      </c>
      <c r="AA158" s="122">
        <v>3.9999999999999998E-6</v>
      </c>
      <c r="AB158" s="123">
        <v>3.5370000000000002E-3</v>
      </c>
      <c r="AC158" s="123">
        <v>3.5370000000000002E-3</v>
      </c>
      <c r="AD158" s="123">
        <v>3.5370000000000002E-3</v>
      </c>
      <c r="AE158" s="123">
        <v>3.588E-3</v>
      </c>
      <c r="AF158" s="123">
        <v>3.588E-3</v>
      </c>
      <c r="AG158" s="123">
        <v>3.588E-3</v>
      </c>
      <c r="AH158" s="123">
        <v>3.467E-3</v>
      </c>
      <c r="AI158" s="123">
        <v>3.467E-3</v>
      </c>
      <c r="AJ158" s="123">
        <v>3.467E-3</v>
      </c>
      <c r="AK158" s="123">
        <v>3.3210000000000002E-3</v>
      </c>
      <c r="AL158" s="123">
        <v>3.3210000000000002E-3</v>
      </c>
      <c r="AM158" s="123">
        <v>3.3210000000000002E-3</v>
      </c>
      <c r="AN158" s="123">
        <v>3.2929999999999999E-3</v>
      </c>
      <c r="AO158" s="123">
        <v>3.2929999999999999E-3</v>
      </c>
      <c r="AP158" s="123">
        <v>3.2929999999999999E-3</v>
      </c>
      <c r="AQ158" s="123">
        <v>3.2009999999999999E-3</v>
      </c>
      <c r="AR158" s="123">
        <v>3.2009999999999999E-3</v>
      </c>
      <c r="AS158" s="123">
        <v>3.2009999999999999E-3</v>
      </c>
      <c r="AT158" s="123">
        <v>3.1519999999999999E-3</v>
      </c>
      <c r="AU158" s="123">
        <v>3.1519999999999999E-3</v>
      </c>
      <c r="AV158" s="123">
        <v>3.1519999999999999E-3</v>
      </c>
      <c r="AW158" s="123">
        <v>3.0720000000000001E-3</v>
      </c>
      <c r="AX158" s="123">
        <v>3.0720000000000001E-3</v>
      </c>
      <c r="AY158" s="123">
        <v>3.0720000000000001E-3</v>
      </c>
      <c r="AZ158" s="123">
        <v>3.0850000000000001E-3</v>
      </c>
      <c r="BA158" s="124">
        <v>0</v>
      </c>
      <c r="BB158" s="124">
        <v>0</v>
      </c>
      <c r="BC158" s="127">
        <v>-5.1E-5</v>
      </c>
      <c r="BD158" s="124">
        <v>0</v>
      </c>
      <c r="BE158" s="124">
        <v>0</v>
      </c>
      <c r="BF158" s="128">
        <v>1.21E-4</v>
      </c>
      <c r="BG158" s="124">
        <v>0</v>
      </c>
      <c r="BH158" s="124">
        <v>0</v>
      </c>
      <c r="BI158" s="128">
        <v>1.46E-4</v>
      </c>
      <c r="BJ158" s="124">
        <v>0</v>
      </c>
      <c r="BK158" s="124">
        <v>0</v>
      </c>
      <c r="BL158" s="128">
        <v>2.8E-5</v>
      </c>
      <c r="BM158" s="124">
        <v>0</v>
      </c>
      <c r="BN158" s="124">
        <v>0</v>
      </c>
      <c r="BO158" s="128">
        <v>9.2E-5</v>
      </c>
      <c r="BP158" s="124">
        <v>0</v>
      </c>
      <c r="BQ158" s="124">
        <v>0</v>
      </c>
      <c r="BR158" s="128">
        <v>4.8999999999999998E-5</v>
      </c>
      <c r="BS158" s="124">
        <v>0</v>
      </c>
      <c r="BT158" s="124">
        <v>0</v>
      </c>
      <c r="BU158" s="128">
        <v>8.0000000000000007E-5</v>
      </c>
      <c r="BV158" s="124">
        <v>0</v>
      </c>
      <c r="BW158" s="124">
        <v>0</v>
      </c>
      <c r="BX158" s="127">
        <v>-1.2999999999999999E-5</v>
      </c>
      <c r="BY158" s="124">
        <v>0</v>
      </c>
      <c r="BZ158" s="123">
        <v>4.5484620000000003E-2</v>
      </c>
      <c r="CA158" s="123">
        <v>4.5484620000000003E-2</v>
      </c>
      <c r="CB158" s="123">
        <v>4.5484620000000003E-2</v>
      </c>
      <c r="CC158" s="123">
        <v>5.7716469999999999E-2</v>
      </c>
      <c r="CD158" s="123">
        <v>5.7716469999999999E-2</v>
      </c>
      <c r="CE158" s="123">
        <v>5.7716469999999999E-2</v>
      </c>
      <c r="CF158" s="123">
        <v>5.1777839999999999E-2</v>
      </c>
      <c r="CG158" s="123">
        <v>5.1777839999999999E-2</v>
      </c>
      <c r="CH158" s="123">
        <v>5.1777839999999999E-2</v>
      </c>
      <c r="CI158" s="123">
        <v>5.5509360000000001E-2</v>
      </c>
      <c r="CJ158" s="123">
        <v>5.5509360000000001E-2</v>
      </c>
      <c r="CK158" s="123">
        <v>5.5509360000000001E-2</v>
      </c>
      <c r="CL158" s="123">
        <v>5.3882310000000003E-2</v>
      </c>
      <c r="CM158" s="123">
        <v>5.3882310000000003E-2</v>
      </c>
      <c r="CN158" s="123">
        <v>5.3882310000000003E-2</v>
      </c>
      <c r="CO158" s="123">
        <v>6.0873080000000003E-2</v>
      </c>
      <c r="CP158" s="123">
        <v>6.0873080000000003E-2</v>
      </c>
      <c r="CQ158" s="123">
        <v>6.0873080000000003E-2</v>
      </c>
      <c r="CR158" s="123">
        <v>5.9833619999999997E-2</v>
      </c>
      <c r="CS158" s="123">
        <v>5.9833619999999997E-2</v>
      </c>
      <c r="CT158" s="123">
        <v>5.9833619999999997E-2</v>
      </c>
      <c r="CU158" s="123">
        <v>4.7044660000000002E-2</v>
      </c>
      <c r="CV158" s="123">
        <v>4.7044660000000002E-2</v>
      </c>
      <c r="CW158" s="123">
        <v>4.7044660000000002E-2</v>
      </c>
      <c r="CX158" s="123">
        <v>4.1980530000000002E-2</v>
      </c>
      <c r="CY158" s="125">
        <v>46112</v>
      </c>
      <c r="CZ158" s="125">
        <v>46112</v>
      </c>
      <c r="DA158" s="125">
        <v>46112</v>
      </c>
      <c r="DB158" s="125">
        <v>46022</v>
      </c>
      <c r="DC158" s="125">
        <v>46022</v>
      </c>
      <c r="DD158" s="125">
        <v>46022</v>
      </c>
      <c r="DE158" s="125">
        <v>45930</v>
      </c>
      <c r="DF158" s="125">
        <v>45930</v>
      </c>
      <c r="DG158" s="125">
        <v>45930</v>
      </c>
      <c r="DH158" s="125">
        <v>45838</v>
      </c>
      <c r="DI158" s="125">
        <v>45838</v>
      </c>
      <c r="DJ158" s="125">
        <v>45838</v>
      </c>
      <c r="DK158" s="125">
        <v>45747</v>
      </c>
      <c r="DL158" s="125">
        <v>45747</v>
      </c>
      <c r="DM158" s="125">
        <v>45747</v>
      </c>
      <c r="DN158" s="125">
        <v>45657</v>
      </c>
      <c r="DO158" s="125">
        <v>45657</v>
      </c>
      <c r="DP158" s="125">
        <v>45657</v>
      </c>
      <c r="DQ158" s="125">
        <v>45565</v>
      </c>
      <c r="DR158" s="125">
        <v>45565</v>
      </c>
      <c r="DS158" s="125">
        <v>45565</v>
      </c>
      <c r="DT158" s="125">
        <v>45473</v>
      </c>
      <c r="DU158" s="125">
        <v>45473</v>
      </c>
      <c r="DV158" s="125">
        <v>45473</v>
      </c>
      <c r="DW158" s="125">
        <v>45382</v>
      </c>
      <c r="DX158" s="126" t="s">
        <v>150</v>
      </c>
      <c r="DY158" s="126" t="s">
        <v>150</v>
      </c>
      <c r="DZ158" s="126" t="s">
        <v>150</v>
      </c>
      <c r="EA158" s="126" t="s">
        <v>150</v>
      </c>
      <c r="EB158" s="126" t="s">
        <v>150</v>
      </c>
      <c r="EC158" s="126" t="s">
        <v>150</v>
      </c>
      <c r="ED158" s="126" t="s">
        <v>150</v>
      </c>
      <c r="EE158" s="126" t="s">
        <v>150</v>
      </c>
      <c r="EF158" s="126" t="s">
        <v>150</v>
      </c>
      <c r="EG158" s="126" t="s">
        <v>150</v>
      </c>
      <c r="EH158" s="126" t="s">
        <v>150</v>
      </c>
      <c r="EI158" s="126" t="s">
        <v>150</v>
      </c>
      <c r="EJ158" s="126" t="s">
        <v>150</v>
      </c>
      <c r="EK158" s="126" t="s">
        <v>150</v>
      </c>
      <c r="EL158" s="126" t="s">
        <v>150</v>
      </c>
      <c r="EM158" s="126" t="s">
        <v>150</v>
      </c>
      <c r="EN158" s="126" t="s">
        <v>150</v>
      </c>
      <c r="EO158" s="126" t="s">
        <v>150</v>
      </c>
      <c r="EP158" s="126" t="s">
        <v>150</v>
      </c>
      <c r="EQ158" s="126" t="s">
        <v>150</v>
      </c>
      <c r="ER158" s="126" t="s">
        <v>150</v>
      </c>
      <c r="ES158" s="126" t="s">
        <v>150</v>
      </c>
      <c r="ET158" s="126" t="s">
        <v>150</v>
      </c>
      <c r="EU158" s="126" t="s">
        <v>150</v>
      </c>
      <c r="EV158" s="126" t="s">
        <v>150</v>
      </c>
      <c r="EW158" s="126" t="s">
        <v>151</v>
      </c>
      <c r="EX158" s="126" t="s">
        <v>152</v>
      </c>
      <c r="EY158" s="123">
        <v>55276.460430569998</v>
      </c>
      <c r="EZ158" s="126" t="s">
        <v>156</v>
      </c>
      <c r="FA158" s="126" t="s">
        <v>157</v>
      </c>
      <c r="FB158" s="126" t="s">
        <v>157</v>
      </c>
      <c r="FC158" s="126" t="s">
        <v>157</v>
      </c>
      <c r="FD158" s="126" t="s">
        <v>157</v>
      </c>
      <c r="FE158" s="126" t="s">
        <v>157</v>
      </c>
      <c r="FF158" s="126" t="s">
        <v>157</v>
      </c>
      <c r="FG158" s="126" t="s">
        <v>157</v>
      </c>
      <c r="FH158" s="126" t="s">
        <v>157</v>
      </c>
      <c r="FI158" s="126" t="s">
        <v>157</v>
      </c>
      <c r="FJ158" s="126" t="s">
        <v>157</v>
      </c>
      <c r="FK158" s="126" t="s">
        <v>157</v>
      </c>
      <c r="FL158" s="126" t="s">
        <v>196</v>
      </c>
      <c r="FM158" s="126" t="s">
        <v>196</v>
      </c>
      <c r="FN158" s="126" t="s">
        <v>196</v>
      </c>
      <c r="FO158" s="126" t="s">
        <v>196</v>
      </c>
      <c r="FP158" s="126" t="s">
        <v>196</v>
      </c>
      <c r="FQ158" s="126" t="s">
        <v>196</v>
      </c>
      <c r="FR158" s="126" t="s">
        <v>196</v>
      </c>
      <c r="FS158" s="126" t="s">
        <v>196</v>
      </c>
      <c r="FT158" s="126" t="s">
        <v>196</v>
      </c>
      <c r="FU158" s="126" t="s">
        <v>196</v>
      </c>
      <c r="FV158" s="126" t="s">
        <v>196</v>
      </c>
      <c r="FW158" s="126" t="s">
        <v>196</v>
      </c>
      <c r="FX158" s="126" t="s">
        <v>196</v>
      </c>
      <c r="FY158" s="126" t="s">
        <v>196</v>
      </c>
      <c r="FZ158" s="126" t="s">
        <v>497</v>
      </c>
      <c r="GA158" s="126" t="s">
        <v>233</v>
      </c>
    </row>
    <row r="159" spans="1:183" ht="14.25" customHeight="1">
      <c r="A159" s="121">
        <v>157</v>
      </c>
      <c r="B159" s="121" t="s">
        <v>498</v>
      </c>
      <c r="C159" s="122">
        <v>5.0000000000000004E-6</v>
      </c>
      <c r="D159" s="122">
        <v>5.0000000000000004E-6</v>
      </c>
      <c r="E159" s="122">
        <v>5.0000000000000004E-6</v>
      </c>
      <c r="F159" s="122">
        <v>5.0000000000000004E-6</v>
      </c>
      <c r="G159" s="122">
        <v>5.0000000000000004E-6</v>
      </c>
      <c r="H159" s="122">
        <v>5.0000000000000004E-6</v>
      </c>
      <c r="I159" s="122">
        <v>5.0000000000000004E-6</v>
      </c>
      <c r="J159" s="122">
        <v>5.0000000000000004E-6</v>
      </c>
      <c r="K159" s="122">
        <v>5.0000000000000004E-6</v>
      </c>
      <c r="L159" s="122">
        <v>5.0000000000000004E-6</v>
      </c>
      <c r="M159" s="122">
        <v>5.0000000000000004E-6</v>
      </c>
      <c r="N159" s="122">
        <v>5.0000000000000004E-6</v>
      </c>
      <c r="O159" s="122">
        <v>5.0000000000000004E-6</v>
      </c>
      <c r="P159" s="122">
        <v>5.0000000000000004E-6</v>
      </c>
      <c r="Q159" s="122">
        <v>5.0000000000000004E-6</v>
      </c>
      <c r="R159" s="122">
        <v>5.0000000000000004E-6</v>
      </c>
      <c r="S159" s="122">
        <v>5.0000000000000004E-6</v>
      </c>
      <c r="T159" s="122">
        <v>5.0000000000000004E-6</v>
      </c>
      <c r="U159" s="122">
        <v>5.0000000000000004E-6</v>
      </c>
      <c r="V159" s="122">
        <v>5.0000000000000004E-6</v>
      </c>
      <c r="W159" s="122">
        <v>5.0000000000000004E-6</v>
      </c>
      <c r="X159" s="122">
        <v>5.0000000000000004E-6</v>
      </c>
      <c r="Y159" s="122">
        <v>5.0000000000000004E-6</v>
      </c>
      <c r="Z159" s="122">
        <v>3.9999999999999998E-6</v>
      </c>
      <c r="AA159" s="122">
        <v>3.9999999999999998E-6</v>
      </c>
      <c r="AB159" s="123">
        <v>3.5209999999999998E-3</v>
      </c>
      <c r="AC159" s="123">
        <v>3.5209999999999998E-3</v>
      </c>
      <c r="AD159" s="123">
        <v>3.5209999999999998E-3</v>
      </c>
      <c r="AE159" s="123">
        <v>3.5209999999999998E-3</v>
      </c>
      <c r="AF159" s="123">
        <v>3.5209999999999998E-3</v>
      </c>
      <c r="AG159" s="123">
        <v>3.5209999999999998E-3</v>
      </c>
      <c r="AH159" s="123">
        <v>3.5209999999999998E-3</v>
      </c>
      <c r="AI159" s="123">
        <v>3.5209999999999998E-3</v>
      </c>
      <c r="AJ159" s="123">
        <v>3.5209999999999998E-3</v>
      </c>
      <c r="AK159" s="123">
        <v>3.5209999999999998E-3</v>
      </c>
      <c r="AL159" s="123">
        <v>3.5209999999999998E-3</v>
      </c>
      <c r="AM159" s="123">
        <v>3.5209999999999998E-3</v>
      </c>
      <c r="AN159" s="123">
        <v>3.5209999999999998E-3</v>
      </c>
      <c r="AO159" s="123">
        <v>3.5209999999999998E-3</v>
      </c>
      <c r="AP159" s="123">
        <v>3.5209999999999998E-3</v>
      </c>
      <c r="AQ159" s="123">
        <v>3.5209999999999998E-3</v>
      </c>
      <c r="AR159" s="123">
        <v>3.5209999999999998E-3</v>
      </c>
      <c r="AS159" s="123">
        <v>3.5209999999999998E-3</v>
      </c>
      <c r="AT159" s="123">
        <v>3.5209999999999998E-3</v>
      </c>
      <c r="AU159" s="123">
        <v>3.5209999999999998E-3</v>
      </c>
      <c r="AV159" s="123">
        <v>3.5209999999999998E-3</v>
      </c>
      <c r="AW159" s="123">
        <v>3.5209999999999998E-3</v>
      </c>
      <c r="AX159" s="123">
        <v>3.5209999999999998E-3</v>
      </c>
      <c r="AY159" s="123">
        <v>2.8609999999999998E-3</v>
      </c>
      <c r="AZ159" s="123">
        <v>2.8609999999999998E-3</v>
      </c>
      <c r="BA159" s="124">
        <v>0</v>
      </c>
      <c r="BB159" s="124">
        <v>0</v>
      </c>
      <c r="BC159" s="124">
        <v>0</v>
      </c>
      <c r="BD159" s="124">
        <v>0</v>
      </c>
      <c r="BE159" s="124">
        <v>0</v>
      </c>
      <c r="BF159" s="124">
        <v>0</v>
      </c>
      <c r="BG159" s="124">
        <v>0</v>
      </c>
      <c r="BH159" s="124">
        <v>0</v>
      </c>
      <c r="BI159" s="124">
        <v>0</v>
      </c>
      <c r="BJ159" s="124">
        <v>0</v>
      </c>
      <c r="BK159" s="124">
        <v>0</v>
      </c>
      <c r="BL159" s="124">
        <v>0</v>
      </c>
      <c r="BM159" s="124">
        <v>0</v>
      </c>
      <c r="BN159" s="124">
        <v>0</v>
      </c>
      <c r="BO159" s="124">
        <v>0</v>
      </c>
      <c r="BP159" s="124">
        <v>0</v>
      </c>
      <c r="BQ159" s="124">
        <v>0</v>
      </c>
      <c r="BR159" s="124">
        <v>0</v>
      </c>
      <c r="BS159" s="124">
        <v>0</v>
      </c>
      <c r="BT159" s="124">
        <v>0</v>
      </c>
      <c r="BU159" s="124">
        <v>0</v>
      </c>
      <c r="BV159" s="124">
        <v>0</v>
      </c>
      <c r="BW159" s="128">
        <v>6.6E-4</v>
      </c>
      <c r="BX159" s="124">
        <v>0</v>
      </c>
      <c r="BY159" s="124">
        <v>0</v>
      </c>
      <c r="BZ159" s="123">
        <v>5.3442190000000001E-2</v>
      </c>
      <c r="CA159" s="123">
        <v>5.3442190000000001E-2</v>
      </c>
      <c r="CB159" s="123">
        <v>5.3442190000000001E-2</v>
      </c>
      <c r="CC159" s="123">
        <v>5.3442190000000001E-2</v>
      </c>
      <c r="CD159" s="123">
        <v>5.2275780000000001E-2</v>
      </c>
      <c r="CE159" s="123">
        <v>5.6638710000000002E-2</v>
      </c>
      <c r="CF159" s="123">
        <v>5.7206149999999997E-2</v>
      </c>
      <c r="CG159" s="123">
        <v>5.6881210000000001E-2</v>
      </c>
      <c r="CH159" s="123">
        <v>5.25843E-2</v>
      </c>
      <c r="CI159" s="123">
        <v>5.2717890000000003E-2</v>
      </c>
      <c r="CJ159" s="123">
        <v>5.3829990000000001E-2</v>
      </c>
      <c r="CK159" s="123">
        <v>6.2679579999999999E-2</v>
      </c>
      <c r="CL159" s="123">
        <v>6.2679579999999999E-2</v>
      </c>
      <c r="CM159" s="123">
        <v>6.4685610000000004E-2</v>
      </c>
      <c r="CN159" s="123">
        <v>5.7612999999999998E-2</v>
      </c>
      <c r="CO159" s="123">
        <v>5.178688E-2</v>
      </c>
      <c r="CP159" s="123">
        <v>5.7934069999999997E-2</v>
      </c>
      <c r="CQ159" s="123">
        <v>6.6958480000000001E-2</v>
      </c>
      <c r="CR159" s="123">
        <v>6.3757010000000003E-2</v>
      </c>
      <c r="CS159" s="123">
        <v>6.6838250000000002E-2</v>
      </c>
      <c r="CT159" s="123">
        <v>6.6838250000000002E-2</v>
      </c>
      <c r="CU159" s="123">
        <v>6.1897840000000003E-2</v>
      </c>
      <c r="CV159" s="123">
        <v>5.9453730000000003E-2</v>
      </c>
      <c r="CW159" s="123">
        <v>4.3813409999999997E-2</v>
      </c>
      <c r="CX159" s="123">
        <v>3.976126E-2</v>
      </c>
      <c r="CY159" s="125">
        <v>46081</v>
      </c>
      <c r="CZ159" s="125">
        <v>46081</v>
      </c>
      <c r="DA159" s="125">
        <v>46081</v>
      </c>
      <c r="DB159" s="125">
        <v>46081</v>
      </c>
      <c r="DC159" s="125">
        <v>46053</v>
      </c>
      <c r="DD159" s="125">
        <v>46022</v>
      </c>
      <c r="DE159" s="125">
        <v>45991</v>
      </c>
      <c r="DF159" s="125">
        <v>45961</v>
      </c>
      <c r="DG159" s="125">
        <v>45930</v>
      </c>
      <c r="DH159" s="125">
        <v>45900</v>
      </c>
      <c r="DI159" s="125">
        <v>45869</v>
      </c>
      <c r="DJ159" s="125">
        <v>45808</v>
      </c>
      <c r="DK159" s="125">
        <v>45808</v>
      </c>
      <c r="DL159" s="125">
        <v>45777</v>
      </c>
      <c r="DM159" s="125">
        <v>45747</v>
      </c>
      <c r="DN159" s="125">
        <v>45716</v>
      </c>
      <c r="DO159" s="125">
        <v>45688</v>
      </c>
      <c r="DP159" s="125">
        <v>45657</v>
      </c>
      <c r="DQ159" s="125">
        <v>45626</v>
      </c>
      <c r="DR159" s="125">
        <v>45565</v>
      </c>
      <c r="DS159" s="125">
        <v>45565</v>
      </c>
      <c r="DT159" s="125">
        <v>45535</v>
      </c>
      <c r="DU159" s="125">
        <v>45504</v>
      </c>
      <c r="DV159" s="125">
        <v>45473</v>
      </c>
      <c r="DW159" s="125">
        <v>45443</v>
      </c>
      <c r="DX159" s="126" t="s">
        <v>150</v>
      </c>
      <c r="DY159" s="126" t="s">
        <v>150</v>
      </c>
      <c r="DZ159" s="126" t="s">
        <v>150</v>
      </c>
      <c r="EA159" s="126" t="s">
        <v>150</v>
      </c>
      <c r="EB159" s="126" t="s">
        <v>150</v>
      </c>
      <c r="EC159" s="126" t="s">
        <v>150</v>
      </c>
      <c r="ED159" s="126" t="s">
        <v>150</v>
      </c>
      <c r="EE159" s="126" t="s">
        <v>150</v>
      </c>
      <c r="EF159" s="126" t="s">
        <v>150</v>
      </c>
      <c r="EG159" s="126" t="s">
        <v>150</v>
      </c>
      <c r="EH159" s="126" t="s">
        <v>150</v>
      </c>
      <c r="EI159" s="126" t="s">
        <v>150</v>
      </c>
      <c r="EJ159" s="126" t="s">
        <v>150</v>
      </c>
      <c r="EK159" s="126" t="s">
        <v>150</v>
      </c>
      <c r="EL159" s="126" t="s">
        <v>150</v>
      </c>
      <c r="EM159" s="126" t="s">
        <v>150</v>
      </c>
      <c r="EN159" s="126" t="s">
        <v>150</v>
      </c>
      <c r="EO159" s="126" t="s">
        <v>150</v>
      </c>
      <c r="EP159" s="126" t="s">
        <v>150</v>
      </c>
      <c r="EQ159" s="126" t="s">
        <v>150</v>
      </c>
      <c r="ER159" s="126" t="s">
        <v>150</v>
      </c>
      <c r="ES159" s="126" t="s">
        <v>150</v>
      </c>
      <c r="ET159" s="126" t="s">
        <v>150</v>
      </c>
      <c r="EU159" s="126" t="s">
        <v>150</v>
      </c>
      <c r="EV159" s="126" t="s">
        <v>150</v>
      </c>
      <c r="EW159" s="126" t="s">
        <v>151</v>
      </c>
      <c r="EX159" s="126" t="s">
        <v>152</v>
      </c>
      <c r="EY159" s="123">
        <v>6389.5242820499998</v>
      </c>
      <c r="EZ159" s="126" t="s">
        <v>156</v>
      </c>
      <c r="FA159" s="126" t="s">
        <v>157</v>
      </c>
      <c r="FB159" s="126" t="s">
        <v>157</v>
      </c>
      <c r="FC159" s="126" t="s">
        <v>157</v>
      </c>
      <c r="FD159" s="126" t="s">
        <v>157</v>
      </c>
      <c r="FE159" s="126" t="s">
        <v>157</v>
      </c>
      <c r="FF159" s="126" t="s">
        <v>157</v>
      </c>
      <c r="FG159" s="126" t="s">
        <v>144</v>
      </c>
      <c r="FH159" s="126" t="s">
        <v>144</v>
      </c>
      <c r="FI159" s="126" t="s">
        <v>144</v>
      </c>
      <c r="FJ159" s="126" t="s">
        <v>144</v>
      </c>
      <c r="FK159" s="126" t="s">
        <v>144</v>
      </c>
      <c r="FL159" s="126" t="s">
        <v>144</v>
      </c>
      <c r="FM159" s="126" t="s">
        <v>144</v>
      </c>
      <c r="FN159" s="126" t="s">
        <v>144</v>
      </c>
      <c r="FO159" s="126" t="s">
        <v>144</v>
      </c>
      <c r="FP159" s="126" t="s">
        <v>144</v>
      </c>
      <c r="FQ159" s="126" t="s">
        <v>144</v>
      </c>
      <c r="FR159" s="126" t="s">
        <v>144</v>
      </c>
      <c r="FS159" s="126" t="s">
        <v>144</v>
      </c>
      <c r="FT159" s="126" t="s">
        <v>144</v>
      </c>
      <c r="FU159" s="126" t="s">
        <v>144</v>
      </c>
      <c r="FV159" s="126" t="s">
        <v>144</v>
      </c>
      <c r="FW159" s="126" t="s">
        <v>144</v>
      </c>
      <c r="FX159" s="126" t="s">
        <v>144</v>
      </c>
      <c r="FY159" s="126" t="s">
        <v>144</v>
      </c>
      <c r="FZ159" s="126" t="s">
        <v>499</v>
      </c>
      <c r="GA159" s="126" t="s">
        <v>163</v>
      </c>
    </row>
    <row r="160" spans="1:183" ht="14.25" customHeight="1">
      <c r="A160" s="121">
        <v>158</v>
      </c>
      <c r="B160" s="121" t="s">
        <v>316</v>
      </c>
      <c r="C160" s="122">
        <v>5.0000000000000004E-6</v>
      </c>
      <c r="D160" s="122">
        <v>5.0000000000000004E-6</v>
      </c>
      <c r="E160" s="122">
        <v>5.0000000000000004E-6</v>
      </c>
      <c r="F160" s="122">
        <v>5.0000000000000004E-6</v>
      </c>
      <c r="G160" s="122">
        <v>5.0000000000000004E-6</v>
      </c>
      <c r="H160" s="122">
        <v>5.0000000000000004E-6</v>
      </c>
      <c r="I160" s="122">
        <v>9.9999999999999995E-7</v>
      </c>
      <c r="J160" s="122">
        <v>9.9999999999999995E-7</v>
      </c>
      <c r="K160" s="122">
        <v>9.9999999999999995E-7</v>
      </c>
      <c r="L160" s="122">
        <v>9.9999999999999995E-7</v>
      </c>
      <c r="M160" s="122">
        <v>9.9999999999999995E-7</v>
      </c>
      <c r="N160" s="122">
        <v>9.9999999999999995E-7</v>
      </c>
      <c r="O160" s="122">
        <v>9.9999999999999995E-7</v>
      </c>
      <c r="P160" s="122">
        <v>9.9999999999999995E-7</v>
      </c>
      <c r="Q160" s="122">
        <v>9.9999999999999995E-7</v>
      </c>
      <c r="R160" s="122">
        <v>9.9999999999999995E-7</v>
      </c>
      <c r="S160" s="122">
        <v>9.9999999999999995E-7</v>
      </c>
      <c r="T160" s="122">
        <v>9.9999999999999995E-7</v>
      </c>
      <c r="U160" s="122">
        <v>9.9999999999999995E-7</v>
      </c>
      <c r="V160" s="122">
        <v>9.9999999999999995E-7</v>
      </c>
      <c r="W160" s="122">
        <v>9.9999999999999995E-7</v>
      </c>
      <c r="X160" s="122">
        <v>9.9999999999999995E-7</v>
      </c>
      <c r="Y160" s="122">
        <v>9.9999999999999995E-7</v>
      </c>
      <c r="Z160" s="122">
        <v>9.9999999999999995E-7</v>
      </c>
      <c r="AA160" s="122">
        <v>9.9999999999999995E-7</v>
      </c>
      <c r="AB160" s="123">
        <v>3.3939999999999999E-3</v>
      </c>
      <c r="AC160" s="123">
        <v>3.3939999999999999E-3</v>
      </c>
      <c r="AD160" s="123">
        <v>3.3939999999999999E-3</v>
      </c>
      <c r="AE160" s="123">
        <v>3.3939999999999999E-3</v>
      </c>
      <c r="AF160" s="123">
        <v>3.3939999999999999E-3</v>
      </c>
      <c r="AG160" s="123">
        <v>3.4020000000000001E-3</v>
      </c>
      <c r="AH160" s="123">
        <v>1.0579999999999999E-3</v>
      </c>
      <c r="AI160" s="123">
        <v>1.0579999999999999E-3</v>
      </c>
      <c r="AJ160" s="123">
        <v>1.0579999999999999E-3</v>
      </c>
      <c r="AK160" s="123">
        <v>1.0579999999999999E-3</v>
      </c>
      <c r="AL160" s="123">
        <v>1.0579999999999999E-3</v>
      </c>
      <c r="AM160" s="123">
        <v>1.0579999999999999E-3</v>
      </c>
      <c r="AN160" s="123">
        <v>1.0579999999999999E-3</v>
      </c>
      <c r="AO160" s="123">
        <v>1.0579999999999999E-3</v>
      </c>
      <c r="AP160" s="123">
        <v>1.0579999999999999E-3</v>
      </c>
      <c r="AQ160" s="123">
        <v>1.0579999999999999E-3</v>
      </c>
      <c r="AR160" s="123">
        <v>1.0579999999999999E-3</v>
      </c>
      <c r="AS160" s="123">
        <v>1.0579999999999999E-3</v>
      </c>
      <c r="AT160" s="123">
        <v>1.0579999999999999E-3</v>
      </c>
      <c r="AU160" s="123">
        <v>1.0579999999999999E-3</v>
      </c>
      <c r="AV160" s="123">
        <v>1.0579999999999999E-3</v>
      </c>
      <c r="AW160" s="123">
        <v>1.0579999999999999E-3</v>
      </c>
      <c r="AX160" s="123">
        <v>1.0579999999999999E-3</v>
      </c>
      <c r="AY160" s="123">
        <v>1.0579999999999999E-3</v>
      </c>
      <c r="AZ160" s="123">
        <v>1.0579999999999999E-3</v>
      </c>
      <c r="BA160" s="124">
        <v>0</v>
      </c>
      <c r="BB160" s="124">
        <v>0</v>
      </c>
      <c r="BC160" s="124">
        <v>0</v>
      </c>
      <c r="BD160" s="124">
        <v>0</v>
      </c>
      <c r="BE160" s="127">
        <v>-7.9999999999999996E-6</v>
      </c>
      <c r="BF160" s="128">
        <v>2.3440000000000002E-3</v>
      </c>
      <c r="BG160" s="124">
        <v>0</v>
      </c>
      <c r="BH160" s="124">
        <v>0</v>
      </c>
      <c r="BI160" s="124">
        <v>0</v>
      </c>
      <c r="BJ160" s="124">
        <v>0</v>
      </c>
      <c r="BK160" s="124">
        <v>0</v>
      </c>
      <c r="BL160" s="124">
        <v>0</v>
      </c>
      <c r="BM160" s="124">
        <v>0</v>
      </c>
      <c r="BN160" s="124">
        <v>0</v>
      </c>
      <c r="BO160" s="124">
        <v>0</v>
      </c>
      <c r="BP160" s="124">
        <v>0</v>
      </c>
      <c r="BQ160" s="124">
        <v>0</v>
      </c>
      <c r="BR160" s="124">
        <v>0</v>
      </c>
      <c r="BS160" s="124">
        <v>0</v>
      </c>
      <c r="BT160" s="124">
        <v>0</v>
      </c>
      <c r="BU160" s="124">
        <v>0</v>
      </c>
      <c r="BV160" s="124">
        <v>0</v>
      </c>
      <c r="BW160" s="124">
        <v>0</v>
      </c>
      <c r="BX160" s="124">
        <v>0</v>
      </c>
      <c r="BY160" s="124">
        <v>0</v>
      </c>
      <c r="BZ160" s="123">
        <v>5.0390230000000001E-2</v>
      </c>
      <c r="CA160" s="123">
        <v>5.0390230000000001E-2</v>
      </c>
      <c r="CB160" s="123">
        <v>5.0390230000000001E-2</v>
      </c>
      <c r="CC160" s="123">
        <v>5.0390230000000001E-2</v>
      </c>
      <c r="CD160" s="123">
        <v>5.0390230000000001E-2</v>
      </c>
      <c r="CE160" s="123">
        <v>5.4724479999999999E-2</v>
      </c>
      <c r="CF160" s="123">
        <v>1.470374E-2</v>
      </c>
      <c r="CG160" s="123">
        <v>1.470374E-2</v>
      </c>
      <c r="CH160" s="123">
        <v>1.470374E-2</v>
      </c>
      <c r="CI160" s="123">
        <v>1.470374E-2</v>
      </c>
      <c r="CJ160" s="123">
        <v>1.470374E-2</v>
      </c>
      <c r="CK160" s="123">
        <v>1.470374E-2</v>
      </c>
      <c r="CL160" s="123">
        <v>1.470374E-2</v>
      </c>
      <c r="CM160" s="123">
        <v>1.470374E-2</v>
      </c>
      <c r="CN160" s="123">
        <v>1.470374E-2</v>
      </c>
      <c r="CO160" s="123">
        <v>1.470374E-2</v>
      </c>
      <c r="CP160" s="123">
        <v>1.470374E-2</v>
      </c>
      <c r="CQ160" s="123">
        <v>1.470374E-2</v>
      </c>
      <c r="CR160" s="123">
        <v>1.470374E-2</v>
      </c>
      <c r="CS160" s="123">
        <v>1.470374E-2</v>
      </c>
      <c r="CT160" s="123">
        <v>1.470374E-2</v>
      </c>
      <c r="CU160" s="123">
        <v>1.470374E-2</v>
      </c>
      <c r="CV160" s="123">
        <v>1.470374E-2</v>
      </c>
      <c r="CW160" s="123">
        <v>1.470374E-2</v>
      </c>
      <c r="CX160" s="123">
        <v>1.470374E-2</v>
      </c>
      <c r="CY160" s="125">
        <v>46053</v>
      </c>
      <c r="CZ160" s="125">
        <v>46053</v>
      </c>
      <c r="DA160" s="125">
        <v>46053</v>
      </c>
      <c r="DB160" s="125">
        <v>46053</v>
      </c>
      <c r="DC160" s="125">
        <v>46053</v>
      </c>
      <c r="DD160" s="125">
        <v>46022</v>
      </c>
      <c r="DE160" s="125">
        <v>45443</v>
      </c>
      <c r="DF160" s="125">
        <v>45443</v>
      </c>
      <c r="DG160" s="125">
        <v>45443</v>
      </c>
      <c r="DH160" s="125">
        <v>45443</v>
      </c>
      <c r="DI160" s="125">
        <v>45443</v>
      </c>
      <c r="DJ160" s="125">
        <v>45443</v>
      </c>
      <c r="DK160" s="125">
        <v>45443</v>
      </c>
      <c r="DL160" s="125">
        <v>45443</v>
      </c>
      <c r="DM160" s="125">
        <v>45443</v>
      </c>
      <c r="DN160" s="125">
        <v>45443</v>
      </c>
      <c r="DO160" s="125">
        <v>45443</v>
      </c>
      <c r="DP160" s="125">
        <v>45443</v>
      </c>
      <c r="DQ160" s="125">
        <v>45443</v>
      </c>
      <c r="DR160" s="125">
        <v>45443</v>
      </c>
      <c r="DS160" s="125">
        <v>45443</v>
      </c>
      <c r="DT160" s="125">
        <v>45443</v>
      </c>
      <c r="DU160" s="125">
        <v>45443</v>
      </c>
      <c r="DV160" s="125">
        <v>45443</v>
      </c>
      <c r="DW160" s="125">
        <v>45443</v>
      </c>
      <c r="DX160" s="126" t="s">
        <v>150</v>
      </c>
      <c r="DY160" s="126" t="s">
        <v>150</v>
      </c>
      <c r="DZ160" s="126" t="s">
        <v>150</v>
      </c>
      <c r="EA160" s="126" t="s">
        <v>150</v>
      </c>
      <c r="EB160" s="126" t="s">
        <v>150</v>
      </c>
      <c r="EC160" s="126" t="s">
        <v>150</v>
      </c>
      <c r="ED160" s="126" t="s">
        <v>150</v>
      </c>
      <c r="EE160" s="126" t="s">
        <v>150</v>
      </c>
      <c r="EF160" s="126" t="s">
        <v>150</v>
      </c>
      <c r="EG160" s="126" t="s">
        <v>150</v>
      </c>
      <c r="EH160" s="126" t="s">
        <v>150</v>
      </c>
      <c r="EI160" s="126" t="s">
        <v>150</v>
      </c>
      <c r="EJ160" s="126" t="s">
        <v>150</v>
      </c>
      <c r="EK160" s="126" t="s">
        <v>150</v>
      </c>
      <c r="EL160" s="126" t="s">
        <v>150</v>
      </c>
      <c r="EM160" s="126" t="s">
        <v>150</v>
      </c>
      <c r="EN160" s="126" t="s">
        <v>150</v>
      </c>
      <c r="EO160" s="126" t="s">
        <v>150</v>
      </c>
      <c r="EP160" s="126" t="s">
        <v>150</v>
      </c>
      <c r="EQ160" s="126" t="s">
        <v>150</v>
      </c>
      <c r="ER160" s="126" t="s">
        <v>150</v>
      </c>
      <c r="ES160" s="126" t="s">
        <v>150</v>
      </c>
      <c r="ET160" s="126" t="s">
        <v>150</v>
      </c>
      <c r="EU160" s="126" t="s">
        <v>150</v>
      </c>
      <c r="EV160" s="126" t="s">
        <v>150</v>
      </c>
      <c r="EW160" s="126" t="s">
        <v>151</v>
      </c>
      <c r="EX160" s="126" t="s">
        <v>152</v>
      </c>
      <c r="EY160" s="123">
        <v>105100.61052305999</v>
      </c>
      <c r="EZ160" s="126" t="s">
        <v>161</v>
      </c>
      <c r="FA160" s="126" t="s">
        <v>144</v>
      </c>
      <c r="FB160" s="126" t="s">
        <v>144</v>
      </c>
      <c r="FC160" s="126" t="s">
        <v>144</v>
      </c>
      <c r="FD160" s="126" t="s">
        <v>144</v>
      </c>
      <c r="FE160" s="126" t="s">
        <v>144</v>
      </c>
      <c r="FF160" s="126" t="s">
        <v>144</v>
      </c>
      <c r="FG160" s="126" t="s">
        <v>144</v>
      </c>
      <c r="FH160" s="126" t="s">
        <v>144</v>
      </c>
      <c r="FI160" s="126" t="s">
        <v>144</v>
      </c>
      <c r="FJ160" s="126" t="s">
        <v>144</v>
      </c>
      <c r="FK160" s="126" t="s">
        <v>144</v>
      </c>
      <c r="FL160" s="126" t="s">
        <v>144</v>
      </c>
      <c r="FM160" s="126" t="s">
        <v>144</v>
      </c>
      <c r="FN160" s="126" t="s">
        <v>144</v>
      </c>
      <c r="FO160" s="126" t="s">
        <v>144</v>
      </c>
      <c r="FP160" s="126" t="s">
        <v>144</v>
      </c>
      <c r="FQ160" s="126" t="s">
        <v>144</v>
      </c>
      <c r="FR160" s="126" t="s">
        <v>144</v>
      </c>
      <c r="FS160" s="126" t="s">
        <v>144</v>
      </c>
      <c r="FT160" s="126" t="s">
        <v>144</v>
      </c>
      <c r="FU160" s="126" t="s">
        <v>144</v>
      </c>
      <c r="FV160" s="126" t="s">
        <v>144</v>
      </c>
      <c r="FW160" s="126" t="s">
        <v>144</v>
      </c>
      <c r="FX160" s="126" t="s">
        <v>144</v>
      </c>
      <c r="FY160" s="126" t="s">
        <v>144</v>
      </c>
      <c r="FZ160" s="126" t="s">
        <v>304</v>
      </c>
      <c r="GA160" s="126" t="s">
        <v>219</v>
      </c>
    </row>
    <row r="161" spans="1:183" ht="14.25" customHeight="1">
      <c r="A161" s="121">
        <v>159</v>
      </c>
      <c r="B161" s="121" t="s">
        <v>306</v>
      </c>
      <c r="C161" s="122">
        <v>5.0000000000000004E-6</v>
      </c>
      <c r="D161" s="122">
        <v>5.0000000000000004E-6</v>
      </c>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c r="AA161" s="121"/>
      <c r="AB161" s="123">
        <v>3.3440000000000002E-3</v>
      </c>
      <c r="AC161" s="123">
        <v>3.3440000000000002E-3</v>
      </c>
      <c r="AD161" s="126"/>
      <c r="AE161" s="126"/>
      <c r="AF161" s="126"/>
      <c r="AG161" s="126"/>
      <c r="AH161" s="126"/>
      <c r="AI161" s="126"/>
      <c r="AJ161" s="126"/>
      <c r="AK161" s="126"/>
      <c r="AL161" s="126"/>
      <c r="AM161" s="126"/>
      <c r="AN161" s="126"/>
      <c r="AO161" s="126"/>
      <c r="AP161" s="126"/>
      <c r="AQ161" s="126"/>
      <c r="AR161" s="126"/>
      <c r="AS161" s="126"/>
      <c r="AT161" s="126"/>
      <c r="AU161" s="126"/>
      <c r="AV161" s="126"/>
      <c r="AW161" s="126"/>
      <c r="AX161" s="126"/>
      <c r="AY161" s="126"/>
      <c r="AZ161" s="126"/>
      <c r="BA161" s="124">
        <v>0</v>
      </c>
      <c r="BB161" s="128">
        <v>3.3440000000000002E-3</v>
      </c>
      <c r="BC161" s="126"/>
      <c r="BD161" s="126"/>
      <c r="BE161" s="126"/>
      <c r="BF161" s="126"/>
      <c r="BG161" s="126"/>
      <c r="BH161" s="126"/>
      <c r="BI161" s="126"/>
      <c r="BJ161" s="126"/>
      <c r="BK161" s="126"/>
      <c r="BL161" s="126"/>
      <c r="BM161" s="126"/>
      <c r="BN161" s="126"/>
      <c r="BO161" s="126"/>
      <c r="BP161" s="126"/>
      <c r="BQ161" s="126"/>
      <c r="BR161" s="126"/>
      <c r="BS161" s="126"/>
      <c r="BT161" s="126"/>
      <c r="BU161" s="126"/>
      <c r="BV161" s="126"/>
      <c r="BW161" s="126"/>
      <c r="BX161" s="126"/>
      <c r="BY161" s="126"/>
      <c r="BZ161" s="123">
        <v>4.6734909999999998E-2</v>
      </c>
      <c r="CA161" s="123">
        <v>4.6734909999999998E-2</v>
      </c>
      <c r="CB161" s="126"/>
      <c r="CC161" s="126"/>
      <c r="CD161" s="126"/>
      <c r="CE161" s="126"/>
      <c r="CF161" s="126"/>
      <c r="CG161" s="126"/>
      <c r="CH161" s="126"/>
      <c r="CI161" s="126"/>
      <c r="CJ161" s="126"/>
      <c r="CK161" s="126"/>
      <c r="CL161" s="126"/>
      <c r="CM161" s="126"/>
      <c r="CN161" s="126"/>
      <c r="CO161" s="126"/>
      <c r="CP161" s="126"/>
      <c r="CQ161" s="126"/>
      <c r="CR161" s="126"/>
      <c r="CS161" s="126"/>
      <c r="CT161" s="126"/>
      <c r="CU161" s="126"/>
      <c r="CV161" s="126"/>
      <c r="CW161" s="126"/>
      <c r="CX161" s="126"/>
      <c r="CY161" s="125">
        <v>46142</v>
      </c>
      <c r="CZ161" s="125">
        <v>46142</v>
      </c>
      <c r="DA161" s="126"/>
      <c r="DB161" s="126"/>
      <c r="DC161" s="126"/>
      <c r="DD161" s="126"/>
      <c r="DE161" s="126"/>
      <c r="DF161" s="126"/>
      <c r="DG161" s="126"/>
      <c r="DH161" s="126"/>
      <c r="DI161" s="126"/>
      <c r="DJ161" s="126"/>
      <c r="DK161" s="126"/>
      <c r="DL161" s="126"/>
      <c r="DM161" s="126"/>
      <c r="DN161" s="126"/>
      <c r="DO161" s="126"/>
      <c r="DP161" s="126"/>
      <c r="DQ161" s="126"/>
      <c r="DR161" s="126"/>
      <c r="DS161" s="126"/>
      <c r="DT161" s="126"/>
      <c r="DU161" s="126"/>
      <c r="DV161" s="126"/>
      <c r="DW161" s="126"/>
      <c r="DX161" s="126" t="s">
        <v>150</v>
      </c>
      <c r="DY161" s="126" t="s">
        <v>150</v>
      </c>
      <c r="DZ161" s="126"/>
      <c r="EA161" s="126"/>
      <c r="EB161" s="126"/>
      <c r="EC161" s="126"/>
      <c r="ED161" s="126"/>
      <c r="EE161" s="126"/>
      <c r="EF161" s="126"/>
      <c r="EG161" s="126"/>
      <c r="EH161" s="126"/>
      <c r="EI161" s="126"/>
      <c r="EJ161" s="126"/>
      <c r="EK161" s="126"/>
      <c r="EL161" s="126"/>
      <c r="EM161" s="126"/>
      <c r="EN161" s="126"/>
      <c r="EO161" s="126"/>
      <c r="EP161" s="126"/>
      <c r="EQ161" s="126"/>
      <c r="ER161" s="126"/>
      <c r="ES161" s="126"/>
      <c r="ET161" s="126"/>
      <c r="EU161" s="126"/>
      <c r="EV161" s="126"/>
      <c r="EW161" s="126" t="s">
        <v>151</v>
      </c>
      <c r="EX161" s="126" t="s">
        <v>152</v>
      </c>
      <c r="EY161" s="123">
        <v>4.0967497399999999</v>
      </c>
      <c r="EZ161" s="126"/>
      <c r="FA161" s="126" t="s">
        <v>196</v>
      </c>
      <c r="FB161" s="126" t="s">
        <v>196</v>
      </c>
      <c r="FC161" s="126"/>
      <c r="FD161" s="126"/>
      <c r="FE161" s="126"/>
      <c r="FF161" s="126"/>
      <c r="FG161" s="126"/>
      <c r="FH161" s="126"/>
      <c r="FI161" s="126"/>
      <c r="FJ161" s="126"/>
      <c r="FK161" s="126"/>
      <c r="FL161" s="126"/>
      <c r="FM161" s="126"/>
      <c r="FN161" s="126"/>
      <c r="FO161" s="126"/>
      <c r="FP161" s="126"/>
      <c r="FQ161" s="126"/>
      <c r="FR161" s="126"/>
      <c r="FS161" s="126"/>
      <c r="FT161" s="126"/>
      <c r="FU161" s="126"/>
      <c r="FV161" s="126"/>
      <c r="FW161" s="126"/>
      <c r="FX161" s="126"/>
      <c r="FY161" s="126"/>
      <c r="FZ161" s="126" t="s">
        <v>307</v>
      </c>
      <c r="GA161" s="126" t="s">
        <v>146</v>
      </c>
    </row>
    <row r="162" spans="1:183" ht="14.25" customHeight="1">
      <c r="A162" s="121">
        <v>160</v>
      </c>
      <c r="B162" s="121" t="s">
        <v>500</v>
      </c>
      <c r="C162" s="122">
        <v>5.0000000000000004E-6</v>
      </c>
      <c r="D162" s="122">
        <v>5.0000000000000004E-6</v>
      </c>
      <c r="E162" s="122">
        <v>5.0000000000000004E-6</v>
      </c>
      <c r="F162" s="122">
        <v>5.0000000000000004E-6</v>
      </c>
      <c r="G162" s="122">
        <v>5.0000000000000004E-6</v>
      </c>
      <c r="H162" s="122">
        <v>5.0000000000000004E-6</v>
      </c>
      <c r="I162" s="122">
        <v>5.0000000000000004E-6</v>
      </c>
      <c r="J162" s="122">
        <v>5.0000000000000004E-6</v>
      </c>
      <c r="K162" s="122">
        <v>5.0000000000000004E-6</v>
      </c>
      <c r="L162" s="122">
        <v>5.0000000000000004E-6</v>
      </c>
      <c r="M162" s="122">
        <v>5.0000000000000004E-6</v>
      </c>
      <c r="N162" s="122">
        <v>5.0000000000000004E-6</v>
      </c>
      <c r="O162" s="122">
        <v>5.0000000000000004E-6</v>
      </c>
      <c r="P162" s="122">
        <v>5.0000000000000004E-6</v>
      </c>
      <c r="Q162" s="122">
        <v>5.0000000000000004E-6</v>
      </c>
      <c r="R162" s="122">
        <v>5.0000000000000004E-6</v>
      </c>
      <c r="S162" s="122">
        <v>5.0000000000000004E-6</v>
      </c>
      <c r="T162" s="122">
        <v>5.0000000000000004E-6</v>
      </c>
      <c r="U162" s="122">
        <v>5.0000000000000004E-6</v>
      </c>
      <c r="V162" s="122">
        <v>1.9999999999999999E-6</v>
      </c>
      <c r="W162" s="122">
        <v>1.9999999999999999E-6</v>
      </c>
      <c r="X162" s="122">
        <v>1.9999999999999999E-6</v>
      </c>
      <c r="Y162" s="122">
        <v>1.9999999999999999E-6</v>
      </c>
      <c r="Z162" s="122">
        <v>1.9999999999999999E-6</v>
      </c>
      <c r="AA162" s="122">
        <v>1.9999999999999999E-6</v>
      </c>
      <c r="AB162" s="123">
        <v>3.3010000000000001E-3</v>
      </c>
      <c r="AC162" s="123">
        <v>3.3010000000000001E-3</v>
      </c>
      <c r="AD162" s="123">
        <v>3.3010000000000001E-3</v>
      </c>
      <c r="AE162" s="123">
        <v>3.3010000000000001E-3</v>
      </c>
      <c r="AF162" s="123">
        <v>3.3010000000000001E-3</v>
      </c>
      <c r="AG162" s="123">
        <v>3.3010000000000001E-3</v>
      </c>
      <c r="AH162" s="123">
        <v>3.3010000000000001E-3</v>
      </c>
      <c r="AI162" s="123">
        <v>3.3319999999999999E-3</v>
      </c>
      <c r="AJ162" s="123">
        <v>3.3319999999999999E-3</v>
      </c>
      <c r="AK162" s="123">
        <v>3.3319999999999999E-3</v>
      </c>
      <c r="AL162" s="123">
        <v>3.3319999999999999E-3</v>
      </c>
      <c r="AM162" s="123">
        <v>3.3319999999999999E-3</v>
      </c>
      <c r="AN162" s="123">
        <v>3.3319999999999999E-3</v>
      </c>
      <c r="AO162" s="123">
        <v>3.3319999999999999E-3</v>
      </c>
      <c r="AP162" s="123">
        <v>3.3319999999999999E-3</v>
      </c>
      <c r="AQ162" s="123">
        <v>3.3319999999999999E-3</v>
      </c>
      <c r="AR162" s="123">
        <v>3.3319999999999999E-3</v>
      </c>
      <c r="AS162" s="123">
        <v>3.3319999999999999E-3</v>
      </c>
      <c r="AT162" s="123">
        <v>3.3319999999999999E-3</v>
      </c>
      <c r="AU162" s="123">
        <v>1.611E-3</v>
      </c>
      <c r="AV162" s="123">
        <v>1.611E-3</v>
      </c>
      <c r="AW162" s="123">
        <v>1.611E-3</v>
      </c>
      <c r="AX162" s="123">
        <v>1.611E-3</v>
      </c>
      <c r="AY162" s="123">
        <v>1.611E-3</v>
      </c>
      <c r="AZ162" s="123">
        <v>1.611E-3</v>
      </c>
      <c r="BA162" s="124">
        <v>0</v>
      </c>
      <c r="BB162" s="124">
        <v>0</v>
      </c>
      <c r="BC162" s="124">
        <v>0</v>
      </c>
      <c r="BD162" s="124">
        <v>0</v>
      </c>
      <c r="BE162" s="124">
        <v>0</v>
      </c>
      <c r="BF162" s="124">
        <v>0</v>
      </c>
      <c r="BG162" s="127">
        <v>-3.1000000000000001E-5</v>
      </c>
      <c r="BH162" s="124">
        <v>0</v>
      </c>
      <c r="BI162" s="124">
        <v>0</v>
      </c>
      <c r="BJ162" s="124">
        <v>0</v>
      </c>
      <c r="BK162" s="124">
        <v>0</v>
      </c>
      <c r="BL162" s="124">
        <v>0</v>
      </c>
      <c r="BM162" s="124">
        <v>0</v>
      </c>
      <c r="BN162" s="124">
        <v>0</v>
      </c>
      <c r="BO162" s="124">
        <v>0</v>
      </c>
      <c r="BP162" s="124">
        <v>0</v>
      </c>
      <c r="BQ162" s="124">
        <v>0</v>
      </c>
      <c r="BR162" s="124">
        <v>0</v>
      </c>
      <c r="BS162" s="128">
        <v>1.7210000000000001E-3</v>
      </c>
      <c r="BT162" s="124">
        <v>0</v>
      </c>
      <c r="BU162" s="124">
        <v>0</v>
      </c>
      <c r="BV162" s="124">
        <v>0</v>
      </c>
      <c r="BW162" s="124">
        <v>0</v>
      </c>
      <c r="BX162" s="124">
        <v>0</v>
      </c>
      <c r="BY162" s="124">
        <v>0</v>
      </c>
      <c r="BZ162" s="123">
        <v>5.3631779999999997E-2</v>
      </c>
      <c r="CA162" s="123">
        <v>5.3631779999999997E-2</v>
      </c>
      <c r="CB162" s="123">
        <v>5.3631779999999997E-2</v>
      </c>
      <c r="CC162" s="123">
        <v>5.3631779999999997E-2</v>
      </c>
      <c r="CD162" s="123">
        <v>5.3631779999999997E-2</v>
      </c>
      <c r="CE162" s="123">
        <v>5.3631779999999997E-2</v>
      </c>
      <c r="CF162" s="123">
        <v>5.3631779999999997E-2</v>
      </c>
      <c r="CG162" s="123">
        <v>6.033467E-2</v>
      </c>
      <c r="CH162" s="123">
        <v>6.033467E-2</v>
      </c>
      <c r="CI162" s="123">
        <v>6.033467E-2</v>
      </c>
      <c r="CJ162" s="123">
        <v>6.033467E-2</v>
      </c>
      <c r="CK162" s="123">
        <v>6.033467E-2</v>
      </c>
      <c r="CL162" s="123">
        <v>6.033467E-2</v>
      </c>
      <c r="CM162" s="123">
        <v>6.033467E-2</v>
      </c>
      <c r="CN162" s="123">
        <v>6.033467E-2</v>
      </c>
      <c r="CO162" s="123">
        <v>6.033467E-2</v>
      </c>
      <c r="CP162" s="123">
        <v>6.033467E-2</v>
      </c>
      <c r="CQ162" s="123">
        <v>6.033467E-2</v>
      </c>
      <c r="CR162" s="123">
        <v>6.033467E-2</v>
      </c>
      <c r="CS162" s="123">
        <v>2.0270610000000001E-2</v>
      </c>
      <c r="CT162" s="123">
        <v>2.0270610000000001E-2</v>
      </c>
      <c r="CU162" s="123">
        <v>2.0270610000000001E-2</v>
      </c>
      <c r="CV162" s="123">
        <v>2.0270610000000001E-2</v>
      </c>
      <c r="CW162" s="123">
        <v>2.0270610000000001E-2</v>
      </c>
      <c r="CX162" s="123">
        <v>2.0270610000000001E-2</v>
      </c>
      <c r="CY162" s="125">
        <v>45991</v>
      </c>
      <c r="CZ162" s="125">
        <v>45991</v>
      </c>
      <c r="DA162" s="125">
        <v>45991</v>
      </c>
      <c r="DB162" s="125">
        <v>45991</v>
      </c>
      <c r="DC162" s="125">
        <v>45991</v>
      </c>
      <c r="DD162" s="125">
        <v>45991</v>
      </c>
      <c r="DE162" s="125">
        <v>45991</v>
      </c>
      <c r="DF162" s="125">
        <v>45626</v>
      </c>
      <c r="DG162" s="125">
        <v>45626</v>
      </c>
      <c r="DH162" s="125">
        <v>45626</v>
      </c>
      <c r="DI162" s="125">
        <v>45626</v>
      </c>
      <c r="DJ162" s="125">
        <v>45626</v>
      </c>
      <c r="DK162" s="125">
        <v>45626</v>
      </c>
      <c r="DL162" s="125">
        <v>45626</v>
      </c>
      <c r="DM162" s="125">
        <v>45626</v>
      </c>
      <c r="DN162" s="125">
        <v>45626</v>
      </c>
      <c r="DO162" s="125">
        <v>45626</v>
      </c>
      <c r="DP162" s="125">
        <v>45626</v>
      </c>
      <c r="DQ162" s="125">
        <v>45626</v>
      </c>
      <c r="DR162" s="125">
        <v>45260</v>
      </c>
      <c r="DS162" s="125">
        <v>45260</v>
      </c>
      <c r="DT162" s="125">
        <v>45260</v>
      </c>
      <c r="DU162" s="125">
        <v>45260</v>
      </c>
      <c r="DV162" s="125">
        <v>45260</v>
      </c>
      <c r="DW162" s="125">
        <v>45260</v>
      </c>
      <c r="DX162" s="126" t="s">
        <v>150</v>
      </c>
      <c r="DY162" s="126" t="s">
        <v>150</v>
      </c>
      <c r="DZ162" s="126" t="s">
        <v>150</v>
      </c>
      <c r="EA162" s="126" t="s">
        <v>150</v>
      </c>
      <c r="EB162" s="126" t="s">
        <v>150</v>
      </c>
      <c r="EC162" s="126" t="s">
        <v>150</v>
      </c>
      <c r="ED162" s="126" t="s">
        <v>150</v>
      </c>
      <c r="EE162" s="126" t="s">
        <v>150</v>
      </c>
      <c r="EF162" s="126" t="s">
        <v>150</v>
      </c>
      <c r="EG162" s="126" t="s">
        <v>150</v>
      </c>
      <c r="EH162" s="126" t="s">
        <v>150</v>
      </c>
      <c r="EI162" s="126" t="s">
        <v>150</v>
      </c>
      <c r="EJ162" s="126" t="s">
        <v>150</v>
      </c>
      <c r="EK162" s="126" t="s">
        <v>150</v>
      </c>
      <c r="EL162" s="126" t="s">
        <v>150</v>
      </c>
      <c r="EM162" s="126" t="s">
        <v>150</v>
      </c>
      <c r="EN162" s="126" t="s">
        <v>150</v>
      </c>
      <c r="EO162" s="126" t="s">
        <v>150</v>
      </c>
      <c r="EP162" s="126" t="s">
        <v>150</v>
      </c>
      <c r="EQ162" s="126" t="s">
        <v>150</v>
      </c>
      <c r="ER162" s="126" t="s">
        <v>150</v>
      </c>
      <c r="ES162" s="126" t="s">
        <v>150</v>
      </c>
      <c r="ET162" s="126" t="s">
        <v>150</v>
      </c>
      <c r="EU162" s="126" t="s">
        <v>150</v>
      </c>
      <c r="EV162" s="126" t="s">
        <v>150</v>
      </c>
      <c r="EW162" s="126" t="s">
        <v>151</v>
      </c>
      <c r="EX162" s="126" t="s">
        <v>152</v>
      </c>
      <c r="EY162" s="123">
        <v>27877.39009596</v>
      </c>
      <c r="EZ162" s="126" t="s">
        <v>153</v>
      </c>
      <c r="FA162" s="126" t="s">
        <v>144</v>
      </c>
      <c r="FB162" s="126" t="s">
        <v>144</v>
      </c>
      <c r="FC162" s="126" t="s">
        <v>144</v>
      </c>
      <c r="FD162" s="126" t="s">
        <v>144</v>
      </c>
      <c r="FE162" s="126" t="s">
        <v>144</v>
      </c>
      <c r="FF162" s="126" t="s">
        <v>144</v>
      </c>
      <c r="FG162" s="126" t="s">
        <v>144</v>
      </c>
      <c r="FH162" s="126" t="s">
        <v>144</v>
      </c>
      <c r="FI162" s="126" t="s">
        <v>144</v>
      </c>
      <c r="FJ162" s="126" t="s">
        <v>144</v>
      </c>
      <c r="FK162" s="126" t="s">
        <v>144</v>
      </c>
      <c r="FL162" s="126" t="s">
        <v>144</v>
      </c>
      <c r="FM162" s="126" t="s">
        <v>144</v>
      </c>
      <c r="FN162" s="126" t="s">
        <v>144</v>
      </c>
      <c r="FO162" s="126" t="s">
        <v>144</v>
      </c>
      <c r="FP162" s="126" t="s">
        <v>144</v>
      </c>
      <c r="FQ162" s="126" t="s">
        <v>144</v>
      </c>
      <c r="FR162" s="126" t="s">
        <v>144</v>
      </c>
      <c r="FS162" s="126" t="s">
        <v>144</v>
      </c>
      <c r="FT162" s="126" t="s">
        <v>144</v>
      </c>
      <c r="FU162" s="126" t="s">
        <v>144</v>
      </c>
      <c r="FV162" s="126" t="s">
        <v>144</v>
      </c>
      <c r="FW162" s="126" t="s">
        <v>144</v>
      </c>
      <c r="FX162" s="126" t="s">
        <v>144</v>
      </c>
      <c r="FY162" s="126" t="s">
        <v>144</v>
      </c>
      <c r="FZ162" s="126" t="s">
        <v>415</v>
      </c>
      <c r="GA162" s="126" t="s">
        <v>416</v>
      </c>
    </row>
    <row r="163" spans="1:183" ht="14.25" customHeight="1">
      <c r="A163" s="121">
        <v>161</v>
      </c>
      <c r="B163" s="121" t="s">
        <v>501</v>
      </c>
      <c r="C163" s="122">
        <v>3.9999999999999998E-6</v>
      </c>
      <c r="D163" s="122">
        <v>3.9999999999999998E-6</v>
      </c>
      <c r="E163" s="122">
        <v>3.9999999999999998E-6</v>
      </c>
      <c r="F163" s="122">
        <v>3.9999999999999998E-6</v>
      </c>
      <c r="G163" s="122">
        <v>3.9999999999999998E-6</v>
      </c>
      <c r="H163" s="122">
        <v>3.9999999999999998E-6</v>
      </c>
      <c r="I163" s="122">
        <v>3.9999999999999998E-6</v>
      </c>
      <c r="J163" s="122">
        <v>3.9999999999999998E-6</v>
      </c>
      <c r="K163" s="122">
        <v>3.9999999999999998E-6</v>
      </c>
      <c r="L163" s="122">
        <v>3.9999999999999998E-6</v>
      </c>
      <c r="M163" s="122">
        <v>3.9999999999999998E-6</v>
      </c>
      <c r="N163" s="122">
        <v>3.9999999999999998E-6</v>
      </c>
      <c r="O163" s="122">
        <v>3.9999999999999998E-6</v>
      </c>
      <c r="P163" s="122">
        <v>3.0000000000000001E-6</v>
      </c>
      <c r="Q163" s="122">
        <v>3.0000000000000001E-6</v>
      </c>
      <c r="R163" s="122">
        <v>3.9999999999999998E-6</v>
      </c>
      <c r="S163" s="122">
        <v>3.9999999999999998E-6</v>
      </c>
      <c r="T163" s="122">
        <v>3.9999999999999998E-6</v>
      </c>
      <c r="U163" s="122">
        <v>3.0000000000000001E-6</v>
      </c>
      <c r="V163" s="122">
        <v>3.0000000000000001E-6</v>
      </c>
      <c r="W163" s="122">
        <v>3.0000000000000001E-6</v>
      </c>
      <c r="X163" s="122">
        <v>3.0000000000000001E-6</v>
      </c>
      <c r="Y163" s="122">
        <v>3.0000000000000001E-6</v>
      </c>
      <c r="Z163" s="122">
        <v>3.0000000000000001E-6</v>
      </c>
      <c r="AA163" s="122">
        <v>1.9999999999999999E-6</v>
      </c>
      <c r="AB163" s="123">
        <v>2.9740000000000001E-3</v>
      </c>
      <c r="AC163" s="123">
        <v>2.9740000000000001E-3</v>
      </c>
      <c r="AD163" s="123">
        <v>2.9740000000000001E-3</v>
      </c>
      <c r="AE163" s="123">
        <v>2.9740000000000001E-3</v>
      </c>
      <c r="AF163" s="123">
        <v>2.8839999999999998E-3</v>
      </c>
      <c r="AG163" s="123">
        <v>2.81E-3</v>
      </c>
      <c r="AH163" s="123">
        <v>2.8019999999999998E-3</v>
      </c>
      <c r="AI163" s="123">
        <v>2.6489999999999999E-3</v>
      </c>
      <c r="AJ163" s="123">
        <v>2.7079999999999999E-3</v>
      </c>
      <c r="AK163" s="123">
        <v>2.99E-3</v>
      </c>
      <c r="AL163" s="123">
        <v>2.823E-3</v>
      </c>
      <c r="AM163" s="123">
        <v>2.8E-3</v>
      </c>
      <c r="AN163" s="123">
        <v>3.104E-3</v>
      </c>
      <c r="AO163" s="123">
        <v>2.098E-3</v>
      </c>
      <c r="AP163" s="123">
        <v>2.349E-3</v>
      </c>
      <c r="AQ163" s="123">
        <v>2.6189999999999998E-3</v>
      </c>
      <c r="AR163" s="123">
        <v>2.624E-3</v>
      </c>
      <c r="AS163" s="123">
        <v>2.6050000000000001E-3</v>
      </c>
      <c r="AT163" s="123">
        <v>2.2460000000000002E-3</v>
      </c>
      <c r="AU163" s="123">
        <v>2.3509999999999998E-3</v>
      </c>
      <c r="AV163" s="123">
        <v>2.0760000000000002E-3</v>
      </c>
      <c r="AW163" s="123">
        <v>2.3739999999999998E-3</v>
      </c>
      <c r="AX163" s="123">
        <v>2.1649999999999998E-3</v>
      </c>
      <c r="AY163" s="123">
        <v>2.1710000000000002E-3</v>
      </c>
      <c r="AZ163" s="123">
        <v>1.6949999999999999E-3</v>
      </c>
      <c r="BA163" s="124">
        <v>0</v>
      </c>
      <c r="BB163" s="124">
        <v>0</v>
      </c>
      <c r="BC163" s="124">
        <v>0</v>
      </c>
      <c r="BD163" s="128">
        <v>9.0000000000000006E-5</v>
      </c>
      <c r="BE163" s="128">
        <v>7.3999999999999996E-5</v>
      </c>
      <c r="BF163" s="128">
        <v>7.9999999999999996E-6</v>
      </c>
      <c r="BG163" s="128">
        <v>1.5300000000000001E-4</v>
      </c>
      <c r="BH163" s="127">
        <v>-5.8999999999999998E-5</v>
      </c>
      <c r="BI163" s="127">
        <v>-2.8200000000000002E-4</v>
      </c>
      <c r="BJ163" s="128">
        <v>1.6699999999999999E-4</v>
      </c>
      <c r="BK163" s="128">
        <v>2.3E-5</v>
      </c>
      <c r="BL163" s="127">
        <v>-3.0400000000000002E-4</v>
      </c>
      <c r="BM163" s="128">
        <v>1.0059999999999999E-3</v>
      </c>
      <c r="BN163" s="127">
        <v>-2.5099999999999998E-4</v>
      </c>
      <c r="BO163" s="127">
        <v>-2.7E-4</v>
      </c>
      <c r="BP163" s="127">
        <v>-5.0000000000000004E-6</v>
      </c>
      <c r="BQ163" s="128">
        <v>1.9000000000000001E-5</v>
      </c>
      <c r="BR163" s="128">
        <v>3.59E-4</v>
      </c>
      <c r="BS163" s="127">
        <v>-1.05E-4</v>
      </c>
      <c r="BT163" s="128">
        <v>2.7500000000000002E-4</v>
      </c>
      <c r="BU163" s="127">
        <v>-2.9799999999999998E-4</v>
      </c>
      <c r="BV163" s="128">
        <v>2.0900000000000001E-4</v>
      </c>
      <c r="BW163" s="127">
        <v>-6.0000000000000002E-6</v>
      </c>
      <c r="BX163" s="128">
        <v>4.7600000000000002E-4</v>
      </c>
      <c r="BY163" s="128">
        <v>9.3999999999999994E-5</v>
      </c>
      <c r="BZ163" s="123">
        <v>4.5139760000000001E-2</v>
      </c>
      <c r="CA163" s="123">
        <v>4.5139760000000001E-2</v>
      </c>
      <c r="CB163" s="123">
        <v>4.5139760000000001E-2</v>
      </c>
      <c r="CC163" s="123">
        <v>4.5139760000000001E-2</v>
      </c>
      <c r="CD163" s="123">
        <v>4.2818340000000003E-2</v>
      </c>
      <c r="CE163" s="123">
        <v>4.5201579999999998E-2</v>
      </c>
      <c r="CF163" s="123">
        <v>4.5524460000000003E-2</v>
      </c>
      <c r="CG163" s="123">
        <v>4.2794180000000001E-2</v>
      </c>
      <c r="CH163" s="123">
        <v>4.0442569999999997E-2</v>
      </c>
      <c r="CI163" s="123">
        <v>4.476753E-2</v>
      </c>
      <c r="CJ163" s="123">
        <v>4.3158780000000001E-2</v>
      </c>
      <c r="CK163" s="123">
        <v>4.680103E-2</v>
      </c>
      <c r="CL163" s="123">
        <v>5.5256300000000001E-2</v>
      </c>
      <c r="CM163" s="123">
        <v>3.8543139999999997E-2</v>
      </c>
      <c r="CN163" s="123">
        <v>3.8435940000000002E-2</v>
      </c>
      <c r="CO163" s="123">
        <v>3.8520260000000001E-2</v>
      </c>
      <c r="CP163" s="123">
        <v>4.3174949999999997E-2</v>
      </c>
      <c r="CQ163" s="123">
        <v>4.9539010000000001E-2</v>
      </c>
      <c r="CR163" s="123">
        <v>4.0669770000000001E-2</v>
      </c>
      <c r="CS163" s="123">
        <v>4.2488039999999998E-2</v>
      </c>
      <c r="CT163" s="123">
        <v>3.9408180000000001E-2</v>
      </c>
      <c r="CU163" s="123">
        <v>4.1734019999999997E-2</v>
      </c>
      <c r="CV163" s="123">
        <v>3.6557029999999997E-2</v>
      </c>
      <c r="CW163" s="123">
        <v>3.3246730000000002E-2</v>
      </c>
      <c r="CX163" s="123">
        <v>2.3556569999999999E-2</v>
      </c>
      <c r="CY163" s="125">
        <v>46081</v>
      </c>
      <c r="CZ163" s="125">
        <v>46081</v>
      </c>
      <c r="DA163" s="125">
        <v>46081</v>
      </c>
      <c r="DB163" s="125">
        <v>46081</v>
      </c>
      <c r="DC163" s="125">
        <v>46053</v>
      </c>
      <c r="DD163" s="125">
        <v>46022</v>
      </c>
      <c r="DE163" s="125">
        <v>45991</v>
      </c>
      <c r="DF163" s="125">
        <v>45961</v>
      </c>
      <c r="DG163" s="125">
        <v>45930</v>
      </c>
      <c r="DH163" s="125">
        <v>45900</v>
      </c>
      <c r="DI163" s="125">
        <v>45869</v>
      </c>
      <c r="DJ163" s="125">
        <v>45838</v>
      </c>
      <c r="DK163" s="125">
        <v>45808</v>
      </c>
      <c r="DL163" s="125">
        <v>45777</v>
      </c>
      <c r="DM163" s="125">
        <v>45747</v>
      </c>
      <c r="DN163" s="125">
        <v>45716</v>
      </c>
      <c r="DO163" s="125">
        <v>45688</v>
      </c>
      <c r="DP163" s="125">
        <v>45657</v>
      </c>
      <c r="DQ163" s="125">
        <v>45626</v>
      </c>
      <c r="DR163" s="125">
        <v>45596</v>
      </c>
      <c r="DS163" s="125">
        <v>45565</v>
      </c>
      <c r="DT163" s="125">
        <v>45535</v>
      </c>
      <c r="DU163" s="125">
        <v>45504</v>
      </c>
      <c r="DV163" s="125">
        <v>45473</v>
      </c>
      <c r="DW163" s="125">
        <v>45443</v>
      </c>
      <c r="DX163" s="126" t="s">
        <v>150</v>
      </c>
      <c r="DY163" s="126" t="s">
        <v>150</v>
      </c>
      <c r="DZ163" s="126" t="s">
        <v>150</v>
      </c>
      <c r="EA163" s="126" t="s">
        <v>150</v>
      </c>
      <c r="EB163" s="126" t="s">
        <v>150</v>
      </c>
      <c r="EC163" s="126" t="s">
        <v>150</v>
      </c>
      <c r="ED163" s="126" t="s">
        <v>150</v>
      </c>
      <c r="EE163" s="126" t="s">
        <v>150</v>
      </c>
      <c r="EF163" s="126" t="s">
        <v>150</v>
      </c>
      <c r="EG163" s="126" t="s">
        <v>150</v>
      </c>
      <c r="EH163" s="126" t="s">
        <v>150</v>
      </c>
      <c r="EI163" s="126" t="s">
        <v>150</v>
      </c>
      <c r="EJ163" s="126" t="s">
        <v>150</v>
      </c>
      <c r="EK163" s="126" t="s">
        <v>150</v>
      </c>
      <c r="EL163" s="126" t="s">
        <v>150</v>
      </c>
      <c r="EM163" s="126" t="s">
        <v>150</v>
      </c>
      <c r="EN163" s="126" t="s">
        <v>150</v>
      </c>
      <c r="EO163" s="126" t="s">
        <v>150</v>
      </c>
      <c r="EP163" s="126" t="s">
        <v>150</v>
      </c>
      <c r="EQ163" s="126" t="s">
        <v>150</v>
      </c>
      <c r="ER163" s="126" t="s">
        <v>150</v>
      </c>
      <c r="ES163" s="126" t="s">
        <v>150</v>
      </c>
      <c r="ET163" s="126" t="s">
        <v>150</v>
      </c>
      <c r="EU163" s="126" t="s">
        <v>150</v>
      </c>
      <c r="EV163" s="126" t="s">
        <v>150</v>
      </c>
      <c r="EW163" s="126" t="s">
        <v>151</v>
      </c>
      <c r="EX163" s="126" t="s">
        <v>152</v>
      </c>
      <c r="EY163" s="123">
        <v>1026.26426704</v>
      </c>
      <c r="EZ163" s="126"/>
      <c r="FA163" s="126" t="s">
        <v>144</v>
      </c>
      <c r="FB163" s="126" t="s">
        <v>144</v>
      </c>
      <c r="FC163" s="126" t="s">
        <v>144</v>
      </c>
      <c r="FD163" s="126" t="s">
        <v>144</v>
      </c>
      <c r="FE163" s="126" t="s">
        <v>144</v>
      </c>
      <c r="FF163" s="126" t="s">
        <v>144</v>
      </c>
      <c r="FG163" s="126" t="s">
        <v>144</v>
      </c>
      <c r="FH163" s="126" t="s">
        <v>144</v>
      </c>
      <c r="FI163" s="126" t="s">
        <v>144</v>
      </c>
      <c r="FJ163" s="126" t="s">
        <v>157</v>
      </c>
      <c r="FK163" s="126" t="s">
        <v>157</v>
      </c>
      <c r="FL163" s="126" t="s">
        <v>157</v>
      </c>
      <c r="FM163" s="126" t="s">
        <v>157</v>
      </c>
      <c r="FN163" s="126" t="s">
        <v>157</v>
      </c>
      <c r="FO163" s="126" t="s">
        <v>157</v>
      </c>
      <c r="FP163" s="126" t="s">
        <v>157</v>
      </c>
      <c r="FQ163" s="126" t="s">
        <v>157</v>
      </c>
      <c r="FR163" s="126" t="s">
        <v>157</v>
      </c>
      <c r="FS163" s="126" t="s">
        <v>157</v>
      </c>
      <c r="FT163" s="126" t="s">
        <v>157</v>
      </c>
      <c r="FU163" s="126" t="s">
        <v>157</v>
      </c>
      <c r="FV163" s="126" t="s">
        <v>157</v>
      </c>
      <c r="FW163" s="126" t="s">
        <v>157</v>
      </c>
      <c r="FX163" s="126" t="s">
        <v>157</v>
      </c>
      <c r="FY163" s="126" t="s">
        <v>157</v>
      </c>
      <c r="FZ163" s="126" t="s">
        <v>211</v>
      </c>
      <c r="GA163" s="126" t="s">
        <v>212</v>
      </c>
    </row>
    <row r="164" spans="1:183" ht="14.25" customHeight="1">
      <c r="A164" s="121">
        <v>162</v>
      </c>
      <c r="B164" s="121" t="s">
        <v>502</v>
      </c>
      <c r="C164" s="122">
        <v>3.9999999999999998E-6</v>
      </c>
      <c r="D164" s="122">
        <v>3.9999999999999998E-6</v>
      </c>
      <c r="E164" s="122">
        <v>3.9999999999999998E-6</v>
      </c>
      <c r="F164" s="122">
        <v>3.9999999999999998E-6</v>
      </c>
      <c r="G164" s="122">
        <v>3.9999999999999998E-6</v>
      </c>
      <c r="H164" s="122">
        <v>3.9999999999999998E-6</v>
      </c>
      <c r="I164" s="122">
        <v>3.0000000000000001E-6</v>
      </c>
      <c r="J164" s="122">
        <v>3.0000000000000001E-6</v>
      </c>
      <c r="K164" s="122">
        <v>3.0000000000000001E-6</v>
      </c>
      <c r="L164" s="122">
        <v>3.9999999999999998E-6</v>
      </c>
      <c r="M164" s="122">
        <v>3.9999999999999998E-6</v>
      </c>
      <c r="N164" s="122">
        <v>3.9999999999999998E-6</v>
      </c>
      <c r="O164" s="122">
        <v>9.9999999999999995E-7</v>
      </c>
      <c r="P164" s="122">
        <v>9.9999999999999995E-7</v>
      </c>
      <c r="Q164" s="122">
        <v>9.9999999999999995E-7</v>
      </c>
      <c r="R164" s="121"/>
      <c r="S164" s="121"/>
      <c r="T164" s="122">
        <v>0</v>
      </c>
      <c r="U164" s="122">
        <v>0</v>
      </c>
      <c r="V164" s="122">
        <v>0</v>
      </c>
      <c r="W164" s="122">
        <v>0</v>
      </c>
      <c r="X164" s="122">
        <v>0</v>
      </c>
      <c r="Y164" s="122">
        <v>0</v>
      </c>
      <c r="Z164" s="122">
        <v>0</v>
      </c>
      <c r="AA164" s="122">
        <v>0</v>
      </c>
      <c r="AB164" s="123">
        <v>2.931E-3</v>
      </c>
      <c r="AC164" s="123">
        <v>2.931E-3</v>
      </c>
      <c r="AD164" s="123">
        <v>2.931E-3</v>
      </c>
      <c r="AE164" s="123">
        <v>2.931E-3</v>
      </c>
      <c r="AF164" s="123">
        <v>2.931E-3</v>
      </c>
      <c r="AG164" s="123">
        <v>2.931E-3</v>
      </c>
      <c r="AH164" s="123">
        <v>2.5230000000000001E-3</v>
      </c>
      <c r="AI164" s="123">
        <v>2.5230000000000001E-3</v>
      </c>
      <c r="AJ164" s="123">
        <v>2.5230000000000001E-3</v>
      </c>
      <c r="AK164" s="123">
        <v>2.6979999999999999E-3</v>
      </c>
      <c r="AL164" s="123">
        <v>2.6979999999999999E-3</v>
      </c>
      <c r="AM164" s="123">
        <v>2.6979999999999999E-3</v>
      </c>
      <c r="AN164" s="123">
        <v>8.8599999999999996E-4</v>
      </c>
      <c r="AO164" s="123">
        <v>8.8599999999999996E-4</v>
      </c>
      <c r="AP164" s="123">
        <v>8.8599999999999996E-4</v>
      </c>
      <c r="AQ164" s="126"/>
      <c r="AR164" s="126"/>
      <c r="AS164" s="123">
        <v>0</v>
      </c>
      <c r="AT164" s="123">
        <v>0</v>
      </c>
      <c r="AU164" s="123">
        <v>0</v>
      </c>
      <c r="AV164" s="123">
        <v>0</v>
      </c>
      <c r="AW164" s="123">
        <v>0</v>
      </c>
      <c r="AX164" s="123">
        <v>0</v>
      </c>
      <c r="AY164" s="123">
        <v>0</v>
      </c>
      <c r="AZ164" s="123">
        <v>0</v>
      </c>
      <c r="BA164" s="124">
        <v>0</v>
      </c>
      <c r="BB164" s="124">
        <v>0</v>
      </c>
      <c r="BC164" s="124">
        <v>0</v>
      </c>
      <c r="BD164" s="124">
        <v>0</v>
      </c>
      <c r="BE164" s="124">
        <v>0</v>
      </c>
      <c r="BF164" s="128">
        <v>4.08E-4</v>
      </c>
      <c r="BG164" s="124">
        <v>0</v>
      </c>
      <c r="BH164" s="124">
        <v>0</v>
      </c>
      <c r="BI164" s="127">
        <v>-1.75E-4</v>
      </c>
      <c r="BJ164" s="124">
        <v>0</v>
      </c>
      <c r="BK164" s="124">
        <v>0</v>
      </c>
      <c r="BL164" s="128">
        <v>1.812E-3</v>
      </c>
      <c r="BM164" s="124">
        <v>0</v>
      </c>
      <c r="BN164" s="124">
        <v>0</v>
      </c>
      <c r="BO164" s="128">
        <v>8.8599999999999996E-4</v>
      </c>
      <c r="BP164" s="126"/>
      <c r="BQ164" s="126"/>
      <c r="BR164" s="124">
        <v>0</v>
      </c>
      <c r="BS164" s="124">
        <v>0</v>
      </c>
      <c r="BT164" s="124">
        <v>0</v>
      </c>
      <c r="BU164" s="124">
        <v>0</v>
      </c>
      <c r="BV164" s="124">
        <v>0</v>
      </c>
      <c r="BW164" s="124">
        <v>0</v>
      </c>
      <c r="BX164" s="124">
        <v>0</v>
      </c>
      <c r="BY164" s="124">
        <v>0</v>
      </c>
      <c r="BZ164" s="123">
        <v>4.7147990000000001E-2</v>
      </c>
      <c r="CA164" s="123">
        <v>4.7147990000000001E-2</v>
      </c>
      <c r="CB164" s="123">
        <v>4.7147990000000001E-2</v>
      </c>
      <c r="CC164" s="123">
        <v>4.7147990000000001E-2</v>
      </c>
      <c r="CD164" s="123">
        <v>4.7147990000000001E-2</v>
      </c>
      <c r="CE164" s="123">
        <v>4.7147990000000001E-2</v>
      </c>
      <c r="CF164" s="123">
        <v>3.7679690000000002E-2</v>
      </c>
      <c r="CG164" s="123">
        <v>3.7679690000000002E-2</v>
      </c>
      <c r="CH164" s="123">
        <v>3.7679690000000002E-2</v>
      </c>
      <c r="CI164" s="123">
        <v>4.509614E-2</v>
      </c>
      <c r="CJ164" s="123">
        <v>4.509614E-2</v>
      </c>
      <c r="CK164" s="123">
        <v>4.509614E-2</v>
      </c>
      <c r="CL164" s="123">
        <v>1.4497339999999999E-2</v>
      </c>
      <c r="CM164" s="123">
        <v>1.4497339999999999E-2</v>
      </c>
      <c r="CN164" s="123">
        <v>1.4497339999999999E-2</v>
      </c>
      <c r="CO164" s="126"/>
      <c r="CP164" s="126"/>
      <c r="CQ164" s="123">
        <v>0</v>
      </c>
      <c r="CR164" s="123">
        <v>0</v>
      </c>
      <c r="CS164" s="123">
        <v>0</v>
      </c>
      <c r="CT164" s="123">
        <v>0</v>
      </c>
      <c r="CU164" s="123">
        <v>0</v>
      </c>
      <c r="CV164" s="123">
        <v>0</v>
      </c>
      <c r="CW164" s="123">
        <v>0</v>
      </c>
      <c r="CX164" s="123">
        <v>0</v>
      </c>
      <c r="CY164" s="125">
        <v>46022</v>
      </c>
      <c r="CZ164" s="125">
        <v>46022</v>
      </c>
      <c r="DA164" s="125">
        <v>46022</v>
      </c>
      <c r="DB164" s="125">
        <v>46022</v>
      </c>
      <c r="DC164" s="125">
        <v>46022</v>
      </c>
      <c r="DD164" s="125">
        <v>46022</v>
      </c>
      <c r="DE164" s="125">
        <v>45930</v>
      </c>
      <c r="DF164" s="125">
        <v>45930</v>
      </c>
      <c r="DG164" s="125">
        <v>45930</v>
      </c>
      <c r="DH164" s="125">
        <v>45838</v>
      </c>
      <c r="DI164" s="125">
        <v>45838</v>
      </c>
      <c r="DJ164" s="125">
        <v>45838</v>
      </c>
      <c r="DK164" s="125">
        <v>45747</v>
      </c>
      <c r="DL164" s="125">
        <v>45747</v>
      </c>
      <c r="DM164" s="125">
        <v>45747</v>
      </c>
      <c r="DN164" s="126"/>
      <c r="DO164" s="126"/>
      <c r="DP164" s="125">
        <v>45016</v>
      </c>
      <c r="DQ164" s="125">
        <v>45016</v>
      </c>
      <c r="DR164" s="125">
        <v>45016</v>
      </c>
      <c r="DS164" s="125">
        <v>45016</v>
      </c>
      <c r="DT164" s="125">
        <v>45016</v>
      </c>
      <c r="DU164" s="125">
        <v>45016</v>
      </c>
      <c r="DV164" s="125">
        <v>45016</v>
      </c>
      <c r="DW164" s="125">
        <v>45016</v>
      </c>
      <c r="DX164" s="126" t="s">
        <v>150</v>
      </c>
      <c r="DY164" s="126" t="s">
        <v>150</v>
      </c>
      <c r="DZ164" s="126" t="s">
        <v>150</v>
      </c>
      <c r="EA164" s="126" t="s">
        <v>150</v>
      </c>
      <c r="EB164" s="126" t="s">
        <v>150</v>
      </c>
      <c r="EC164" s="126" t="s">
        <v>150</v>
      </c>
      <c r="ED164" s="126" t="s">
        <v>150</v>
      </c>
      <c r="EE164" s="126" t="s">
        <v>150</v>
      </c>
      <c r="EF164" s="126" t="s">
        <v>150</v>
      </c>
      <c r="EG164" s="126" t="s">
        <v>150</v>
      </c>
      <c r="EH164" s="126" t="s">
        <v>150</v>
      </c>
      <c r="EI164" s="126" t="s">
        <v>150</v>
      </c>
      <c r="EJ164" s="126" t="s">
        <v>150</v>
      </c>
      <c r="EK164" s="126" t="s">
        <v>150</v>
      </c>
      <c r="EL164" s="126" t="s">
        <v>150</v>
      </c>
      <c r="EM164" s="126"/>
      <c r="EN164" s="126"/>
      <c r="EO164" s="126" t="s">
        <v>150</v>
      </c>
      <c r="EP164" s="126" t="s">
        <v>150</v>
      </c>
      <c r="EQ164" s="126" t="s">
        <v>150</v>
      </c>
      <c r="ER164" s="126" t="s">
        <v>150</v>
      </c>
      <c r="ES164" s="126" t="s">
        <v>150</v>
      </c>
      <c r="ET164" s="126" t="s">
        <v>150</v>
      </c>
      <c r="EU164" s="126" t="s">
        <v>150</v>
      </c>
      <c r="EV164" s="126" t="s">
        <v>150</v>
      </c>
      <c r="EW164" s="126" t="s">
        <v>151</v>
      </c>
      <c r="EX164" s="126" t="s">
        <v>152</v>
      </c>
      <c r="EY164" s="123">
        <v>36869.42314218</v>
      </c>
      <c r="EZ164" s="126" t="s">
        <v>178</v>
      </c>
      <c r="FA164" s="126" t="s">
        <v>157</v>
      </c>
      <c r="FB164" s="126" t="s">
        <v>157</v>
      </c>
      <c r="FC164" s="126" t="s">
        <v>157</v>
      </c>
      <c r="FD164" s="126" t="s">
        <v>157</v>
      </c>
      <c r="FE164" s="126" t="s">
        <v>157</v>
      </c>
      <c r="FF164" s="126" t="s">
        <v>157</v>
      </c>
      <c r="FG164" s="126" t="s">
        <v>157</v>
      </c>
      <c r="FH164" s="126" t="s">
        <v>157</v>
      </c>
      <c r="FI164" s="126" t="s">
        <v>157</v>
      </c>
      <c r="FJ164" s="126" t="s">
        <v>157</v>
      </c>
      <c r="FK164" s="126" t="s">
        <v>157</v>
      </c>
      <c r="FL164" s="126" t="s">
        <v>157</v>
      </c>
      <c r="FM164" s="126" t="s">
        <v>157</v>
      </c>
      <c r="FN164" s="126" t="s">
        <v>157</v>
      </c>
      <c r="FO164" s="126" t="s">
        <v>157</v>
      </c>
      <c r="FP164" s="126"/>
      <c r="FQ164" s="126"/>
      <c r="FR164" s="126" t="s">
        <v>157</v>
      </c>
      <c r="FS164" s="126" t="s">
        <v>157</v>
      </c>
      <c r="FT164" s="126" t="s">
        <v>157</v>
      </c>
      <c r="FU164" s="126" t="s">
        <v>157</v>
      </c>
      <c r="FV164" s="126" t="s">
        <v>157</v>
      </c>
      <c r="FW164" s="126" t="s">
        <v>157</v>
      </c>
      <c r="FX164" s="126" t="s">
        <v>157</v>
      </c>
      <c r="FY164" s="126" t="s">
        <v>157</v>
      </c>
      <c r="FZ164" s="126" t="s">
        <v>503</v>
      </c>
      <c r="GA164" s="126" t="s">
        <v>163</v>
      </c>
    </row>
    <row r="165" spans="1:183" ht="14.25" customHeight="1">
      <c r="A165" s="121">
        <v>163</v>
      </c>
      <c r="B165" s="121" t="s">
        <v>504</v>
      </c>
      <c r="C165" s="122">
        <v>3.9999999999999998E-6</v>
      </c>
      <c r="D165" s="122">
        <v>3.9999999999999998E-6</v>
      </c>
      <c r="E165" s="122">
        <v>3.9999999999999998E-6</v>
      </c>
      <c r="F165" s="122">
        <v>3.9999999999999998E-6</v>
      </c>
      <c r="G165" s="122">
        <v>3.9999999999999998E-6</v>
      </c>
      <c r="H165" s="122">
        <v>3.9999999999999998E-6</v>
      </c>
      <c r="I165" s="122">
        <v>3.9999999999999998E-6</v>
      </c>
      <c r="J165" s="122">
        <v>3.9999999999999998E-6</v>
      </c>
      <c r="K165" s="122">
        <v>3.9999999999999998E-6</v>
      </c>
      <c r="L165" s="122">
        <v>3.9999999999999998E-6</v>
      </c>
      <c r="M165" s="122">
        <v>3.9999999999999998E-6</v>
      </c>
      <c r="N165" s="122">
        <v>3.9999999999999998E-6</v>
      </c>
      <c r="O165" s="122">
        <v>3.9999999999999998E-6</v>
      </c>
      <c r="P165" s="122">
        <v>3.9999999999999998E-6</v>
      </c>
      <c r="Q165" s="122">
        <v>3.9999999999999998E-6</v>
      </c>
      <c r="R165" s="122">
        <v>3.9999999999999998E-6</v>
      </c>
      <c r="S165" s="122">
        <v>3.9999999999999998E-6</v>
      </c>
      <c r="T165" s="122">
        <v>3.9999999999999998E-6</v>
      </c>
      <c r="U165" s="122">
        <v>3.9999999999999998E-6</v>
      </c>
      <c r="V165" s="122">
        <v>3.9999999999999998E-6</v>
      </c>
      <c r="W165" s="122">
        <v>3.9999999999999998E-6</v>
      </c>
      <c r="X165" s="122">
        <v>3.9999999999999998E-6</v>
      </c>
      <c r="Y165" s="122">
        <v>3.9999999999999998E-6</v>
      </c>
      <c r="Z165" s="122">
        <v>3.9999999999999998E-6</v>
      </c>
      <c r="AA165" s="122">
        <v>3.9999999999999998E-6</v>
      </c>
      <c r="AB165" s="123">
        <v>2.8570000000000002E-3</v>
      </c>
      <c r="AC165" s="123">
        <v>2.8570000000000002E-3</v>
      </c>
      <c r="AD165" s="123">
        <v>2.8570000000000002E-3</v>
      </c>
      <c r="AE165" s="123">
        <v>2.8570000000000002E-3</v>
      </c>
      <c r="AF165" s="123">
        <v>2.8570000000000002E-3</v>
      </c>
      <c r="AG165" s="123">
        <v>2.8570000000000002E-3</v>
      </c>
      <c r="AH165" s="123">
        <v>2.8570000000000002E-3</v>
      </c>
      <c r="AI165" s="123">
        <v>2.8570000000000002E-3</v>
      </c>
      <c r="AJ165" s="123">
        <v>2.8570000000000002E-3</v>
      </c>
      <c r="AK165" s="123">
        <v>2.8570000000000002E-3</v>
      </c>
      <c r="AL165" s="123">
        <v>2.8570000000000002E-3</v>
      </c>
      <c r="AM165" s="123">
        <v>2.8570000000000002E-3</v>
      </c>
      <c r="AN165" s="123">
        <v>2.8570000000000002E-3</v>
      </c>
      <c r="AO165" s="123">
        <v>2.8570000000000002E-3</v>
      </c>
      <c r="AP165" s="123">
        <v>2.8570000000000002E-3</v>
      </c>
      <c r="AQ165" s="123">
        <v>2.8570000000000002E-3</v>
      </c>
      <c r="AR165" s="123">
        <v>2.8570000000000002E-3</v>
      </c>
      <c r="AS165" s="123">
        <v>2.8570000000000002E-3</v>
      </c>
      <c r="AT165" s="123">
        <v>2.8570000000000002E-3</v>
      </c>
      <c r="AU165" s="123">
        <v>2.8570000000000002E-3</v>
      </c>
      <c r="AV165" s="123">
        <v>2.8570000000000002E-3</v>
      </c>
      <c r="AW165" s="123">
        <v>2.8570000000000002E-3</v>
      </c>
      <c r="AX165" s="123">
        <v>2.8570000000000002E-3</v>
      </c>
      <c r="AY165" s="123">
        <v>2.8570000000000002E-3</v>
      </c>
      <c r="AZ165" s="123">
        <v>2.8570000000000002E-3</v>
      </c>
      <c r="BA165" s="124">
        <v>0</v>
      </c>
      <c r="BB165" s="124">
        <v>0</v>
      </c>
      <c r="BC165" s="124">
        <v>0</v>
      </c>
      <c r="BD165" s="124">
        <v>0</v>
      </c>
      <c r="BE165" s="124">
        <v>0</v>
      </c>
      <c r="BF165" s="124">
        <v>0</v>
      </c>
      <c r="BG165" s="124">
        <v>0</v>
      </c>
      <c r="BH165" s="124">
        <v>0</v>
      </c>
      <c r="BI165" s="124">
        <v>0</v>
      </c>
      <c r="BJ165" s="124">
        <v>0</v>
      </c>
      <c r="BK165" s="124">
        <v>0</v>
      </c>
      <c r="BL165" s="124">
        <v>0</v>
      </c>
      <c r="BM165" s="124">
        <v>0</v>
      </c>
      <c r="BN165" s="124">
        <v>0</v>
      </c>
      <c r="BO165" s="124">
        <v>0</v>
      </c>
      <c r="BP165" s="124">
        <v>0</v>
      </c>
      <c r="BQ165" s="124">
        <v>0</v>
      </c>
      <c r="BR165" s="124">
        <v>0</v>
      </c>
      <c r="BS165" s="124">
        <v>0</v>
      </c>
      <c r="BT165" s="124">
        <v>0</v>
      </c>
      <c r="BU165" s="124">
        <v>0</v>
      </c>
      <c r="BV165" s="124">
        <v>0</v>
      </c>
      <c r="BW165" s="124">
        <v>0</v>
      </c>
      <c r="BX165" s="124">
        <v>0</v>
      </c>
      <c r="BY165" s="124">
        <v>0</v>
      </c>
      <c r="BZ165" s="123">
        <v>5.4233709999999997E-2</v>
      </c>
      <c r="CA165" s="123">
        <v>5.4233709999999997E-2</v>
      </c>
      <c r="CB165" s="123">
        <v>5.4233709999999997E-2</v>
      </c>
      <c r="CC165" s="123">
        <v>5.4233709999999997E-2</v>
      </c>
      <c r="CD165" s="123">
        <v>5.4233709999999997E-2</v>
      </c>
      <c r="CE165" s="123">
        <v>5.4233709999999997E-2</v>
      </c>
      <c r="CF165" s="123">
        <v>5.4233709999999997E-2</v>
      </c>
      <c r="CG165" s="123">
        <v>5.4233709999999997E-2</v>
      </c>
      <c r="CH165" s="123">
        <v>5.4233709999999997E-2</v>
      </c>
      <c r="CI165" s="123">
        <v>5.4233709999999997E-2</v>
      </c>
      <c r="CJ165" s="123">
        <v>5.4233709999999997E-2</v>
      </c>
      <c r="CK165" s="123">
        <v>5.4233709999999997E-2</v>
      </c>
      <c r="CL165" s="123">
        <v>5.4233709999999997E-2</v>
      </c>
      <c r="CM165" s="123">
        <v>5.4233709999999997E-2</v>
      </c>
      <c r="CN165" s="123">
        <v>5.4233709999999997E-2</v>
      </c>
      <c r="CO165" s="123">
        <v>5.4233709999999997E-2</v>
      </c>
      <c r="CP165" s="123">
        <v>5.4233709999999997E-2</v>
      </c>
      <c r="CQ165" s="123">
        <v>5.4233709999999997E-2</v>
      </c>
      <c r="CR165" s="123">
        <v>5.4233709999999997E-2</v>
      </c>
      <c r="CS165" s="123">
        <v>5.4233709999999997E-2</v>
      </c>
      <c r="CT165" s="123">
        <v>5.4233709999999997E-2</v>
      </c>
      <c r="CU165" s="123">
        <v>5.0224970000000001E-2</v>
      </c>
      <c r="CV165" s="123">
        <v>4.8241779999999998E-2</v>
      </c>
      <c r="CW165" s="123">
        <v>3.9705669999999998E-2</v>
      </c>
      <c r="CX165" s="123">
        <v>3.9705669999999998E-2</v>
      </c>
      <c r="CY165" s="125">
        <v>45565</v>
      </c>
      <c r="CZ165" s="125">
        <v>45565</v>
      </c>
      <c r="DA165" s="125">
        <v>45565</v>
      </c>
      <c r="DB165" s="125">
        <v>45565</v>
      </c>
      <c r="DC165" s="125">
        <v>45565</v>
      </c>
      <c r="DD165" s="125">
        <v>45565</v>
      </c>
      <c r="DE165" s="125">
        <v>45565</v>
      </c>
      <c r="DF165" s="125">
        <v>45565</v>
      </c>
      <c r="DG165" s="125">
        <v>45565</v>
      </c>
      <c r="DH165" s="125">
        <v>45565</v>
      </c>
      <c r="DI165" s="125">
        <v>45565</v>
      </c>
      <c r="DJ165" s="125">
        <v>45565</v>
      </c>
      <c r="DK165" s="125">
        <v>45565</v>
      </c>
      <c r="DL165" s="125">
        <v>45565</v>
      </c>
      <c r="DM165" s="125">
        <v>45565</v>
      </c>
      <c r="DN165" s="125">
        <v>45565</v>
      </c>
      <c r="DO165" s="125">
        <v>45565</v>
      </c>
      <c r="DP165" s="125">
        <v>45565</v>
      </c>
      <c r="DQ165" s="125">
        <v>45565</v>
      </c>
      <c r="DR165" s="125">
        <v>45565</v>
      </c>
      <c r="DS165" s="125">
        <v>45565</v>
      </c>
      <c r="DT165" s="125">
        <v>45535</v>
      </c>
      <c r="DU165" s="125">
        <v>45504</v>
      </c>
      <c r="DV165" s="125">
        <v>45443</v>
      </c>
      <c r="DW165" s="125">
        <v>45443</v>
      </c>
      <c r="DX165" s="126" t="s">
        <v>150</v>
      </c>
      <c r="DY165" s="126" t="s">
        <v>150</v>
      </c>
      <c r="DZ165" s="126" t="s">
        <v>150</v>
      </c>
      <c r="EA165" s="126" t="s">
        <v>150</v>
      </c>
      <c r="EB165" s="126" t="s">
        <v>150</v>
      </c>
      <c r="EC165" s="126" t="s">
        <v>150</v>
      </c>
      <c r="ED165" s="126" t="s">
        <v>150</v>
      </c>
      <c r="EE165" s="126" t="s">
        <v>150</v>
      </c>
      <c r="EF165" s="126" t="s">
        <v>150</v>
      </c>
      <c r="EG165" s="126" t="s">
        <v>150</v>
      </c>
      <c r="EH165" s="126" t="s">
        <v>150</v>
      </c>
      <c r="EI165" s="126" t="s">
        <v>150</v>
      </c>
      <c r="EJ165" s="126" t="s">
        <v>150</v>
      </c>
      <c r="EK165" s="126" t="s">
        <v>150</v>
      </c>
      <c r="EL165" s="126" t="s">
        <v>150</v>
      </c>
      <c r="EM165" s="126" t="s">
        <v>150</v>
      </c>
      <c r="EN165" s="126" t="s">
        <v>150</v>
      </c>
      <c r="EO165" s="126" t="s">
        <v>150</v>
      </c>
      <c r="EP165" s="126" t="s">
        <v>150</v>
      </c>
      <c r="EQ165" s="126" t="s">
        <v>150</v>
      </c>
      <c r="ER165" s="126" t="s">
        <v>150</v>
      </c>
      <c r="ES165" s="126" t="s">
        <v>150</v>
      </c>
      <c r="ET165" s="126" t="s">
        <v>150</v>
      </c>
      <c r="EU165" s="126" t="s">
        <v>150</v>
      </c>
      <c r="EV165" s="126" t="s">
        <v>150</v>
      </c>
      <c r="EW165" s="126" t="s">
        <v>151</v>
      </c>
      <c r="EX165" s="126" t="s">
        <v>173</v>
      </c>
      <c r="EY165" s="123">
        <v>2688.51917159</v>
      </c>
      <c r="EZ165" s="126" t="s">
        <v>178</v>
      </c>
      <c r="FA165" s="126" t="s">
        <v>144</v>
      </c>
      <c r="FB165" s="126" t="s">
        <v>144</v>
      </c>
      <c r="FC165" s="126" t="s">
        <v>144</v>
      </c>
      <c r="FD165" s="126" t="s">
        <v>144</v>
      </c>
      <c r="FE165" s="126" t="s">
        <v>144</v>
      </c>
      <c r="FF165" s="126" t="s">
        <v>144</v>
      </c>
      <c r="FG165" s="126" t="s">
        <v>144</v>
      </c>
      <c r="FH165" s="126" t="s">
        <v>144</v>
      </c>
      <c r="FI165" s="126" t="s">
        <v>144</v>
      </c>
      <c r="FJ165" s="126" t="s">
        <v>144</v>
      </c>
      <c r="FK165" s="126" t="s">
        <v>144</v>
      </c>
      <c r="FL165" s="126" t="s">
        <v>144</v>
      </c>
      <c r="FM165" s="126" t="s">
        <v>144</v>
      </c>
      <c r="FN165" s="126" t="s">
        <v>144</v>
      </c>
      <c r="FO165" s="126" t="s">
        <v>144</v>
      </c>
      <c r="FP165" s="126" t="s">
        <v>144</v>
      </c>
      <c r="FQ165" s="126" t="s">
        <v>144</v>
      </c>
      <c r="FR165" s="126" t="s">
        <v>144</v>
      </c>
      <c r="FS165" s="126" t="s">
        <v>144</v>
      </c>
      <c r="FT165" s="126" t="s">
        <v>144</v>
      </c>
      <c r="FU165" s="126" t="s">
        <v>144</v>
      </c>
      <c r="FV165" s="126" t="s">
        <v>144</v>
      </c>
      <c r="FW165" s="126" t="s">
        <v>144</v>
      </c>
      <c r="FX165" s="126" t="s">
        <v>144</v>
      </c>
      <c r="FY165" s="126" t="s">
        <v>144</v>
      </c>
      <c r="FZ165" s="126" t="s">
        <v>505</v>
      </c>
      <c r="GA165" s="126" t="s">
        <v>282</v>
      </c>
    </row>
    <row r="166" spans="1:183" ht="14.25" customHeight="1">
      <c r="A166" s="121">
        <v>164</v>
      </c>
      <c r="B166" s="121" t="s">
        <v>506</v>
      </c>
      <c r="C166" s="122">
        <v>3.9999999999999998E-6</v>
      </c>
      <c r="D166" s="122">
        <v>3.9999999999999998E-6</v>
      </c>
      <c r="E166" s="122">
        <v>3.9999999999999998E-6</v>
      </c>
      <c r="F166" s="122">
        <v>3.9999999999999998E-6</v>
      </c>
      <c r="G166" s="122">
        <v>3.9999999999999998E-6</v>
      </c>
      <c r="H166" s="122">
        <v>3.9999999999999998E-6</v>
      </c>
      <c r="I166" s="122">
        <v>3.9999999999999998E-6</v>
      </c>
      <c r="J166" s="122">
        <v>3.9999999999999998E-6</v>
      </c>
      <c r="K166" s="122">
        <v>3.9999999999999998E-6</v>
      </c>
      <c r="L166" s="122">
        <v>3.9999999999999998E-6</v>
      </c>
      <c r="M166" s="122">
        <v>3.9999999999999998E-6</v>
      </c>
      <c r="N166" s="122">
        <v>3.9999999999999998E-6</v>
      </c>
      <c r="O166" s="122">
        <v>3.9999999999999998E-6</v>
      </c>
      <c r="P166" s="122">
        <v>3.9999999999999998E-6</v>
      </c>
      <c r="Q166" s="122">
        <v>3.9999999999999998E-6</v>
      </c>
      <c r="R166" s="122">
        <v>3.9999999999999998E-6</v>
      </c>
      <c r="S166" s="122">
        <v>3.9999999999999998E-6</v>
      </c>
      <c r="T166" s="122">
        <v>3.9999999999999998E-6</v>
      </c>
      <c r="U166" s="122">
        <v>3.9999999999999998E-6</v>
      </c>
      <c r="V166" s="122">
        <v>3.9999999999999998E-6</v>
      </c>
      <c r="W166" s="121"/>
      <c r="X166" s="121"/>
      <c r="Y166" s="121"/>
      <c r="Z166" s="121"/>
      <c r="AA166" s="121"/>
      <c r="AB166" s="123">
        <v>2.8570000000000002E-3</v>
      </c>
      <c r="AC166" s="123">
        <v>2.8570000000000002E-3</v>
      </c>
      <c r="AD166" s="123">
        <v>2.8570000000000002E-3</v>
      </c>
      <c r="AE166" s="123">
        <v>2.8570000000000002E-3</v>
      </c>
      <c r="AF166" s="123">
        <v>2.8570000000000002E-3</v>
      </c>
      <c r="AG166" s="123">
        <v>2.8570000000000002E-3</v>
      </c>
      <c r="AH166" s="123">
        <v>2.8570000000000002E-3</v>
      </c>
      <c r="AI166" s="123">
        <v>2.8570000000000002E-3</v>
      </c>
      <c r="AJ166" s="123">
        <v>2.8570000000000002E-3</v>
      </c>
      <c r="AK166" s="123">
        <v>2.8570000000000002E-3</v>
      </c>
      <c r="AL166" s="123">
        <v>2.8570000000000002E-3</v>
      </c>
      <c r="AM166" s="123">
        <v>2.8570000000000002E-3</v>
      </c>
      <c r="AN166" s="123">
        <v>2.8570000000000002E-3</v>
      </c>
      <c r="AO166" s="123">
        <v>2.8570000000000002E-3</v>
      </c>
      <c r="AP166" s="123">
        <v>2.8570000000000002E-3</v>
      </c>
      <c r="AQ166" s="123">
        <v>2.8570000000000002E-3</v>
      </c>
      <c r="AR166" s="123">
        <v>2.8570000000000002E-3</v>
      </c>
      <c r="AS166" s="123">
        <v>2.8570000000000002E-3</v>
      </c>
      <c r="AT166" s="123">
        <v>2.8570000000000002E-3</v>
      </c>
      <c r="AU166" s="123">
        <v>2.8570000000000002E-3</v>
      </c>
      <c r="AV166" s="126"/>
      <c r="AW166" s="126"/>
      <c r="AX166" s="126"/>
      <c r="AY166" s="126"/>
      <c r="AZ166" s="126"/>
      <c r="BA166" s="124">
        <v>0</v>
      </c>
      <c r="BB166" s="124">
        <v>0</v>
      </c>
      <c r="BC166" s="124">
        <v>0</v>
      </c>
      <c r="BD166" s="124">
        <v>0</v>
      </c>
      <c r="BE166" s="124">
        <v>0</v>
      </c>
      <c r="BF166" s="124">
        <v>0</v>
      </c>
      <c r="BG166" s="124">
        <v>0</v>
      </c>
      <c r="BH166" s="124">
        <v>0</v>
      </c>
      <c r="BI166" s="124">
        <v>0</v>
      </c>
      <c r="BJ166" s="124">
        <v>0</v>
      </c>
      <c r="BK166" s="124">
        <v>0</v>
      </c>
      <c r="BL166" s="124">
        <v>0</v>
      </c>
      <c r="BM166" s="124">
        <v>0</v>
      </c>
      <c r="BN166" s="124">
        <v>0</v>
      </c>
      <c r="BO166" s="124">
        <v>0</v>
      </c>
      <c r="BP166" s="124">
        <v>0</v>
      </c>
      <c r="BQ166" s="124">
        <v>0</v>
      </c>
      <c r="BR166" s="124">
        <v>0</v>
      </c>
      <c r="BS166" s="124">
        <v>0</v>
      </c>
      <c r="BT166" s="128">
        <v>2.8570000000000002E-3</v>
      </c>
      <c r="BU166" s="126"/>
      <c r="BV166" s="126"/>
      <c r="BW166" s="126"/>
      <c r="BX166" s="126"/>
      <c r="BY166" s="126"/>
      <c r="BZ166" s="123">
        <v>4.336392E-2</v>
      </c>
      <c r="CA166" s="123">
        <v>4.336392E-2</v>
      </c>
      <c r="CB166" s="123">
        <v>4.336392E-2</v>
      </c>
      <c r="CC166" s="123">
        <v>4.336392E-2</v>
      </c>
      <c r="CD166" s="123">
        <v>4.2417469999999999E-2</v>
      </c>
      <c r="CE166" s="123">
        <v>4.5957629999999999E-2</v>
      </c>
      <c r="CF166" s="123">
        <v>4.6418059999999997E-2</v>
      </c>
      <c r="CG166" s="123">
        <v>4.266781E-2</v>
      </c>
      <c r="CH166" s="123">
        <v>4.266781E-2</v>
      </c>
      <c r="CI166" s="123">
        <v>4.27762E-2</v>
      </c>
      <c r="CJ166" s="123">
        <v>4.3678580000000002E-2</v>
      </c>
      <c r="CK166" s="123">
        <v>4.7753770000000001E-2</v>
      </c>
      <c r="CL166" s="123">
        <v>5.0859290000000001E-2</v>
      </c>
      <c r="CM166" s="123">
        <v>5.2487020000000002E-2</v>
      </c>
      <c r="CN166" s="123">
        <v>4.674818E-2</v>
      </c>
      <c r="CO166" s="123">
        <v>4.2020769999999999E-2</v>
      </c>
      <c r="CP166" s="123">
        <v>4.70087E-2</v>
      </c>
      <c r="CQ166" s="123">
        <v>5.4331270000000001E-2</v>
      </c>
      <c r="CR166" s="123">
        <v>5.1733540000000001E-2</v>
      </c>
      <c r="CS166" s="123">
        <v>5.1632629999999999E-2</v>
      </c>
      <c r="CT166" s="126"/>
      <c r="CU166" s="126"/>
      <c r="CV166" s="126"/>
      <c r="CW166" s="126"/>
      <c r="CX166" s="126"/>
      <c r="CY166" s="125">
        <v>46081</v>
      </c>
      <c r="CZ166" s="125">
        <v>46081</v>
      </c>
      <c r="DA166" s="125">
        <v>46081</v>
      </c>
      <c r="DB166" s="125">
        <v>46081</v>
      </c>
      <c r="DC166" s="125">
        <v>46053</v>
      </c>
      <c r="DD166" s="125">
        <v>46022</v>
      </c>
      <c r="DE166" s="125">
        <v>45991</v>
      </c>
      <c r="DF166" s="125">
        <v>45930</v>
      </c>
      <c r="DG166" s="125">
        <v>45930</v>
      </c>
      <c r="DH166" s="125">
        <v>45900</v>
      </c>
      <c r="DI166" s="125">
        <v>45869</v>
      </c>
      <c r="DJ166" s="125">
        <v>45838</v>
      </c>
      <c r="DK166" s="125">
        <v>45808</v>
      </c>
      <c r="DL166" s="125">
        <v>45777</v>
      </c>
      <c r="DM166" s="125">
        <v>45747</v>
      </c>
      <c r="DN166" s="125">
        <v>45716</v>
      </c>
      <c r="DO166" s="125">
        <v>45688</v>
      </c>
      <c r="DP166" s="125">
        <v>45657</v>
      </c>
      <c r="DQ166" s="125">
        <v>45626</v>
      </c>
      <c r="DR166" s="125">
        <v>45596</v>
      </c>
      <c r="DS166" s="126"/>
      <c r="DT166" s="126"/>
      <c r="DU166" s="126"/>
      <c r="DV166" s="126"/>
      <c r="DW166" s="126"/>
      <c r="DX166" s="126" t="s">
        <v>150</v>
      </c>
      <c r="DY166" s="126" t="s">
        <v>150</v>
      </c>
      <c r="DZ166" s="126" t="s">
        <v>150</v>
      </c>
      <c r="EA166" s="126" t="s">
        <v>150</v>
      </c>
      <c r="EB166" s="126" t="s">
        <v>150</v>
      </c>
      <c r="EC166" s="126" t="s">
        <v>150</v>
      </c>
      <c r="ED166" s="126" t="s">
        <v>150</v>
      </c>
      <c r="EE166" s="126" t="s">
        <v>150</v>
      </c>
      <c r="EF166" s="126" t="s">
        <v>150</v>
      </c>
      <c r="EG166" s="126" t="s">
        <v>150</v>
      </c>
      <c r="EH166" s="126" t="s">
        <v>150</v>
      </c>
      <c r="EI166" s="126" t="s">
        <v>150</v>
      </c>
      <c r="EJ166" s="126" t="s">
        <v>150</v>
      </c>
      <c r="EK166" s="126" t="s">
        <v>150</v>
      </c>
      <c r="EL166" s="126" t="s">
        <v>150</v>
      </c>
      <c r="EM166" s="126" t="s">
        <v>150</v>
      </c>
      <c r="EN166" s="126" t="s">
        <v>150</v>
      </c>
      <c r="EO166" s="126" t="s">
        <v>150</v>
      </c>
      <c r="EP166" s="126" t="s">
        <v>150</v>
      </c>
      <c r="EQ166" s="126" t="s">
        <v>150</v>
      </c>
      <c r="ER166" s="126"/>
      <c r="ES166" s="126"/>
      <c r="ET166" s="126"/>
      <c r="EU166" s="126"/>
      <c r="EV166" s="126"/>
      <c r="EW166" s="126" t="s">
        <v>151</v>
      </c>
      <c r="EX166" s="126" t="s">
        <v>152</v>
      </c>
      <c r="EY166" s="123">
        <v>6252.0402499000002</v>
      </c>
      <c r="EZ166" s="126" t="s">
        <v>178</v>
      </c>
      <c r="FA166" s="126" t="s">
        <v>144</v>
      </c>
      <c r="FB166" s="126" t="s">
        <v>144</v>
      </c>
      <c r="FC166" s="126" t="s">
        <v>144</v>
      </c>
      <c r="FD166" s="126" t="s">
        <v>144</v>
      </c>
      <c r="FE166" s="126" t="s">
        <v>144</v>
      </c>
      <c r="FF166" s="126" t="s">
        <v>144</v>
      </c>
      <c r="FG166" s="126" t="s">
        <v>144</v>
      </c>
      <c r="FH166" s="126" t="s">
        <v>144</v>
      </c>
      <c r="FI166" s="126" t="s">
        <v>157</v>
      </c>
      <c r="FJ166" s="126" t="s">
        <v>157</v>
      </c>
      <c r="FK166" s="126" t="s">
        <v>157</v>
      </c>
      <c r="FL166" s="126" t="s">
        <v>144</v>
      </c>
      <c r="FM166" s="126" t="s">
        <v>144</v>
      </c>
      <c r="FN166" s="126" t="s">
        <v>144</v>
      </c>
      <c r="FO166" s="126" t="s">
        <v>144</v>
      </c>
      <c r="FP166" s="126" t="s">
        <v>144</v>
      </c>
      <c r="FQ166" s="126" t="s">
        <v>144</v>
      </c>
      <c r="FR166" s="126" t="s">
        <v>144</v>
      </c>
      <c r="FS166" s="126" t="s">
        <v>144</v>
      </c>
      <c r="FT166" s="126" t="s">
        <v>144</v>
      </c>
      <c r="FU166" s="126"/>
      <c r="FV166" s="126"/>
      <c r="FW166" s="126"/>
      <c r="FX166" s="126"/>
      <c r="FY166" s="126"/>
      <c r="FZ166" s="126" t="s">
        <v>315</v>
      </c>
      <c r="GA166" s="126" t="s">
        <v>315</v>
      </c>
    </row>
    <row r="167" spans="1:183" ht="14.25" customHeight="1">
      <c r="A167" s="121">
        <v>165</v>
      </c>
      <c r="B167" s="121" t="s">
        <v>507</v>
      </c>
      <c r="C167" s="122">
        <v>3.9999999999999998E-6</v>
      </c>
      <c r="D167" s="122">
        <v>3.9999999999999998E-6</v>
      </c>
      <c r="E167" s="122">
        <v>3.9999999999999998E-6</v>
      </c>
      <c r="F167" s="122">
        <v>3.9999999999999998E-6</v>
      </c>
      <c r="G167" s="122">
        <v>3.9999999999999998E-6</v>
      </c>
      <c r="H167" s="122">
        <v>3.9999999999999998E-6</v>
      </c>
      <c r="I167" s="122">
        <v>3.9999999999999998E-6</v>
      </c>
      <c r="J167" s="122">
        <v>3.9999999999999998E-6</v>
      </c>
      <c r="K167" s="122">
        <v>6.9999999999999999E-6</v>
      </c>
      <c r="L167" s="122">
        <v>1.02E-4</v>
      </c>
      <c r="M167" s="122">
        <v>1.65E-4</v>
      </c>
      <c r="N167" s="122">
        <v>1.65E-4</v>
      </c>
      <c r="O167" s="122">
        <v>1.2400000000000001E-4</v>
      </c>
      <c r="P167" s="122">
        <v>1.2400000000000001E-4</v>
      </c>
      <c r="Q167" s="122">
        <v>1.2400000000000001E-4</v>
      </c>
      <c r="R167" s="122">
        <v>1.2799999999999999E-4</v>
      </c>
      <c r="S167" s="122">
        <v>1.2799999999999999E-4</v>
      </c>
      <c r="T167" s="122">
        <v>1.27E-4</v>
      </c>
      <c r="U167" s="122">
        <v>1.27E-4</v>
      </c>
      <c r="V167" s="122">
        <v>1.27E-4</v>
      </c>
      <c r="W167" s="122">
        <v>1.27E-4</v>
      </c>
      <c r="X167" s="122">
        <v>1.03E-4</v>
      </c>
      <c r="Y167" s="122">
        <v>1.0000000000000001E-5</v>
      </c>
      <c r="Z167" s="122">
        <v>1.0000000000000001E-5</v>
      </c>
      <c r="AA167" s="122">
        <v>3.0000000000000001E-6</v>
      </c>
      <c r="AB167" s="123">
        <v>2.8180000000000002E-3</v>
      </c>
      <c r="AC167" s="123">
        <v>2.8180000000000002E-3</v>
      </c>
      <c r="AD167" s="123">
        <v>2.8180000000000002E-3</v>
      </c>
      <c r="AE167" s="123">
        <v>2.8180000000000002E-3</v>
      </c>
      <c r="AF167" s="123">
        <v>2.8180000000000002E-3</v>
      </c>
      <c r="AG167" s="123">
        <v>2.8180000000000002E-3</v>
      </c>
      <c r="AH167" s="123">
        <v>2.8180000000000002E-3</v>
      </c>
      <c r="AI167" s="123">
        <v>2.8180000000000002E-3</v>
      </c>
      <c r="AJ167" s="123">
        <v>4.7520000000000001E-3</v>
      </c>
      <c r="AK167" s="123">
        <v>7.3833999999999997E-2</v>
      </c>
      <c r="AL167" s="123">
        <v>0.119696</v>
      </c>
      <c r="AM167" s="123">
        <v>0.119696</v>
      </c>
      <c r="AN167" s="123">
        <v>9.0318999999999997E-2</v>
      </c>
      <c r="AO167" s="123">
        <v>9.0318999999999997E-2</v>
      </c>
      <c r="AP167" s="123">
        <v>9.0318999999999997E-2</v>
      </c>
      <c r="AQ167" s="123">
        <v>9.2938999999999994E-2</v>
      </c>
      <c r="AR167" s="123">
        <v>9.2938999999999994E-2</v>
      </c>
      <c r="AS167" s="123">
        <v>9.2288999999999996E-2</v>
      </c>
      <c r="AT167" s="123">
        <v>9.2288999999999996E-2</v>
      </c>
      <c r="AU167" s="123">
        <v>9.2288999999999996E-2</v>
      </c>
      <c r="AV167" s="123">
        <v>9.2288999999999996E-2</v>
      </c>
      <c r="AW167" s="123">
        <v>7.4915999999999996E-2</v>
      </c>
      <c r="AX167" s="123">
        <v>7.1869999999999998E-3</v>
      </c>
      <c r="AY167" s="123">
        <v>7.1869999999999998E-3</v>
      </c>
      <c r="AZ167" s="123">
        <v>2.1779999999999998E-3</v>
      </c>
      <c r="BA167" s="124">
        <v>0</v>
      </c>
      <c r="BB167" s="124">
        <v>0</v>
      </c>
      <c r="BC167" s="124">
        <v>0</v>
      </c>
      <c r="BD167" s="124">
        <v>0</v>
      </c>
      <c r="BE167" s="124">
        <v>0</v>
      </c>
      <c r="BF167" s="124">
        <v>0</v>
      </c>
      <c r="BG167" s="124">
        <v>0</v>
      </c>
      <c r="BH167" s="127">
        <v>-1.934E-3</v>
      </c>
      <c r="BI167" s="127">
        <v>-6.9082000000000005E-2</v>
      </c>
      <c r="BJ167" s="127">
        <v>-4.5862E-2</v>
      </c>
      <c r="BK167" s="124">
        <v>0</v>
      </c>
      <c r="BL167" s="128">
        <v>2.9377E-2</v>
      </c>
      <c r="BM167" s="124">
        <v>0</v>
      </c>
      <c r="BN167" s="124">
        <v>0</v>
      </c>
      <c r="BO167" s="127">
        <v>-2.6199999999999999E-3</v>
      </c>
      <c r="BP167" s="124">
        <v>0</v>
      </c>
      <c r="BQ167" s="128">
        <v>6.4999999999999997E-4</v>
      </c>
      <c r="BR167" s="124">
        <v>0</v>
      </c>
      <c r="BS167" s="124">
        <v>0</v>
      </c>
      <c r="BT167" s="124">
        <v>0</v>
      </c>
      <c r="BU167" s="128">
        <v>1.7373E-2</v>
      </c>
      <c r="BV167" s="128">
        <v>6.7728999999999998E-2</v>
      </c>
      <c r="BW167" s="124">
        <v>0</v>
      </c>
      <c r="BX167" s="128">
        <v>5.0090000000000004E-3</v>
      </c>
      <c r="BY167" s="124">
        <v>0</v>
      </c>
      <c r="BZ167" s="123">
        <v>4.5330269999999999E-2</v>
      </c>
      <c r="CA167" s="123">
        <v>4.5330269999999999E-2</v>
      </c>
      <c r="CB167" s="123">
        <v>4.5330269999999999E-2</v>
      </c>
      <c r="CC167" s="123">
        <v>4.5330269999999999E-2</v>
      </c>
      <c r="CD167" s="123">
        <v>4.5330269999999999E-2</v>
      </c>
      <c r="CE167" s="123">
        <v>4.5330269999999999E-2</v>
      </c>
      <c r="CF167" s="123">
        <v>4.5784419999999999E-2</v>
      </c>
      <c r="CG167" s="123">
        <v>4.5524349999999998E-2</v>
      </c>
      <c r="CH167" s="123">
        <v>7.096864E-2</v>
      </c>
      <c r="CI167" s="123">
        <v>1.1054736000000001</v>
      </c>
      <c r="CJ167" s="123">
        <v>1.8299443200000001</v>
      </c>
      <c r="CK167" s="123">
        <v>2.0006771699999999</v>
      </c>
      <c r="CL167" s="123">
        <v>1.65928418</v>
      </c>
      <c r="CM167" s="123">
        <v>1.65928418</v>
      </c>
      <c r="CN167" s="123">
        <v>1.47786098</v>
      </c>
      <c r="CO167" s="123">
        <v>1.5292060300000001</v>
      </c>
      <c r="CP167" s="123">
        <v>1.5292060300000001</v>
      </c>
      <c r="CQ167" s="123">
        <v>1.7550501300000001</v>
      </c>
      <c r="CR167" s="123">
        <v>1.67113636</v>
      </c>
      <c r="CS167" s="123">
        <v>1.7518987699999999</v>
      </c>
      <c r="CT167" s="123">
        <v>1.7518987699999999</v>
      </c>
      <c r="CU167" s="123">
        <v>1.3169948199999999</v>
      </c>
      <c r="CV167" s="123">
        <v>0.11006185</v>
      </c>
      <c r="CW167" s="123">
        <v>0.11006185</v>
      </c>
      <c r="CX167" s="123">
        <v>2.963812E-2</v>
      </c>
      <c r="CY167" s="125">
        <v>46022</v>
      </c>
      <c r="CZ167" s="125">
        <v>46022</v>
      </c>
      <c r="DA167" s="125">
        <v>46022</v>
      </c>
      <c r="DB167" s="125">
        <v>46022</v>
      </c>
      <c r="DC167" s="125">
        <v>46022</v>
      </c>
      <c r="DD167" s="125">
        <v>46022</v>
      </c>
      <c r="DE167" s="125">
        <v>45991</v>
      </c>
      <c r="DF167" s="125">
        <v>45961</v>
      </c>
      <c r="DG167" s="125">
        <v>45930</v>
      </c>
      <c r="DH167" s="125">
        <v>45900</v>
      </c>
      <c r="DI167" s="125">
        <v>45869</v>
      </c>
      <c r="DJ167" s="125">
        <v>45838</v>
      </c>
      <c r="DK167" s="125">
        <v>45777</v>
      </c>
      <c r="DL167" s="125">
        <v>45777</v>
      </c>
      <c r="DM167" s="125">
        <v>45747</v>
      </c>
      <c r="DN167" s="125">
        <v>45688</v>
      </c>
      <c r="DO167" s="125">
        <v>45688</v>
      </c>
      <c r="DP167" s="125">
        <v>45657</v>
      </c>
      <c r="DQ167" s="125">
        <v>45626</v>
      </c>
      <c r="DR167" s="125">
        <v>45565</v>
      </c>
      <c r="DS167" s="125">
        <v>45565</v>
      </c>
      <c r="DT167" s="125">
        <v>45535</v>
      </c>
      <c r="DU167" s="125">
        <v>45473</v>
      </c>
      <c r="DV167" s="125">
        <v>45473</v>
      </c>
      <c r="DW167" s="125">
        <v>45382</v>
      </c>
      <c r="DX167" s="126" t="s">
        <v>150</v>
      </c>
      <c r="DY167" s="126" t="s">
        <v>150</v>
      </c>
      <c r="DZ167" s="126" t="s">
        <v>150</v>
      </c>
      <c r="EA167" s="126" t="s">
        <v>150</v>
      </c>
      <c r="EB167" s="126" t="s">
        <v>150</v>
      </c>
      <c r="EC167" s="126" t="s">
        <v>150</v>
      </c>
      <c r="ED167" s="126" t="s">
        <v>150</v>
      </c>
      <c r="EE167" s="126" t="s">
        <v>150</v>
      </c>
      <c r="EF167" s="126" t="s">
        <v>150</v>
      </c>
      <c r="EG167" s="126" t="s">
        <v>150</v>
      </c>
      <c r="EH167" s="126" t="s">
        <v>150</v>
      </c>
      <c r="EI167" s="126" t="s">
        <v>150</v>
      </c>
      <c r="EJ167" s="126" t="s">
        <v>150</v>
      </c>
      <c r="EK167" s="126" t="s">
        <v>150</v>
      </c>
      <c r="EL167" s="126" t="s">
        <v>150</v>
      </c>
      <c r="EM167" s="126" t="s">
        <v>150</v>
      </c>
      <c r="EN167" s="126" t="s">
        <v>150</v>
      </c>
      <c r="EO167" s="126" t="s">
        <v>150</v>
      </c>
      <c r="EP167" s="126" t="s">
        <v>150</v>
      </c>
      <c r="EQ167" s="126" t="s">
        <v>150</v>
      </c>
      <c r="ER167" s="126" t="s">
        <v>150</v>
      </c>
      <c r="ES167" s="126" t="s">
        <v>150</v>
      </c>
      <c r="ET167" s="126" t="s">
        <v>150</v>
      </c>
      <c r="EU167" s="126" t="s">
        <v>150</v>
      </c>
      <c r="EV167" s="126" t="s">
        <v>150</v>
      </c>
      <c r="EW167" s="126" t="s">
        <v>151</v>
      </c>
      <c r="EX167" s="126" t="s">
        <v>173</v>
      </c>
      <c r="EY167" s="123">
        <v>120275.07007723</v>
      </c>
      <c r="EZ167" s="126" t="s">
        <v>178</v>
      </c>
      <c r="FA167" s="126" t="s">
        <v>144</v>
      </c>
      <c r="FB167" s="126" t="s">
        <v>144</v>
      </c>
      <c r="FC167" s="126" t="s">
        <v>157</v>
      </c>
      <c r="FD167" s="126" t="s">
        <v>157</v>
      </c>
      <c r="FE167" s="126" t="s">
        <v>157</v>
      </c>
      <c r="FF167" s="126" t="s">
        <v>157</v>
      </c>
      <c r="FG167" s="126" t="s">
        <v>157</v>
      </c>
      <c r="FH167" s="126" t="s">
        <v>157</v>
      </c>
      <c r="FI167" s="126" t="s">
        <v>157</v>
      </c>
      <c r="FJ167" s="126" t="s">
        <v>157</v>
      </c>
      <c r="FK167" s="126" t="s">
        <v>157</v>
      </c>
      <c r="FL167" s="126" t="s">
        <v>157</v>
      </c>
      <c r="FM167" s="126" t="s">
        <v>157</v>
      </c>
      <c r="FN167" s="126" t="s">
        <v>157</v>
      </c>
      <c r="FO167" s="126" t="s">
        <v>157</v>
      </c>
      <c r="FP167" s="126" t="s">
        <v>157</v>
      </c>
      <c r="FQ167" s="126" t="s">
        <v>157</v>
      </c>
      <c r="FR167" s="126" t="s">
        <v>157</v>
      </c>
      <c r="FS167" s="126" t="s">
        <v>157</v>
      </c>
      <c r="FT167" s="126" t="s">
        <v>157</v>
      </c>
      <c r="FU167" s="126" t="s">
        <v>157</v>
      </c>
      <c r="FV167" s="126" t="s">
        <v>157</v>
      </c>
      <c r="FW167" s="126" t="s">
        <v>157</v>
      </c>
      <c r="FX167" s="126" t="s">
        <v>157</v>
      </c>
      <c r="FY167" s="126" t="s">
        <v>157</v>
      </c>
      <c r="FZ167" s="126" t="s">
        <v>247</v>
      </c>
      <c r="GA167" s="126" t="s">
        <v>163</v>
      </c>
    </row>
    <row r="168" spans="1:183" ht="14.25" customHeight="1">
      <c r="A168" s="121">
        <v>166</v>
      </c>
      <c r="B168" s="121" t="s">
        <v>508</v>
      </c>
      <c r="C168" s="122">
        <v>3.0000000000000001E-6</v>
      </c>
      <c r="D168" s="122">
        <v>3.0000000000000001E-6</v>
      </c>
      <c r="E168" s="122">
        <v>3.0000000000000001E-6</v>
      </c>
      <c r="F168" s="122">
        <v>3.0000000000000001E-6</v>
      </c>
      <c r="G168" s="122">
        <v>3.0000000000000001E-6</v>
      </c>
      <c r="H168" s="122">
        <v>3.0000000000000001E-6</v>
      </c>
      <c r="I168" s="122">
        <v>3.0000000000000001E-6</v>
      </c>
      <c r="J168" s="122">
        <v>3.0000000000000001E-6</v>
      </c>
      <c r="K168" s="122">
        <v>3.0000000000000001E-6</v>
      </c>
      <c r="L168" s="122">
        <v>3.0000000000000001E-6</v>
      </c>
      <c r="M168" s="122">
        <v>3.0000000000000001E-6</v>
      </c>
      <c r="N168" s="122">
        <v>3.0000000000000001E-6</v>
      </c>
      <c r="O168" s="122">
        <v>3.0000000000000001E-6</v>
      </c>
      <c r="P168" s="122">
        <v>3.0000000000000001E-6</v>
      </c>
      <c r="Q168" s="122">
        <v>3.0000000000000001E-6</v>
      </c>
      <c r="R168" s="122">
        <v>3.0000000000000001E-6</v>
      </c>
      <c r="S168" s="122">
        <v>3.0000000000000001E-6</v>
      </c>
      <c r="T168" s="122">
        <v>3.0000000000000001E-6</v>
      </c>
      <c r="U168" s="121"/>
      <c r="V168" s="121"/>
      <c r="W168" s="121"/>
      <c r="X168" s="121"/>
      <c r="Y168" s="121"/>
      <c r="Z168" s="121"/>
      <c r="AA168" s="121"/>
      <c r="AB168" s="123">
        <v>2.4580000000000001E-3</v>
      </c>
      <c r="AC168" s="123">
        <v>2.4580000000000001E-3</v>
      </c>
      <c r="AD168" s="123">
        <v>2.4580000000000001E-3</v>
      </c>
      <c r="AE168" s="123">
        <v>2.4580000000000001E-3</v>
      </c>
      <c r="AF168" s="123">
        <v>2.4580000000000001E-3</v>
      </c>
      <c r="AG168" s="123">
        <v>2.4580000000000001E-3</v>
      </c>
      <c r="AH168" s="123">
        <v>2.4580000000000001E-3</v>
      </c>
      <c r="AI168" s="123">
        <v>2.4580000000000001E-3</v>
      </c>
      <c r="AJ168" s="123">
        <v>2.4580000000000001E-3</v>
      </c>
      <c r="AK168" s="123">
        <v>2.4580000000000001E-3</v>
      </c>
      <c r="AL168" s="123">
        <v>2.4580000000000001E-3</v>
      </c>
      <c r="AM168" s="123">
        <v>2.4580000000000001E-3</v>
      </c>
      <c r="AN168" s="123">
        <v>2.4580000000000001E-3</v>
      </c>
      <c r="AO168" s="123">
        <v>2.4580000000000001E-3</v>
      </c>
      <c r="AP168" s="123">
        <v>2.4580000000000001E-3</v>
      </c>
      <c r="AQ168" s="123">
        <v>2.4580000000000001E-3</v>
      </c>
      <c r="AR168" s="123">
        <v>2.4580000000000001E-3</v>
      </c>
      <c r="AS168" s="123">
        <v>2.4580000000000001E-3</v>
      </c>
      <c r="AT168" s="126"/>
      <c r="AU168" s="126"/>
      <c r="AV168" s="126"/>
      <c r="AW168" s="126"/>
      <c r="AX168" s="126"/>
      <c r="AY168" s="126"/>
      <c r="AZ168" s="126"/>
      <c r="BA168" s="124">
        <v>0</v>
      </c>
      <c r="BB168" s="124">
        <v>0</v>
      </c>
      <c r="BC168" s="124">
        <v>0</v>
      </c>
      <c r="BD168" s="124">
        <v>0</v>
      </c>
      <c r="BE168" s="124">
        <v>0</v>
      </c>
      <c r="BF168" s="124">
        <v>0</v>
      </c>
      <c r="BG168" s="124">
        <v>0</v>
      </c>
      <c r="BH168" s="124">
        <v>0</v>
      </c>
      <c r="BI168" s="124">
        <v>0</v>
      </c>
      <c r="BJ168" s="124">
        <v>0</v>
      </c>
      <c r="BK168" s="124">
        <v>0</v>
      </c>
      <c r="BL168" s="124">
        <v>0</v>
      </c>
      <c r="BM168" s="124">
        <v>0</v>
      </c>
      <c r="BN168" s="124">
        <v>0</v>
      </c>
      <c r="BO168" s="124">
        <v>0</v>
      </c>
      <c r="BP168" s="124">
        <v>0</v>
      </c>
      <c r="BQ168" s="124">
        <v>0</v>
      </c>
      <c r="BR168" s="128">
        <v>2.4580000000000001E-3</v>
      </c>
      <c r="BS168" s="126"/>
      <c r="BT168" s="126"/>
      <c r="BU168" s="126"/>
      <c r="BV168" s="126"/>
      <c r="BW168" s="126"/>
      <c r="BX168" s="126"/>
      <c r="BY168" s="126"/>
      <c r="BZ168" s="123">
        <v>3.1609039999999998E-2</v>
      </c>
      <c r="CA168" s="123">
        <v>3.1609039999999998E-2</v>
      </c>
      <c r="CB168" s="123">
        <v>3.1609039999999998E-2</v>
      </c>
      <c r="CC168" s="123">
        <v>3.7307840000000002E-2</v>
      </c>
      <c r="CD168" s="123">
        <v>3.6493570000000003E-2</v>
      </c>
      <c r="CE168" s="123">
        <v>3.9539320000000003E-2</v>
      </c>
      <c r="CF168" s="123">
        <v>3.9935449999999997E-2</v>
      </c>
      <c r="CG168" s="123">
        <v>3.9708609999999998E-2</v>
      </c>
      <c r="CH168" s="123">
        <v>3.6708949999999997E-2</v>
      </c>
      <c r="CI168" s="123">
        <v>3.6802210000000002E-2</v>
      </c>
      <c r="CJ168" s="123">
        <v>3.7578559999999997E-2</v>
      </c>
      <c r="CK168" s="123">
        <v>4.1084620000000002E-2</v>
      </c>
      <c r="CL168" s="123">
        <v>4.3756440000000001E-2</v>
      </c>
      <c r="CM168" s="123">
        <v>4.5156839999999997E-2</v>
      </c>
      <c r="CN168" s="123">
        <v>4.021947E-2</v>
      </c>
      <c r="CO168" s="123">
        <v>3.615227E-2</v>
      </c>
      <c r="CP168" s="123">
        <v>4.0443609999999998E-2</v>
      </c>
      <c r="CQ168" s="123">
        <v>4.6743529999999998E-2</v>
      </c>
      <c r="CR168" s="126"/>
      <c r="CS168" s="126"/>
      <c r="CT168" s="126"/>
      <c r="CU168" s="126"/>
      <c r="CV168" s="126"/>
      <c r="CW168" s="126"/>
      <c r="CX168" s="126"/>
      <c r="CY168" s="125">
        <v>46112</v>
      </c>
      <c r="CZ168" s="125">
        <v>46112</v>
      </c>
      <c r="DA168" s="125">
        <v>46112</v>
      </c>
      <c r="DB168" s="125">
        <v>46081</v>
      </c>
      <c r="DC168" s="125">
        <v>46053</v>
      </c>
      <c r="DD168" s="125">
        <v>46022</v>
      </c>
      <c r="DE168" s="125">
        <v>45991</v>
      </c>
      <c r="DF168" s="125">
        <v>45961</v>
      </c>
      <c r="DG168" s="125">
        <v>45930</v>
      </c>
      <c r="DH168" s="125">
        <v>45900</v>
      </c>
      <c r="DI168" s="125">
        <v>45869</v>
      </c>
      <c r="DJ168" s="125">
        <v>45838</v>
      </c>
      <c r="DK168" s="125">
        <v>45808</v>
      </c>
      <c r="DL168" s="125">
        <v>45777</v>
      </c>
      <c r="DM168" s="125">
        <v>45747</v>
      </c>
      <c r="DN168" s="125">
        <v>45716</v>
      </c>
      <c r="DO168" s="125">
        <v>45688</v>
      </c>
      <c r="DP168" s="125">
        <v>45657</v>
      </c>
      <c r="DQ168" s="126"/>
      <c r="DR168" s="126"/>
      <c r="DS168" s="126"/>
      <c r="DT168" s="126"/>
      <c r="DU168" s="126"/>
      <c r="DV168" s="126"/>
      <c r="DW168" s="126"/>
      <c r="DX168" s="126" t="s">
        <v>150</v>
      </c>
      <c r="DY168" s="126" t="s">
        <v>150</v>
      </c>
      <c r="DZ168" s="126" t="s">
        <v>150</v>
      </c>
      <c r="EA168" s="126" t="s">
        <v>150</v>
      </c>
      <c r="EB168" s="126" t="s">
        <v>150</v>
      </c>
      <c r="EC168" s="126" t="s">
        <v>150</v>
      </c>
      <c r="ED168" s="126" t="s">
        <v>150</v>
      </c>
      <c r="EE168" s="126" t="s">
        <v>150</v>
      </c>
      <c r="EF168" s="126" t="s">
        <v>150</v>
      </c>
      <c r="EG168" s="126" t="s">
        <v>150</v>
      </c>
      <c r="EH168" s="126" t="s">
        <v>150</v>
      </c>
      <c r="EI168" s="126" t="s">
        <v>150</v>
      </c>
      <c r="EJ168" s="126" t="s">
        <v>150</v>
      </c>
      <c r="EK168" s="126" t="s">
        <v>150</v>
      </c>
      <c r="EL168" s="126" t="s">
        <v>150</v>
      </c>
      <c r="EM168" s="126" t="s">
        <v>150</v>
      </c>
      <c r="EN168" s="126" t="s">
        <v>150</v>
      </c>
      <c r="EO168" s="126" t="s">
        <v>150</v>
      </c>
      <c r="EP168" s="126"/>
      <c r="EQ168" s="126"/>
      <c r="ER168" s="126"/>
      <c r="ES168" s="126"/>
      <c r="ET168" s="126"/>
      <c r="EU168" s="126"/>
      <c r="EV168" s="126"/>
      <c r="EW168" s="126" t="s">
        <v>151</v>
      </c>
      <c r="EX168" s="126" t="s">
        <v>152</v>
      </c>
      <c r="EY168" s="123">
        <v>767.99273631999995</v>
      </c>
      <c r="EZ168" s="126" t="s">
        <v>156</v>
      </c>
      <c r="FA168" s="126" t="s">
        <v>144</v>
      </c>
      <c r="FB168" s="126" t="s">
        <v>144</v>
      </c>
      <c r="FC168" s="126" t="s">
        <v>144</v>
      </c>
      <c r="FD168" s="126" t="s">
        <v>144</v>
      </c>
      <c r="FE168" s="126" t="s">
        <v>144</v>
      </c>
      <c r="FF168" s="126" t="s">
        <v>144</v>
      </c>
      <c r="FG168" s="126" t="s">
        <v>157</v>
      </c>
      <c r="FH168" s="126" t="s">
        <v>157</v>
      </c>
      <c r="FI168" s="126" t="s">
        <v>157</v>
      </c>
      <c r="FJ168" s="126" t="s">
        <v>157</v>
      </c>
      <c r="FK168" s="126" t="s">
        <v>157</v>
      </c>
      <c r="FL168" s="126" t="s">
        <v>157</v>
      </c>
      <c r="FM168" s="126" t="s">
        <v>157</v>
      </c>
      <c r="FN168" s="126" t="s">
        <v>144</v>
      </c>
      <c r="FO168" s="126" t="s">
        <v>144</v>
      </c>
      <c r="FP168" s="126" t="s">
        <v>144</v>
      </c>
      <c r="FQ168" s="126" t="s">
        <v>144</v>
      </c>
      <c r="FR168" s="126" t="s">
        <v>144</v>
      </c>
      <c r="FS168" s="126"/>
      <c r="FT168" s="126"/>
      <c r="FU168" s="126"/>
      <c r="FV168" s="126"/>
      <c r="FW168" s="126"/>
      <c r="FX168" s="126"/>
      <c r="FY168" s="126"/>
      <c r="FZ168" s="126" t="s">
        <v>509</v>
      </c>
      <c r="GA168" s="126" t="s">
        <v>282</v>
      </c>
    </row>
    <row r="169" spans="1:183" ht="14.25" customHeight="1">
      <c r="A169" s="121">
        <v>167</v>
      </c>
      <c r="B169" s="121" t="s">
        <v>510</v>
      </c>
      <c r="C169" s="122">
        <v>3.0000000000000001E-6</v>
      </c>
      <c r="D169" s="122">
        <v>3.0000000000000001E-6</v>
      </c>
      <c r="E169" s="122">
        <v>3.0000000000000001E-6</v>
      </c>
      <c r="F169" s="122">
        <v>3.0000000000000001E-6</v>
      </c>
      <c r="G169" s="122">
        <v>3.0000000000000001E-6</v>
      </c>
      <c r="H169" s="122">
        <v>3.0000000000000001E-6</v>
      </c>
      <c r="I169" s="122">
        <v>3.0000000000000001E-6</v>
      </c>
      <c r="J169" s="122">
        <v>3.0000000000000001E-6</v>
      </c>
      <c r="K169" s="122">
        <v>3.0000000000000001E-6</v>
      </c>
      <c r="L169" s="122">
        <v>3.0000000000000001E-6</v>
      </c>
      <c r="M169" s="122">
        <v>3.0000000000000001E-6</v>
      </c>
      <c r="N169" s="122">
        <v>3.0000000000000001E-6</v>
      </c>
      <c r="O169" s="122">
        <v>3.0000000000000001E-6</v>
      </c>
      <c r="P169" s="122">
        <v>3.0000000000000001E-6</v>
      </c>
      <c r="Q169" s="122">
        <v>3.0000000000000001E-6</v>
      </c>
      <c r="R169" s="122">
        <v>1.9999999999999999E-6</v>
      </c>
      <c r="S169" s="122">
        <v>1.9999999999999999E-6</v>
      </c>
      <c r="T169" s="122">
        <v>1.9999999999999999E-6</v>
      </c>
      <c r="U169" s="122">
        <v>0</v>
      </c>
      <c r="V169" s="122">
        <v>0</v>
      </c>
      <c r="W169" s="122">
        <v>0</v>
      </c>
      <c r="X169" s="122">
        <v>0</v>
      </c>
      <c r="Y169" s="122">
        <v>0</v>
      </c>
      <c r="Z169" s="122">
        <v>0</v>
      </c>
      <c r="AA169" s="122">
        <v>0</v>
      </c>
      <c r="AB169" s="123">
        <v>2.434E-3</v>
      </c>
      <c r="AC169" s="123">
        <v>2.434E-3</v>
      </c>
      <c r="AD169" s="123">
        <v>2.434E-3</v>
      </c>
      <c r="AE169" s="123">
        <v>2.434E-3</v>
      </c>
      <c r="AF169" s="123">
        <v>2.434E-3</v>
      </c>
      <c r="AG169" s="123">
        <v>2.434E-3</v>
      </c>
      <c r="AH169" s="123">
        <v>2.434E-3</v>
      </c>
      <c r="AI169" s="123">
        <v>2.434E-3</v>
      </c>
      <c r="AJ169" s="123">
        <v>2.434E-3</v>
      </c>
      <c r="AK169" s="123">
        <v>2.434E-3</v>
      </c>
      <c r="AL169" s="123">
        <v>2.434E-3</v>
      </c>
      <c r="AM169" s="123">
        <v>2.434E-3</v>
      </c>
      <c r="AN169" s="123">
        <v>1.8890000000000001E-3</v>
      </c>
      <c r="AO169" s="123">
        <v>1.8890000000000001E-3</v>
      </c>
      <c r="AP169" s="123">
        <v>1.8890000000000001E-3</v>
      </c>
      <c r="AQ169" s="123">
        <v>1.4159999999999999E-3</v>
      </c>
      <c r="AR169" s="123">
        <v>1.4159999999999999E-3</v>
      </c>
      <c r="AS169" s="123">
        <v>1.4159999999999999E-3</v>
      </c>
      <c r="AT169" s="123">
        <v>0</v>
      </c>
      <c r="AU169" s="123">
        <v>0</v>
      </c>
      <c r="AV169" s="123">
        <v>0</v>
      </c>
      <c r="AW169" s="123">
        <v>0</v>
      </c>
      <c r="AX169" s="123">
        <v>0</v>
      </c>
      <c r="AY169" s="123">
        <v>0</v>
      </c>
      <c r="AZ169" s="123">
        <v>0</v>
      </c>
      <c r="BA169" s="124">
        <v>0</v>
      </c>
      <c r="BB169" s="124">
        <v>0</v>
      </c>
      <c r="BC169" s="124">
        <v>0</v>
      </c>
      <c r="BD169" s="124">
        <v>0</v>
      </c>
      <c r="BE169" s="124">
        <v>0</v>
      </c>
      <c r="BF169" s="124">
        <v>0</v>
      </c>
      <c r="BG169" s="124">
        <v>0</v>
      </c>
      <c r="BH169" s="124">
        <v>0</v>
      </c>
      <c r="BI169" s="124">
        <v>0</v>
      </c>
      <c r="BJ169" s="124">
        <v>0</v>
      </c>
      <c r="BK169" s="124">
        <v>0</v>
      </c>
      <c r="BL169" s="128">
        <v>5.4500000000000002E-4</v>
      </c>
      <c r="BM169" s="124">
        <v>0</v>
      </c>
      <c r="BN169" s="124">
        <v>0</v>
      </c>
      <c r="BO169" s="128">
        <v>4.73E-4</v>
      </c>
      <c r="BP169" s="124">
        <v>0</v>
      </c>
      <c r="BQ169" s="124">
        <v>0</v>
      </c>
      <c r="BR169" s="128">
        <v>1.4159999999999999E-3</v>
      </c>
      <c r="BS169" s="124">
        <v>0</v>
      </c>
      <c r="BT169" s="124">
        <v>0</v>
      </c>
      <c r="BU169" s="124">
        <v>0</v>
      </c>
      <c r="BV169" s="124">
        <v>0</v>
      </c>
      <c r="BW169" s="124">
        <v>0</v>
      </c>
      <c r="BX169" s="124">
        <v>0</v>
      </c>
      <c r="BY169" s="124">
        <v>0</v>
      </c>
      <c r="BZ169" s="123">
        <v>3.9153260000000002E-2</v>
      </c>
      <c r="CA169" s="123">
        <v>3.9153260000000002E-2</v>
      </c>
      <c r="CB169" s="123">
        <v>3.9153260000000002E-2</v>
      </c>
      <c r="CC169" s="123">
        <v>3.9153260000000002E-2</v>
      </c>
      <c r="CD169" s="123">
        <v>3.9153260000000002E-2</v>
      </c>
      <c r="CE169" s="123">
        <v>3.9153260000000002E-2</v>
      </c>
      <c r="CF169" s="123">
        <v>3.6350519999999997E-2</v>
      </c>
      <c r="CG169" s="123">
        <v>3.6350519999999997E-2</v>
      </c>
      <c r="CH169" s="123">
        <v>3.6350519999999997E-2</v>
      </c>
      <c r="CI169" s="123">
        <v>4.0683469999999999E-2</v>
      </c>
      <c r="CJ169" s="123">
        <v>4.0683469999999999E-2</v>
      </c>
      <c r="CK169" s="123">
        <v>4.0683469999999999E-2</v>
      </c>
      <c r="CL169" s="123">
        <v>3.0909099999999998E-2</v>
      </c>
      <c r="CM169" s="123">
        <v>3.0909099999999998E-2</v>
      </c>
      <c r="CN169" s="123">
        <v>3.0909099999999998E-2</v>
      </c>
      <c r="CO169" s="123">
        <v>2.6927920000000001E-2</v>
      </c>
      <c r="CP169" s="123">
        <v>2.6927920000000001E-2</v>
      </c>
      <c r="CQ169" s="123">
        <v>2.6927920000000001E-2</v>
      </c>
      <c r="CR169" s="123">
        <v>0</v>
      </c>
      <c r="CS169" s="123">
        <v>0</v>
      </c>
      <c r="CT169" s="123">
        <v>0</v>
      </c>
      <c r="CU169" s="123">
        <v>0</v>
      </c>
      <c r="CV169" s="123">
        <v>0</v>
      </c>
      <c r="CW169" s="123">
        <v>0</v>
      </c>
      <c r="CX169" s="123">
        <v>0</v>
      </c>
      <c r="CY169" s="125">
        <v>46022</v>
      </c>
      <c r="CZ169" s="125">
        <v>46022</v>
      </c>
      <c r="DA169" s="125">
        <v>46022</v>
      </c>
      <c r="DB169" s="125">
        <v>46022</v>
      </c>
      <c r="DC169" s="125">
        <v>46022</v>
      </c>
      <c r="DD169" s="125">
        <v>46022</v>
      </c>
      <c r="DE169" s="125">
        <v>45930</v>
      </c>
      <c r="DF169" s="125">
        <v>45930</v>
      </c>
      <c r="DG169" s="125">
        <v>45930</v>
      </c>
      <c r="DH169" s="125">
        <v>45838</v>
      </c>
      <c r="DI169" s="125">
        <v>45838</v>
      </c>
      <c r="DJ169" s="125">
        <v>45838</v>
      </c>
      <c r="DK169" s="125">
        <v>45747</v>
      </c>
      <c r="DL169" s="125">
        <v>45747</v>
      </c>
      <c r="DM169" s="125">
        <v>45747</v>
      </c>
      <c r="DN169" s="125">
        <v>45657</v>
      </c>
      <c r="DO169" s="125">
        <v>45657</v>
      </c>
      <c r="DP169" s="125">
        <v>45657</v>
      </c>
      <c r="DQ169" s="125">
        <v>45077</v>
      </c>
      <c r="DR169" s="125">
        <v>45077</v>
      </c>
      <c r="DS169" s="125">
        <v>45077</v>
      </c>
      <c r="DT169" s="125">
        <v>45077</v>
      </c>
      <c r="DU169" s="125">
        <v>45077</v>
      </c>
      <c r="DV169" s="125">
        <v>45077</v>
      </c>
      <c r="DW169" s="125">
        <v>45077</v>
      </c>
      <c r="DX169" s="126" t="s">
        <v>150</v>
      </c>
      <c r="DY169" s="126" t="s">
        <v>150</v>
      </c>
      <c r="DZ169" s="126" t="s">
        <v>150</v>
      </c>
      <c r="EA169" s="126" t="s">
        <v>150</v>
      </c>
      <c r="EB169" s="126" t="s">
        <v>150</v>
      </c>
      <c r="EC169" s="126" t="s">
        <v>150</v>
      </c>
      <c r="ED169" s="126" t="s">
        <v>150</v>
      </c>
      <c r="EE169" s="126" t="s">
        <v>150</v>
      </c>
      <c r="EF169" s="126" t="s">
        <v>150</v>
      </c>
      <c r="EG169" s="126" t="s">
        <v>150</v>
      </c>
      <c r="EH169" s="126" t="s">
        <v>150</v>
      </c>
      <c r="EI169" s="126" t="s">
        <v>150</v>
      </c>
      <c r="EJ169" s="126" t="s">
        <v>150</v>
      </c>
      <c r="EK169" s="126" t="s">
        <v>150</v>
      </c>
      <c r="EL169" s="126" t="s">
        <v>150</v>
      </c>
      <c r="EM169" s="126" t="s">
        <v>150</v>
      </c>
      <c r="EN169" s="126" t="s">
        <v>150</v>
      </c>
      <c r="EO169" s="126" t="s">
        <v>150</v>
      </c>
      <c r="EP169" s="126" t="s">
        <v>150</v>
      </c>
      <c r="EQ169" s="126" t="s">
        <v>150</v>
      </c>
      <c r="ER169" s="126" t="s">
        <v>150</v>
      </c>
      <c r="ES169" s="126" t="s">
        <v>150</v>
      </c>
      <c r="ET169" s="126" t="s">
        <v>150</v>
      </c>
      <c r="EU169" s="126" t="s">
        <v>150</v>
      </c>
      <c r="EV169" s="126" t="s">
        <v>150</v>
      </c>
      <c r="EW169" s="126" t="s">
        <v>151</v>
      </c>
      <c r="EX169" s="126" t="s">
        <v>152</v>
      </c>
      <c r="EY169" s="123">
        <v>134342.58236671</v>
      </c>
      <c r="EZ169" s="126" t="s">
        <v>178</v>
      </c>
      <c r="FA169" s="126" t="s">
        <v>144</v>
      </c>
      <c r="FB169" s="126" t="s">
        <v>144</v>
      </c>
      <c r="FC169" s="126" t="s">
        <v>144</v>
      </c>
      <c r="FD169" s="126" t="s">
        <v>144</v>
      </c>
      <c r="FE169" s="126" t="s">
        <v>144</v>
      </c>
      <c r="FF169" s="126" t="s">
        <v>144</v>
      </c>
      <c r="FG169" s="126" t="s">
        <v>144</v>
      </c>
      <c r="FH169" s="126" t="s">
        <v>144</v>
      </c>
      <c r="FI169" s="126" t="s">
        <v>144</v>
      </c>
      <c r="FJ169" s="126" t="s">
        <v>144</v>
      </c>
      <c r="FK169" s="126" t="s">
        <v>144</v>
      </c>
      <c r="FL169" s="126" t="s">
        <v>144</v>
      </c>
      <c r="FM169" s="126" t="s">
        <v>144</v>
      </c>
      <c r="FN169" s="126" t="s">
        <v>144</v>
      </c>
      <c r="FO169" s="126" t="s">
        <v>144</v>
      </c>
      <c r="FP169" s="126" t="s">
        <v>144</v>
      </c>
      <c r="FQ169" s="126" t="s">
        <v>144</v>
      </c>
      <c r="FR169" s="126" t="s">
        <v>144</v>
      </c>
      <c r="FS169" s="126" t="s">
        <v>144</v>
      </c>
      <c r="FT169" s="126" t="s">
        <v>144</v>
      </c>
      <c r="FU169" s="126" t="s">
        <v>144</v>
      </c>
      <c r="FV169" s="126" t="s">
        <v>144</v>
      </c>
      <c r="FW169" s="126" t="s">
        <v>144</v>
      </c>
      <c r="FX169" s="126" t="s">
        <v>144</v>
      </c>
      <c r="FY169" s="126" t="s">
        <v>144</v>
      </c>
      <c r="FZ169" s="126" t="s">
        <v>203</v>
      </c>
      <c r="GA169" s="126" t="s">
        <v>201</v>
      </c>
    </row>
    <row r="170" spans="1:183" ht="14.25" customHeight="1">
      <c r="A170" s="121">
        <v>168</v>
      </c>
      <c r="B170" s="121" t="s">
        <v>511</v>
      </c>
      <c r="C170" s="122">
        <v>3.0000000000000001E-6</v>
      </c>
      <c r="D170" s="122">
        <v>3.0000000000000001E-6</v>
      </c>
      <c r="E170" s="122">
        <v>3.0000000000000001E-6</v>
      </c>
      <c r="F170" s="122">
        <v>3.9999999999999998E-6</v>
      </c>
      <c r="G170" s="122">
        <v>3.9999999999999998E-6</v>
      </c>
      <c r="H170" s="122">
        <v>3.9999999999999998E-6</v>
      </c>
      <c r="I170" s="122">
        <v>3.9999999999999998E-6</v>
      </c>
      <c r="J170" s="122">
        <v>3.9999999999999998E-6</v>
      </c>
      <c r="K170" s="121"/>
      <c r="L170" s="121"/>
      <c r="M170" s="121"/>
      <c r="N170" s="121"/>
      <c r="O170" s="121"/>
      <c r="P170" s="121"/>
      <c r="Q170" s="121"/>
      <c r="R170" s="121"/>
      <c r="S170" s="121"/>
      <c r="T170" s="121"/>
      <c r="U170" s="121"/>
      <c r="V170" s="121"/>
      <c r="W170" s="121"/>
      <c r="X170" s="121"/>
      <c r="Y170" s="121"/>
      <c r="Z170" s="121"/>
      <c r="AA170" s="121"/>
      <c r="AB170" s="123">
        <v>2.4299999999999999E-3</v>
      </c>
      <c r="AC170" s="123">
        <v>2.4299999999999999E-3</v>
      </c>
      <c r="AD170" s="123">
        <v>2.4299999999999999E-3</v>
      </c>
      <c r="AE170" s="123">
        <v>3.2539999999999999E-3</v>
      </c>
      <c r="AF170" s="123">
        <v>3.2539999999999999E-3</v>
      </c>
      <c r="AG170" s="123">
        <v>2.8410000000000002E-3</v>
      </c>
      <c r="AH170" s="123">
        <v>2.8410000000000002E-3</v>
      </c>
      <c r="AI170" s="123">
        <v>2.9689999999999999E-3</v>
      </c>
      <c r="AJ170" s="126"/>
      <c r="AK170" s="126"/>
      <c r="AL170" s="126"/>
      <c r="AM170" s="126"/>
      <c r="AN170" s="126"/>
      <c r="AO170" s="126"/>
      <c r="AP170" s="126"/>
      <c r="AQ170" s="126"/>
      <c r="AR170" s="126"/>
      <c r="AS170" s="126"/>
      <c r="AT170" s="126"/>
      <c r="AU170" s="126"/>
      <c r="AV170" s="126"/>
      <c r="AW170" s="126"/>
      <c r="AX170" s="126"/>
      <c r="AY170" s="126"/>
      <c r="AZ170" s="126"/>
      <c r="BA170" s="124">
        <v>0</v>
      </c>
      <c r="BB170" s="124">
        <v>0</v>
      </c>
      <c r="BC170" s="127">
        <v>-8.2399999999999997E-4</v>
      </c>
      <c r="BD170" s="124">
        <v>0</v>
      </c>
      <c r="BE170" s="128">
        <v>4.1300000000000001E-4</v>
      </c>
      <c r="BF170" s="124">
        <v>0</v>
      </c>
      <c r="BG170" s="127">
        <v>-1.2799999999999999E-4</v>
      </c>
      <c r="BH170" s="128">
        <v>2.9689999999999999E-3</v>
      </c>
      <c r="BI170" s="126"/>
      <c r="BJ170" s="126"/>
      <c r="BK170" s="126"/>
      <c r="BL170" s="126"/>
      <c r="BM170" s="126"/>
      <c r="BN170" s="126"/>
      <c r="BO170" s="126"/>
      <c r="BP170" s="126"/>
      <c r="BQ170" s="126"/>
      <c r="BR170" s="126"/>
      <c r="BS170" s="126"/>
      <c r="BT170" s="126"/>
      <c r="BU170" s="126"/>
      <c r="BV170" s="126"/>
      <c r="BW170" s="126"/>
      <c r="BX170" s="126"/>
      <c r="BY170" s="126"/>
      <c r="BZ170" s="123">
        <v>3.1248970000000001E-2</v>
      </c>
      <c r="CA170" s="123">
        <v>3.1248970000000001E-2</v>
      </c>
      <c r="CB170" s="123">
        <v>3.1248970000000001E-2</v>
      </c>
      <c r="CC170" s="123">
        <v>4.9389629999999997E-2</v>
      </c>
      <c r="CD170" s="123">
        <v>4.8311670000000001E-2</v>
      </c>
      <c r="CE170" s="123">
        <v>4.5700249999999998E-2</v>
      </c>
      <c r="CF170" s="123">
        <v>4.6158100000000001E-2</v>
      </c>
      <c r="CG170" s="123">
        <v>4.7963730000000003E-2</v>
      </c>
      <c r="CH170" s="126"/>
      <c r="CI170" s="126"/>
      <c r="CJ170" s="126"/>
      <c r="CK170" s="126"/>
      <c r="CL170" s="126"/>
      <c r="CM170" s="126"/>
      <c r="CN170" s="126"/>
      <c r="CO170" s="126"/>
      <c r="CP170" s="126"/>
      <c r="CQ170" s="126"/>
      <c r="CR170" s="126"/>
      <c r="CS170" s="126"/>
      <c r="CT170" s="126"/>
      <c r="CU170" s="126"/>
      <c r="CV170" s="126"/>
      <c r="CW170" s="126"/>
      <c r="CX170" s="126"/>
      <c r="CY170" s="125">
        <v>46112</v>
      </c>
      <c r="CZ170" s="125">
        <v>46112</v>
      </c>
      <c r="DA170" s="125">
        <v>46112</v>
      </c>
      <c r="DB170" s="125">
        <v>46081</v>
      </c>
      <c r="DC170" s="125">
        <v>46053</v>
      </c>
      <c r="DD170" s="125">
        <v>46022</v>
      </c>
      <c r="DE170" s="125">
        <v>45991</v>
      </c>
      <c r="DF170" s="125">
        <v>45961</v>
      </c>
      <c r="DG170" s="126"/>
      <c r="DH170" s="126"/>
      <c r="DI170" s="126"/>
      <c r="DJ170" s="126"/>
      <c r="DK170" s="126"/>
      <c r="DL170" s="126"/>
      <c r="DM170" s="126"/>
      <c r="DN170" s="126"/>
      <c r="DO170" s="126"/>
      <c r="DP170" s="126"/>
      <c r="DQ170" s="126"/>
      <c r="DR170" s="126"/>
      <c r="DS170" s="126"/>
      <c r="DT170" s="126"/>
      <c r="DU170" s="126"/>
      <c r="DV170" s="126"/>
      <c r="DW170" s="126"/>
      <c r="DX170" s="126" t="s">
        <v>150</v>
      </c>
      <c r="DY170" s="126" t="s">
        <v>150</v>
      </c>
      <c r="DZ170" s="126" t="s">
        <v>150</v>
      </c>
      <c r="EA170" s="126" t="s">
        <v>150</v>
      </c>
      <c r="EB170" s="126" t="s">
        <v>150</v>
      </c>
      <c r="EC170" s="126" t="s">
        <v>150</v>
      </c>
      <c r="ED170" s="126" t="s">
        <v>150</v>
      </c>
      <c r="EE170" s="126" t="s">
        <v>150</v>
      </c>
      <c r="EF170" s="126"/>
      <c r="EG170" s="126"/>
      <c r="EH170" s="126"/>
      <c r="EI170" s="126"/>
      <c r="EJ170" s="126"/>
      <c r="EK170" s="126"/>
      <c r="EL170" s="126"/>
      <c r="EM170" s="126"/>
      <c r="EN170" s="126"/>
      <c r="EO170" s="126"/>
      <c r="EP170" s="126"/>
      <c r="EQ170" s="126"/>
      <c r="ER170" s="126"/>
      <c r="ES170" s="126"/>
      <c r="ET170" s="126"/>
      <c r="EU170" s="126"/>
      <c r="EV170" s="126"/>
      <c r="EW170" s="126" t="s">
        <v>151</v>
      </c>
      <c r="EX170" s="126" t="s">
        <v>173</v>
      </c>
      <c r="EY170" s="123">
        <v>9873.3327607699994</v>
      </c>
      <c r="EZ170" s="126" t="s">
        <v>153</v>
      </c>
      <c r="FA170" s="126" t="s">
        <v>144</v>
      </c>
      <c r="FB170" s="126" t="s">
        <v>144</v>
      </c>
      <c r="FC170" s="126" t="s">
        <v>144</v>
      </c>
      <c r="FD170" s="126" t="s">
        <v>144</v>
      </c>
      <c r="FE170" s="126" t="s">
        <v>144</v>
      </c>
      <c r="FF170" s="126" t="s">
        <v>144</v>
      </c>
      <c r="FG170" s="126" t="s">
        <v>144</v>
      </c>
      <c r="FH170" s="126" t="s">
        <v>144</v>
      </c>
      <c r="FI170" s="126"/>
      <c r="FJ170" s="126"/>
      <c r="FK170" s="126"/>
      <c r="FL170" s="126"/>
      <c r="FM170" s="126"/>
      <c r="FN170" s="126"/>
      <c r="FO170" s="126"/>
      <c r="FP170" s="126"/>
      <c r="FQ170" s="126"/>
      <c r="FR170" s="126"/>
      <c r="FS170" s="126"/>
      <c r="FT170" s="126"/>
      <c r="FU170" s="126"/>
      <c r="FV170" s="126"/>
      <c r="FW170" s="126"/>
      <c r="FX170" s="126"/>
      <c r="FY170" s="126"/>
      <c r="FZ170" s="126" t="s">
        <v>203</v>
      </c>
      <c r="GA170" s="126" t="s">
        <v>201</v>
      </c>
    </row>
    <row r="171" spans="1:183" ht="14.25" customHeight="1">
      <c r="A171" s="121">
        <v>169</v>
      </c>
      <c r="B171" s="121" t="s">
        <v>512</v>
      </c>
      <c r="C171" s="122">
        <v>3.0000000000000001E-6</v>
      </c>
      <c r="D171" s="122">
        <v>3.0000000000000001E-6</v>
      </c>
      <c r="E171" s="122">
        <v>3.0000000000000001E-6</v>
      </c>
      <c r="F171" s="122">
        <v>3.0000000000000001E-6</v>
      </c>
      <c r="G171" s="122">
        <v>3.0000000000000001E-6</v>
      </c>
      <c r="H171" s="122">
        <v>3.0000000000000001E-6</v>
      </c>
      <c r="I171" s="122">
        <v>3.0000000000000001E-6</v>
      </c>
      <c r="J171" s="122">
        <v>3.0000000000000001E-6</v>
      </c>
      <c r="K171" s="122">
        <v>3.0000000000000001E-6</v>
      </c>
      <c r="L171" s="122">
        <v>3.0000000000000001E-6</v>
      </c>
      <c r="M171" s="121"/>
      <c r="N171" s="121"/>
      <c r="O171" s="121"/>
      <c r="P171" s="121"/>
      <c r="Q171" s="121"/>
      <c r="R171" s="121"/>
      <c r="S171" s="121"/>
      <c r="T171" s="121"/>
      <c r="U171" s="121"/>
      <c r="V171" s="121"/>
      <c r="W171" s="121"/>
      <c r="X171" s="121"/>
      <c r="Y171" s="121"/>
      <c r="Z171" s="121"/>
      <c r="AA171" s="121"/>
      <c r="AB171" s="123">
        <v>2.4090000000000001E-3</v>
      </c>
      <c r="AC171" s="123">
        <v>2.4090000000000001E-3</v>
      </c>
      <c r="AD171" s="123">
        <v>2.4090000000000001E-3</v>
      </c>
      <c r="AE171" s="123">
        <v>2.4090000000000001E-3</v>
      </c>
      <c r="AF171" s="123">
        <v>2.4090000000000001E-3</v>
      </c>
      <c r="AG171" s="123">
        <v>2.4090000000000001E-3</v>
      </c>
      <c r="AH171" s="123">
        <v>2.4090000000000001E-3</v>
      </c>
      <c r="AI171" s="123">
        <v>2.4090000000000001E-3</v>
      </c>
      <c r="AJ171" s="123">
        <v>2.5300000000000001E-3</v>
      </c>
      <c r="AK171" s="123">
        <v>2.4190000000000001E-3</v>
      </c>
      <c r="AL171" s="126"/>
      <c r="AM171" s="126"/>
      <c r="AN171" s="126"/>
      <c r="AO171" s="126"/>
      <c r="AP171" s="126"/>
      <c r="AQ171" s="126"/>
      <c r="AR171" s="126"/>
      <c r="AS171" s="126"/>
      <c r="AT171" s="126"/>
      <c r="AU171" s="126"/>
      <c r="AV171" s="126"/>
      <c r="AW171" s="126"/>
      <c r="AX171" s="126"/>
      <c r="AY171" s="126"/>
      <c r="AZ171" s="126"/>
      <c r="BA171" s="124">
        <v>0</v>
      </c>
      <c r="BB171" s="124">
        <v>0</v>
      </c>
      <c r="BC171" s="124">
        <v>0</v>
      </c>
      <c r="BD171" s="124">
        <v>0</v>
      </c>
      <c r="BE171" s="124">
        <v>0</v>
      </c>
      <c r="BF171" s="124">
        <v>0</v>
      </c>
      <c r="BG171" s="124">
        <v>0</v>
      </c>
      <c r="BH171" s="127">
        <v>-1.21E-4</v>
      </c>
      <c r="BI171" s="128">
        <v>1.11E-4</v>
      </c>
      <c r="BJ171" s="128">
        <v>2.4190000000000001E-3</v>
      </c>
      <c r="BK171" s="126"/>
      <c r="BL171" s="126"/>
      <c r="BM171" s="126"/>
      <c r="BN171" s="126"/>
      <c r="BO171" s="126"/>
      <c r="BP171" s="126"/>
      <c r="BQ171" s="126"/>
      <c r="BR171" s="126"/>
      <c r="BS171" s="126"/>
      <c r="BT171" s="126"/>
      <c r="BU171" s="126"/>
      <c r="BV171" s="126"/>
      <c r="BW171" s="126"/>
      <c r="BX171" s="126"/>
      <c r="BY171" s="126"/>
      <c r="BZ171" s="123">
        <v>3.8917019999999997E-2</v>
      </c>
      <c r="CA171" s="123">
        <v>3.8917019999999997E-2</v>
      </c>
      <c r="CB171" s="123">
        <v>3.8917019999999997E-2</v>
      </c>
      <c r="CC171" s="123">
        <v>3.8917019999999997E-2</v>
      </c>
      <c r="CD171" s="123">
        <v>3.8917019999999997E-2</v>
      </c>
      <c r="CE171" s="123">
        <v>3.8917019999999997E-2</v>
      </c>
      <c r="CF171" s="123">
        <v>3.8917019999999997E-2</v>
      </c>
      <c r="CG171" s="123">
        <v>3.8917019999999997E-2</v>
      </c>
      <c r="CH171" s="123">
        <v>3.7784230000000002E-2</v>
      </c>
      <c r="CI171" s="123">
        <v>3.6218279999999999E-2</v>
      </c>
      <c r="CJ171" s="126"/>
      <c r="CK171" s="126"/>
      <c r="CL171" s="126"/>
      <c r="CM171" s="126"/>
      <c r="CN171" s="126"/>
      <c r="CO171" s="126"/>
      <c r="CP171" s="126"/>
      <c r="CQ171" s="126"/>
      <c r="CR171" s="126"/>
      <c r="CS171" s="126"/>
      <c r="CT171" s="126"/>
      <c r="CU171" s="126"/>
      <c r="CV171" s="126"/>
      <c r="CW171" s="126"/>
      <c r="CX171" s="126"/>
      <c r="CY171" s="125">
        <v>45961</v>
      </c>
      <c r="CZ171" s="125">
        <v>45961</v>
      </c>
      <c r="DA171" s="125">
        <v>45961</v>
      </c>
      <c r="DB171" s="125">
        <v>45961</v>
      </c>
      <c r="DC171" s="125">
        <v>45961</v>
      </c>
      <c r="DD171" s="125">
        <v>45961</v>
      </c>
      <c r="DE171" s="125">
        <v>45961</v>
      </c>
      <c r="DF171" s="125">
        <v>45961</v>
      </c>
      <c r="DG171" s="125">
        <v>45930</v>
      </c>
      <c r="DH171" s="125">
        <v>45900</v>
      </c>
      <c r="DI171" s="126"/>
      <c r="DJ171" s="126"/>
      <c r="DK171" s="126"/>
      <c r="DL171" s="126"/>
      <c r="DM171" s="126"/>
      <c r="DN171" s="126"/>
      <c r="DO171" s="126"/>
      <c r="DP171" s="126"/>
      <c r="DQ171" s="126"/>
      <c r="DR171" s="126"/>
      <c r="DS171" s="126"/>
      <c r="DT171" s="126"/>
      <c r="DU171" s="126"/>
      <c r="DV171" s="126"/>
      <c r="DW171" s="126"/>
      <c r="DX171" s="126" t="s">
        <v>150</v>
      </c>
      <c r="DY171" s="126" t="s">
        <v>150</v>
      </c>
      <c r="DZ171" s="126" t="s">
        <v>150</v>
      </c>
      <c r="EA171" s="126" t="s">
        <v>150</v>
      </c>
      <c r="EB171" s="126" t="s">
        <v>150</v>
      </c>
      <c r="EC171" s="126" t="s">
        <v>150</v>
      </c>
      <c r="ED171" s="126" t="s">
        <v>150</v>
      </c>
      <c r="EE171" s="126" t="s">
        <v>150</v>
      </c>
      <c r="EF171" s="126" t="s">
        <v>150</v>
      </c>
      <c r="EG171" s="126" t="s">
        <v>150</v>
      </c>
      <c r="EH171" s="126"/>
      <c r="EI171" s="126"/>
      <c r="EJ171" s="126"/>
      <c r="EK171" s="126"/>
      <c r="EL171" s="126"/>
      <c r="EM171" s="126"/>
      <c r="EN171" s="126"/>
      <c r="EO171" s="126"/>
      <c r="EP171" s="126"/>
      <c r="EQ171" s="126"/>
      <c r="ER171" s="126"/>
      <c r="ES171" s="126"/>
      <c r="ET171" s="126"/>
      <c r="EU171" s="126"/>
      <c r="EV171" s="126"/>
      <c r="EW171" s="126" t="s">
        <v>151</v>
      </c>
      <c r="EX171" s="126" t="s">
        <v>152</v>
      </c>
      <c r="EY171" s="123">
        <v>505.7691896</v>
      </c>
      <c r="EZ171" s="126"/>
      <c r="FA171" s="126" t="s">
        <v>157</v>
      </c>
      <c r="FB171" s="126" t="s">
        <v>157</v>
      </c>
      <c r="FC171" s="126" t="s">
        <v>157</v>
      </c>
      <c r="FD171" s="126" t="s">
        <v>157</v>
      </c>
      <c r="FE171" s="126" t="s">
        <v>157</v>
      </c>
      <c r="FF171" s="126" t="s">
        <v>157</v>
      </c>
      <c r="FG171" s="126" t="s">
        <v>157</v>
      </c>
      <c r="FH171" s="126" t="s">
        <v>157</v>
      </c>
      <c r="FI171" s="126" t="s">
        <v>157</v>
      </c>
      <c r="FJ171" s="126" t="s">
        <v>157</v>
      </c>
      <c r="FK171" s="126"/>
      <c r="FL171" s="126"/>
      <c r="FM171" s="126"/>
      <c r="FN171" s="126"/>
      <c r="FO171" s="126"/>
      <c r="FP171" s="126"/>
      <c r="FQ171" s="126"/>
      <c r="FR171" s="126"/>
      <c r="FS171" s="126"/>
      <c r="FT171" s="126"/>
      <c r="FU171" s="126"/>
      <c r="FV171" s="126"/>
      <c r="FW171" s="126"/>
      <c r="FX171" s="126"/>
      <c r="FY171" s="126"/>
      <c r="FZ171" s="126" t="s">
        <v>222</v>
      </c>
      <c r="GA171" s="126" t="s">
        <v>222</v>
      </c>
    </row>
    <row r="172" spans="1:183" ht="14.25" customHeight="1">
      <c r="A172" s="121">
        <v>170</v>
      </c>
      <c r="B172" s="121" t="s">
        <v>209</v>
      </c>
      <c r="C172" s="122">
        <v>3.0000000000000001E-6</v>
      </c>
      <c r="D172" s="122">
        <v>3.0000000000000001E-6</v>
      </c>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c r="AA172" s="121"/>
      <c r="AB172" s="123">
        <v>2.3999999999999998E-3</v>
      </c>
      <c r="AC172" s="123">
        <v>2.3999999999999998E-3</v>
      </c>
      <c r="AD172" s="126"/>
      <c r="AE172" s="126"/>
      <c r="AF172" s="126"/>
      <c r="AG172" s="126"/>
      <c r="AH172" s="126"/>
      <c r="AI172" s="126"/>
      <c r="AJ172" s="126"/>
      <c r="AK172" s="126"/>
      <c r="AL172" s="126"/>
      <c r="AM172" s="126"/>
      <c r="AN172" s="126"/>
      <c r="AO172" s="126"/>
      <c r="AP172" s="126"/>
      <c r="AQ172" s="126"/>
      <c r="AR172" s="126"/>
      <c r="AS172" s="126"/>
      <c r="AT172" s="126"/>
      <c r="AU172" s="126"/>
      <c r="AV172" s="126"/>
      <c r="AW172" s="126"/>
      <c r="AX172" s="126"/>
      <c r="AY172" s="126"/>
      <c r="AZ172" s="126"/>
      <c r="BA172" s="124">
        <v>0</v>
      </c>
      <c r="BB172" s="128">
        <v>2.3999999999999998E-3</v>
      </c>
      <c r="BC172" s="126"/>
      <c r="BD172" s="126"/>
      <c r="BE172" s="126"/>
      <c r="BF172" s="126"/>
      <c r="BG172" s="126"/>
      <c r="BH172" s="126"/>
      <c r="BI172" s="126"/>
      <c r="BJ172" s="126"/>
      <c r="BK172" s="126"/>
      <c r="BL172" s="126"/>
      <c r="BM172" s="126"/>
      <c r="BN172" s="126"/>
      <c r="BO172" s="126"/>
      <c r="BP172" s="126"/>
      <c r="BQ172" s="126"/>
      <c r="BR172" s="126"/>
      <c r="BS172" s="126"/>
      <c r="BT172" s="126"/>
      <c r="BU172" s="126"/>
      <c r="BV172" s="126"/>
      <c r="BW172" s="126"/>
      <c r="BX172" s="126"/>
      <c r="BY172" s="126"/>
      <c r="BZ172" s="123">
        <v>3.3541799999999997E-2</v>
      </c>
      <c r="CA172" s="123">
        <v>3.3541799999999997E-2</v>
      </c>
      <c r="CB172" s="126"/>
      <c r="CC172" s="126"/>
      <c r="CD172" s="126"/>
      <c r="CE172" s="126"/>
      <c r="CF172" s="126"/>
      <c r="CG172" s="126"/>
      <c r="CH172" s="126"/>
      <c r="CI172" s="126"/>
      <c r="CJ172" s="126"/>
      <c r="CK172" s="126"/>
      <c r="CL172" s="126"/>
      <c r="CM172" s="126"/>
      <c r="CN172" s="126"/>
      <c r="CO172" s="126"/>
      <c r="CP172" s="126"/>
      <c r="CQ172" s="126"/>
      <c r="CR172" s="126"/>
      <c r="CS172" s="126"/>
      <c r="CT172" s="126"/>
      <c r="CU172" s="126"/>
      <c r="CV172" s="126"/>
      <c r="CW172" s="126"/>
      <c r="CX172" s="126"/>
      <c r="CY172" s="125">
        <v>46142</v>
      </c>
      <c r="CZ172" s="125">
        <v>46142</v>
      </c>
      <c r="DA172" s="126"/>
      <c r="DB172" s="126"/>
      <c r="DC172" s="126"/>
      <c r="DD172" s="126"/>
      <c r="DE172" s="126"/>
      <c r="DF172" s="126"/>
      <c r="DG172" s="126"/>
      <c r="DH172" s="126"/>
      <c r="DI172" s="126"/>
      <c r="DJ172" s="126"/>
      <c r="DK172" s="126"/>
      <c r="DL172" s="126"/>
      <c r="DM172" s="126"/>
      <c r="DN172" s="126"/>
      <c r="DO172" s="126"/>
      <c r="DP172" s="126"/>
      <c r="DQ172" s="126"/>
      <c r="DR172" s="126"/>
      <c r="DS172" s="126"/>
      <c r="DT172" s="126"/>
      <c r="DU172" s="126"/>
      <c r="DV172" s="126"/>
      <c r="DW172" s="126"/>
      <c r="DX172" s="126" t="s">
        <v>150</v>
      </c>
      <c r="DY172" s="126" t="s">
        <v>150</v>
      </c>
      <c r="DZ172" s="126"/>
      <c r="EA172" s="126"/>
      <c r="EB172" s="126"/>
      <c r="EC172" s="126"/>
      <c r="ED172" s="126"/>
      <c r="EE172" s="126"/>
      <c r="EF172" s="126"/>
      <c r="EG172" s="126"/>
      <c r="EH172" s="126"/>
      <c r="EI172" s="126"/>
      <c r="EJ172" s="126"/>
      <c r="EK172" s="126"/>
      <c r="EL172" s="126"/>
      <c r="EM172" s="126"/>
      <c r="EN172" s="126"/>
      <c r="EO172" s="126"/>
      <c r="EP172" s="126"/>
      <c r="EQ172" s="126"/>
      <c r="ER172" s="126"/>
      <c r="ES172" s="126"/>
      <c r="ET172" s="126"/>
      <c r="EU172" s="126"/>
      <c r="EV172" s="126"/>
      <c r="EW172" s="126" t="s">
        <v>151</v>
      </c>
      <c r="EX172" s="126" t="s">
        <v>152</v>
      </c>
      <c r="EY172" s="123">
        <v>244.69326505000001</v>
      </c>
      <c r="EZ172" s="126"/>
      <c r="FA172" s="126" t="s">
        <v>144</v>
      </c>
      <c r="FB172" s="126" t="s">
        <v>144</v>
      </c>
      <c r="FC172" s="126"/>
      <c r="FD172" s="126"/>
      <c r="FE172" s="126"/>
      <c r="FF172" s="126"/>
      <c r="FG172" s="126"/>
      <c r="FH172" s="126"/>
      <c r="FI172" s="126"/>
      <c r="FJ172" s="126"/>
      <c r="FK172" s="126"/>
      <c r="FL172" s="126"/>
      <c r="FM172" s="126"/>
      <c r="FN172" s="126"/>
      <c r="FO172" s="126"/>
      <c r="FP172" s="126"/>
      <c r="FQ172" s="126"/>
      <c r="FR172" s="126"/>
      <c r="FS172" s="126"/>
      <c r="FT172" s="126"/>
      <c r="FU172" s="126"/>
      <c r="FV172" s="126"/>
      <c r="FW172" s="126"/>
      <c r="FX172" s="126"/>
      <c r="FY172" s="126"/>
      <c r="FZ172" s="126" t="s">
        <v>154</v>
      </c>
      <c r="GA172" s="126" t="s">
        <v>146</v>
      </c>
    </row>
    <row r="173" spans="1:183" ht="14.25" customHeight="1">
      <c r="A173" s="121">
        <v>171</v>
      </c>
      <c r="B173" s="121" t="s">
        <v>513</v>
      </c>
      <c r="C173" s="122">
        <v>3.0000000000000001E-6</v>
      </c>
      <c r="D173" s="122">
        <v>3.0000000000000001E-6</v>
      </c>
      <c r="E173" s="122">
        <v>3.0000000000000001E-6</v>
      </c>
      <c r="F173" s="122">
        <v>3.0000000000000001E-6</v>
      </c>
      <c r="G173" s="122">
        <v>3.0000000000000001E-6</v>
      </c>
      <c r="H173" s="122">
        <v>3.0000000000000001E-6</v>
      </c>
      <c r="I173" s="122">
        <v>3.0000000000000001E-6</v>
      </c>
      <c r="J173" s="122">
        <v>3.0000000000000001E-6</v>
      </c>
      <c r="K173" s="122">
        <v>3.0000000000000001E-6</v>
      </c>
      <c r="L173" s="122">
        <v>3.0000000000000001E-6</v>
      </c>
      <c r="M173" s="122">
        <v>3.0000000000000001E-6</v>
      </c>
      <c r="N173" s="122">
        <v>3.0000000000000001E-6</v>
      </c>
      <c r="O173" s="122">
        <v>3.0000000000000001E-6</v>
      </c>
      <c r="P173" s="122">
        <v>3.0000000000000001E-6</v>
      </c>
      <c r="Q173" s="122">
        <v>3.0000000000000001E-6</v>
      </c>
      <c r="R173" s="122">
        <v>3.0000000000000001E-6</v>
      </c>
      <c r="S173" s="122">
        <v>3.0000000000000001E-6</v>
      </c>
      <c r="T173" s="122">
        <v>3.0000000000000001E-6</v>
      </c>
      <c r="U173" s="122">
        <v>3.0000000000000001E-6</v>
      </c>
      <c r="V173" s="122">
        <v>3.0000000000000001E-6</v>
      </c>
      <c r="W173" s="122">
        <v>3.0000000000000001E-6</v>
      </c>
      <c r="X173" s="122">
        <v>3.0000000000000001E-6</v>
      </c>
      <c r="Y173" s="122">
        <v>3.0000000000000001E-6</v>
      </c>
      <c r="Z173" s="122">
        <v>3.0000000000000001E-6</v>
      </c>
      <c r="AA173" s="122">
        <v>3.0000000000000001E-6</v>
      </c>
      <c r="AB173" s="123">
        <v>2.349E-3</v>
      </c>
      <c r="AC173" s="123">
        <v>2.349E-3</v>
      </c>
      <c r="AD173" s="123">
        <v>2.349E-3</v>
      </c>
      <c r="AE173" s="123">
        <v>2.349E-3</v>
      </c>
      <c r="AF173" s="123">
        <v>2.349E-3</v>
      </c>
      <c r="AG173" s="123">
        <v>2.349E-3</v>
      </c>
      <c r="AH173" s="123">
        <v>2.349E-3</v>
      </c>
      <c r="AI173" s="123">
        <v>2.349E-3</v>
      </c>
      <c r="AJ173" s="123">
        <v>2.349E-3</v>
      </c>
      <c r="AK173" s="123">
        <v>2.349E-3</v>
      </c>
      <c r="AL173" s="123">
        <v>2.349E-3</v>
      </c>
      <c r="AM173" s="123">
        <v>2.349E-3</v>
      </c>
      <c r="AN173" s="123">
        <v>2.349E-3</v>
      </c>
      <c r="AO173" s="123">
        <v>2.349E-3</v>
      </c>
      <c r="AP173" s="123">
        <v>2.349E-3</v>
      </c>
      <c r="AQ173" s="123">
        <v>2.349E-3</v>
      </c>
      <c r="AR173" s="123">
        <v>2.349E-3</v>
      </c>
      <c r="AS173" s="123">
        <v>2.349E-3</v>
      </c>
      <c r="AT173" s="123">
        <v>2.349E-3</v>
      </c>
      <c r="AU173" s="123">
        <v>2.349E-3</v>
      </c>
      <c r="AV173" s="123">
        <v>2.349E-3</v>
      </c>
      <c r="AW173" s="123">
        <v>2.349E-3</v>
      </c>
      <c r="AX173" s="123">
        <v>2.349E-3</v>
      </c>
      <c r="AY173" s="123">
        <v>2.349E-3</v>
      </c>
      <c r="AZ173" s="123">
        <v>2.349E-3</v>
      </c>
      <c r="BA173" s="124">
        <v>0</v>
      </c>
      <c r="BB173" s="124">
        <v>0</v>
      </c>
      <c r="BC173" s="124">
        <v>0</v>
      </c>
      <c r="BD173" s="124">
        <v>0</v>
      </c>
      <c r="BE173" s="124">
        <v>0</v>
      </c>
      <c r="BF173" s="124">
        <v>0</v>
      </c>
      <c r="BG173" s="124">
        <v>0</v>
      </c>
      <c r="BH173" s="124">
        <v>0</v>
      </c>
      <c r="BI173" s="124">
        <v>0</v>
      </c>
      <c r="BJ173" s="124">
        <v>0</v>
      </c>
      <c r="BK173" s="124">
        <v>0</v>
      </c>
      <c r="BL173" s="124">
        <v>0</v>
      </c>
      <c r="BM173" s="124">
        <v>0</v>
      </c>
      <c r="BN173" s="124">
        <v>0</v>
      </c>
      <c r="BO173" s="124">
        <v>0</v>
      </c>
      <c r="BP173" s="124">
        <v>0</v>
      </c>
      <c r="BQ173" s="124">
        <v>0</v>
      </c>
      <c r="BR173" s="124">
        <v>0</v>
      </c>
      <c r="BS173" s="124">
        <v>0</v>
      </c>
      <c r="BT173" s="124">
        <v>0</v>
      </c>
      <c r="BU173" s="124">
        <v>0</v>
      </c>
      <c r="BV173" s="124">
        <v>0</v>
      </c>
      <c r="BW173" s="124">
        <v>0</v>
      </c>
      <c r="BX173" s="124">
        <v>0</v>
      </c>
      <c r="BY173" s="124">
        <v>0</v>
      </c>
      <c r="BZ173" s="123">
        <v>3.0207339999999999E-2</v>
      </c>
      <c r="CA173" s="123">
        <v>3.0207339999999999E-2</v>
      </c>
      <c r="CB173" s="123">
        <v>3.0207339999999999E-2</v>
      </c>
      <c r="CC173" s="123">
        <v>3.565343E-2</v>
      </c>
      <c r="CD173" s="123">
        <v>3.487527E-2</v>
      </c>
      <c r="CE173" s="123">
        <v>3.7785949999999999E-2</v>
      </c>
      <c r="CF173" s="123">
        <v>3.8164509999999999E-2</v>
      </c>
      <c r="CG173" s="123">
        <v>3.7947729999999999E-2</v>
      </c>
      <c r="CH173" s="123">
        <v>3.5081090000000002E-2</v>
      </c>
      <c r="CI173" s="123">
        <v>3.517021E-2</v>
      </c>
      <c r="CJ173" s="123">
        <v>3.5912140000000002E-2</v>
      </c>
      <c r="CK173" s="123">
        <v>3.9262720000000001E-2</v>
      </c>
      <c r="CL173" s="123">
        <v>4.1816060000000002E-2</v>
      </c>
      <c r="CM173" s="123">
        <v>4.3154360000000003E-2</v>
      </c>
      <c r="CN173" s="123">
        <v>3.8435940000000002E-2</v>
      </c>
      <c r="CO173" s="123">
        <v>3.4549099999999999E-2</v>
      </c>
      <c r="CP173" s="123">
        <v>3.8650139999999999E-2</v>
      </c>
      <c r="CQ173" s="123">
        <v>4.4670679999999997E-2</v>
      </c>
      <c r="CR173" s="123">
        <v>4.2534860000000001E-2</v>
      </c>
      <c r="CS173" s="123">
        <v>4.2451889999999999E-2</v>
      </c>
      <c r="CT173" s="123">
        <v>4.459047E-2</v>
      </c>
      <c r="CU173" s="123">
        <v>4.1294530000000003E-2</v>
      </c>
      <c r="CV173" s="123">
        <v>3.9663959999999998E-2</v>
      </c>
      <c r="CW173" s="123">
        <v>3.5972629999999998E-2</v>
      </c>
      <c r="CX173" s="123">
        <v>3.2645649999999998E-2</v>
      </c>
      <c r="CY173" s="125">
        <v>46112</v>
      </c>
      <c r="CZ173" s="125">
        <v>46112</v>
      </c>
      <c r="DA173" s="125">
        <v>46112</v>
      </c>
      <c r="DB173" s="125">
        <v>46081</v>
      </c>
      <c r="DC173" s="125">
        <v>46053</v>
      </c>
      <c r="DD173" s="125">
        <v>46022</v>
      </c>
      <c r="DE173" s="125">
        <v>45991</v>
      </c>
      <c r="DF173" s="125">
        <v>45961</v>
      </c>
      <c r="DG173" s="125">
        <v>45930</v>
      </c>
      <c r="DH173" s="125">
        <v>45900</v>
      </c>
      <c r="DI173" s="125">
        <v>45869</v>
      </c>
      <c r="DJ173" s="125">
        <v>45838</v>
      </c>
      <c r="DK173" s="125">
        <v>45808</v>
      </c>
      <c r="DL173" s="125">
        <v>45777</v>
      </c>
      <c r="DM173" s="125">
        <v>45747</v>
      </c>
      <c r="DN173" s="125">
        <v>45716</v>
      </c>
      <c r="DO173" s="125">
        <v>45688</v>
      </c>
      <c r="DP173" s="125">
        <v>45657</v>
      </c>
      <c r="DQ173" s="125">
        <v>45626</v>
      </c>
      <c r="DR173" s="125">
        <v>45596</v>
      </c>
      <c r="DS173" s="125">
        <v>45565</v>
      </c>
      <c r="DT173" s="125">
        <v>45535</v>
      </c>
      <c r="DU173" s="125">
        <v>45504</v>
      </c>
      <c r="DV173" s="125">
        <v>45473</v>
      </c>
      <c r="DW173" s="125">
        <v>45443</v>
      </c>
      <c r="DX173" s="126" t="s">
        <v>150</v>
      </c>
      <c r="DY173" s="126" t="s">
        <v>150</v>
      </c>
      <c r="DZ173" s="126" t="s">
        <v>150</v>
      </c>
      <c r="EA173" s="126" t="s">
        <v>150</v>
      </c>
      <c r="EB173" s="126" t="s">
        <v>150</v>
      </c>
      <c r="EC173" s="126" t="s">
        <v>150</v>
      </c>
      <c r="ED173" s="126" t="s">
        <v>150</v>
      </c>
      <c r="EE173" s="126" t="s">
        <v>150</v>
      </c>
      <c r="EF173" s="126" t="s">
        <v>150</v>
      </c>
      <c r="EG173" s="126" t="s">
        <v>150</v>
      </c>
      <c r="EH173" s="126" t="s">
        <v>150</v>
      </c>
      <c r="EI173" s="126" t="s">
        <v>150</v>
      </c>
      <c r="EJ173" s="126" t="s">
        <v>150</v>
      </c>
      <c r="EK173" s="126" t="s">
        <v>150</v>
      </c>
      <c r="EL173" s="126" t="s">
        <v>150</v>
      </c>
      <c r="EM173" s="126" t="s">
        <v>150</v>
      </c>
      <c r="EN173" s="126" t="s">
        <v>150</v>
      </c>
      <c r="EO173" s="126" t="s">
        <v>150</v>
      </c>
      <c r="EP173" s="126" t="s">
        <v>150</v>
      </c>
      <c r="EQ173" s="126" t="s">
        <v>150</v>
      </c>
      <c r="ER173" s="126" t="s">
        <v>150</v>
      </c>
      <c r="ES173" s="126" t="s">
        <v>150</v>
      </c>
      <c r="ET173" s="126" t="s">
        <v>150</v>
      </c>
      <c r="EU173" s="126" t="s">
        <v>150</v>
      </c>
      <c r="EV173" s="126" t="s">
        <v>150</v>
      </c>
      <c r="EW173" s="126" t="s">
        <v>151</v>
      </c>
      <c r="EX173" s="126" t="s">
        <v>173</v>
      </c>
      <c r="EY173" s="123">
        <v>365379.62802379002</v>
      </c>
      <c r="EZ173" s="126" t="s">
        <v>153</v>
      </c>
      <c r="FA173" s="126" t="s">
        <v>144</v>
      </c>
      <c r="FB173" s="126" t="s">
        <v>144</v>
      </c>
      <c r="FC173" s="126" t="s">
        <v>144</v>
      </c>
      <c r="FD173" s="126" t="s">
        <v>144</v>
      </c>
      <c r="FE173" s="126" t="s">
        <v>144</v>
      </c>
      <c r="FF173" s="126" t="s">
        <v>144</v>
      </c>
      <c r="FG173" s="126" t="s">
        <v>144</v>
      </c>
      <c r="FH173" s="126" t="s">
        <v>144</v>
      </c>
      <c r="FI173" s="126" t="s">
        <v>144</v>
      </c>
      <c r="FJ173" s="126" t="s">
        <v>144</v>
      </c>
      <c r="FK173" s="126" t="s">
        <v>144</v>
      </c>
      <c r="FL173" s="126" t="s">
        <v>144</v>
      </c>
      <c r="FM173" s="126" t="s">
        <v>144</v>
      </c>
      <c r="FN173" s="126" t="s">
        <v>144</v>
      </c>
      <c r="FO173" s="126" t="s">
        <v>144</v>
      </c>
      <c r="FP173" s="126" t="s">
        <v>144</v>
      </c>
      <c r="FQ173" s="126" t="s">
        <v>144</v>
      </c>
      <c r="FR173" s="126" t="s">
        <v>144</v>
      </c>
      <c r="FS173" s="126" t="s">
        <v>144</v>
      </c>
      <c r="FT173" s="126" t="s">
        <v>144</v>
      </c>
      <c r="FU173" s="126" t="s">
        <v>144</v>
      </c>
      <c r="FV173" s="126" t="s">
        <v>144</v>
      </c>
      <c r="FW173" s="126" t="s">
        <v>144</v>
      </c>
      <c r="FX173" s="126" t="s">
        <v>144</v>
      </c>
      <c r="FY173" s="126" t="s">
        <v>144</v>
      </c>
      <c r="FZ173" s="126" t="s">
        <v>247</v>
      </c>
      <c r="GA173" s="126" t="s">
        <v>163</v>
      </c>
    </row>
    <row r="174" spans="1:183" ht="14.25" customHeight="1">
      <c r="A174" s="121">
        <v>172</v>
      </c>
      <c r="B174" s="121" t="s">
        <v>514</v>
      </c>
      <c r="C174" s="122">
        <v>3.0000000000000001E-6</v>
      </c>
      <c r="D174" s="122">
        <v>3.0000000000000001E-6</v>
      </c>
      <c r="E174" s="122">
        <v>3.0000000000000001E-6</v>
      </c>
      <c r="F174" s="122">
        <v>3.0000000000000001E-6</v>
      </c>
      <c r="G174" s="122">
        <v>3.0000000000000001E-6</v>
      </c>
      <c r="H174" s="122">
        <v>3.0000000000000001E-6</v>
      </c>
      <c r="I174" s="122">
        <v>3.0000000000000001E-6</v>
      </c>
      <c r="J174" s="122">
        <v>3.0000000000000001E-6</v>
      </c>
      <c r="K174" s="122">
        <v>3.0000000000000001E-6</v>
      </c>
      <c r="L174" s="122">
        <v>3.0000000000000001E-6</v>
      </c>
      <c r="M174" s="122">
        <v>3.0000000000000001E-6</v>
      </c>
      <c r="N174" s="122">
        <v>3.0000000000000001E-6</v>
      </c>
      <c r="O174" s="122">
        <v>3.0000000000000001E-6</v>
      </c>
      <c r="P174" s="122">
        <v>3.0000000000000001E-6</v>
      </c>
      <c r="Q174" s="122">
        <v>7.9999999999999996E-6</v>
      </c>
      <c r="R174" s="122">
        <v>7.9999999999999996E-6</v>
      </c>
      <c r="S174" s="122">
        <v>7.9999999999999996E-6</v>
      </c>
      <c r="T174" s="122">
        <v>7.9999999999999996E-6</v>
      </c>
      <c r="U174" s="122">
        <v>7.9999999999999996E-6</v>
      </c>
      <c r="V174" s="122">
        <v>7.9999999999999996E-6</v>
      </c>
      <c r="W174" s="122">
        <v>7.9999999999999996E-6</v>
      </c>
      <c r="X174" s="122">
        <v>7.9999999999999996E-6</v>
      </c>
      <c r="Y174" s="122">
        <v>7.9999999999999996E-6</v>
      </c>
      <c r="Z174" s="122">
        <v>7.9999999999999996E-6</v>
      </c>
      <c r="AA174" s="122">
        <v>7.9999999999999996E-6</v>
      </c>
      <c r="AB174" s="123">
        <v>2.3280000000000002E-3</v>
      </c>
      <c r="AC174" s="123">
        <v>2.3280000000000002E-3</v>
      </c>
      <c r="AD174" s="123">
        <v>2.3280000000000002E-3</v>
      </c>
      <c r="AE174" s="123">
        <v>2.3280000000000002E-3</v>
      </c>
      <c r="AF174" s="123">
        <v>2.3280000000000002E-3</v>
      </c>
      <c r="AG174" s="123">
        <v>2.3280000000000002E-3</v>
      </c>
      <c r="AH174" s="123">
        <v>2.3280000000000002E-3</v>
      </c>
      <c r="AI174" s="123">
        <v>2.3280000000000002E-3</v>
      </c>
      <c r="AJ174" s="123">
        <v>2.3280000000000002E-3</v>
      </c>
      <c r="AK174" s="123">
        <v>2.3280000000000002E-3</v>
      </c>
      <c r="AL174" s="123">
        <v>2.3280000000000002E-3</v>
      </c>
      <c r="AM174" s="123">
        <v>2.3280000000000002E-3</v>
      </c>
      <c r="AN174" s="123">
        <v>2.3280000000000002E-3</v>
      </c>
      <c r="AO174" s="123">
        <v>2.3280000000000002E-3</v>
      </c>
      <c r="AP174" s="123">
        <v>5.6449999999999998E-3</v>
      </c>
      <c r="AQ174" s="123">
        <v>5.6449999999999998E-3</v>
      </c>
      <c r="AR174" s="123">
        <v>5.6449999999999998E-3</v>
      </c>
      <c r="AS174" s="123">
        <v>5.6449999999999998E-3</v>
      </c>
      <c r="AT174" s="123">
        <v>5.6449999999999998E-3</v>
      </c>
      <c r="AU174" s="123">
        <v>5.6449999999999998E-3</v>
      </c>
      <c r="AV174" s="123">
        <v>5.6449999999999998E-3</v>
      </c>
      <c r="AW174" s="123">
        <v>5.6449999999999998E-3</v>
      </c>
      <c r="AX174" s="123">
        <v>5.6449999999999998E-3</v>
      </c>
      <c r="AY174" s="123">
        <v>5.6449999999999998E-3</v>
      </c>
      <c r="AZ174" s="123">
        <v>5.6449999999999998E-3</v>
      </c>
      <c r="BA174" s="124">
        <v>0</v>
      </c>
      <c r="BB174" s="124">
        <v>0</v>
      </c>
      <c r="BC174" s="124">
        <v>0</v>
      </c>
      <c r="BD174" s="124">
        <v>0</v>
      </c>
      <c r="BE174" s="124">
        <v>0</v>
      </c>
      <c r="BF174" s="124">
        <v>0</v>
      </c>
      <c r="BG174" s="124">
        <v>0</v>
      </c>
      <c r="BH174" s="124">
        <v>0</v>
      </c>
      <c r="BI174" s="124">
        <v>0</v>
      </c>
      <c r="BJ174" s="124">
        <v>0</v>
      </c>
      <c r="BK174" s="124">
        <v>0</v>
      </c>
      <c r="BL174" s="124">
        <v>0</v>
      </c>
      <c r="BM174" s="124">
        <v>0</v>
      </c>
      <c r="BN174" s="127">
        <v>-3.3170000000000001E-3</v>
      </c>
      <c r="BO174" s="124">
        <v>0</v>
      </c>
      <c r="BP174" s="124">
        <v>0</v>
      </c>
      <c r="BQ174" s="124">
        <v>0</v>
      </c>
      <c r="BR174" s="124">
        <v>0</v>
      </c>
      <c r="BS174" s="124">
        <v>0</v>
      </c>
      <c r="BT174" s="124">
        <v>0</v>
      </c>
      <c r="BU174" s="124">
        <v>0</v>
      </c>
      <c r="BV174" s="124">
        <v>0</v>
      </c>
      <c r="BW174" s="124">
        <v>0</v>
      </c>
      <c r="BX174" s="124">
        <v>0</v>
      </c>
      <c r="BY174" s="124">
        <v>0</v>
      </c>
      <c r="BZ174" s="123">
        <v>3.7448149999999999E-2</v>
      </c>
      <c r="CA174" s="123">
        <v>3.7448149999999999E-2</v>
      </c>
      <c r="CB174" s="123">
        <v>3.7448149999999999E-2</v>
      </c>
      <c r="CC174" s="123">
        <v>3.7448149999999999E-2</v>
      </c>
      <c r="CD174" s="123">
        <v>3.7448149999999999E-2</v>
      </c>
      <c r="CE174" s="123">
        <v>3.7448149999999999E-2</v>
      </c>
      <c r="CF174" s="123">
        <v>3.7823320000000001E-2</v>
      </c>
      <c r="CG174" s="123">
        <v>3.4767470000000002E-2</v>
      </c>
      <c r="CH174" s="123">
        <v>3.4767470000000002E-2</v>
      </c>
      <c r="CI174" s="123">
        <v>3.4855789999999998E-2</v>
      </c>
      <c r="CJ174" s="123">
        <v>3.8911710000000002E-2</v>
      </c>
      <c r="CK174" s="123">
        <v>3.8911710000000002E-2</v>
      </c>
      <c r="CL174" s="123">
        <v>4.1442220000000002E-2</v>
      </c>
      <c r="CM174" s="123">
        <v>4.2768559999999997E-2</v>
      </c>
      <c r="CN174" s="123">
        <v>9.2367329999999997E-2</v>
      </c>
      <c r="CO174" s="123">
        <v>8.3026680000000005E-2</v>
      </c>
      <c r="CP174" s="123">
        <v>0.10735037</v>
      </c>
      <c r="CQ174" s="123">
        <v>0.10735037</v>
      </c>
      <c r="CR174" s="123">
        <v>0.10221764999999999</v>
      </c>
      <c r="CS174" s="123">
        <v>0.10201826999999999</v>
      </c>
      <c r="CT174" s="123">
        <v>0.10715761</v>
      </c>
      <c r="CU174" s="123">
        <v>9.9236959999999999E-2</v>
      </c>
      <c r="CV174" s="123">
        <v>9.5318459999999994E-2</v>
      </c>
      <c r="CW174" s="123">
        <v>8.6447629999999998E-2</v>
      </c>
      <c r="CX174" s="123">
        <v>7.8452400000000005E-2</v>
      </c>
      <c r="CY174" s="125">
        <v>46022</v>
      </c>
      <c r="CZ174" s="125">
        <v>46022</v>
      </c>
      <c r="DA174" s="125">
        <v>46022</v>
      </c>
      <c r="DB174" s="125">
        <v>46022</v>
      </c>
      <c r="DC174" s="125">
        <v>46022</v>
      </c>
      <c r="DD174" s="125">
        <v>46022</v>
      </c>
      <c r="DE174" s="125">
        <v>45991</v>
      </c>
      <c r="DF174" s="125">
        <v>45930</v>
      </c>
      <c r="DG174" s="125">
        <v>45930</v>
      </c>
      <c r="DH174" s="125">
        <v>45900</v>
      </c>
      <c r="DI174" s="125">
        <v>45838</v>
      </c>
      <c r="DJ174" s="125">
        <v>45838</v>
      </c>
      <c r="DK174" s="125">
        <v>45808</v>
      </c>
      <c r="DL174" s="125">
        <v>45777</v>
      </c>
      <c r="DM174" s="125">
        <v>45747</v>
      </c>
      <c r="DN174" s="125">
        <v>45716</v>
      </c>
      <c r="DO174" s="125">
        <v>45657</v>
      </c>
      <c r="DP174" s="125">
        <v>45657</v>
      </c>
      <c r="DQ174" s="125">
        <v>45626</v>
      </c>
      <c r="DR174" s="125">
        <v>45596</v>
      </c>
      <c r="DS174" s="125">
        <v>45565</v>
      </c>
      <c r="DT174" s="125">
        <v>45535</v>
      </c>
      <c r="DU174" s="125">
        <v>45504</v>
      </c>
      <c r="DV174" s="125">
        <v>45473</v>
      </c>
      <c r="DW174" s="125">
        <v>45443</v>
      </c>
      <c r="DX174" s="126" t="s">
        <v>150</v>
      </c>
      <c r="DY174" s="126" t="s">
        <v>150</v>
      </c>
      <c r="DZ174" s="126" t="s">
        <v>150</v>
      </c>
      <c r="EA174" s="126" t="s">
        <v>150</v>
      </c>
      <c r="EB174" s="126" t="s">
        <v>150</v>
      </c>
      <c r="EC174" s="126" t="s">
        <v>150</v>
      </c>
      <c r="ED174" s="126" t="s">
        <v>150</v>
      </c>
      <c r="EE174" s="126" t="s">
        <v>150</v>
      </c>
      <c r="EF174" s="126" t="s">
        <v>150</v>
      </c>
      <c r="EG174" s="126" t="s">
        <v>150</v>
      </c>
      <c r="EH174" s="126" t="s">
        <v>150</v>
      </c>
      <c r="EI174" s="126" t="s">
        <v>150</v>
      </c>
      <c r="EJ174" s="126" t="s">
        <v>150</v>
      </c>
      <c r="EK174" s="126" t="s">
        <v>150</v>
      </c>
      <c r="EL174" s="126" t="s">
        <v>150</v>
      </c>
      <c r="EM174" s="126" t="s">
        <v>150</v>
      </c>
      <c r="EN174" s="126" t="s">
        <v>150</v>
      </c>
      <c r="EO174" s="126" t="s">
        <v>150</v>
      </c>
      <c r="EP174" s="126" t="s">
        <v>150</v>
      </c>
      <c r="EQ174" s="126" t="s">
        <v>150</v>
      </c>
      <c r="ER174" s="126" t="s">
        <v>150</v>
      </c>
      <c r="ES174" s="126" t="s">
        <v>150</v>
      </c>
      <c r="ET174" s="126" t="s">
        <v>150</v>
      </c>
      <c r="EU174" s="126" t="s">
        <v>150</v>
      </c>
      <c r="EV174" s="126" t="s">
        <v>150</v>
      </c>
      <c r="EW174" s="126" t="s">
        <v>151</v>
      </c>
      <c r="EX174" s="126" t="s">
        <v>152</v>
      </c>
      <c r="EY174" s="123">
        <v>75919.228808960004</v>
      </c>
      <c r="EZ174" s="126" t="s">
        <v>153</v>
      </c>
      <c r="FA174" s="126" t="s">
        <v>144</v>
      </c>
      <c r="FB174" s="126" t="s">
        <v>144</v>
      </c>
      <c r="FC174" s="126" t="s">
        <v>144</v>
      </c>
      <c r="FD174" s="126" t="s">
        <v>144</v>
      </c>
      <c r="FE174" s="126" t="s">
        <v>144</v>
      </c>
      <c r="FF174" s="126" t="s">
        <v>157</v>
      </c>
      <c r="FG174" s="126" t="s">
        <v>157</v>
      </c>
      <c r="FH174" s="126" t="s">
        <v>157</v>
      </c>
      <c r="FI174" s="126" t="s">
        <v>157</v>
      </c>
      <c r="FJ174" s="126" t="s">
        <v>157</v>
      </c>
      <c r="FK174" s="126" t="s">
        <v>157</v>
      </c>
      <c r="FL174" s="126" t="s">
        <v>157</v>
      </c>
      <c r="FM174" s="126" t="s">
        <v>157</v>
      </c>
      <c r="FN174" s="126" t="s">
        <v>157</v>
      </c>
      <c r="FO174" s="126" t="s">
        <v>157</v>
      </c>
      <c r="FP174" s="126" t="s">
        <v>157</v>
      </c>
      <c r="FQ174" s="126" t="s">
        <v>157</v>
      </c>
      <c r="FR174" s="126" t="s">
        <v>157</v>
      </c>
      <c r="FS174" s="126" t="s">
        <v>157</v>
      </c>
      <c r="FT174" s="126" t="s">
        <v>157</v>
      </c>
      <c r="FU174" s="126" t="s">
        <v>144</v>
      </c>
      <c r="FV174" s="126" t="s">
        <v>144</v>
      </c>
      <c r="FW174" s="126" t="s">
        <v>144</v>
      </c>
      <c r="FX174" s="126" t="s">
        <v>144</v>
      </c>
      <c r="FY174" s="126" t="s">
        <v>144</v>
      </c>
      <c r="FZ174" s="126" t="s">
        <v>515</v>
      </c>
      <c r="GA174" s="126" t="s">
        <v>282</v>
      </c>
    </row>
    <row r="175" spans="1:183" ht="14.25" customHeight="1">
      <c r="A175" s="121">
        <v>173</v>
      </c>
      <c r="B175" s="121" t="s">
        <v>516</v>
      </c>
      <c r="C175" s="122">
        <v>3.0000000000000001E-6</v>
      </c>
      <c r="D175" s="122">
        <v>3.0000000000000001E-6</v>
      </c>
      <c r="E175" s="122">
        <v>3.0000000000000001E-6</v>
      </c>
      <c r="F175" s="122">
        <v>5.0000000000000004E-6</v>
      </c>
      <c r="G175" s="122">
        <v>5.1E-5</v>
      </c>
      <c r="H175" s="122">
        <v>5.1E-5</v>
      </c>
      <c r="I175" s="122">
        <v>5.5000000000000002E-5</v>
      </c>
      <c r="J175" s="122">
        <v>5.8999999999999998E-5</v>
      </c>
      <c r="K175" s="122">
        <v>5.8999999999999998E-5</v>
      </c>
      <c r="L175" s="122">
        <v>6.2000000000000003E-5</v>
      </c>
      <c r="M175" s="122">
        <v>6.3999999999999997E-5</v>
      </c>
      <c r="N175" s="122">
        <v>6.4999999999999994E-5</v>
      </c>
      <c r="O175" s="122">
        <v>6.3999999999999997E-5</v>
      </c>
      <c r="P175" s="122">
        <v>6.3999999999999997E-5</v>
      </c>
      <c r="Q175" s="122">
        <v>6.7000000000000002E-5</v>
      </c>
      <c r="R175" s="122">
        <v>6.8999999999999997E-5</v>
      </c>
      <c r="S175" s="122">
        <v>6.8999999999999997E-5</v>
      </c>
      <c r="T175" s="122">
        <v>6.7999999999999999E-5</v>
      </c>
      <c r="U175" s="122">
        <v>7.2999999999999999E-5</v>
      </c>
      <c r="V175" s="122">
        <v>7.1000000000000005E-5</v>
      </c>
      <c r="W175" s="122">
        <v>6.9999999999999994E-5</v>
      </c>
      <c r="X175" s="122">
        <v>7.3999999999999996E-5</v>
      </c>
      <c r="Y175" s="122">
        <v>7.6000000000000004E-5</v>
      </c>
      <c r="Z175" s="122">
        <v>7.4999999999999993E-5</v>
      </c>
      <c r="AA175" s="122">
        <v>7.4999999999999993E-5</v>
      </c>
      <c r="AB175" s="123">
        <v>2.2669999999999999E-3</v>
      </c>
      <c r="AC175" s="123">
        <v>2.2669999999999999E-3</v>
      </c>
      <c r="AD175" s="123">
        <v>2.2669999999999999E-3</v>
      </c>
      <c r="AE175" s="123">
        <v>3.359E-3</v>
      </c>
      <c r="AF175" s="123">
        <v>3.7064E-2</v>
      </c>
      <c r="AG175" s="123">
        <v>3.7423999999999999E-2</v>
      </c>
      <c r="AH175" s="123">
        <v>3.9947000000000003E-2</v>
      </c>
      <c r="AI175" s="123">
        <v>4.2805999999999997E-2</v>
      </c>
      <c r="AJ175" s="123">
        <v>4.3237999999999999E-2</v>
      </c>
      <c r="AK175" s="123">
        <v>4.5114000000000001E-2</v>
      </c>
      <c r="AL175" s="123">
        <v>4.6240999999999997E-2</v>
      </c>
      <c r="AM175" s="123">
        <v>4.7194E-2</v>
      </c>
      <c r="AN175" s="123">
        <v>4.6334E-2</v>
      </c>
      <c r="AO175" s="123">
        <v>4.6609999999999999E-2</v>
      </c>
      <c r="AP175" s="123">
        <v>4.8519E-2</v>
      </c>
      <c r="AQ175" s="123">
        <v>5.0292000000000003E-2</v>
      </c>
      <c r="AR175" s="123">
        <v>5.0181999999999997E-2</v>
      </c>
      <c r="AS175" s="123">
        <v>4.9633999999999998E-2</v>
      </c>
      <c r="AT175" s="123">
        <v>5.2843000000000001E-2</v>
      </c>
      <c r="AU175" s="123">
        <v>5.1697E-2</v>
      </c>
      <c r="AV175" s="123">
        <v>5.1159000000000003E-2</v>
      </c>
      <c r="AW175" s="123">
        <v>5.3467000000000001E-2</v>
      </c>
      <c r="AX175" s="123">
        <v>5.5263E-2</v>
      </c>
      <c r="AY175" s="123">
        <v>5.4567999999999998E-2</v>
      </c>
      <c r="AZ175" s="123">
        <v>5.4448999999999997E-2</v>
      </c>
      <c r="BA175" s="124">
        <v>0</v>
      </c>
      <c r="BB175" s="124">
        <v>0</v>
      </c>
      <c r="BC175" s="127">
        <v>-1.0920000000000001E-3</v>
      </c>
      <c r="BD175" s="127">
        <v>-3.3704999999999999E-2</v>
      </c>
      <c r="BE175" s="127">
        <v>-3.6000000000000002E-4</v>
      </c>
      <c r="BF175" s="127">
        <v>-2.5230000000000001E-3</v>
      </c>
      <c r="BG175" s="127">
        <v>-2.859E-3</v>
      </c>
      <c r="BH175" s="127">
        <v>-4.3199999999999998E-4</v>
      </c>
      <c r="BI175" s="127">
        <v>-1.8760000000000001E-3</v>
      </c>
      <c r="BJ175" s="127">
        <v>-1.127E-3</v>
      </c>
      <c r="BK175" s="127">
        <v>-9.5299999999999996E-4</v>
      </c>
      <c r="BL175" s="128">
        <v>8.5999999999999998E-4</v>
      </c>
      <c r="BM175" s="127">
        <v>-2.7599999999999999E-4</v>
      </c>
      <c r="BN175" s="127">
        <v>-1.9090000000000001E-3</v>
      </c>
      <c r="BO175" s="127">
        <v>-1.7730000000000001E-3</v>
      </c>
      <c r="BP175" s="128">
        <v>1.1E-4</v>
      </c>
      <c r="BQ175" s="128">
        <v>5.4799999999999998E-4</v>
      </c>
      <c r="BR175" s="127">
        <v>-3.209E-3</v>
      </c>
      <c r="BS175" s="128">
        <v>1.1460000000000001E-3</v>
      </c>
      <c r="BT175" s="128">
        <v>5.3799999999999996E-4</v>
      </c>
      <c r="BU175" s="127">
        <v>-2.3080000000000002E-3</v>
      </c>
      <c r="BV175" s="127">
        <v>-1.7960000000000001E-3</v>
      </c>
      <c r="BW175" s="128">
        <v>6.9499999999999998E-4</v>
      </c>
      <c r="BX175" s="128">
        <v>1.1900000000000001E-4</v>
      </c>
      <c r="BY175" s="128">
        <v>2.42E-4</v>
      </c>
      <c r="BZ175" s="123">
        <v>3.1683030000000001E-2</v>
      </c>
      <c r="CA175" s="123">
        <v>3.1683030000000001E-2</v>
      </c>
      <c r="CB175" s="123">
        <v>2.9152850000000001E-2</v>
      </c>
      <c r="CC175" s="123">
        <v>5.0983340000000002E-2</v>
      </c>
      <c r="CD175" s="123">
        <v>0.55028390999999999</v>
      </c>
      <c r="CE175" s="123">
        <v>0.60200145999999999</v>
      </c>
      <c r="CF175" s="123">
        <v>0.64902417999999995</v>
      </c>
      <c r="CG175" s="123">
        <v>0.69152427999999999</v>
      </c>
      <c r="CH175" s="123">
        <v>0.64573700999999994</v>
      </c>
      <c r="CI175" s="123">
        <v>0.67546572000000005</v>
      </c>
      <c r="CJ175" s="123">
        <v>0.70694471999999997</v>
      </c>
      <c r="CK175" s="123">
        <v>0.78883135999999998</v>
      </c>
      <c r="CL175" s="123">
        <v>0.82482127000000005</v>
      </c>
      <c r="CM175" s="123">
        <v>0.85628976999999995</v>
      </c>
      <c r="CN175" s="123">
        <v>0.79390092000000001</v>
      </c>
      <c r="CO175" s="123">
        <v>0.73969494000000002</v>
      </c>
      <c r="CP175" s="123">
        <v>0.82568799999999998</v>
      </c>
      <c r="CQ175" s="123">
        <v>0.94388452</v>
      </c>
      <c r="CR175" s="123">
        <v>0.95686223000000004</v>
      </c>
      <c r="CS175" s="123">
        <v>0.93428498000000004</v>
      </c>
      <c r="CT175" s="123">
        <v>0.97113837000000003</v>
      </c>
      <c r="CU175" s="123">
        <v>0.93992955</v>
      </c>
      <c r="CV175" s="123">
        <v>0.93314151000000001</v>
      </c>
      <c r="CW175" s="123">
        <v>0.83565535000000002</v>
      </c>
      <c r="CX175" s="123">
        <v>0.75671474000000005</v>
      </c>
      <c r="CY175" s="125">
        <v>46142</v>
      </c>
      <c r="CZ175" s="125">
        <v>46142</v>
      </c>
      <c r="DA175" s="125">
        <v>46112</v>
      </c>
      <c r="DB175" s="125">
        <v>46081</v>
      </c>
      <c r="DC175" s="125">
        <v>46053</v>
      </c>
      <c r="DD175" s="125">
        <v>46022</v>
      </c>
      <c r="DE175" s="125">
        <v>45991</v>
      </c>
      <c r="DF175" s="125">
        <v>45961</v>
      </c>
      <c r="DG175" s="125">
        <v>45930</v>
      </c>
      <c r="DH175" s="125">
        <v>45900</v>
      </c>
      <c r="DI175" s="125">
        <v>45869</v>
      </c>
      <c r="DJ175" s="125">
        <v>45838</v>
      </c>
      <c r="DK175" s="125">
        <v>45808</v>
      </c>
      <c r="DL175" s="125">
        <v>45777</v>
      </c>
      <c r="DM175" s="125">
        <v>45747</v>
      </c>
      <c r="DN175" s="125">
        <v>45716</v>
      </c>
      <c r="DO175" s="125">
        <v>45688</v>
      </c>
      <c r="DP175" s="125">
        <v>45657</v>
      </c>
      <c r="DQ175" s="125">
        <v>45626</v>
      </c>
      <c r="DR175" s="125">
        <v>45596</v>
      </c>
      <c r="DS175" s="125">
        <v>45565</v>
      </c>
      <c r="DT175" s="125">
        <v>45535</v>
      </c>
      <c r="DU175" s="125">
        <v>45504</v>
      </c>
      <c r="DV175" s="125">
        <v>45473</v>
      </c>
      <c r="DW175" s="125">
        <v>45443</v>
      </c>
      <c r="DX175" s="126" t="s">
        <v>150</v>
      </c>
      <c r="DY175" s="126" t="s">
        <v>150</v>
      </c>
      <c r="DZ175" s="126" t="s">
        <v>150</v>
      </c>
      <c r="EA175" s="126" t="s">
        <v>150</v>
      </c>
      <c r="EB175" s="126" t="s">
        <v>150</v>
      </c>
      <c r="EC175" s="126" t="s">
        <v>150</v>
      </c>
      <c r="ED175" s="126" t="s">
        <v>150</v>
      </c>
      <c r="EE175" s="126" t="s">
        <v>150</v>
      </c>
      <c r="EF175" s="126" t="s">
        <v>150</v>
      </c>
      <c r="EG175" s="126" t="s">
        <v>150</v>
      </c>
      <c r="EH175" s="126" t="s">
        <v>150</v>
      </c>
      <c r="EI175" s="126" t="s">
        <v>150</v>
      </c>
      <c r="EJ175" s="126" t="s">
        <v>150</v>
      </c>
      <c r="EK175" s="126" t="s">
        <v>150</v>
      </c>
      <c r="EL175" s="126" t="s">
        <v>150</v>
      </c>
      <c r="EM175" s="126" t="s">
        <v>150</v>
      </c>
      <c r="EN175" s="126" t="s">
        <v>150</v>
      </c>
      <c r="EO175" s="126" t="s">
        <v>150</v>
      </c>
      <c r="EP175" s="126" t="s">
        <v>150</v>
      </c>
      <c r="EQ175" s="126" t="s">
        <v>150</v>
      </c>
      <c r="ER175" s="126" t="s">
        <v>150</v>
      </c>
      <c r="ES175" s="126" t="s">
        <v>150</v>
      </c>
      <c r="ET175" s="126" t="s">
        <v>150</v>
      </c>
      <c r="EU175" s="126" t="s">
        <v>150</v>
      </c>
      <c r="EV175" s="126" t="s">
        <v>150</v>
      </c>
      <c r="EW175" s="126" t="s">
        <v>151</v>
      </c>
      <c r="EX175" s="126" t="s">
        <v>152</v>
      </c>
      <c r="EY175" s="123">
        <v>381876.44406375999</v>
      </c>
      <c r="EZ175" s="126" t="s">
        <v>161</v>
      </c>
      <c r="FA175" s="126" t="s">
        <v>144</v>
      </c>
      <c r="FB175" s="126" t="s">
        <v>144</v>
      </c>
      <c r="FC175" s="126" t="s">
        <v>144</v>
      </c>
      <c r="FD175" s="126" t="s">
        <v>144</v>
      </c>
      <c r="FE175" s="126" t="s">
        <v>144</v>
      </c>
      <c r="FF175" s="126" t="s">
        <v>144</v>
      </c>
      <c r="FG175" s="126" t="s">
        <v>144</v>
      </c>
      <c r="FH175" s="126" t="s">
        <v>144</v>
      </c>
      <c r="FI175" s="126" t="s">
        <v>144</v>
      </c>
      <c r="FJ175" s="126" t="s">
        <v>144</v>
      </c>
      <c r="FK175" s="126" t="s">
        <v>144</v>
      </c>
      <c r="FL175" s="126" t="s">
        <v>144</v>
      </c>
      <c r="FM175" s="126" t="s">
        <v>144</v>
      </c>
      <c r="FN175" s="126" t="s">
        <v>144</v>
      </c>
      <c r="FO175" s="126" t="s">
        <v>144</v>
      </c>
      <c r="FP175" s="126" t="s">
        <v>144</v>
      </c>
      <c r="FQ175" s="126" t="s">
        <v>144</v>
      </c>
      <c r="FR175" s="126" t="s">
        <v>144</v>
      </c>
      <c r="FS175" s="126" t="s">
        <v>144</v>
      </c>
      <c r="FT175" s="126" t="s">
        <v>144</v>
      </c>
      <c r="FU175" s="126" t="s">
        <v>144</v>
      </c>
      <c r="FV175" s="126" t="s">
        <v>144</v>
      </c>
      <c r="FW175" s="126" t="s">
        <v>144</v>
      </c>
      <c r="FX175" s="126" t="s">
        <v>144</v>
      </c>
      <c r="FY175" s="126" t="s">
        <v>144</v>
      </c>
      <c r="FZ175" s="126" t="s">
        <v>241</v>
      </c>
      <c r="GA175" s="126" t="s">
        <v>163</v>
      </c>
    </row>
    <row r="176" spans="1:183" ht="14.25" customHeight="1">
      <c r="A176" s="121">
        <v>174</v>
      </c>
      <c r="B176" s="121" t="s">
        <v>348</v>
      </c>
      <c r="C176" s="122">
        <v>3.0000000000000001E-6</v>
      </c>
      <c r="D176" s="122">
        <v>3.0000000000000001E-6</v>
      </c>
      <c r="E176" s="122">
        <v>3.0000000000000001E-6</v>
      </c>
      <c r="F176" s="122">
        <v>3.0000000000000001E-6</v>
      </c>
      <c r="G176" s="122">
        <v>3.0000000000000001E-6</v>
      </c>
      <c r="H176" s="122">
        <v>3.0000000000000001E-6</v>
      </c>
      <c r="I176" s="122">
        <v>3.0000000000000001E-6</v>
      </c>
      <c r="J176" s="122">
        <v>9.0000000000000002E-6</v>
      </c>
      <c r="K176" s="122">
        <v>9.0000000000000002E-6</v>
      </c>
      <c r="L176" s="122">
        <v>9.0000000000000002E-6</v>
      </c>
      <c r="M176" s="122">
        <v>3.4999999999999997E-5</v>
      </c>
      <c r="N176" s="122">
        <v>3.4999999999999997E-5</v>
      </c>
      <c r="O176" s="122">
        <v>3.4999999999999997E-5</v>
      </c>
      <c r="P176" s="122">
        <v>3.4999999999999997E-5</v>
      </c>
      <c r="Q176" s="122">
        <v>3.4999999999999997E-5</v>
      </c>
      <c r="R176" s="122">
        <v>3.4999999999999997E-5</v>
      </c>
      <c r="S176" s="122">
        <v>3.0000000000000001E-5</v>
      </c>
      <c r="T176" s="122">
        <v>3.0000000000000001E-5</v>
      </c>
      <c r="U176" s="122">
        <v>3.0000000000000001E-5</v>
      </c>
      <c r="V176" s="121"/>
      <c r="W176" s="121"/>
      <c r="X176" s="121"/>
      <c r="Y176" s="121"/>
      <c r="Z176" s="121"/>
      <c r="AA176" s="121"/>
      <c r="AB176" s="123">
        <v>2.1940000000000002E-3</v>
      </c>
      <c r="AC176" s="123">
        <v>2.1940000000000002E-3</v>
      </c>
      <c r="AD176" s="123">
        <v>2.1940000000000002E-3</v>
      </c>
      <c r="AE176" s="123">
        <v>2.1940000000000002E-3</v>
      </c>
      <c r="AF176" s="123">
        <v>2.1940000000000002E-3</v>
      </c>
      <c r="AG176" s="123">
        <v>2.1940000000000002E-3</v>
      </c>
      <c r="AH176" s="123">
        <v>2.1940000000000002E-3</v>
      </c>
      <c r="AI176" s="123">
        <v>6.6160000000000004E-3</v>
      </c>
      <c r="AJ176" s="123">
        <v>6.6160000000000004E-3</v>
      </c>
      <c r="AK176" s="123">
        <v>6.6160000000000004E-3</v>
      </c>
      <c r="AL176" s="123">
        <v>2.5245E-2</v>
      </c>
      <c r="AM176" s="123">
        <v>2.5245E-2</v>
      </c>
      <c r="AN176" s="123">
        <v>2.5245E-2</v>
      </c>
      <c r="AO176" s="123">
        <v>2.5245E-2</v>
      </c>
      <c r="AP176" s="123">
        <v>2.5245E-2</v>
      </c>
      <c r="AQ176" s="123">
        <v>2.5245E-2</v>
      </c>
      <c r="AR176" s="123">
        <v>2.1627E-2</v>
      </c>
      <c r="AS176" s="123">
        <v>2.1627E-2</v>
      </c>
      <c r="AT176" s="123">
        <v>2.1627E-2</v>
      </c>
      <c r="AU176" s="126"/>
      <c r="AV176" s="126"/>
      <c r="AW176" s="126"/>
      <c r="AX176" s="126"/>
      <c r="AY176" s="126"/>
      <c r="AZ176" s="126"/>
      <c r="BA176" s="124">
        <v>0</v>
      </c>
      <c r="BB176" s="124">
        <v>0</v>
      </c>
      <c r="BC176" s="124">
        <v>0</v>
      </c>
      <c r="BD176" s="124">
        <v>0</v>
      </c>
      <c r="BE176" s="124">
        <v>0</v>
      </c>
      <c r="BF176" s="124">
        <v>0</v>
      </c>
      <c r="BG176" s="127">
        <v>-4.4219999999999997E-3</v>
      </c>
      <c r="BH176" s="124">
        <v>0</v>
      </c>
      <c r="BI176" s="124">
        <v>0</v>
      </c>
      <c r="BJ176" s="127">
        <v>-1.8629E-2</v>
      </c>
      <c r="BK176" s="124">
        <v>0</v>
      </c>
      <c r="BL176" s="124">
        <v>0</v>
      </c>
      <c r="BM176" s="124">
        <v>0</v>
      </c>
      <c r="BN176" s="124">
        <v>0</v>
      </c>
      <c r="BO176" s="124">
        <v>0</v>
      </c>
      <c r="BP176" s="128">
        <v>3.6180000000000001E-3</v>
      </c>
      <c r="BQ176" s="124">
        <v>0</v>
      </c>
      <c r="BR176" s="124">
        <v>0</v>
      </c>
      <c r="BS176" s="128">
        <v>2.1627E-2</v>
      </c>
      <c r="BT176" s="126"/>
      <c r="BU176" s="126"/>
      <c r="BV176" s="126"/>
      <c r="BW176" s="126"/>
      <c r="BX176" s="126"/>
      <c r="BY176" s="126"/>
      <c r="BZ176" s="123">
        <v>2.8214090000000001E-2</v>
      </c>
      <c r="CA176" s="123">
        <v>2.8214090000000001E-2</v>
      </c>
      <c r="CB176" s="123">
        <v>2.8214090000000001E-2</v>
      </c>
      <c r="CC176" s="123">
        <v>3.3300820000000002E-2</v>
      </c>
      <c r="CD176" s="123">
        <v>3.2573999999999999E-2</v>
      </c>
      <c r="CE176" s="123">
        <v>3.5292619999999997E-2</v>
      </c>
      <c r="CF176" s="123">
        <v>3.5646209999999998E-2</v>
      </c>
      <c r="CG176" s="123">
        <v>0.10688045</v>
      </c>
      <c r="CH176" s="123">
        <v>9.880651E-2</v>
      </c>
      <c r="CI176" s="123">
        <v>9.9057530000000005E-2</v>
      </c>
      <c r="CJ176" s="123">
        <v>0.42196143000000003</v>
      </c>
      <c r="CK176" s="123">
        <v>0.42196143000000003</v>
      </c>
      <c r="CL176" s="123">
        <v>0.44940245000000001</v>
      </c>
      <c r="CM176" s="123">
        <v>0.46378534999999999</v>
      </c>
      <c r="CN176" s="123">
        <v>0.41307588000000001</v>
      </c>
      <c r="CO176" s="123">
        <v>0.37130355999999998</v>
      </c>
      <c r="CP176" s="123">
        <v>0.35584779999999999</v>
      </c>
      <c r="CQ176" s="123">
        <v>0.41127837</v>
      </c>
      <c r="CR176" s="123">
        <v>0.39161402000000001</v>
      </c>
      <c r="CS176" s="126"/>
      <c r="CT176" s="126"/>
      <c r="CU176" s="126"/>
      <c r="CV176" s="126"/>
      <c r="CW176" s="126"/>
      <c r="CX176" s="126"/>
      <c r="CY176" s="125">
        <v>46112</v>
      </c>
      <c r="CZ176" s="125">
        <v>46112</v>
      </c>
      <c r="DA176" s="125">
        <v>46112</v>
      </c>
      <c r="DB176" s="125">
        <v>46081</v>
      </c>
      <c r="DC176" s="125">
        <v>46053</v>
      </c>
      <c r="DD176" s="125">
        <v>46022</v>
      </c>
      <c r="DE176" s="125">
        <v>45991</v>
      </c>
      <c r="DF176" s="125">
        <v>45961</v>
      </c>
      <c r="DG176" s="125">
        <v>45930</v>
      </c>
      <c r="DH176" s="125">
        <v>45900</v>
      </c>
      <c r="DI176" s="125">
        <v>45838</v>
      </c>
      <c r="DJ176" s="125">
        <v>45838</v>
      </c>
      <c r="DK176" s="125">
        <v>45808</v>
      </c>
      <c r="DL176" s="125">
        <v>45777</v>
      </c>
      <c r="DM176" s="125">
        <v>45747</v>
      </c>
      <c r="DN176" s="125">
        <v>45716</v>
      </c>
      <c r="DO176" s="125">
        <v>45688</v>
      </c>
      <c r="DP176" s="125">
        <v>45657</v>
      </c>
      <c r="DQ176" s="125">
        <v>45626</v>
      </c>
      <c r="DR176" s="126"/>
      <c r="DS176" s="126"/>
      <c r="DT176" s="126"/>
      <c r="DU176" s="126"/>
      <c r="DV176" s="126"/>
      <c r="DW176" s="126"/>
      <c r="DX176" s="126" t="s">
        <v>150</v>
      </c>
      <c r="DY176" s="126" t="s">
        <v>150</v>
      </c>
      <c r="DZ176" s="126" t="s">
        <v>150</v>
      </c>
      <c r="EA176" s="126" t="s">
        <v>150</v>
      </c>
      <c r="EB176" s="126" t="s">
        <v>150</v>
      </c>
      <c r="EC176" s="126" t="s">
        <v>150</v>
      </c>
      <c r="ED176" s="126" t="s">
        <v>150</v>
      </c>
      <c r="EE176" s="126" t="s">
        <v>150</v>
      </c>
      <c r="EF176" s="126" t="s">
        <v>150</v>
      </c>
      <c r="EG176" s="126" t="s">
        <v>150</v>
      </c>
      <c r="EH176" s="126" t="s">
        <v>150</v>
      </c>
      <c r="EI176" s="126" t="s">
        <v>150</v>
      </c>
      <c r="EJ176" s="126" t="s">
        <v>150</v>
      </c>
      <c r="EK176" s="126" t="s">
        <v>150</v>
      </c>
      <c r="EL176" s="126" t="s">
        <v>150</v>
      </c>
      <c r="EM176" s="126" t="s">
        <v>150</v>
      </c>
      <c r="EN176" s="126" t="s">
        <v>150</v>
      </c>
      <c r="EO176" s="126" t="s">
        <v>150</v>
      </c>
      <c r="EP176" s="126" t="s">
        <v>150</v>
      </c>
      <c r="EQ176" s="126"/>
      <c r="ER176" s="126"/>
      <c r="ES176" s="126"/>
      <c r="ET176" s="126"/>
      <c r="EU176" s="126"/>
      <c r="EV176" s="126"/>
      <c r="EW176" s="126" t="s">
        <v>151</v>
      </c>
      <c r="EX176" s="126" t="s">
        <v>173</v>
      </c>
      <c r="EY176" s="123">
        <v>209605.55214839999</v>
      </c>
      <c r="EZ176" s="126" t="s">
        <v>153</v>
      </c>
      <c r="FA176" s="126" t="s">
        <v>144</v>
      </c>
      <c r="FB176" s="126" t="s">
        <v>144</v>
      </c>
      <c r="FC176" s="126" t="s">
        <v>144</v>
      </c>
      <c r="FD176" s="126" t="s">
        <v>144</v>
      </c>
      <c r="FE176" s="126" t="s">
        <v>144</v>
      </c>
      <c r="FF176" s="126" t="s">
        <v>144</v>
      </c>
      <c r="FG176" s="126" t="s">
        <v>144</v>
      </c>
      <c r="FH176" s="126" t="s">
        <v>144</v>
      </c>
      <c r="FI176" s="126" t="s">
        <v>144</v>
      </c>
      <c r="FJ176" s="126" t="s">
        <v>144</v>
      </c>
      <c r="FK176" s="126" t="s">
        <v>144</v>
      </c>
      <c r="FL176" s="126" t="s">
        <v>144</v>
      </c>
      <c r="FM176" s="126" t="s">
        <v>144</v>
      </c>
      <c r="FN176" s="126" t="s">
        <v>144</v>
      </c>
      <c r="FO176" s="126" t="s">
        <v>144</v>
      </c>
      <c r="FP176" s="126" t="s">
        <v>144</v>
      </c>
      <c r="FQ176" s="126" t="s">
        <v>144</v>
      </c>
      <c r="FR176" s="126" t="s">
        <v>144</v>
      </c>
      <c r="FS176" s="126" t="s">
        <v>144</v>
      </c>
      <c r="FT176" s="126"/>
      <c r="FU176" s="126"/>
      <c r="FV176" s="126"/>
      <c r="FW176" s="126"/>
      <c r="FX176" s="126"/>
      <c r="FY176" s="126"/>
      <c r="FZ176" s="126" t="s">
        <v>211</v>
      </c>
      <c r="GA176" s="126" t="s">
        <v>212</v>
      </c>
    </row>
    <row r="177" spans="1:183" ht="14.25" customHeight="1">
      <c r="A177" s="121">
        <v>175</v>
      </c>
      <c r="B177" s="121" t="s">
        <v>517</v>
      </c>
      <c r="C177" s="122">
        <v>3.0000000000000001E-6</v>
      </c>
      <c r="D177" s="122">
        <v>3.0000000000000001E-6</v>
      </c>
      <c r="E177" s="122">
        <v>3.0000000000000001E-6</v>
      </c>
      <c r="F177" s="122">
        <v>3.0000000000000001E-6</v>
      </c>
      <c r="G177" s="122">
        <v>3.0000000000000001E-6</v>
      </c>
      <c r="H177" s="122">
        <v>3.0000000000000001E-6</v>
      </c>
      <c r="I177" s="122">
        <v>3.0000000000000001E-6</v>
      </c>
      <c r="J177" s="122">
        <v>3.0000000000000001E-6</v>
      </c>
      <c r="K177" s="122">
        <v>3.0000000000000001E-6</v>
      </c>
      <c r="L177" s="122">
        <v>3.0000000000000001E-6</v>
      </c>
      <c r="M177" s="122">
        <v>3.0000000000000001E-6</v>
      </c>
      <c r="N177" s="122">
        <v>3.0000000000000001E-6</v>
      </c>
      <c r="O177" s="122">
        <v>3.0000000000000001E-6</v>
      </c>
      <c r="P177" s="122">
        <v>3.0000000000000001E-6</v>
      </c>
      <c r="Q177" s="122">
        <v>3.0000000000000001E-6</v>
      </c>
      <c r="R177" s="122">
        <v>3.0000000000000001E-6</v>
      </c>
      <c r="S177" s="122">
        <v>3.0000000000000001E-6</v>
      </c>
      <c r="T177" s="122">
        <v>3.0000000000000001E-6</v>
      </c>
      <c r="U177" s="122">
        <v>3.0000000000000001E-6</v>
      </c>
      <c r="V177" s="122">
        <v>3.0000000000000001E-6</v>
      </c>
      <c r="W177" s="122">
        <v>3.0000000000000001E-6</v>
      </c>
      <c r="X177" s="122">
        <v>3.0000000000000001E-6</v>
      </c>
      <c r="Y177" s="122">
        <v>3.0000000000000001E-6</v>
      </c>
      <c r="Z177" s="122">
        <v>3.0000000000000001E-6</v>
      </c>
      <c r="AA177" s="122">
        <v>3.0000000000000001E-6</v>
      </c>
      <c r="AB177" s="123">
        <v>1.98E-3</v>
      </c>
      <c r="AC177" s="123">
        <v>1.98E-3</v>
      </c>
      <c r="AD177" s="123">
        <v>1.9810000000000001E-3</v>
      </c>
      <c r="AE177" s="123">
        <v>1.9949999999999998E-3</v>
      </c>
      <c r="AF177" s="123">
        <v>1.967E-3</v>
      </c>
      <c r="AG177" s="123">
        <v>2.0769999999999999E-3</v>
      </c>
      <c r="AH177" s="123">
        <v>2.0730000000000002E-3</v>
      </c>
      <c r="AI177" s="123">
        <v>2.052E-3</v>
      </c>
      <c r="AJ177" s="123">
        <v>2.0330000000000001E-3</v>
      </c>
      <c r="AK177" s="123">
        <v>2.3289999999999999E-3</v>
      </c>
      <c r="AL177" s="123">
        <v>2.3289999999999999E-3</v>
      </c>
      <c r="AM177" s="123">
        <v>2.2699999999999999E-3</v>
      </c>
      <c r="AN177" s="123">
        <v>2.2790000000000002E-3</v>
      </c>
      <c r="AO177" s="123">
        <v>2.2529999999999998E-3</v>
      </c>
      <c r="AP177" s="123">
        <v>2.2720000000000001E-3</v>
      </c>
      <c r="AQ177" s="123">
        <v>2.297E-3</v>
      </c>
      <c r="AR177" s="123">
        <v>2.2669999999999999E-3</v>
      </c>
      <c r="AS177" s="123">
        <v>2.2950000000000002E-3</v>
      </c>
      <c r="AT177" s="123">
        <v>2.281E-3</v>
      </c>
      <c r="AU177" s="123">
        <v>2.2550000000000001E-3</v>
      </c>
      <c r="AV177" s="123">
        <v>2.202E-3</v>
      </c>
      <c r="AW177" s="123">
        <v>2.2049999999999999E-3</v>
      </c>
      <c r="AX177" s="123">
        <v>2.2650000000000001E-3</v>
      </c>
      <c r="AY177" s="123">
        <v>2.2000000000000001E-3</v>
      </c>
      <c r="AZ177" s="123">
        <v>2.1580000000000002E-3</v>
      </c>
      <c r="BA177" s="124">
        <v>0</v>
      </c>
      <c r="BB177" s="127">
        <v>-9.9999999999999995E-7</v>
      </c>
      <c r="BC177" s="127">
        <v>-1.4E-5</v>
      </c>
      <c r="BD177" s="128">
        <v>2.8E-5</v>
      </c>
      <c r="BE177" s="127">
        <v>-1.1E-4</v>
      </c>
      <c r="BF177" s="128">
        <v>3.9999999999999998E-6</v>
      </c>
      <c r="BG177" s="128">
        <v>2.0999999999999999E-5</v>
      </c>
      <c r="BH177" s="128">
        <v>1.9000000000000001E-5</v>
      </c>
      <c r="BI177" s="127">
        <v>-2.9599999999999998E-4</v>
      </c>
      <c r="BJ177" s="124">
        <v>0</v>
      </c>
      <c r="BK177" s="128">
        <v>5.8999999999999998E-5</v>
      </c>
      <c r="BL177" s="127">
        <v>-9.0000000000000002E-6</v>
      </c>
      <c r="BM177" s="128">
        <v>2.5999999999999998E-5</v>
      </c>
      <c r="BN177" s="127">
        <v>-1.9000000000000001E-5</v>
      </c>
      <c r="BO177" s="127">
        <v>-2.5000000000000001E-5</v>
      </c>
      <c r="BP177" s="128">
        <v>3.0000000000000001E-5</v>
      </c>
      <c r="BQ177" s="127">
        <v>-2.8E-5</v>
      </c>
      <c r="BR177" s="128">
        <v>1.4E-5</v>
      </c>
      <c r="BS177" s="128">
        <v>2.5999999999999998E-5</v>
      </c>
      <c r="BT177" s="128">
        <v>5.3000000000000001E-5</v>
      </c>
      <c r="BU177" s="127">
        <v>-3.0000000000000001E-6</v>
      </c>
      <c r="BV177" s="127">
        <v>-6.0000000000000002E-5</v>
      </c>
      <c r="BW177" s="128">
        <v>6.4999999999999994E-5</v>
      </c>
      <c r="BX177" s="128">
        <v>4.1999999999999998E-5</v>
      </c>
      <c r="BY177" s="128">
        <v>5.8999999999999998E-5</v>
      </c>
      <c r="BZ177" s="123">
        <v>2.767199E-2</v>
      </c>
      <c r="CA177" s="123">
        <v>2.767199E-2</v>
      </c>
      <c r="CB177" s="123">
        <v>2.5474989999999999E-2</v>
      </c>
      <c r="CC177" s="123">
        <v>3.0280370000000001E-2</v>
      </c>
      <c r="CD177" s="123">
        <v>2.920377E-2</v>
      </c>
      <c r="CE177" s="123">
        <v>3.3410570000000001E-2</v>
      </c>
      <c r="CF177" s="123">
        <v>3.3680300000000003E-2</v>
      </c>
      <c r="CG177" s="123">
        <v>3.3149739999999997E-2</v>
      </c>
      <c r="CH177" s="123">
        <v>3.0361800000000001E-2</v>
      </c>
      <c r="CI177" s="123">
        <v>3.5606369999999998E-2</v>
      </c>
      <c r="CJ177" s="123">
        <v>3.5606369999999998E-2</v>
      </c>
      <c r="CK177" s="123">
        <v>3.7942259999999998E-2</v>
      </c>
      <c r="CL177" s="123">
        <v>4.0569939999999999E-2</v>
      </c>
      <c r="CM177" s="123">
        <v>4.1390709999999997E-2</v>
      </c>
      <c r="CN177" s="123">
        <v>3.7176010000000002E-2</v>
      </c>
      <c r="CO177" s="123">
        <v>3.3784290000000002E-2</v>
      </c>
      <c r="CP177" s="123">
        <v>3.7300920000000001E-2</v>
      </c>
      <c r="CQ177" s="123">
        <v>4.3643769999999998E-2</v>
      </c>
      <c r="CR177" s="123">
        <v>4.130354E-2</v>
      </c>
      <c r="CS177" s="123">
        <v>4.0753089999999999E-2</v>
      </c>
      <c r="CT177" s="123">
        <v>4.1800009999999999E-2</v>
      </c>
      <c r="CU177" s="123">
        <v>3.8763060000000002E-2</v>
      </c>
      <c r="CV177" s="123">
        <v>3.8245580000000001E-2</v>
      </c>
      <c r="CW177" s="123">
        <v>3.369084E-2</v>
      </c>
      <c r="CX177" s="123">
        <v>2.9991190000000001E-2</v>
      </c>
      <c r="CY177" s="125">
        <v>46142</v>
      </c>
      <c r="CZ177" s="125">
        <v>46142</v>
      </c>
      <c r="DA177" s="125">
        <v>46112</v>
      </c>
      <c r="DB177" s="125">
        <v>46081</v>
      </c>
      <c r="DC177" s="125">
        <v>46053</v>
      </c>
      <c r="DD177" s="125">
        <v>46022</v>
      </c>
      <c r="DE177" s="125">
        <v>45991</v>
      </c>
      <c r="DF177" s="125">
        <v>45961</v>
      </c>
      <c r="DG177" s="125">
        <v>45930</v>
      </c>
      <c r="DH177" s="125">
        <v>45869</v>
      </c>
      <c r="DI177" s="125">
        <v>45869</v>
      </c>
      <c r="DJ177" s="125">
        <v>45838</v>
      </c>
      <c r="DK177" s="125">
        <v>45808</v>
      </c>
      <c r="DL177" s="125">
        <v>45777</v>
      </c>
      <c r="DM177" s="125">
        <v>45747</v>
      </c>
      <c r="DN177" s="125">
        <v>45716</v>
      </c>
      <c r="DO177" s="125">
        <v>45688</v>
      </c>
      <c r="DP177" s="125">
        <v>45657</v>
      </c>
      <c r="DQ177" s="125">
        <v>45626</v>
      </c>
      <c r="DR177" s="125">
        <v>45596</v>
      </c>
      <c r="DS177" s="125">
        <v>45565</v>
      </c>
      <c r="DT177" s="125">
        <v>45535</v>
      </c>
      <c r="DU177" s="125">
        <v>45504</v>
      </c>
      <c r="DV177" s="125">
        <v>45473</v>
      </c>
      <c r="DW177" s="125">
        <v>45443</v>
      </c>
      <c r="DX177" s="126" t="s">
        <v>150</v>
      </c>
      <c r="DY177" s="126" t="s">
        <v>150</v>
      </c>
      <c r="DZ177" s="126" t="s">
        <v>150</v>
      </c>
      <c r="EA177" s="126" t="s">
        <v>150</v>
      </c>
      <c r="EB177" s="126" t="s">
        <v>150</v>
      </c>
      <c r="EC177" s="126" t="s">
        <v>150</v>
      </c>
      <c r="ED177" s="126" t="s">
        <v>150</v>
      </c>
      <c r="EE177" s="126" t="s">
        <v>150</v>
      </c>
      <c r="EF177" s="126" t="s">
        <v>150</v>
      </c>
      <c r="EG177" s="126" t="s">
        <v>150</v>
      </c>
      <c r="EH177" s="126" t="s">
        <v>150</v>
      </c>
      <c r="EI177" s="126" t="s">
        <v>150</v>
      </c>
      <c r="EJ177" s="126" t="s">
        <v>150</v>
      </c>
      <c r="EK177" s="126" t="s">
        <v>150</v>
      </c>
      <c r="EL177" s="126" t="s">
        <v>150</v>
      </c>
      <c r="EM177" s="126" t="s">
        <v>150</v>
      </c>
      <c r="EN177" s="126" t="s">
        <v>150</v>
      </c>
      <c r="EO177" s="126" t="s">
        <v>150</v>
      </c>
      <c r="EP177" s="126" t="s">
        <v>150</v>
      </c>
      <c r="EQ177" s="126" t="s">
        <v>150</v>
      </c>
      <c r="ER177" s="126" t="s">
        <v>150</v>
      </c>
      <c r="ES177" s="126" t="s">
        <v>150</v>
      </c>
      <c r="ET177" s="126" t="s">
        <v>150</v>
      </c>
      <c r="EU177" s="126" t="s">
        <v>150</v>
      </c>
      <c r="EV177" s="126" t="s">
        <v>150</v>
      </c>
      <c r="EW177" s="126" t="s">
        <v>151</v>
      </c>
      <c r="EX177" s="126" t="s">
        <v>173</v>
      </c>
      <c r="EY177" s="123">
        <v>165737.25554899001</v>
      </c>
      <c r="EZ177" s="126" t="s">
        <v>153</v>
      </c>
      <c r="FA177" s="126" t="s">
        <v>144</v>
      </c>
      <c r="FB177" s="126" t="s">
        <v>144</v>
      </c>
      <c r="FC177" s="126" t="s">
        <v>144</v>
      </c>
      <c r="FD177" s="126" t="s">
        <v>144</v>
      </c>
      <c r="FE177" s="126" t="s">
        <v>144</v>
      </c>
      <c r="FF177" s="126" t="s">
        <v>144</v>
      </c>
      <c r="FG177" s="126" t="s">
        <v>144</v>
      </c>
      <c r="FH177" s="126" t="s">
        <v>144</v>
      </c>
      <c r="FI177" s="126" t="s">
        <v>144</v>
      </c>
      <c r="FJ177" s="126" t="s">
        <v>144</v>
      </c>
      <c r="FK177" s="126" t="s">
        <v>144</v>
      </c>
      <c r="FL177" s="126" t="s">
        <v>144</v>
      </c>
      <c r="FM177" s="126" t="s">
        <v>144</v>
      </c>
      <c r="FN177" s="126" t="s">
        <v>144</v>
      </c>
      <c r="FO177" s="126" t="s">
        <v>144</v>
      </c>
      <c r="FP177" s="126" t="s">
        <v>144</v>
      </c>
      <c r="FQ177" s="126" t="s">
        <v>144</v>
      </c>
      <c r="FR177" s="126" t="s">
        <v>144</v>
      </c>
      <c r="FS177" s="126" t="s">
        <v>144</v>
      </c>
      <c r="FT177" s="126" t="s">
        <v>144</v>
      </c>
      <c r="FU177" s="126" t="s">
        <v>144</v>
      </c>
      <c r="FV177" s="126" t="s">
        <v>144</v>
      </c>
      <c r="FW177" s="126" t="s">
        <v>144</v>
      </c>
      <c r="FX177" s="126" t="s">
        <v>144</v>
      </c>
      <c r="FY177" s="126" t="s">
        <v>144</v>
      </c>
      <c r="FZ177" s="126" t="s">
        <v>458</v>
      </c>
      <c r="GA177" s="126" t="s">
        <v>416</v>
      </c>
    </row>
    <row r="178" spans="1:183" ht="14.25" customHeight="1">
      <c r="A178" s="121">
        <v>176</v>
      </c>
      <c r="B178" s="121" t="s">
        <v>289</v>
      </c>
      <c r="C178" s="122">
        <v>1.9999999999999999E-6</v>
      </c>
      <c r="D178" s="122">
        <v>1.9999999999999999E-6</v>
      </c>
      <c r="E178" s="122">
        <v>1.9999999999999999E-6</v>
      </c>
      <c r="F178" s="122">
        <v>1.9999999999999999E-6</v>
      </c>
      <c r="G178" s="122">
        <v>1.9999999999999999E-6</v>
      </c>
      <c r="H178" s="122">
        <v>3.6000000000000001E-5</v>
      </c>
      <c r="I178" s="122">
        <v>3.6000000000000001E-5</v>
      </c>
      <c r="J178" s="122">
        <v>1.9000000000000001E-5</v>
      </c>
      <c r="K178" s="122">
        <v>2.0999999999999999E-5</v>
      </c>
      <c r="L178" s="122">
        <v>2.1999999999999999E-5</v>
      </c>
      <c r="M178" s="122">
        <v>5.1E-5</v>
      </c>
      <c r="N178" s="122">
        <v>6.2000000000000003E-5</v>
      </c>
      <c r="O178" s="122">
        <v>5.3000000000000001E-5</v>
      </c>
      <c r="P178" s="122">
        <v>1.8E-5</v>
      </c>
      <c r="Q178" s="122">
        <v>1.5E-5</v>
      </c>
      <c r="R178" s="122">
        <v>1.5E-5</v>
      </c>
      <c r="S178" s="122">
        <v>9.9999999999999995E-7</v>
      </c>
      <c r="T178" s="122">
        <v>1.1E-5</v>
      </c>
      <c r="U178" s="122">
        <v>1.9999999999999999E-6</v>
      </c>
      <c r="V178" s="122">
        <v>1.9999999999999999E-6</v>
      </c>
      <c r="W178" s="122">
        <v>9.0000000000000002E-6</v>
      </c>
      <c r="X178" s="122">
        <v>3.9999999999999998E-6</v>
      </c>
      <c r="Y178" s="122">
        <v>3.0000000000000001E-6</v>
      </c>
      <c r="Z178" s="122">
        <v>4.3000000000000002E-5</v>
      </c>
      <c r="AA178" s="122">
        <v>3.1999999999999999E-5</v>
      </c>
      <c r="AB178" s="123">
        <v>1.787E-3</v>
      </c>
      <c r="AC178" s="123">
        <v>1.787E-3</v>
      </c>
      <c r="AD178" s="123">
        <v>1.787E-3</v>
      </c>
      <c r="AE178" s="123">
        <v>1.787E-3</v>
      </c>
      <c r="AF178" s="123">
        <v>1.787E-3</v>
      </c>
      <c r="AG178" s="123">
        <v>2.6383E-2</v>
      </c>
      <c r="AH178" s="123">
        <v>2.6383E-2</v>
      </c>
      <c r="AI178" s="123">
        <v>1.3653E-2</v>
      </c>
      <c r="AJ178" s="123">
        <v>1.5056999999999999E-2</v>
      </c>
      <c r="AK178" s="123">
        <v>1.6038E-2</v>
      </c>
      <c r="AL178" s="123">
        <v>3.7192000000000003E-2</v>
      </c>
      <c r="AM178" s="123">
        <v>4.4796000000000002E-2</v>
      </c>
      <c r="AN178" s="123">
        <v>3.8378000000000002E-2</v>
      </c>
      <c r="AO178" s="123">
        <v>1.3018999999999999E-2</v>
      </c>
      <c r="AP178" s="123">
        <v>1.0846E-2</v>
      </c>
      <c r="AQ178" s="123">
        <v>1.0846E-2</v>
      </c>
      <c r="AR178" s="123">
        <v>1.075E-3</v>
      </c>
      <c r="AS178" s="123">
        <v>8.1589999999999996E-3</v>
      </c>
      <c r="AT178" s="123">
        <v>1.524E-3</v>
      </c>
      <c r="AU178" s="123">
        <v>1.524E-3</v>
      </c>
      <c r="AV178" s="123">
        <v>6.7149999999999996E-3</v>
      </c>
      <c r="AW178" s="123">
        <v>2.65E-3</v>
      </c>
      <c r="AX178" s="123">
        <v>2.0079999999999998E-3</v>
      </c>
      <c r="AY178" s="123">
        <v>3.1372999999999998E-2</v>
      </c>
      <c r="AZ178" s="123">
        <v>2.3203999999999999E-2</v>
      </c>
      <c r="BA178" s="124">
        <v>0</v>
      </c>
      <c r="BB178" s="124">
        <v>0</v>
      </c>
      <c r="BC178" s="124">
        <v>0</v>
      </c>
      <c r="BD178" s="124">
        <v>0</v>
      </c>
      <c r="BE178" s="127">
        <v>-2.4596E-2</v>
      </c>
      <c r="BF178" s="124">
        <v>0</v>
      </c>
      <c r="BG178" s="128">
        <v>1.273E-2</v>
      </c>
      <c r="BH178" s="127">
        <v>-1.4040000000000001E-3</v>
      </c>
      <c r="BI178" s="127">
        <v>-9.810000000000001E-4</v>
      </c>
      <c r="BJ178" s="127">
        <v>-2.1153999999999999E-2</v>
      </c>
      <c r="BK178" s="127">
        <v>-7.6039999999999996E-3</v>
      </c>
      <c r="BL178" s="128">
        <v>6.4180000000000001E-3</v>
      </c>
      <c r="BM178" s="128">
        <v>2.5359E-2</v>
      </c>
      <c r="BN178" s="128">
        <v>2.173E-3</v>
      </c>
      <c r="BO178" s="124">
        <v>0</v>
      </c>
      <c r="BP178" s="128">
        <v>9.7710000000000002E-3</v>
      </c>
      <c r="BQ178" s="127">
        <v>-7.084E-3</v>
      </c>
      <c r="BR178" s="128">
        <v>6.6350000000000003E-3</v>
      </c>
      <c r="BS178" s="124">
        <v>0</v>
      </c>
      <c r="BT178" s="127">
        <v>-5.1910000000000003E-3</v>
      </c>
      <c r="BU178" s="128">
        <v>4.065E-3</v>
      </c>
      <c r="BV178" s="128">
        <v>6.4199999999999999E-4</v>
      </c>
      <c r="BW178" s="127">
        <v>-2.9364999999999999E-2</v>
      </c>
      <c r="BX178" s="128">
        <v>8.1689999999999992E-3</v>
      </c>
      <c r="BY178" s="127">
        <v>-3.7081000000000003E-2</v>
      </c>
      <c r="BZ178" s="123">
        <v>2.6531329999999999E-2</v>
      </c>
      <c r="CA178" s="123">
        <v>2.6531329999999999E-2</v>
      </c>
      <c r="CB178" s="123">
        <v>2.6531329999999999E-2</v>
      </c>
      <c r="CC178" s="123">
        <v>2.6531329999999999E-2</v>
      </c>
      <c r="CD178" s="123">
        <v>2.6531329999999999E-2</v>
      </c>
      <c r="CE178" s="123">
        <v>0.42439622999999999</v>
      </c>
      <c r="CF178" s="123">
        <v>0.42864807999999999</v>
      </c>
      <c r="CG178" s="123">
        <v>0.22056208999999999</v>
      </c>
      <c r="CH178" s="123">
        <v>0.22486845</v>
      </c>
      <c r="CI178" s="123">
        <v>0.24012765999999999</v>
      </c>
      <c r="CJ178" s="123">
        <v>0.56860120000000003</v>
      </c>
      <c r="CK178" s="123">
        <v>0.74874962</v>
      </c>
      <c r="CL178" s="123">
        <v>0.68319141000000005</v>
      </c>
      <c r="CM178" s="123">
        <v>0.23917693000000001</v>
      </c>
      <c r="CN178" s="123">
        <v>0.17746964000000001</v>
      </c>
      <c r="CO178" s="123">
        <v>0.15952300999999999</v>
      </c>
      <c r="CP178" s="123">
        <v>1.7687910000000001E-2</v>
      </c>
      <c r="CQ178" s="123">
        <v>0.15515883999999999</v>
      </c>
      <c r="CR178" s="123">
        <v>2.759605E-2</v>
      </c>
      <c r="CS178" s="123">
        <v>2.7542219999999999E-2</v>
      </c>
      <c r="CT178" s="123">
        <v>0.12746915</v>
      </c>
      <c r="CU178" s="123">
        <v>4.6585990000000001E-2</v>
      </c>
      <c r="CV178" s="123">
        <v>3.3906020000000002E-2</v>
      </c>
      <c r="CW178" s="123">
        <v>0.4804467</v>
      </c>
      <c r="CX178" s="123">
        <v>0.32248175000000001</v>
      </c>
      <c r="CY178" s="125">
        <v>46053</v>
      </c>
      <c r="CZ178" s="125">
        <v>46053</v>
      </c>
      <c r="DA178" s="125">
        <v>46053</v>
      </c>
      <c r="DB178" s="125">
        <v>46053</v>
      </c>
      <c r="DC178" s="125">
        <v>46053</v>
      </c>
      <c r="DD178" s="125">
        <v>46022</v>
      </c>
      <c r="DE178" s="125">
        <v>45991</v>
      </c>
      <c r="DF178" s="125">
        <v>45961</v>
      </c>
      <c r="DG178" s="125">
        <v>45930</v>
      </c>
      <c r="DH178" s="125">
        <v>45900</v>
      </c>
      <c r="DI178" s="125">
        <v>45869</v>
      </c>
      <c r="DJ178" s="125">
        <v>45838</v>
      </c>
      <c r="DK178" s="125">
        <v>45808</v>
      </c>
      <c r="DL178" s="125">
        <v>45777</v>
      </c>
      <c r="DM178" s="125">
        <v>45747</v>
      </c>
      <c r="DN178" s="125">
        <v>45716</v>
      </c>
      <c r="DO178" s="125">
        <v>45688</v>
      </c>
      <c r="DP178" s="125">
        <v>45657</v>
      </c>
      <c r="DQ178" s="125">
        <v>45626</v>
      </c>
      <c r="DR178" s="125">
        <v>45596</v>
      </c>
      <c r="DS178" s="125">
        <v>45565</v>
      </c>
      <c r="DT178" s="125">
        <v>45535</v>
      </c>
      <c r="DU178" s="125">
        <v>45504</v>
      </c>
      <c r="DV178" s="125">
        <v>45473</v>
      </c>
      <c r="DW178" s="125">
        <v>45443</v>
      </c>
      <c r="DX178" s="126" t="s">
        <v>150</v>
      </c>
      <c r="DY178" s="126" t="s">
        <v>150</v>
      </c>
      <c r="DZ178" s="126" t="s">
        <v>150</v>
      </c>
      <c r="EA178" s="126" t="s">
        <v>150</v>
      </c>
      <c r="EB178" s="126" t="s">
        <v>150</v>
      </c>
      <c r="EC178" s="126" t="s">
        <v>150</v>
      </c>
      <c r="ED178" s="126" t="s">
        <v>150</v>
      </c>
      <c r="EE178" s="126" t="s">
        <v>150</v>
      </c>
      <c r="EF178" s="126" t="s">
        <v>150</v>
      </c>
      <c r="EG178" s="126" t="s">
        <v>150</v>
      </c>
      <c r="EH178" s="126" t="s">
        <v>150</v>
      </c>
      <c r="EI178" s="126" t="s">
        <v>150</v>
      </c>
      <c r="EJ178" s="126" t="s">
        <v>150</v>
      </c>
      <c r="EK178" s="126" t="s">
        <v>150</v>
      </c>
      <c r="EL178" s="126" t="s">
        <v>150</v>
      </c>
      <c r="EM178" s="126" t="s">
        <v>150</v>
      </c>
      <c r="EN178" s="126" t="s">
        <v>150</v>
      </c>
      <c r="EO178" s="126" t="s">
        <v>150</v>
      </c>
      <c r="EP178" s="126" t="s">
        <v>150</v>
      </c>
      <c r="EQ178" s="126" t="s">
        <v>150</v>
      </c>
      <c r="ER178" s="126" t="s">
        <v>150</v>
      </c>
      <c r="ES178" s="126" t="s">
        <v>150</v>
      </c>
      <c r="ET178" s="126" t="s">
        <v>150</v>
      </c>
      <c r="EU178" s="126" t="s">
        <v>150</v>
      </c>
      <c r="EV178" s="126" t="s">
        <v>150</v>
      </c>
      <c r="EW178" s="126" t="s">
        <v>151</v>
      </c>
      <c r="EX178" s="126" t="s">
        <v>173</v>
      </c>
      <c r="EY178" s="123">
        <v>364617.92246943997</v>
      </c>
      <c r="EZ178" s="126" t="s">
        <v>153</v>
      </c>
      <c r="FA178" s="126" t="s">
        <v>144</v>
      </c>
      <c r="FB178" s="126" t="s">
        <v>144</v>
      </c>
      <c r="FC178" s="126" t="s">
        <v>144</v>
      </c>
      <c r="FD178" s="126" t="s">
        <v>144</v>
      </c>
      <c r="FE178" s="126" t="s">
        <v>144</v>
      </c>
      <c r="FF178" s="126" t="s">
        <v>144</v>
      </c>
      <c r="FG178" s="126" t="s">
        <v>144</v>
      </c>
      <c r="FH178" s="126" t="s">
        <v>144</v>
      </c>
      <c r="FI178" s="126" t="s">
        <v>144</v>
      </c>
      <c r="FJ178" s="126" t="s">
        <v>144</v>
      </c>
      <c r="FK178" s="126" t="s">
        <v>144</v>
      </c>
      <c r="FL178" s="126" t="s">
        <v>144</v>
      </c>
      <c r="FM178" s="126" t="s">
        <v>144</v>
      </c>
      <c r="FN178" s="126" t="s">
        <v>144</v>
      </c>
      <c r="FO178" s="126" t="s">
        <v>144</v>
      </c>
      <c r="FP178" s="126" t="s">
        <v>144</v>
      </c>
      <c r="FQ178" s="126" t="s">
        <v>144</v>
      </c>
      <c r="FR178" s="126" t="s">
        <v>144</v>
      </c>
      <c r="FS178" s="126" t="s">
        <v>144</v>
      </c>
      <c r="FT178" s="126" t="s">
        <v>144</v>
      </c>
      <c r="FU178" s="126" t="s">
        <v>144</v>
      </c>
      <c r="FV178" s="126" t="s">
        <v>144</v>
      </c>
      <c r="FW178" s="126" t="s">
        <v>144</v>
      </c>
      <c r="FX178" s="126" t="s">
        <v>144</v>
      </c>
      <c r="FY178" s="126" t="s">
        <v>144</v>
      </c>
      <c r="FZ178" s="126" t="s">
        <v>247</v>
      </c>
      <c r="GA178" s="126" t="s">
        <v>163</v>
      </c>
    </row>
    <row r="179" spans="1:183" ht="14.25" customHeight="1">
      <c r="A179" s="121">
        <v>177</v>
      </c>
      <c r="B179" s="121" t="s">
        <v>250</v>
      </c>
      <c r="C179" s="122">
        <v>1.9999999999999999E-6</v>
      </c>
      <c r="D179" s="122">
        <v>1.9999999999999999E-6</v>
      </c>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c r="AA179" s="121"/>
      <c r="AB179" s="123">
        <v>1.6000000000000001E-3</v>
      </c>
      <c r="AC179" s="123">
        <v>1.6000000000000001E-3</v>
      </c>
      <c r="AD179" s="126"/>
      <c r="AE179" s="126"/>
      <c r="AF179" s="126"/>
      <c r="AG179" s="126"/>
      <c r="AH179" s="126"/>
      <c r="AI179" s="126"/>
      <c r="AJ179" s="126"/>
      <c r="AK179" s="126"/>
      <c r="AL179" s="126"/>
      <c r="AM179" s="126"/>
      <c r="AN179" s="126"/>
      <c r="AO179" s="126"/>
      <c r="AP179" s="126"/>
      <c r="AQ179" s="126"/>
      <c r="AR179" s="126"/>
      <c r="AS179" s="126"/>
      <c r="AT179" s="126"/>
      <c r="AU179" s="126"/>
      <c r="AV179" s="126"/>
      <c r="AW179" s="126"/>
      <c r="AX179" s="126"/>
      <c r="AY179" s="126"/>
      <c r="AZ179" s="126"/>
      <c r="BA179" s="124">
        <v>0</v>
      </c>
      <c r="BB179" s="128">
        <v>1.6000000000000001E-3</v>
      </c>
      <c r="BC179" s="126"/>
      <c r="BD179" s="126"/>
      <c r="BE179" s="126"/>
      <c r="BF179" s="126"/>
      <c r="BG179" s="126"/>
      <c r="BH179" s="126"/>
      <c r="BI179" s="126"/>
      <c r="BJ179" s="126"/>
      <c r="BK179" s="126"/>
      <c r="BL179" s="126"/>
      <c r="BM179" s="126"/>
      <c r="BN179" s="126"/>
      <c r="BO179" s="126"/>
      <c r="BP179" s="126"/>
      <c r="BQ179" s="126"/>
      <c r="BR179" s="126"/>
      <c r="BS179" s="126"/>
      <c r="BT179" s="126"/>
      <c r="BU179" s="126"/>
      <c r="BV179" s="126"/>
      <c r="BW179" s="126"/>
      <c r="BX179" s="126"/>
      <c r="BY179" s="126"/>
      <c r="BZ179" s="123">
        <v>2.2361200000000001E-2</v>
      </c>
      <c r="CA179" s="123">
        <v>2.2361200000000001E-2</v>
      </c>
      <c r="CB179" s="126"/>
      <c r="CC179" s="126"/>
      <c r="CD179" s="126"/>
      <c r="CE179" s="126"/>
      <c r="CF179" s="126"/>
      <c r="CG179" s="126"/>
      <c r="CH179" s="126"/>
      <c r="CI179" s="126"/>
      <c r="CJ179" s="126"/>
      <c r="CK179" s="126"/>
      <c r="CL179" s="126"/>
      <c r="CM179" s="126"/>
      <c r="CN179" s="126"/>
      <c r="CO179" s="126"/>
      <c r="CP179" s="126"/>
      <c r="CQ179" s="126"/>
      <c r="CR179" s="126"/>
      <c r="CS179" s="126"/>
      <c r="CT179" s="126"/>
      <c r="CU179" s="126"/>
      <c r="CV179" s="126"/>
      <c r="CW179" s="126"/>
      <c r="CX179" s="126"/>
      <c r="CY179" s="125">
        <v>46142</v>
      </c>
      <c r="CZ179" s="125">
        <v>46142</v>
      </c>
      <c r="DA179" s="126"/>
      <c r="DB179" s="126"/>
      <c r="DC179" s="126"/>
      <c r="DD179" s="126"/>
      <c r="DE179" s="126"/>
      <c r="DF179" s="126"/>
      <c r="DG179" s="126"/>
      <c r="DH179" s="126"/>
      <c r="DI179" s="126"/>
      <c r="DJ179" s="126"/>
      <c r="DK179" s="126"/>
      <c r="DL179" s="126"/>
      <c r="DM179" s="126"/>
      <c r="DN179" s="126"/>
      <c r="DO179" s="126"/>
      <c r="DP179" s="126"/>
      <c r="DQ179" s="126"/>
      <c r="DR179" s="126"/>
      <c r="DS179" s="126"/>
      <c r="DT179" s="126"/>
      <c r="DU179" s="126"/>
      <c r="DV179" s="126"/>
      <c r="DW179" s="126"/>
      <c r="DX179" s="126" t="s">
        <v>150</v>
      </c>
      <c r="DY179" s="126" t="s">
        <v>150</v>
      </c>
      <c r="DZ179" s="126"/>
      <c r="EA179" s="126"/>
      <c r="EB179" s="126"/>
      <c r="EC179" s="126"/>
      <c r="ED179" s="126"/>
      <c r="EE179" s="126"/>
      <c r="EF179" s="126"/>
      <c r="EG179" s="126"/>
      <c r="EH179" s="126"/>
      <c r="EI179" s="126"/>
      <c r="EJ179" s="126"/>
      <c r="EK179" s="126"/>
      <c r="EL179" s="126"/>
      <c r="EM179" s="126"/>
      <c r="EN179" s="126"/>
      <c r="EO179" s="126"/>
      <c r="EP179" s="126"/>
      <c r="EQ179" s="126"/>
      <c r="ER179" s="126"/>
      <c r="ES179" s="126"/>
      <c r="ET179" s="126"/>
      <c r="EU179" s="126"/>
      <c r="EV179" s="126"/>
      <c r="EW179" s="126" t="s">
        <v>151</v>
      </c>
      <c r="EX179" s="126" t="s">
        <v>152</v>
      </c>
      <c r="EY179" s="123">
        <v>1055.9161775499999</v>
      </c>
      <c r="EZ179" s="126"/>
      <c r="FA179" s="126" t="s">
        <v>157</v>
      </c>
      <c r="FB179" s="126" t="s">
        <v>157</v>
      </c>
      <c r="FC179" s="126"/>
      <c r="FD179" s="126"/>
      <c r="FE179" s="126"/>
      <c r="FF179" s="126"/>
      <c r="FG179" s="126"/>
      <c r="FH179" s="126"/>
      <c r="FI179" s="126"/>
      <c r="FJ179" s="126"/>
      <c r="FK179" s="126"/>
      <c r="FL179" s="126"/>
      <c r="FM179" s="126"/>
      <c r="FN179" s="126"/>
      <c r="FO179" s="126"/>
      <c r="FP179" s="126"/>
      <c r="FQ179" s="126"/>
      <c r="FR179" s="126"/>
      <c r="FS179" s="126"/>
      <c r="FT179" s="126"/>
      <c r="FU179" s="126"/>
      <c r="FV179" s="126"/>
      <c r="FW179" s="126"/>
      <c r="FX179" s="126"/>
      <c r="FY179" s="126"/>
      <c r="FZ179" s="126" t="s">
        <v>154</v>
      </c>
      <c r="GA179" s="126" t="s">
        <v>146</v>
      </c>
    </row>
    <row r="180" spans="1:183" ht="14.25" customHeight="1">
      <c r="A180" s="121">
        <v>178</v>
      </c>
      <c r="B180" s="121" t="s">
        <v>518</v>
      </c>
      <c r="C180" s="122">
        <v>1.9999999999999999E-6</v>
      </c>
      <c r="D180" s="122">
        <v>1.9999999999999999E-6</v>
      </c>
      <c r="E180" s="122">
        <v>1.9999999999999999E-6</v>
      </c>
      <c r="F180" s="122">
        <v>1.9999999999999999E-6</v>
      </c>
      <c r="G180" s="122">
        <v>1.9999999999999999E-6</v>
      </c>
      <c r="H180" s="122">
        <v>1.9999999999999999E-6</v>
      </c>
      <c r="I180" s="122">
        <v>1.9999999999999999E-6</v>
      </c>
      <c r="J180" s="122">
        <v>1.9999999999999999E-6</v>
      </c>
      <c r="K180" s="122">
        <v>1.9999999999999999E-6</v>
      </c>
      <c r="L180" s="122">
        <v>1.9999999999999999E-6</v>
      </c>
      <c r="M180" s="122">
        <v>1.9999999999999999E-6</v>
      </c>
      <c r="N180" s="122">
        <v>1.9999999999999999E-6</v>
      </c>
      <c r="O180" s="122">
        <v>3.9999999999999998E-6</v>
      </c>
      <c r="P180" s="122">
        <v>3.9999999999999998E-6</v>
      </c>
      <c r="Q180" s="122">
        <v>3.9999999999999998E-6</v>
      </c>
      <c r="R180" s="122">
        <v>3.9999999999999998E-6</v>
      </c>
      <c r="S180" s="122">
        <v>1.9999999999999999E-6</v>
      </c>
      <c r="T180" s="122">
        <v>1.9999999999999999E-6</v>
      </c>
      <c r="U180" s="122">
        <v>1.9999999999999999E-6</v>
      </c>
      <c r="V180" s="122">
        <v>3.0000000000000001E-6</v>
      </c>
      <c r="W180" s="122">
        <v>1.9999999999999999E-6</v>
      </c>
      <c r="X180" s="122">
        <v>1.9999999999999999E-6</v>
      </c>
      <c r="Y180" s="122">
        <v>1.9999999999999999E-6</v>
      </c>
      <c r="Z180" s="122">
        <v>1.9999999999999999E-6</v>
      </c>
      <c r="AA180" s="122">
        <v>1.9999999999999999E-6</v>
      </c>
      <c r="AB180" s="123">
        <v>1.5939999999999999E-3</v>
      </c>
      <c r="AC180" s="123">
        <v>1.5939999999999999E-3</v>
      </c>
      <c r="AD180" s="123">
        <v>1.5939999999999999E-3</v>
      </c>
      <c r="AE180" s="123">
        <v>1.5939999999999999E-3</v>
      </c>
      <c r="AF180" s="123">
        <v>1.5939999999999999E-3</v>
      </c>
      <c r="AG180" s="123">
        <v>1.5939999999999999E-3</v>
      </c>
      <c r="AH180" s="123">
        <v>1.5939999999999999E-3</v>
      </c>
      <c r="AI180" s="123">
        <v>1.5939999999999999E-3</v>
      </c>
      <c r="AJ180" s="123">
        <v>1.5939999999999999E-3</v>
      </c>
      <c r="AK180" s="123">
        <v>1.611E-3</v>
      </c>
      <c r="AL180" s="123">
        <v>1.5759999999999999E-3</v>
      </c>
      <c r="AM180" s="123">
        <v>1.5690000000000001E-3</v>
      </c>
      <c r="AN180" s="123">
        <v>3.2699999999999999E-3</v>
      </c>
      <c r="AO180" s="123">
        <v>3.2590000000000002E-3</v>
      </c>
      <c r="AP180" s="123">
        <v>3.094E-3</v>
      </c>
      <c r="AQ180" s="123">
        <v>3.0119999999999999E-3</v>
      </c>
      <c r="AR180" s="123">
        <v>1.7669999999999999E-3</v>
      </c>
      <c r="AS180" s="123">
        <v>1.769E-3</v>
      </c>
      <c r="AT180" s="123">
        <v>1.8029999999999999E-3</v>
      </c>
      <c r="AU180" s="123">
        <v>1.823E-3</v>
      </c>
      <c r="AV180" s="123">
        <v>1.8159999999999999E-3</v>
      </c>
      <c r="AW180" s="123">
        <v>1.8109999999999999E-3</v>
      </c>
      <c r="AX180" s="123">
        <v>1.325E-3</v>
      </c>
      <c r="AY180" s="123">
        <v>1.3630000000000001E-3</v>
      </c>
      <c r="AZ180" s="123">
        <v>1.196E-3</v>
      </c>
      <c r="BA180" s="124">
        <v>0</v>
      </c>
      <c r="BB180" s="124">
        <v>0</v>
      </c>
      <c r="BC180" s="124">
        <v>0</v>
      </c>
      <c r="BD180" s="124">
        <v>0</v>
      </c>
      <c r="BE180" s="124">
        <v>0</v>
      </c>
      <c r="BF180" s="124">
        <v>0</v>
      </c>
      <c r="BG180" s="124">
        <v>0</v>
      </c>
      <c r="BH180" s="124">
        <v>0</v>
      </c>
      <c r="BI180" s="127">
        <v>-1.7E-5</v>
      </c>
      <c r="BJ180" s="128">
        <v>3.4999999999999997E-5</v>
      </c>
      <c r="BK180" s="128">
        <v>6.9999999999999999E-6</v>
      </c>
      <c r="BL180" s="127">
        <v>-1.701E-3</v>
      </c>
      <c r="BM180" s="128">
        <v>1.1E-5</v>
      </c>
      <c r="BN180" s="128">
        <v>1.65E-4</v>
      </c>
      <c r="BO180" s="128">
        <v>8.2000000000000001E-5</v>
      </c>
      <c r="BP180" s="128">
        <v>1.245E-3</v>
      </c>
      <c r="BQ180" s="127">
        <v>-1.9999999999999999E-6</v>
      </c>
      <c r="BR180" s="127">
        <v>-3.4E-5</v>
      </c>
      <c r="BS180" s="127">
        <v>-2.0000000000000002E-5</v>
      </c>
      <c r="BT180" s="128">
        <v>6.9999999999999999E-6</v>
      </c>
      <c r="BU180" s="128">
        <v>5.0000000000000004E-6</v>
      </c>
      <c r="BV180" s="128">
        <v>4.86E-4</v>
      </c>
      <c r="BW180" s="127">
        <v>-3.8000000000000002E-5</v>
      </c>
      <c r="BX180" s="128">
        <v>1.6699999999999999E-4</v>
      </c>
      <c r="BY180" s="127">
        <v>-1.74E-4</v>
      </c>
      <c r="BZ180" s="123">
        <v>2.380556E-2</v>
      </c>
      <c r="CA180" s="123">
        <v>2.380556E-2</v>
      </c>
      <c r="CB180" s="123">
        <v>2.380556E-2</v>
      </c>
      <c r="CC180" s="123">
        <v>2.380556E-2</v>
      </c>
      <c r="CD180" s="123">
        <v>2.380556E-2</v>
      </c>
      <c r="CE180" s="123">
        <v>2.380556E-2</v>
      </c>
      <c r="CF180" s="123">
        <v>2.380556E-2</v>
      </c>
      <c r="CG180" s="123">
        <v>2.380556E-2</v>
      </c>
      <c r="CH180" s="123">
        <v>2.380556E-2</v>
      </c>
      <c r="CI180" s="123">
        <v>2.4120570000000001E-2</v>
      </c>
      <c r="CJ180" s="123">
        <v>2.4094310000000001E-2</v>
      </c>
      <c r="CK180" s="123">
        <v>2.6225289999999998E-2</v>
      </c>
      <c r="CL180" s="123">
        <v>5.8211369999999998E-2</v>
      </c>
      <c r="CM180" s="123">
        <v>5.9872309999999998E-2</v>
      </c>
      <c r="CN180" s="123">
        <v>5.0626129999999998E-2</v>
      </c>
      <c r="CO180" s="123">
        <v>4.4300510000000001E-2</v>
      </c>
      <c r="CP180" s="123">
        <v>2.9073979999999999E-2</v>
      </c>
      <c r="CQ180" s="123">
        <v>3.364089E-2</v>
      </c>
      <c r="CR180" s="123">
        <v>3.2648080000000003E-2</v>
      </c>
      <c r="CS180" s="123">
        <v>3.2945849999999999E-2</v>
      </c>
      <c r="CT180" s="123">
        <v>3.4472669999999997E-2</v>
      </c>
      <c r="CU180" s="123">
        <v>3.1836690000000001E-2</v>
      </c>
      <c r="CV180" s="123">
        <v>2.2373239999999999E-2</v>
      </c>
      <c r="CW180" s="123">
        <v>2.0873010000000001E-2</v>
      </c>
      <c r="CX180" s="123">
        <v>1.662162E-2</v>
      </c>
      <c r="CY180" s="125">
        <v>45930</v>
      </c>
      <c r="CZ180" s="125">
        <v>45930</v>
      </c>
      <c r="DA180" s="125">
        <v>45930</v>
      </c>
      <c r="DB180" s="125">
        <v>45930</v>
      </c>
      <c r="DC180" s="125">
        <v>45930</v>
      </c>
      <c r="DD180" s="125">
        <v>45930</v>
      </c>
      <c r="DE180" s="125">
        <v>45930</v>
      </c>
      <c r="DF180" s="125">
        <v>45930</v>
      </c>
      <c r="DG180" s="125">
        <v>45930</v>
      </c>
      <c r="DH180" s="125">
        <v>45900</v>
      </c>
      <c r="DI180" s="125">
        <v>45869</v>
      </c>
      <c r="DJ180" s="125">
        <v>45838</v>
      </c>
      <c r="DK180" s="125">
        <v>45808</v>
      </c>
      <c r="DL180" s="125">
        <v>45777</v>
      </c>
      <c r="DM180" s="125">
        <v>45747</v>
      </c>
      <c r="DN180" s="125">
        <v>45716</v>
      </c>
      <c r="DO180" s="125">
        <v>45688</v>
      </c>
      <c r="DP180" s="125">
        <v>45657</v>
      </c>
      <c r="DQ180" s="125">
        <v>45626</v>
      </c>
      <c r="DR180" s="125">
        <v>45596</v>
      </c>
      <c r="DS180" s="125">
        <v>45565</v>
      </c>
      <c r="DT180" s="125">
        <v>45535</v>
      </c>
      <c r="DU180" s="125">
        <v>45504</v>
      </c>
      <c r="DV180" s="125">
        <v>45473</v>
      </c>
      <c r="DW180" s="125">
        <v>45443</v>
      </c>
      <c r="DX180" s="126" t="s">
        <v>150</v>
      </c>
      <c r="DY180" s="126" t="s">
        <v>150</v>
      </c>
      <c r="DZ180" s="126" t="s">
        <v>150</v>
      </c>
      <c r="EA180" s="126" t="s">
        <v>150</v>
      </c>
      <c r="EB180" s="126" t="s">
        <v>150</v>
      </c>
      <c r="EC180" s="126" t="s">
        <v>150</v>
      </c>
      <c r="ED180" s="126" t="s">
        <v>150</v>
      </c>
      <c r="EE180" s="126" t="s">
        <v>150</v>
      </c>
      <c r="EF180" s="126" t="s">
        <v>150</v>
      </c>
      <c r="EG180" s="126" t="s">
        <v>150</v>
      </c>
      <c r="EH180" s="126" t="s">
        <v>150</v>
      </c>
      <c r="EI180" s="126" t="s">
        <v>150</v>
      </c>
      <c r="EJ180" s="126" t="s">
        <v>150</v>
      </c>
      <c r="EK180" s="126" t="s">
        <v>150</v>
      </c>
      <c r="EL180" s="126" t="s">
        <v>150</v>
      </c>
      <c r="EM180" s="126" t="s">
        <v>150</v>
      </c>
      <c r="EN180" s="126" t="s">
        <v>150</v>
      </c>
      <c r="EO180" s="126" t="s">
        <v>150</v>
      </c>
      <c r="EP180" s="126" t="s">
        <v>150</v>
      </c>
      <c r="EQ180" s="126" t="s">
        <v>150</v>
      </c>
      <c r="ER180" s="126" t="s">
        <v>150</v>
      </c>
      <c r="ES180" s="126" t="s">
        <v>150</v>
      </c>
      <c r="ET180" s="126" t="s">
        <v>150</v>
      </c>
      <c r="EU180" s="126" t="s">
        <v>150</v>
      </c>
      <c r="EV180" s="126" t="s">
        <v>150</v>
      </c>
      <c r="EW180" s="126" t="s">
        <v>151</v>
      </c>
      <c r="EX180" s="126" t="s">
        <v>199</v>
      </c>
      <c r="EY180" s="123">
        <v>1147.0489216200001</v>
      </c>
      <c r="EZ180" s="126" t="s">
        <v>156</v>
      </c>
      <c r="FA180" s="126" t="s">
        <v>144</v>
      </c>
      <c r="FB180" s="126" t="s">
        <v>144</v>
      </c>
      <c r="FC180" s="126" t="s">
        <v>144</v>
      </c>
      <c r="FD180" s="126" t="s">
        <v>157</v>
      </c>
      <c r="FE180" s="126" t="s">
        <v>157</v>
      </c>
      <c r="FF180" s="126" t="s">
        <v>157</v>
      </c>
      <c r="FG180" s="126" t="s">
        <v>157</v>
      </c>
      <c r="FH180" s="126" t="s">
        <v>157</v>
      </c>
      <c r="FI180" s="126" t="s">
        <v>157</v>
      </c>
      <c r="FJ180" s="126" t="s">
        <v>157</v>
      </c>
      <c r="FK180" s="126" t="s">
        <v>157</v>
      </c>
      <c r="FL180" s="126" t="s">
        <v>157</v>
      </c>
      <c r="FM180" s="126" t="s">
        <v>144</v>
      </c>
      <c r="FN180" s="126" t="s">
        <v>144</v>
      </c>
      <c r="FO180" s="126" t="s">
        <v>144</v>
      </c>
      <c r="FP180" s="126" t="s">
        <v>144</v>
      </c>
      <c r="FQ180" s="126" t="s">
        <v>144</v>
      </c>
      <c r="FR180" s="126" t="s">
        <v>144</v>
      </c>
      <c r="FS180" s="126" t="s">
        <v>144</v>
      </c>
      <c r="FT180" s="126" t="s">
        <v>144</v>
      </c>
      <c r="FU180" s="126" t="s">
        <v>144</v>
      </c>
      <c r="FV180" s="126" t="s">
        <v>144</v>
      </c>
      <c r="FW180" s="126" t="s">
        <v>144</v>
      </c>
      <c r="FX180" s="126" t="s">
        <v>157</v>
      </c>
      <c r="FY180" s="126" t="s">
        <v>157</v>
      </c>
      <c r="FZ180" s="126" t="s">
        <v>218</v>
      </c>
      <c r="GA180" s="126" t="s">
        <v>219</v>
      </c>
    </row>
    <row r="181" spans="1:183" ht="14.25" customHeight="1">
      <c r="A181" s="121">
        <v>179</v>
      </c>
      <c r="B181" s="121" t="s">
        <v>519</v>
      </c>
      <c r="C181" s="122">
        <v>1.9999999999999999E-6</v>
      </c>
      <c r="D181" s="122">
        <v>1.9999999999999999E-6</v>
      </c>
      <c r="E181" s="122">
        <v>1.9999999999999999E-6</v>
      </c>
      <c r="F181" s="122">
        <v>1.9999999999999999E-6</v>
      </c>
      <c r="G181" s="122">
        <v>1.9999999999999999E-6</v>
      </c>
      <c r="H181" s="122">
        <v>1.9999999999999999E-6</v>
      </c>
      <c r="I181" s="122">
        <v>1.9999999999999999E-6</v>
      </c>
      <c r="J181" s="122">
        <v>1.9999999999999999E-6</v>
      </c>
      <c r="K181" s="122">
        <v>1.9999999999999999E-6</v>
      </c>
      <c r="L181" s="122">
        <v>1.9999999999999999E-6</v>
      </c>
      <c r="M181" s="122">
        <v>1.9999999999999999E-6</v>
      </c>
      <c r="N181" s="122">
        <v>1.9999999999999999E-6</v>
      </c>
      <c r="O181" s="122">
        <v>1.9999999999999999E-6</v>
      </c>
      <c r="P181" s="122">
        <v>1.9999999999999999E-6</v>
      </c>
      <c r="Q181" s="122">
        <v>1.9999999999999999E-6</v>
      </c>
      <c r="R181" s="122">
        <v>1.9999999999999999E-6</v>
      </c>
      <c r="S181" s="122">
        <v>1.9999999999999999E-6</v>
      </c>
      <c r="T181" s="122">
        <v>1.9999999999999999E-6</v>
      </c>
      <c r="U181" s="122">
        <v>1.9999999999999999E-6</v>
      </c>
      <c r="V181" s="122">
        <v>1.9999999999999999E-6</v>
      </c>
      <c r="W181" s="122">
        <v>1.9999999999999999E-6</v>
      </c>
      <c r="X181" s="122">
        <v>1.9999999999999999E-6</v>
      </c>
      <c r="Y181" s="122">
        <v>1.9999999999999999E-6</v>
      </c>
      <c r="Z181" s="122">
        <v>1.9999999999999999E-6</v>
      </c>
      <c r="AA181" s="122">
        <v>1.9999999999999999E-6</v>
      </c>
      <c r="AB181" s="123">
        <v>1.464E-3</v>
      </c>
      <c r="AC181" s="123">
        <v>1.464E-3</v>
      </c>
      <c r="AD181" s="123">
        <v>1.5139999999999999E-3</v>
      </c>
      <c r="AE181" s="123">
        <v>1.5139999999999999E-3</v>
      </c>
      <c r="AF181" s="123">
        <v>1.5139999999999999E-3</v>
      </c>
      <c r="AG181" s="123">
        <v>1.5139999999999999E-3</v>
      </c>
      <c r="AH181" s="123">
        <v>1.5139999999999999E-3</v>
      </c>
      <c r="AI181" s="123">
        <v>1.5139999999999999E-3</v>
      </c>
      <c r="AJ181" s="123">
        <v>1.5139999999999999E-3</v>
      </c>
      <c r="AK181" s="123">
        <v>1.5139999999999999E-3</v>
      </c>
      <c r="AL181" s="123">
        <v>1.5139999999999999E-3</v>
      </c>
      <c r="AM181" s="123">
        <v>1.5139999999999999E-3</v>
      </c>
      <c r="AN181" s="123">
        <v>1.5139999999999999E-3</v>
      </c>
      <c r="AO181" s="123">
        <v>1.5139999999999999E-3</v>
      </c>
      <c r="AP181" s="123">
        <v>1.5139999999999999E-3</v>
      </c>
      <c r="AQ181" s="123">
        <v>1.5139999999999999E-3</v>
      </c>
      <c r="AR181" s="123">
        <v>1.5139999999999999E-3</v>
      </c>
      <c r="AS181" s="123">
        <v>1.5139999999999999E-3</v>
      </c>
      <c r="AT181" s="123">
        <v>1.5139999999999999E-3</v>
      </c>
      <c r="AU181" s="123">
        <v>1.5139999999999999E-3</v>
      </c>
      <c r="AV181" s="123">
        <v>1.5139999999999999E-3</v>
      </c>
      <c r="AW181" s="123">
        <v>1.5139999999999999E-3</v>
      </c>
      <c r="AX181" s="123">
        <v>1.5139999999999999E-3</v>
      </c>
      <c r="AY181" s="123">
        <v>1.5139999999999999E-3</v>
      </c>
      <c r="AZ181" s="123">
        <v>1.5139999999999999E-3</v>
      </c>
      <c r="BA181" s="124">
        <v>0</v>
      </c>
      <c r="BB181" s="127">
        <v>-5.0000000000000002E-5</v>
      </c>
      <c r="BC181" s="124">
        <v>0</v>
      </c>
      <c r="BD181" s="124">
        <v>0</v>
      </c>
      <c r="BE181" s="124">
        <v>0</v>
      </c>
      <c r="BF181" s="124">
        <v>0</v>
      </c>
      <c r="BG181" s="124">
        <v>0</v>
      </c>
      <c r="BH181" s="124">
        <v>0</v>
      </c>
      <c r="BI181" s="124">
        <v>0</v>
      </c>
      <c r="BJ181" s="124">
        <v>0</v>
      </c>
      <c r="BK181" s="124">
        <v>0</v>
      </c>
      <c r="BL181" s="124">
        <v>0</v>
      </c>
      <c r="BM181" s="124">
        <v>0</v>
      </c>
      <c r="BN181" s="124">
        <v>0</v>
      </c>
      <c r="BO181" s="124">
        <v>0</v>
      </c>
      <c r="BP181" s="124">
        <v>0</v>
      </c>
      <c r="BQ181" s="124">
        <v>0</v>
      </c>
      <c r="BR181" s="124">
        <v>0</v>
      </c>
      <c r="BS181" s="124">
        <v>0</v>
      </c>
      <c r="BT181" s="124">
        <v>0</v>
      </c>
      <c r="BU181" s="124">
        <v>0</v>
      </c>
      <c r="BV181" s="124">
        <v>0</v>
      </c>
      <c r="BW181" s="124">
        <v>0</v>
      </c>
      <c r="BX181" s="124">
        <v>0</v>
      </c>
      <c r="BY181" s="124">
        <v>0</v>
      </c>
      <c r="BZ181" s="123">
        <v>2.04605E-2</v>
      </c>
      <c r="CA181" s="123">
        <v>2.04605E-2</v>
      </c>
      <c r="CB181" s="123">
        <v>1.9469529999999999E-2</v>
      </c>
      <c r="CC181" s="123">
        <v>2.2979690000000001E-2</v>
      </c>
      <c r="CD181" s="123">
        <v>2.2478140000000001E-2</v>
      </c>
      <c r="CE181" s="123">
        <v>2.435416E-2</v>
      </c>
      <c r="CF181" s="123">
        <v>2.4598160000000001E-2</v>
      </c>
      <c r="CG181" s="123">
        <v>2.445843E-2</v>
      </c>
      <c r="CH181" s="123">
        <v>2.26108E-2</v>
      </c>
      <c r="CI181" s="123">
        <v>2.2668239999999999E-2</v>
      </c>
      <c r="CJ181" s="123">
        <v>2.3146440000000001E-2</v>
      </c>
      <c r="CK181" s="123">
        <v>2.530599E-2</v>
      </c>
      <c r="CL181" s="123">
        <v>2.695169E-2</v>
      </c>
      <c r="CM181" s="123">
        <v>2.781426E-2</v>
      </c>
      <c r="CN181" s="123">
        <v>2.4773099999999999E-2</v>
      </c>
      <c r="CO181" s="123">
        <v>2.226792E-2</v>
      </c>
      <c r="CP181" s="123">
        <v>2.4911160000000002E-2</v>
      </c>
      <c r="CQ181" s="123">
        <v>2.8791580000000001E-2</v>
      </c>
      <c r="CR181" s="123">
        <v>2.741497E-2</v>
      </c>
      <c r="CS181" s="123">
        <v>2.73615E-2</v>
      </c>
      <c r="CT181" s="123">
        <v>2.8739879999999999E-2</v>
      </c>
      <c r="CU181" s="123">
        <v>2.661554E-2</v>
      </c>
      <c r="CV181" s="123">
        <v>2.55646E-2</v>
      </c>
      <c r="CW181" s="123">
        <v>2.3185420000000002E-2</v>
      </c>
      <c r="CX181" s="123">
        <v>2.1041089999999998E-2</v>
      </c>
      <c r="CY181" s="125">
        <v>46142</v>
      </c>
      <c r="CZ181" s="125">
        <v>46142</v>
      </c>
      <c r="DA181" s="125">
        <v>46112</v>
      </c>
      <c r="DB181" s="125">
        <v>46081</v>
      </c>
      <c r="DC181" s="125">
        <v>46053</v>
      </c>
      <c r="DD181" s="125">
        <v>46022</v>
      </c>
      <c r="DE181" s="125">
        <v>45991</v>
      </c>
      <c r="DF181" s="125">
        <v>45961</v>
      </c>
      <c r="DG181" s="125">
        <v>45930</v>
      </c>
      <c r="DH181" s="125">
        <v>45900</v>
      </c>
      <c r="DI181" s="125">
        <v>45869</v>
      </c>
      <c r="DJ181" s="125">
        <v>45838</v>
      </c>
      <c r="DK181" s="125">
        <v>45808</v>
      </c>
      <c r="DL181" s="125">
        <v>45777</v>
      </c>
      <c r="DM181" s="125">
        <v>45747</v>
      </c>
      <c r="DN181" s="125">
        <v>45716</v>
      </c>
      <c r="DO181" s="125">
        <v>45688</v>
      </c>
      <c r="DP181" s="125">
        <v>45657</v>
      </c>
      <c r="DQ181" s="125">
        <v>45626</v>
      </c>
      <c r="DR181" s="125">
        <v>45596</v>
      </c>
      <c r="DS181" s="125">
        <v>45565</v>
      </c>
      <c r="DT181" s="125">
        <v>45535</v>
      </c>
      <c r="DU181" s="125">
        <v>45504</v>
      </c>
      <c r="DV181" s="125">
        <v>45473</v>
      </c>
      <c r="DW181" s="125">
        <v>45443</v>
      </c>
      <c r="DX181" s="126" t="s">
        <v>150</v>
      </c>
      <c r="DY181" s="126" t="s">
        <v>150</v>
      </c>
      <c r="DZ181" s="126" t="s">
        <v>150</v>
      </c>
      <c r="EA181" s="126" t="s">
        <v>150</v>
      </c>
      <c r="EB181" s="126" t="s">
        <v>150</v>
      </c>
      <c r="EC181" s="126" t="s">
        <v>150</v>
      </c>
      <c r="ED181" s="126" t="s">
        <v>150</v>
      </c>
      <c r="EE181" s="126" t="s">
        <v>150</v>
      </c>
      <c r="EF181" s="126" t="s">
        <v>150</v>
      </c>
      <c r="EG181" s="126" t="s">
        <v>150</v>
      </c>
      <c r="EH181" s="126" t="s">
        <v>150</v>
      </c>
      <c r="EI181" s="126" t="s">
        <v>150</v>
      </c>
      <c r="EJ181" s="126" t="s">
        <v>150</v>
      </c>
      <c r="EK181" s="126" t="s">
        <v>150</v>
      </c>
      <c r="EL181" s="126" t="s">
        <v>150</v>
      </c>
      <c r="EM181" s="126" t="s">
        <v>150</v>
      </c>
      <c r="EN181" s="126" t="s">
        <v>150</v>
      </c>
      <c r="EO181" s="126" t="s">
        <v>150</v>
      </c>
      <c r="EP181" s="126" t="s">
        <v>150</v>
      </c>
      <c r="EQ181" s="126" t="s">
        <v>150</v>
      </c>
      <c r="ER181" s="126" t="s">
        <v>150</v>
      </c>
      <c r="ES181" s="126" t="s">
        <v>150</v>
      </c>
      <c r="ET181" s="126" t="s">
        <v>150</v>
      </c>
      <c r="EU181" s="126" t="s">
        <v>150</v>
      </c>
      <c r="EV181" s="126" t="s">
        <v>150</v>
      </c>
      <c r="EW181" s="126" t="s">
        <v>151</v>
      </c>
      <c r="EX181" s="126" t="s">
        <v>280</v>
      </c>
      <c r="EY181" s="123">
        <v>3859.7176581399999</v>
      </c>
      <c r="EZ181" s="126" t="s">
        <v>165</v>
      </c>
      <c r="FA181" s="126" t="s">
        <v>157</v>
      </c>
      <c r="FB181" s="126" t="s">
        <v>157</v>
      </c>
      <c r="FC181" s="126" t="s">
        <v>157</v>
      </c>
      <c r="FD181" s="126" t="s">
        <v>157</v>
      </c>
      <c r="FE181" s="126" t="s">
        <v>157</v>
      </c>
      <c r="FF181" s="126" t="s">
        <v>157</v>
      </c>
      <c r="FG181" s="126" t="s">
        <v>157</v>
      </c>
      <c r="FH181" s="126" t="s">
        <v>157</v>
      </c>
      <c r="FI181" s="126" t="s">
        <v>157</v>
      </c>
      <c r="FJ181" s="126" t="s">
        <v>157</v>
      </c>
      <c r="FK181" s="126" t="s">
        <v>157</v>
      </c>
      <c r="FL181" s="126" t="s">
        <v>157</v>
      </c>
      <c r="FM181" s="126" t="s">
        <v>157</v>
      </c>
      <c r="FN181" s="126" t="s">
        <v>157</v>
      </c>
      <c r="FO181" s="126" t="s">
        <v>196</v>
      </c>
      <c r="FP181" s="126" t="s">
        <v>157</v>
      </c>
      <c r="FQ181" s="126" t="s">
        <v>157</v>
      </c>
      <c r="FR181" s="126" t="s">
        <v>157</v>
      </c>
      <c r="FS181" s="126" t="s">
        <v>157</v>
      </c>
      <c r="FT181" s="126" t="s">
        <v>157</v>
      </c>
      <c r="FU181" s="126" t="s">
        <v>157</v>
      </c>
      <c r="FV181" s="126" t="s">
        <v>157</v>
      </c>
      <c r="FW181" s="126" t="s">
        <v>157</v>
      </c>
      <c r="FX181" s="126" t="s">
        <v>196</v>
      </c>
      <c r="FY181" s="126" t="s">
        <v>196</v>
      </c>
      <c r="FZ181" s="126" t="s">
        <v>366</v>
      </c>
      <c r="GA181" s="126" t="s">
        <v>367</v>
      </c>
    </row>
    <row r="182" spans="1:183" ht="14.25" customHeight="1">
      <c r="A182" s="121">
        <v>180</v>
      </c>
      <c r="B182" s="121" t="s">
        <v>325</v>
      </c>
      <c r="C182" s="122">
        <v>1.9999999999999999E-6</v>
      </c>
      <c r="D182" s="122">
        <v>1.9999999999999999E-6</v>
      </c>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c r="AA182" s="121"/>
      <c r="AB182" s="123">
        <v>1.462E-3</v>
      </c>
      <c r="AC182" s="123">
        <v>1.462E-3</v>
      </c>
      <c r="AD182" s="126"/>
      <c r="AE182" s="126"/>
      <c r="AF182" s="126"/>
      <c r="AG182" s="126"/>
      <c r="AH182" s="126"/>
      <c r="AI182" s="126"/>
      <c r="AJ182" s="126"/>
      <c r="AK182" s="126"/>
      <c r="AL182" s="126"/>
      <c r="AM182" s="126"/>
      <c r="AN182" s="126"/>
      <c r="AO182" s="126"/>
      <c r="AP182" s="126"/>
      <c r="AQ182" s="126"/>
      <c r="AR182" s="126"/>
      <c r="AS182" s="126"/>
      <c r="AT182" s="126"/>
      <c r="AU182" s="126"/>
      <c r="AV182" s="126"/>
      <c r="AW182" s="126"/>
      <c r="AX182" s="126"/>
      <c r="AY182" s="126"/>
      <c r="AZ182" s="126"/>
      <c r="BA182" s="124">
        <v>0</v>
      </c>
      <c r="BB182" s="128">
        <v>1.462E-3</v>
      </c>
      <c r="BC182" s="126"/>
      <c r="BD182" s="126"/>
      <c r="BE182" s="126"/>
      <c r="BF182" s="126"/>
      <c r="BG182" s="126"/>
      <c r="BH182" s="126"/>
      <c r="BI182" s="126"/>
      <c r="BJ182" s="126"/>
      <c r="BK182" s="126"/>
      <c r="BL182" s="126"/>
      <c r="BM182" s="126"/>
      <c r="BN182" s="126"/>
      <c r="BO182" s="126"/>
      <c r="BP182" s="126"/>
      <c r="BQ182" s="126"/>
      <c r="BR182" s="126"/>
      <c r="BS182" s="126"/>
      <c r="BT182" s="126"/>
      <c r="BU182" s="126"/>
      <c r="BV182" s="126"/>
      <c r="BW182" s="126"/>
      <c r="BX182" s="126"/>
      <c r="BY182" s="126"/>
      <c r="BZ182" s="123">
        <v>2.0432550000000001E-2</v>
      </c>
      <c r="CA182" s="123">
        <v>2.0432550000000001E-2</v>
      </c>
      <c r="CB182" s="126"/>
      <c r="CC182" s="126"/>
      <c r="CD182" s="126"/>
      <c r="CE182" s="126"/>
      <c r="CF182" s="126"/>
      <c r="CG182" s="126"/>
      <c r="CH182" s="126"/>
      <c r="CI182" s="126"/>
      <c r="CJ182" s="126"/>
      <c r="CK182" s="126"/>
      <c r="CL182" s="126"/>
      <c r="CM182" s="126"/>
      <c r="CN182" s="126"/>
      <c r="CO182" s="126"/>
      <c r="CP182" s="126"/>
      <c r="CQ182" s="126"/>
      <c r="CR182" s="126"/>
      <c r="CS182" s="126"/>
      <c r="CT182" s="126"/>
      <c r="CU182" s="126"/>
      <c r="CV182" s="126"/>
      <c r="CW182" s="126"/>
      <c r="CX182" s="126"/>
      <c r="CY182" s="125">
        <v>46142</v>
      </c>
      <c r="CZ182" s="125">
        <v>46142</v>
      </c>
      <c r="DA182" s="126"/>
      <c r="DB182" s="126"/>
      <c r="DC182" s="126"/>
      <c r="DD182" s="126"/>
      <c r="DE182" s="126"/>
      <c r="DF182" s="126"/>
      <c r="DG182" s="126"/>
      <c r="DH182" s="126"/>
      <c r="DI182" s="126"/>
      <c r="DJ182" s="126"/>
      <c r="DK182" s="126"/>
      <c r="DL182" s="126"/>
      <c r="DM182" s="126"/>
      <c r="DN182" s="126"/>
      <c r="DO182" s="126"/>
      <c r="DP182" s="126"/>
      <c r="DQ182" s="126"/>
      <c r="DR182" s="126"/>
      <c r="DS182" s="126"/>
      <c r="DT182" s="126"/>
      <c r="DU182" s="126"/>
      <c r="DV182" s="126"/>
      <c r="DW182" s="126"/>
      <c r="DX182" s="126" t="s">
        <v>150</v>
      </c>
      <c r="DY182" s="126" t="s">
        <v>150</v>
      </c>
      <c r="DZ182" s="126"/>
      <c r="EA182" s="126"/>
      <c r="EB182" s="126"/>
      <c r="EC182" s="126"/>
      <c r="ED182" s="126"/>
      <c r="EE182" s="126"/>
      <c r="EF182" s="126"/>
      <c r="EG182" s="126"/>
      <c r="EH182" s="126"/>
      <c r="EI182" s="126"/>
      <c r="EJ182" s="126"/>
      <c r="EK182" s="126"/>
      <c r="EL182" s="126"/>
      <c r="EM182" s="126"/>
      <c r="EN182" s="126"/>
      <c r="EO182" s="126"/>
      <c r="EP182" s="126"/>
      <c r="EQ182" s="126"/>
      <c r="ER182" s="126"/>
      <c r="ES182" s="126"/>
      <c r="ET182" s="126"/>
      <c r="EU182" s="126"/>
      <c r="EV182" s="126"/>
      <c r="EW182" s="126" t="s">
        <v>151</v>
      </c>
      <c r="EX182" s="126" t="s">
        <v>152</v>
      </c>
      <c r="EY182" s="123">
        <v>4.2785784099999997</v>
      </c>
      <c r="EZ182" s="126"/>
      <c r="FA182" s="126" t="s">
        <v>196</v>
      </c>
      <c r="FB182" s="126" t="s">
        <v>196</v>
      </c>
      <c r="FC182" s="126"/>
      <c r="FD182" s="126"/>
      <c r="FE182" s="126"/>
      <c r="FF182" s="126"/>
      <c r="FG182" s="126"/>
      <c r="FH182" s="126"/>
      <c r="FI182" s="126"/>
      <c r="FJ182" s="126"/>
      <c r="FK182" s="126"/>
      <c r="FL182" s="126"/>
      <c r="FM182" s="126"/>
      <c r="FN182" s="126"/>
      <c r="FO182" s="126"/>
      <c r="FP182" s="126"/>
      <c r="FQ182" s="126"/>
      <c r="FR182" s="126"/>
      <c r="FS182" s="126"/>
      <c r="FT182" s="126"/>
      <c r="FU182" s="126"/>
      <c r="FV182" s="126"/>
      <c r="FW182" s="126"/>
      <c r="FX182" s="126"/>
      <c r="FY182" s="126"/>
      <c r="FZ182" s="126" t="s">
        <v>154</v>
      </c>
      <c r="GA182" s="126" t="s">
        <v>146</v>
      </c>
    </row>
    <row r="183" spans="1:183" ht="14.25" customHeight="1">
      <c r="A183" s="121">
        <v>181</v>
      </c>
      <c r="B183" s="121" t="s">
        <v>520</v>
      </c>
      <c r="C183" s="122">
        <v>1.9999999999999999E-6</v>
      </c>
      <c r="D183" s="122">
        <v>1.9999999999999999E-6</v>
      </c>
      <c r="E183" s="122">
        <v>1.9999999999999999E-6</v>
      </c>
      <c r="F183" s="122">
        <v>1.9999999999999999E-6</v>
      </c>
      <c r="G183" s="122">
        <v>9.9999999999999995E-7</v>
      </c>
      <c r="H183" s="122">
        <v>9.9999999999999995E-7</v>
      </c>
      <c r="I183" s="122">
        <v>9.9999999999999995E-7</v>
      </c>
      <c r="J183" s="122">
        <v>9.9999999999999995E-7</v>
      </c>
      <c r="K183" s="122">
        <v>9.9999999999999995E-7</v>
      </c>
      <c r="L183" s="122">
        <v>9.9999999999999995E-7</v>
      </c>
      <c r="M183" s="122">
        <v>9.9999999999999995E-7</v>
      </c>
      <c r="N183" s="122">
        <v>9.9999999999999995E-7</v>
      </c>
      <c r="O183" s="122">
        <v>9.9999999999999995E-7</v>
      </c>
      <c r="P183" s="122">
        <v>9.9999999999999995E-7</v>
      </c>
      <c r="Q183" s="122">
        <v>9.9999999999999995E-7</v>
      </c>
      <c r="R183" s="121"/>
      <c r="S183" s="121"/>
      <c r="T183" s="121"/>
      <c r="U183" s="121"/>
      <c r="V183" s="121"/>
      <c r="W183" s="121"/>
      <c r="X183" s="121"/>
      <c r="Y183" s="121"/>
      <c r="Z183" s="121"/>
      <c r="AA183" s="121"/>
      <c r="AB183" s="123">
        <v>1.232E-3</v>
      </c>
      <c r="AC183" s="123">
        <v>1.232E-3</v>
      </c>
      <c r="AD183" s="123">
        <v>1.232E-3</v>
      </c>
      <c r="AE183" s="123">
        <v>1.2669999999999999E-3</v>
      </c>
      <c r="AF183" s="123">
        <v>1.0859999999999999E-3</v>
      </c>
      <c r="AG183" s="123">
        <v>1.0859999999999999E-3</v>
      </c>
      <c r="AH183" s="123">
        <v>1.0859999999999999E-3</v>
      </c>
      <c r="AI183" s="123">
        <v>1.0859999999999999E-3</v>
      </c>
      <c r="AJ183" s="123">
        <v>1.0859999999999999E-3</v>
      </c>
      <c r="AK183" s="123">
        <v>1.0859999999999999E-3</v>
      </c>
      <c r="AL183" s="123">
        <v>1.0859999999999999E-3</v>
      </c>
      <c r="AM183" s="123">
        <v>1.0859999999999999E-3</v>
      </c>
      <c r="AN183" s="123">
        <v>1.0859999999999999E-3</v>
      </c>
      <c r="AO183" s="123">
        <v>1.0859999999999999E-3</v>
      </c>
      <c r="AP183" s="123">
        <v>1.0859999999999999E-3</v>
      </c>
      <c r="AQ183" s="126"/>
      <c r="AR183" s="126"/>
      <c r="AS183" s="126"/>
      <c r="AT183" s="126"/>
      <c r="AU183" s="126"/>
      <c r="AV183" s="126"/>
      <c r="AW183" s="126"/>
      <c r="AX183" s="126"/>
      <c r="AY183" s="126"/>
      <c r="AZ183" s="126"/>
      <c r="BA183" s="124">
        <v>0</v>
      </c>
      <c r="BB183" s="124">
        <v>0</v>
      </c>
      <c r="BC183" s="127">
        <v>-3.4999999999999997E-5</v>
      </c>
      <c r="BD183" s="128">
        <v>1.8100000000000001E-4</v>
      </c>
      <c r="BE183" s="124">
        <v>0</v>
      </c>
      <c r="BF183" s="124">
        <v>0</v>
      </c>
      <c r="BG183" s="124">
        <v>0</v>
      </c>
      <c r="BH183" s="124">
        <v>0</v>
      </c>
      <c r="BI183" s="124">
        <v>0</v>
      </c>
      <c r="BJ183" s="124">
        <v>0</v>
      </c>
      <c r="BK183" s="124">
        <v>0</v>
      </c>
      <c r="BL183" s="124">
        <v>0</v>
      </c>
      <c r="BM183" s="124">
        <v>0</v>
      </c>
      <c r="BN183" s="124">
        <v>0</v>
      </c>
      <c r="BO183" s="128">
        <v>1.0859999999999999E-3</v>
      </c>
      <c r="BP183" s="126"/>
      <c r="BQ183" s="126"/>
      <c r="BR183" s="126"/>
      <c r="BS183" s="126"/>
      <c r="BT183" s="126"/>
      <c r="BU183" s="126"/>
      <c r="BV183" s="126"/>
      <c r="BW183" s="126"/>
      <c r="BX183" s="126"/>
      <c r="BY183" s="126"/>
      <c r="BZ183" s="123">
        <v>1.7218130000000002E-2</v>
      </c>
      <c r="CA183" s="123">
        <v>1.7218130000000002E-2</v>
      </c>
      <c r="CB183" s="123">
        <v>1.5843099999999999E-2</v>
      </c>
      <c r="CC183" s="123">
        <v>1.9230690000000002E-2</v>
      </c>
      <c r="CD183" s="123">
        <v>1.612369E-2</v>
      </c>
      <c r="CE183" s="123">
        <v>1.7469370000000001E-2</v>
      </c>
      <c r="CF183" s="123">
        <v>1.7644389999999999E-2</v>
      </c>
      <c r="CG183" s="123">
        <v>1.754416E-2</v>
      </c>
      <c r="CH183" s="123">
        <v>1.6218840000000002E-2</v>
      </c>
      <c r="CI183" s="123">
        <v>1.6260050000000002E-2</v>
      </c>
      <c r="CJ183" s="123">
        <v>1.6603059999999999E-2</v>
      </c>
      <c r="CK183" s="123">
        <v>1.8152109999999999E-2</v>
      </c>
      <c r="CL183" s="123">
        <v>1.9332579999999999E-2</v>
      </c>
      <c r="CM183" s="123">
        <v>1.995131E-2</v>
      </c>
      <c r="CN183" s="123">
        <v>1.776987E-2</v>
      </c>
      <c r="CO183" s="126"/>
      <c r="CP183" s="126"/>
      <c r="CQ183" s="126"/>
      <c r="CR183" s="126"/>
      <c r="CS183" s="126"/>
      <c r="CT183" s="126"/>
      <c r="CU183" s="126"/>
      <c r="CV183" s="126"/>
      <c r="CW183" s="126"/>
      <c r="CX183" s="126"/>
      <c r="CY183" s="125">
        <v>46142</v>
      </c>
      <c r="CZ183" s="125">
        <v>46142</v>
      </c>
      <c r="DA183" s="125">
        <v>46112</v>
      </c>
      <c r="DB183" s="125">
        <v>46081</v>
      </c>
      <c r="DC183" s="125">
        <v>46053</v>
      </c>
      <c r="DD183" s="125">
        <v>46022</v>
      </c>
      <c r="DE183" s="125">
        <v>45991</v>
      </c>
      <c r="DF183" s="125">
        <v>45961</v>
      </c>
      <c r="DG183" s="125">
        <v>45930</v>
      </c>
      <c r="DH183" s="125">
        <v>45900</v>
      </c>
      <c r="DI183" s="125">
        <v>45869</v>
      </c>
      <c r="DJ183" s="125">
        <v>45838</v>
      </c>
      <c r="DK183" s="125">
        <v>45808</v>
      </c>
      <c r="DL183" s="125">
        <v>45777</v>
      </c>
      <c r="DM183" s="125">
        <v>45747</v>
      </c>
      <c r="DN183" s="126"/>
      <c r="DO183" s="126"/>
      <c r="DP183" s="126"/>
      <c r="DQ183" s="126"/>
      <c r="DR183" s="126"/>
      <c r="DS183" s="126"/>
      <c r="DT183" s="126"/>
      <c r="DU183" s="126"/>
      <c r="DV183" s="126"/>
      <c r="DW183" s="126"/>
      <c r="DX183" s="126" t="s">
        <v>150</v>
      </c>
      <c r="DY183" s="126" t="s">
        <v>150</v>
      </c>
      <c r="DZ183" s="126" t="s">
        <v>150</v>
      </c>
      <c r="EA183" s="126" t="s">
        <v>150</v>
      </c>
      <c r="EB183" s="126" t="s">
        <v>150</v>
      </c>
      <c r="EC183" s="126" t="s">
        <v>150</v>
      </c>
      <c r="ED183" s="126" t="s">
        <v>150</v>
      </c>
      <c r="EE183" s="126" t="s">
        <v>150</v>
      </c>
      <c r="EF183" s="126" t="s">
        <v>150</v>
      </c>
      <c r="EG183" s="126" t="s">
        <v>150</v>
      </c>
      <c r="EH183" s="126" t="s">
        <v>150</v>
      </c>
      <c r="EI183" s="126" t="s">
        <v>150</v>
      </c>
      <c r="EJ183" s="126" t="s">
        <v>150</v>
      </c>
      <c r="EK183" s="126" t="s">
        <v>150</v>
      </c>
      <c r="EL183" s="126" t="s">
        <v>150</v>
      </c>
      <c r="EM183" s="126"/>
      <c r="EN183" s="126"/>
      <c r="EO183" s="126"/>
      <c r="EP183" s="126"/>
      <c r="EQ183" s="126"/>
      <c r="ER183" s="126"/>
      <c r="ES183" s="126"/>
      <c r="ET183" s="126"/>
      <c r="EU183" s="126"/>
      <c r="EV183" s="126"/>
      <c r="EW183" s="126" t="s">
        <v>151</v>
      </c>
      <c r="EX183" s="126" t="s">
        <v>173</v>
      </c>
      <c r="EY183" s="123">
        <v>5234.9594274800002</v>
      </c>
      <c r="EZ183" s="126" t="s">
        <v>153</v>
      </c>
      <c r="FA183" s="126" t="s">
        <v>144</v>
      </c>
      <c r="FB183" s="126" t="s">
        <v>144</v>
      </c>
      <c r="FC183" s="126" t="s">
        <v>144</v>
      </c>
      <c r="FD183" s="126" t="s">
        <v>144</v>
      </c>
      <c r="FE183" s="126" t="s">
        <v>144</v>
      </c>
      <c r="FF183" s="126" t="s">
        <v>144</v>
      </c>
      <c r="FG183" s="126" t="s">
        <v>157</v>
      </c>
      <c r="FH183" s="126" t="s">
        <v>157</v>
      </c>
      <c r="FI183" s="126" t="s">
        <v>157</v>
      </c>
      <c r="FJ183" s="126" t="s">
        <v>157</v>
      </c>
      <c r="FK183" s="126" t="s">
        <v>157</v>
      </c>
      <c r="FL183" s="126" t="s">
        <v>157</v>
      </c>
      <c r="FM183" s="126" t="s">
        <v>157</v>
      </c>
      <c r="FN183" s="126" t="s">
        <v>157</v>
      </c>
      <c r="FO183" s="126" t="s">
        <v>157</v>
      </c>
      <c r="FP183" s="126"/>
      <c r="FQ183" s="126"/>
      <c r="FR183" s="126"/>
      <c r="FS183" s="126"/>
      <c r="FT183" s="126"/>
      <c r="FU183" s="126"/>
      <c r="FV183" s="126"/>
      <c r="FW183" s="126"/>
      <c r="FX183" s="126"/>
      <c r="FY183" s="126"/>
      <c r="FZ183" s="126" t="s">
        <v>247</v>
      </c>
      <c r="GA183" s="126" t="s">
        <v>163</v>
      </c>
    </row>
    <row r="184" spans="1:183" ht="14.25" customHeight="1">
      <c r="A184" s="121">
        <v>182</v>
      </c>
      <c r="B184" s="121" t="s">
        <v>521</v>
      </c>
      <c r="C184" s="122">
        <v>9.9999999999999995E-7</v>
      </c>
      <c r="D184" s="122">
        <v>9.9999999999999995E-7</v>
      </c>
      <c r="E184" s="122">
        <v>9.9999999999999995E-7</v>
      </c>
      <c r="F184" s="122">
        <v>9.9999999999999995E-7</v>
      </c>
      <c r="G184" s="122">
        <v>9.9999999999999995E-7</v>
      </c>
      <c r="H184" s="122">
        <v>9.9999999999999995E-7</v>
      </c>
      <c r="I184" s="122">
        <v>9.9999999999999995E-7</v>
      </c>
      <c r="J184" s="122">
        <v>9.9999999999999995E-7</v>
      </c>
      <c r="K184" s="122">
        <v>9.9999999999999995E-7</v>
      </c>
      <c r="L184" s="122">
        <v>9.9999999999999995E-7</v>
      </c>
      <c r="M184" s="122">
        <v>9.9999999999999995E-7</v>
      </c>
      <c r="N184" s="122">
        <v>9.9999999999999995E-7</v>
      </c>
      <c r="O184" s="122">
        <v>9.9999999999999995E-7</v>
      </c>
      <c r="P184" s="122">
        <v>9.9999999999999995E-7</v>
      </c>
      <c r="Q184" s="122">
        <v>9.9999999999999995E-7</v>
      </c>
      <c r="R184" s="122">
        <v>9.9999999999999995E-7</v>
      </c>
      <c r="S184" s="122">
        <v>9.9999999999999995E-7</v>
      </c>
      <c r="T184" s="122">
        <v>9.9999999999999995E-7</v>
      </c>
      <c r="U184" s="122">
        <v>9.9999999999999995E-7</v>
      </c>
      <c r="V184" s="122">
        <v>9.9999999999999995E-7</v>
      </c>
      <c r="W184" s="122">
        <v>1.9999999999999999E-6</v>
      </c>
      <c r="X184" s="122">
        <v>1.9999999999999999E-6</v>
      </c>
      <c r="Y184" s="122">
        <v>1.9999999999999999E-6</v>
      </c>
      <c r="Z184" s="122">
        <v>1.9999999999999999E-6</v>
      </c>
      <c r="AA184" s="122">
        <v>1.9999999999999999E-6</v>
      </c>
      <c r="AB184" s="123">
        <v>1.0859999999999999E-3</v>
      </c>
      <c r="AC184" s="123">
        <v>1.0859999999999999E-3</v>
      </c>
      <c r="AD184" s="123">
        <v>1.0859999999999999E-3</v>
      </c>
      <c r="AE184" s="123">
        <v>1.0859999999999999E-3</v>
      </c>
      <c r="AF184" s="123">
        <v>1.0859999999999999E-3</v>
      </c>
      <c r="AG184" s="123">
        <v>1.0859999999999999E-3</v>
      </c>
      <c r="AH184" s="123">
        <v>1.0859999999999999E-3</v>
      </c>
      <c r="AI184" s="123">
        <v>1.0859999999999999E-3</v>
      </c>
      <c r="AJ184" s="123">
        <v>1.0859999999999999E-3</v>
      </c>
      <c r="AK184" s="123">
        <v>1.0859999999999999E-3</v>
      </c>
      <c r="AL184" s="123">
        <v>1.0859999999999999E-3</v>
      </c>
      <c r="AM184" s="123">
        <v>1.0859999999999999E-3</v>
      </c>
      <c r="AN184" s="123">
        <v>1.0859999999999999E-3</v>
      </c>
      <c r="AO184" s="123">
        <v>1.0859999999999999E-3</v>
      </c>
      <c r="AP184" s="123">
        <v>1.0859999999999999E-3</v>
      </c>
      <c r="AQ184" s="123">
        <v>1.0859999999999999E-3</v>
      </c>
      <c r="AR184" s="123">
        <v>1.0859999999999999E-3</v>
      </c>
      <c r="AS184" s="123">
        <v>1.0859999999999999E-3</v>
      </c>
      <c r="AT184" s="123">
        <v>1.0859999999999999E-3</v>
      </c>
      <c r="AU184" s="123">
        <v>1.0859999999999999E-3</v>
      </c>
      <c r="AV184" s="123">
        <v>1.1280000000000001E-3</v>
      </c>
      <c r="AW184" s="123">
        <v>1.1280000000000001E-3</v>
      </c>
      <c r="AX184" s="123">
        <v>1.1280000000000001E-3</v>
      </c>
      <c r="AY184" s="123">
        <v>1.1280000000000001E-3</v>
      </c>
      <c r="AZ184" s="123">
        <v>1.3159999999999999E-3</v>
      </c>
      <c r="BA184" s="124">
        <v>0</v>
      </c>
      <c r="BB184" s="124">
        <v>0</v>
      </c>
      <c r="BC184" s="124">
        <v>0</v>
      </c>
      <c r="BD184" s="124">
        <v>0</v>
      </c>
      <c r="BE184" s="124">
        <v>0</v>
      </c>
      <c r="BF184" s="124">
        <v>0</v>
      </c>
      <c r="BG184" s="124">
        <v>0</v>
      </c>
      <c r="BH184" s="124">
        <v>0</v>
      </c>
      <c r="BI184" s="124">
        <v>0</v>
      </c>
      <c r="BJ184" s="124">
        <v>0</v>
      </c>
      <c r="BK184" s="124">
        <v>0</v>
      </c>
      <c r="BL184" s="124">
        <v>0</v>
      </c>
      <c r="BM184" s="124">
        <v>0</v>
      </c>
      <c r="BN184" s="124">
        <v>0</v>
      </c>
      <c r="BO184" s="124">
        <v>0</v>
      </c>
      <c r="BP184" s="124">
        <v>0</v>
      </c>
      <c r="BQ184" s="124">
        <v>0</v>
      </c>
      <c r="BR184" s="124">
        <v>0</v>
      </c>
      <c r="BS184" s="124">
        <v>0</v>
      </c>
      <c r="BT184" s="127">
        <v>-4.1999999999999998E-5</v>
      </c>
      <c r="BU184" s="124">
        <v>0</v>
      </c>
      <c r="BV184" s="124">
        <v>0</v>
      </c>
      <c r="BW184" s="124">
        <v>0</v>
      </c>
      <c r="BX184" s="127">
        <v>-1.8799999999999999E-4</v>
      </c>
      <c r="BY184" s="124">
        <v>0</v>
      </c>
      <c r="BZ184" s="123">
        <v>1.776987E-2</v>
      </c>
      <c r="CA184" s="123">
        <v>1.776987E-2</v>
      </c>
      <c r="CB184" s="123">
        <v>1.776987E-2</v>
      </c>
      <c r="CC184" s="123">
        <v>1.776987E-2</v>
      </c>
      <c r="CD184" s="123">
        <v>1.776987E-2</v>
      </c>
      <c r="CE184" s="123">
        <v>1.776987E-2</v>
      </c>
      <c r="CF184" s="123">
        <v>1.776987E-2</v>
      </c>
      <c r="CG184" s="123">
        <v>1.776987E-2</v>
      </c>
      <c r="CH184" s="123">
        <v>1.776987E-2</v>
      </c>
      <c r="CI184" s="123">
        <v>1.776987E-2</v>
      </c>
      <c r="CJ184" s="123">
        <v>1.776987E-2</v>
      </c>
      <c r="CK184" s="123">
        <v>1.776987E-2</v>
      </c>
      <c r="CL184" s="123">
        <v>1.776987E-2</v>
      </c>
      <c r="CM184" s="123">
        <v>1.776987E-2</v>
      </c>
      <c r="CN184" s="123">
        <v>1.776987E-2</v>
      </c>
      <c r="CO184" s="123">
        <v>1.78689E-2</v>
      </c>
      <c r="CP184" s="123">
        <v>1.78689E-2</v>
      </c>
      <c r="CQ184" s="123">
        <v>2.065235E-2</v>
      </c>
      <c r="CR184" s="123">
        <v>1.9664899999999999E-2</v>
      </c>
      <c r="CS184" s="123">
        <v>1.9626540000000001E-2</v>
      </c>
      <c r="CT184" s="123">
        <v>1.982981E-2</v>
      </c>
      <c r="CU184" s="123">
        <v>1.982981E-2</v>
      </c>
      <c r="CV184" s="123">
        <v>1.9046810000000001E-2</v>
      </c>
      <c r="CW184" s="123">
        <v>1.7274210000000002E-2</v>
      </c>
      <c r="CX184" s="123">
        <v>1.85612E-2</v>
      </c>
      <c r="CY184" s="125">
        <v>45747</v>
      </c>
      <c r="CZ184" s="125">
        <v>45747</v>
      </c>
      <c r="DA184" s="125">
        <v>45747</v>
      </c>
      <c r="DB184" s="125">
        <v>45747</v>
      </c>
      <c r="DC184" s="125">
        <v>45747</v>
      </c>
      <c r="DD184" s="125">
        <v>45747</v>
      </c>
      <c r="DE184" s="125">
        <v>45747</v>
      </c>
      <c r="DF184" s="125">
        <v>45747</v>
      </c>
      <c r="DG184" s="125">
        <v>45747</v>
      </c>
      <c r="DH184" s="125">
        <v>45747</v>
      </c>
      <c r="DI184" s="125">
        <v>45747</v>
      </c>
      <c r="DJ184" s="125">
        <v>45747</v>
      </c>
      <c r="DK184" s="125">
        <v>45747</v>
      </c>
      <c r="DL184" s="125">
        <v>45747</v>
      </c>
      <c r="DM184" s="125">
        <v>45747</v>
      </c>
      <c r="DN184" s="125">
        <v>45688</v>
      </c>
      <c r="DO184" s="125">
        <v>45688</v>
      </c>
      <c r="DP184" s="125">
        <v>45657</v>
      </c>
      <c r="DQ184" s="125">
        <v>45626</v>
      </c>
      <c r="DR184" s="125">
        <v>45596</v>
      </c>
      <c r="DS184" s="125">
        <v>45535</v>
      </c>
      <c r="DT184" s="125">
        <v>45535</v>
      </c>
      <c r="DU184" s="125">
        <v>45504</v>
      </c>
      <c r="DV184" s="125">
        <v>45473</v>
      </c>
      <c r="DW184" s="125">
        <v>45412</v>
      </c>
      <c r="DX184" s="126" t="s">
        <v>150</v>
      </c>
      <c r="DY184" s="126" t="s">
        <v>150</v>
      </c>
      <c r="DZ184" s="126" t="s">
        <v>150</v>
      </c>
      <c r="EA184" s="126" t="s">
        <v>150</v>
      </c>
      <c r="EB184" s="126" t="s">
        <v>150</v>
      </c>
      <c r="EC184" s="126" t="s">
        <v>150</v>
      </c>
      <c r="ED184" s="126" t="s">
        <v>150</v>
      </c>
      <c r="EE184" s="126" t="s">
        <v>150</v>
      </c>
      <c r="EF184" s="126" t="s">
        <v>150</v>
      </c>
      <c r="EG184" s="126" t="s">
        <v>150</v>
      </c>
      <c r="EH184" s="126" t="s">
        <v>150</v>
      </c>
      <c r="EI184" s="126" t="s">
        <v>150</v>
      </c>
      <c r="EJ184" s="126" t="s">
        <v>150</v>
      </c>
      <c r="EK184" s="126" t="s">
        <v>150</v>
      </c>
      <c r="EL184" s="126" t="s">
        <v>150</v>
      </c>
      <c r="EM184" s="126" t="s">
        <v>150</v>
      </c>
      <c r="EN184" s="126" t="s">
        <v>150</v>
      </c>
      <c r="EO184" s="126" t="s">
        <v>150</v>
      </c>
      <c r="EP184" s="126" t="s">
        <v>150</v>
      </c>
      <c r="EQ184" s="126" t="s">
        <v>150</v>
      </c>
      <c r="ER184" s="126" t="s">
        <v>150</v>
      </c>
      <c r="ES184" s="126" t="s">
        <v>150</v>
      </c>
      <c r="ET184" s="126" t="s">
        <v>150</v>
      </c>
      <c r="EU184" s="126" t="s">
        <v>150</v>
      </c>
      <c r="EV184" s="126" t="s">
        <v>150</v>
      </c>
      <c r="EW184" s="126" t="s">
        <v>151</v>
      </c>
      <c r="EX184" s="126" t="s">
        <v>152</v>
      </c>
      <c r="EY184" s="123">
        <v>9555.8329646300008</v>
      </c>
      <c r="EZ184" s="126" t="s">
        <v>178</v>
      </c>
      <c r="FA184" s="126" t="s">
        <v>157</v>
      </c>
      <c r="FB184" s="126" t="s">
        <v>144</v>
      </c>
      <c r="FC184" s="126" t="s">
        <v>144</v>
      </c>
      <c r="FD184" s="126" t="s">
        <v>144</v>
      </c>
      <c r="FE184" s="126" t="s">
        <v>144</v>
      </c>
      <c r="FF184" s="126" t="s">
        <v>144</v>
      </c>
      <c r="FG184" s="126" t="s">
        <v>144</v>
      </c>
      <c r="FH184" s="126" t="s">
        <v>144</v>
      </c>
      <c r="FI184" s="126" t="s">
        <v>144</v>
      </c>
      <c r="FJ184" s="126" t="s">
        <v>144</v>
      </c>
      <c r="FK184" s="126" t="s">
        <v>144</v>
      </c>
      <c r="FL184" s="126" t="s">
        <v>144</v>
      </c>
      <c r="FM184" s="126" t="s">
        <v>144</v>
      </c>
      <c r="FN184" s="126" t="s">
        <v>144</v>
      </c>
      <c r="FO184" s="126" t="s">
        <v>144</v>
      </c>
      <c r="FP184" s="126" t="s">
        <v>144</v>
      </c>
      <c r="FQ184" s="126" t="s">
        <v>144</v>
      </c>
      <c r="FR184" s="126" t="s">
        <v>144</v>
      </c>
      <c r="FS184" s="126" t="s">
        <v>144</v>
      </c>
      <c r="FT184" s="126" t="s">
        <v>144</v>
      </c>
      <c r="FU184" s="126" t="s">
        <v>144</v>
      </c>
      <c r="FV184" s="126" t="s">
        <v>144</v>
      </c>
      <c r="FW184" s="126" t="s">
        <v>144</v>
      </c>
      <c r="FX184" s="126" t="s">
        <v>144</v>
      </c>
      <c r="FY184" s="126" t="s">
        <v>144</v>
      </c>
      <c r="FZ184" s="126" t="s">
        <v>407</v>
      </c>
      <c r="GA184" s="126" t="s">
        <v>163</v>
      </c>
    </row>
    <row r="185" spans="1:183" ht="14.25" customHeight="1">
      <c r="A185" s="121">
        <v>183</v>
      </c>
      <c r="B185" s="121" t="s">
        <v>326</v>
      </c>
      <c r="C185" s="122">
        <v>9.9999999999999995E-7</v>
      </c>
      <c r="D185" s="122">
        <v>9.9999999999999995E-7</v>
      </c>
      <c r="E185" s="122">
        <v>9.9999999999999995E-7</v>
      </c>
      <c r="F185" s="122">
        <v>9.9999999999999995E-7</v>
      </c>
      <c r="G185" s="122">
        <v>9.9999999999999995E-7</v>
      </c>
      <c r="H185" s="122">
        <v>9.9999999999999995E-7</v>
      </c>
      <c r="I185" s="122">
        <v>9.9999999999999995E-7</v>
      </c>
      <c r="J185" s="122">
        <v>9.9999999999999995E-7</v>
      </c>
      <c r="K185" s="122">
        <v>9.9999999999999995E-7</v>
      </c>
      <c r="L185" s="122">
        <v>9.9999999999999995E-7</v>
      </c>
      <c r="M185" s="122">
        <v>9.9999999999999995E-7</v>
      </c>
      <c r="N185" s="122">
        <v>9.9999999999999995E-7</v>
      </c>
      <c r="O185" s="122">
        <v>9.9999999999999995E-7</v>
      </c>
      <c r="P185" s="122">
        <v>9.9999999999999995E-7</v>
      </c>
      <c r="Q185" s="122">
        <v>9.9999999999999995E-7</v>
      </c>
      <c r="R185" s="122">
        <v>9.9999999999999995E-7</v>
      </c>
      <c r="S185" s="122">
        <v>9.9999999999999995E-7</v>
      </c>
      <c r="T185" s="122">
        <v>9.9999999999999995E-7</v>
      </c>
      <c r="U185" s="122">
        <v>9.9999999999999995E-7</v>
      </c>
      <c r="V185" s="122">
        <v>9.9999999999999995E-7</v>
      </c>
      <c r="W185" s="121"/>
      <c r="X185" s="121"/>
      <c r="Y185" s="121"/>
      <c r="Z185" s="121"/>
      <c r="AA185" s="121"/>
      <c r="AB185" s="123">
        <v>1.067E-3</v>
      </c>
      <c r="AC185" s="123">
        <v>1.067E-3</v>
      </c>
      <c r="AD185" s="123">
        <v>1.067E-3</v>
      </c>
      <c r="AE185" s="123">
        <v>1.0009999999999999E-3</v>
      </c>
      <c r="AF185" s="123">
        <v>9.41E-4</v>
      </c>
      <c r="AG185" s="123">
        <v>9.2800000000000001E-4</v>
      </c>
      <c r="AH185" s="123">
        <v>9.1699999999999995E-4</v>
      </c>
      <c r="AI185" s="123">
        <v>9.1699999999999995E-4</v>
      </c>
      <c r="AJ185" s="123">
        <v>7.8200000000000003E-4</v>
      </c>
      <c r="AK185" s="123">
        <v>7.7200000000000001E-4</v>
      </c>
      <c r="AL185" s="123">
        <v>7.7200000000000001E-4</v>
      </c>
      <c r="AM185" s="123">
        <v>7.5900000000000002E-4</v>
      </c>
      <c r="AN185" s="123">
        <v>7.6300000000000001E-4</v>
      </c>
      <c r="AO185" s="123">
        <v>7.6000000000000004E-4</v>
      </c>
      <c r="AP185" s="123">
        <v>7.4700000000000005E-4</v>
      </c>
      <c r="AQ185" s="123">
        <v>7.2800000000000002E-4</v>
      </c>
      <c r="AR185" s="123">
        <v>4.06E-4</v>
      </c>
      <c r="AS185" s="123">
        <v>3.79E-4</v>
      </c>
      <c r="AT185" s="123">
        <v>3.7100000000000002E-4</v>
      </c>
      <c r="AU185" s="123">
        <v>3.7100000000000002E-4</v>
      </c>
      <c r="AV185" s="126"/>
      <c r="AW185" s="126"/>
      <c r="AX185" s="126"/>
      <c r="AY185" s="126"/>
      <c r="AZ185" s="126"/>
      <c r="BA185" s="124">
        <v>0</v>
      </c>
      <c r="BB185" s="124">
        <v>0</v>
      </c>
      <c r="BC185" s="128">
        <v>6.6000000000000005E-5</v>
      </c>
      <c r="BD185" s="128">
        <v>6.0000000000000002E-5</v>
      </c>
      <c r="BE185" s="128">
        <v>1.2999999999999999E-5</v>
      </c>
      <c r="BF185" s="128">
        <v>1.1E-5</v>
      </c>
      <c r="BG185" s="124">
        <v>0</v>
      </c>
      <c r="BH185" s="128">
        <v>1.35E-4</v>
      </c>
      <c r="BI185" s="128">
        <v>1.0000000000000001E-5</v>
      </c>
      <c r="BJ185" s="124">
        <v>0</v>
      </c>
      <c r="BK185" s="128">
        <v>1.2999999999999999E-5</v>
      </c>
      <c r="BL185" s="127">
        <v>-3.9999999999999998E-6</v>
      </c>
      <c r="BM185" s="128">
        <v>3.0000000000000001E-6</v>
      </c>
      <c r="BN185" s="128">
        <v>1.2999999999999999E-5</v>
      </c>
      <c r="BO185" s="128">
        <v>1.9000000000000001E-5</v>
      </c>
      <c r="BP185" s="128">
        <v>3.2200000000000002E-4</v>
      </c>
      <c r="BQ185" s="128">
        <v>2.6999999999999999E-5</v>
      </c>
      <c r="BR185" s="128">
        <v>7.9999999999999996E-6</v>
      </c>
      <c r="BS185" s="124">
        <v>0</v>
      </c>
      <c r="BT185" s="128">
        <v>3.7100000000000002E-4</v>
      </c>
      <c r="BU185" s="126"/>
      <c r="BV185" s="126"/>
      <c r="BW185" s="126"/>
      <c r="BX185" s="126"/>
      <c r="BY185" s="126"/>
      <c r="BZ185" s="123">
        <v>1.3721260000000001E-2</v>
      </c>
      <c r="CA185" s="123">
        <v>1.3721260000000001E-2</v>
      </c>
      <c r="CB185" s="123">
        <v>1.3721260000000001E-2</v>
      </c>
      <c r="CC185" s="123">
        <v>1.519331E-2</v>
      </c>
      <c r="CD185" s="123">
        <v>1.397089E-2</v>
      </c>
      <c r="CE185" s="123">
        <v>1.492778E-2</v>
      </c>
      <c r="CF185" s="123">
        <v>1.489862E-2</v>
      </c>
      <c r="CG185" s="123">
        <v>1.4813990000000001E-2</v>
      </c>
      <c r="CH185" s="123">
        <v>1.167876E-2</v>
      </c>
      <c r="CI185" s="123">
        <v>1.155871E-2</v>
      </c>
      <c r="CJ185" s="123">
        <v>1.180254E-2</v>
      </c>
      <c r="CK185" s="123">
        <v>1.268642E-2</v>
      </c>
      <c r="CL185" s="123">
        <v>1.358265E-2</v>
      </c>
      <c r="CM185" s="123">
        <v>1.3962240000000001E-2</v>
      </c>
      <c r="CN185" s="123">
        <v>1.222292E-2</v>
      </c>
      <c r="CO185" s="123">
        <v>1.070743E-2</v>
      </c>
      <c r="CP185" s="123">
        <v>6.6802700000000003E-3</v>
      </c>
      <c r="CQ185" s="123">
        <v>7.2074000000000001E-3</v>
      </c>
      <c r="CR185" s="123">
        <v>6.7179400000000004E-3</v>
      </c>
      <c r="CS185" s="123">
        <v>6.7048300000000002E-3</v>
      </c>
      <c r="CT185" s="126"/>
      <c r="CU185" s="126"/>
      <c r="CV185" s="126"/>
      <c r="CW185" s="126"/>
      <c r="CX185" s="126"/>
      <c r="CY185" s="125">
        <v>46112</v>
      </c>
      <c r="CZ185" s="125">
        <v>46112</v>
      </c>
      <c r="DA185" s="125">
        <v>46112</v>
      </c>
      <c r="DB185" s="125">
        <v>46081</v>
      </c>
      <c r="DC185" s="125">
        <v>46053</v>
      </c>
      <c r="DD185" s="125">
        <v>46022</v>
      </c>
      <c r="DE185" s="125">
        <v>45991</v>
      </c>
      <c r="DF185" s="125">
        <v>45961</v>
      </c>
      <c r="DG185" s="125">
        <v>45930</v>
      </c>
      <c r="DH185" s="125">
        <v>45900</v>
      </c>
      <c r="DI185" s="125">
        <v>45869</v>
      </c>
      <c r="DJ185" s="125">
        <v>45838</v>
      </c>
      <c r="DK185" s="125">
        <v>45808</v>
      </c>
      <c r="DL185" s="125">
        <v>45777</v>
      </c>
      <c r="DM185" s="125">
        <v>45747</v>
      </c>
      <c r="DN185" s="125">
        <v>45716</v>
      </c>
      <c r="DO185" s="125">
        <v>45688</v>
      </c>
      <c r="DP185" s="125">
        <v>45657</v>
      </c>
      <c r="DQ185" s="125">
        <v>45626</v>
      </c>
      <c r="DR185" s="125">
        <v>45596</v>
      </c>
      <c r="DS185" s="126"/>
      <c r="DT185" s="126"/>
      <c r="DU185" s="126"/>
      <c r="DV185" s="126"/>
      <c r="DW185" s="126"/>
      <c r="DX185" s="126" t="s">
        <v>150</v>
      </c>
      <c r="DY185" s="126" t="s">
        <v>150</v>
      </c>
      <c r="DZ185" s="126" t="s">
        <v>150</v>
      </c>
      <c r="EA185" s="126" t="s">
        <v>150</v>
      </c>
      <c r="EB185" s="126" t="s">
        <v>150</v>
      </c>
      <c r="EC185" s="126" t="s">
        <v>150</v>
      </c>
      <c r="ED185" s="126" t="s">
        <v>150</v>
      </c>
      <c r="EE185" s="126" t="s">
        <v>150</v>
      </c>
      <c r="EF185" s="126" t="s">
        <v>150</v>
      </c>
      <c r="EG185" s="126" t="s">
        <v>150</v>
      </c>
      <c r="EH185" s="126" t="s">
        <v>150</v>
      </c>
      <c r="EI185" s="126" t="s">
        <v>150</v>
      </c>
      <c r="EJ185" s="126" t="s">
        <v>150</v>
      </c>
      <c r="EK185" s="126" t="s">
        <v>150</v>
      </c>
      <c r="EL185" s="126" t="s">
        <v>150</v>
      </c>
      <c r="EM185" s="126" t="s">
        <v>150</v>
      </c>
      <c r="EN185" s="126" t="s">
        <v>150</v>
      </c>
      <c r="EO185" s="126" t="s">
        <v>150</v>
      </c>
      <c r="EP185" s="126" t="s">
        <v>150</v>
      </c>
      <c r="EQ185" s="126" t="s">
        <v>150</v>
      </c>
      <c r="ER185" s="126"/>
      <c r="ES185" s="126"/>
      <c r="ET185" s="126"/>
      <c r="EU185" s="126"/>
      <c r="EV185" s="126"/>
      <c r="EW185" s="126" t="s">
        <v>151</v>
      </c>
      <c r="EX185" s="126" t="s">
        <v>173</v>
      </c>
      <c r="EY185" s="123">
        <v>52983.02107499</v>
      </c>
      <c r="EZ185" s="126" t="s">
        <v>178</v>
      </c>
      <c r="FA185" s="126" t="s">
        <v>144</v>
      </c>
      <c r="FB185" s="126" t="s">
        <v>144</v>
      </c>
      <c r="FC185" s="126" t="s">
        <v>144</v>
      </c>
      <c r="FD185" s="126" t="s">
        <v>144</v>
      </c>
      <c r="FE185" s="126" t="s">
        <v>144</v>
      </c>
      <c r="FF185" s="126" t="s">
        <v>144</v>
      </c>
      <c r="FG185" s="126" t="s">
        <v>144</v>
      </c>
      <c r="FH185" s="126" t="s">
        <v>144</v>
      </c>
      <c r="FI185" s="126" t="s">
        <v>144</v>
      </c>
      <c r="FJ185" s="126" t="s">
        <v>144</v>
      </c>
      <c r="FK185" s="126" t="s">
        <v>144</v>
      </c>
      <c r="FL185" s="126" t="s">
        <v>144</v>
      </c>
      <c r="FM185" s="126" t="s">
        <v>144</v>
      </c>
      <c r="FN185" s="126" t="s">
        <v>144</v>
      </c>
      <c r="FO185" s="126" t="s">
        <v>144</v>
      </c>
      <c r="FP185" s="126" t="s">
        <v>144</v>
      </c>
      <c r="FQ185" s="126" t="s">
        <v>144</v>
      </c>
      <c r="FR185" s="126" t="s">
        <v>144</v>
      </c>
      <c r="FS185" s="126" t="s">
        <v>157</v>
      </c>
      <c r="FT185" s="126" t="s">
        <v>144</v>
      </c>
      <c r="FU185" s="126"/>
      <c r="FV185" s="126"/>
      <c r="FW185" s="126"/>
      <c r="FX185" s="126"/>
      <c r="FY185" s="126"/>
      <c r="FZ185" s="126" t="s">
        <v>203</v>
      </c>
      <c r="GA185" s="126" t="s">
        <v>201</v>
      </c>
    </row>
    <row r="186" spans="1:183" ht="14.25" customHeight="1">
      <c r="A186" s="121">
        <v>184</v>
      </c>
      <c r="B186" s="121" t="s">
        <v>522</v>
      </c>
      <c r="C186" s="122">
        <v>9.9999999999999995E-7</v>
      </c>
      <c r="D186" s="122">
        <v>9.9999999999999995E-7</v>
      </c>
      <c r="E186" s="122">
        <v>9.9999999999999995E-7</v>
      </c>
      <c r="F186" s="122">
        <v>9.9999999999999995E-7</v>
      </c>
      <c r="G186" s="122">
        <v>9.9999999999999995E-7</v>
      </c>
      <c r="H186" s="122">
        <v>1.9999999999999999E-6</v>
      </c>
      <c r="I186" s="122">
        <v>1.9999999999999999E-6</v>
      </c>
      <c r="J186" s="122">
        <v>1.9999999999999999E-6</v>
      </c>
      <c r="K186" s="122">
        <v>1.9999999999999999E-6</v>
      </c>
      <c r="L186" s="122">
        <v>1.9999999999999999E-6</v>
      </c>
      <c r="M186" s="122">
        <v>9.9999999999999995E-7</v>
      </c>
      <c r="N186" s="122">
        <v>9.9999999999999995E-7</v>
      </c>
      <c r="O186" s="122">
        <v>9.9999999999999995E-7</v>
      </c>
      <c r="P186" s="122">
        <v>9.9999999999999995E-7</v>
      </c>
      <c r="Q186" s="122">
        <v>1.9999999999999999E-6</v>
      </c>
      <c r="R186" s="122">
        <v>9.9999999999999995E-7</v>
      </c>
      <c r="S186" s="122">
        <v>9.9999999999999995E-7</v>
      </c>
      <c r="T186" s="122">
        <v>9.9999999999999995E-7</v>
      </c>
      <c r="U186" s="122">
        <v>9.9999999999999995E-7</v>
      </c>
      <c r="V186" s="122">
        <v>9.9999999999999995E-7</v>
      </c>
      <c r="W186" s="122">
        <v>9.9999999999999995E-7</v>
      </c>
      <c r="X186" s="121"/>
      <c r="Y186" s="121"/>
      <c r="Z186" s="121"/>
      <c r="AA186" s="121"/>
      <c r="AB186" s="123">
        <v>9.3499999999999996E-4</v>
      </c>
      <c r="AC186" s="123">
        <v>9.3499999999999996E-4</v>
      </c>
      <c r="AD186" s="123">
        <v>9.3499999999999996E-4</v>
      </c>
      <c r="AE186" s="123">
        <v>7.5799999999999999E-4</v>
      </c>
      <c r="AF186" s="123">
        <v>1.003E-3</v>
      </c>
      <c r="AG186" s="123">
        <v>1.1820000000000001E-3</v>
      </c>
      <c r="AH186" s="123">
        <v>1.1820000000000001E-3</v>
      </c>
      <c r="AI186" s="123">
        <v>1.1820000000000001E-3</v>
      </c>
      <c r="AJ186" s="123">
        <v>1.096E-3</v>
      </c>
      <c r="AK186" s="123">
        <v>1.096E-3</v>
      </c>
      <c r="AL186" s="123">
        <v>9.6100000000000005E-4</v>
      </c>
      <c r="AM186" s="123">
        <v>9.6100000000000005E-4</v>
      </c>
      <c r="AN186" s="123">
        <v>7.7899999999999996E-4</v>
      </c>
      <c r="AO186" s="123">
        <v>9.6699999999999998E-4</v>
      </c>
      <c r="AP186" s="123">
        <v>1.3669999999999999E-3</v>
      </c>
      <c r="AQ186" s="123">
        <v>4.0499999999999998E-4</v>
      </c>
      <c r="AR186" s="123">
        <v>4.0499999999999998E-4</v>
      </c>
      <c r="AS186" s="123">
        <v>4.0499999999999998E-4</v>
      </c>
      <c r="AT186" s="123">
        <v>4.6000000000000001E-4</v>
      </c>
      <c r="AU186" s="123">
        <v>4.6000000000000001E-4</v>
      </c>
      <c r="AV186" s="123">
        <v>4.6000000000000001E-4</v>
      </c>
      <c r="AW186" s="126"/>
      <c r="AX186" s="126"/>
      <c r="AY186" s="126"/>
      <c r="AZ186" s="126"/>
      <c r="BA186" s="124">
        <v>0</v>
      </c>
      <c r="BB186" s="124">
        <v>0</v>
      </c>
      <c r="BC186" s="128">
        <v>1.7699999999999999E-4</v>
      </c>
      <c r="BD186" s="127">
        <v>-2.4499999999999999E-4</v>
      </c>
      <c r="BE186" s="127">
        <v>-1.7899999999999999E-4</v>
      </c>
      <c r="BF186" s="124">
        <v>0</v>
      </c>
      <c r="BG186" s="124">
        <v>0</v>
      </c>
      <c r="BH186" s="128">
        <v>8.6000000000000003E-5</v>
      </c>
      <c r="BI186" s="124">
        <v>0</v>
      </c>
      <c r="BJ186" s="128">
        <v>1.35E-4</v>
      </c>
      <c r="BK186" s="124">
        <v>0</v>
      </c>
      <c r="BL186" s="128">
        <v>1.8200000000000001E-4</v>
      </c>
      <c r="BM186" s="127">
        <v>-1.8799999999999999E-4</v>
      </c>
      <c r="BN186" s="127">
        <v>-4.0000000000000002E-4</v>
      </c>
      <c r="BO186" s="128">
        <v>9.6199999999999996E-4</v>
      </c>
      <c r="BP186" s="124">
        <v>0</v>
      </c>
      <c r="BQ186" s="124">
        <v>0</v>
      </c>
      <c r="BR186" s="127">
        <v>-5.5000000000000002E-5</v>
      </c>
      <c r="BS186" s="124">
        <v>0</v>
      </c>
      <c r="BT186" s="124">
        <v>0</v>
      </c>
      <c r="BU186" s="128">
        <v>4.6000000000000001E-4</v>
      </c>
      <c r="BV186" s="126"/>
      <c r="BW186" s="126"/>
      <c r="BX186" s="126"/>
      <c r="BY186" s="126"/>
      <c r="BZ186" s="123">
        <v>1.202378E-2</v>
      </c>
      <c r="CA186" s="123">
        <v>1.202378E-2</v>
      </c>
      <c r="CB186" s="123">
        <v>1.202378E-2</v>
      </c>
      <c r="CC186" s="123">
        <v>1.1505019999999999E-2</v>
      </c>
      <c r="CD186" s="123">
        <v>1.4891400000000001E-2</v>
      </c>
      <c r="CE186" s="123">
        <v>1.9013619999999998E-2</v>
      </c>
      <c r="CF186" s="123">
        <v>1.920411E-2</v>
      </c>
      <c r="CG186" s="123">
        <v>1.9095029999999999E-2</v>
      </c>
      <c r="CH186" s="123">
        <v>1.6368190000000001E-2</v>
      </c>
      <c r="CI186" s="123">
        <v>1.6409770000000001E-2</v>
      </c>
      <c r="CJ186" s="123">
        <v>1.469202E-2</v>
      </c>
      <c r="CK186" s="123">
        <v>1.6062779999999999E-2</v>
      </c>
      <c r="CL186" s="123">
        <v>1.386748E-2</v>
      </c>
      <c r="CM186" s="123">
        <v>1.7765119999999999E-2</v>
      </c>
      <c r="CN186" s="123">
        <v>2.236778E-2</v>
      </c>
      <c r="CO186" s="123">
        <v>7.7018399999999997E-3</v>
      </c>
      <c r="CP186" s="123">
        <v>7.7018399999999997E-3</v>
      </c>
      <c r="CQ186" s="123">
        <v>7.7018399999999997E-3</v>
      </c>
      <c r="CR186" s="123">
        <v>8.7320599999999998E-3</v>
      </c>
      <c r="CS186" s="123">
        <v>8.7320599999999998E-3</v>
      </c>
      <c r="CT186" s="123">
        <v>8.7320599999999998E-3</v>
      </c>
      <c r="CU186" s="126"/>
      <c r="CV186" s="126"/>
      <c r="CW186" s="126"/>
      <c r="CX186" s="126"/>
      <c r="CY186" s="125">
        <v>46112</v>
      </c>
      <c r="CZ186" s="125">
        <v>46112</v>
      </c>
      <c r="DA186" s="125">
        <v>46112</v>
      </c>
      <c r="DB186" s="125">
        <v>46081</v>
      </c>
      <c r="DC186" s="125">
        <v>46053</v>
      </c>
      <c r="DD186" s="125">
        <v>46022</v>
      </c>
      <c r="DE186" s="125">
        <v>45991</v>
      </c>
      <c r="DF186" s="125">
        <v>45961</v>
      </c>
      <c r="DG186" s="125">
        <v>45930</v>
      </c>
      <c r="DH186" s="125">
        <v>45900</v>
      </c>
      <c r="DI186" s="125">
        <v>45869</v>
      </c>
      <c r="DJ186" s="125">
        <v>45838</v>
      </c>
      <c r="DK186" s="125">
        <v>45808</v>
      </c>
      <c r="DL186" s="125">
        <v>45777</v>
      </c>
      <c r="DM186" s="125">
        <v>45747</v>
      </c>
      <c r="DN186" s="125">
        <v>45657</v>
      </c>
      <c r="DO186" s="125">
        <v>45657</v>
      </c>
      <c r="DP186" s="125">
        <v>45657</v>
      </c>
      <c r="DQ186" s="125">
        <v>45565</v>
      </c>
      <c r="DR186" s="125">
        <v>45565</v>
      </c>
      <c r="DS186" s="125">
        <v>45565</v>
      </c>
      <c r="DT186" s="126"/>
      <c r="DU186" s="126"/>
      <c r="DV186" s="126"/>
      <c r="DW186" s="126"/>
      <c r="DX186" s="126" t="s">
        <v>150</v>
      </c>
      <c r="DY186" s="126" t="s">
        <v>150</v>
      </c>
      <c r="DZ186" s="126" t="s">
        <v>150</v>
      </c>
      <c r="EA186" s="126" t="s">
        <v>150</v>
      </c>
      <c r="EB186" s="126" t="s">
        <v>150</v>
      </c>
      <c r="EC186" s="126" t="s">
        <v>150</v>
      </c>
      <c r="ED186" s="126" t="s">
        <v>150</v>
      </c>
      <c r="EE186" s="126" t="s">
        <v>150</v>
      </c>
      <c r="EF186" s="126" t="s">
        <v>150</v>
      </c>
      <c r="EG186" s="126" t="s">
        <v>150</v>
      </c>
      <c r="EH186" s="126" t="s">
        <v>150</v>
      </c>
      <c r="EI186" s="126" t="s">
        <v>150</v>
      </c>
      <c r="EJ186" s="126" t="s">
        <v>150</v>
      </c>
      <c r="EK186" s="126" t="s">
        <v>150</v>
      </c>
      <c r="EL186" s="126" t="s">
        <v>150</v>
      </c>
      <c r="EM186" s="126" t="s">
        <v>150</v>
      </c>
      <c r="EN186" s="126" t="s">
        <v>150</v>
      </c>
      <c r="EO186" s="126" t="s">
        <v>150</v>
      </c>
      <c r="EP186" s="126" t="s">
        <v>150</v>
      </c>
      <c r="EQ186" s="126" t="s">
        <v>150</v>
      </c>
      <c r="ER186" s="126" t="s">
        <v>150</v>
      </c>
      <c r="ES186" s="126"/>
      <c r="ET186" s="126"/>
      <c r="EU186" s="126"/>
      <c r="EV186" s="126"/>
      <c r="EW186" s="126" t="s">
        <v>151</v>
      </c>
      <c r="EX186" s="126" t="s">
        <v>173</v>
      </c>
      <c r="EY186" s="123">
        <v>110753.41064196</v>
      </c>
      <c r="EZ186" s="126" t="s">
        <v>165</v>
      </c>
      <c r="FA186" s="126" t="s">
        <v>157</v>
      </c>
      <c r="FB186" s="126" t="s">
        <v>144</v>
      </c>
      <c r="FC186" s="126" t="s">
        <v>157</v>
      </c>
      <c r="FD186" s="126" t="s">
        <v>157</v>
      </c>
      <c r="FE186" s="126" t="s">
        <v>157</v>
      </c>
      <c r="FF186" s="126" t="s">
        <v>157</v>
      </c>
      <c r="FG186" s="126" t="s">
        <v>157</v>
      </c>
      <c r="FH186" s="126" t="s">
        <v>157</v>
      </c>
      <c r="FI186" s="126" t="s">
        <v>157</v>
      </c>
      <c r="FJ186" s="126" t="s">
        <v>157</v>
      </c>
      <c r="FK186" s="126" t="s">
        <v>157</v>
      </c>
      <c r="FL186" s="126" t="s">
        <v>157</v>
      </c>
      <c r="FM186" s="126" t="s">
        <v>157</v>
      </c>
      <c r="FN186" s="126" t="s">
        <v>157</v>
      </c>
      <c r="FO186" s="126" t="s">
        <v>157</v>
      </c>
      <c r="FP186" s="126" t="s">
        <v>157</v>
      </c>
      <c r="FQ186" s="126" t="s">
        <v>157</v>
      </c>
      <c r="FR186" s="126" t="s">
        <v>157</v>
      </c>
      <c r="FS186" s="126" t="s">
        <v>157</v>
      </c>
      <c r="FT186" s="126" t="s">
        <v>157</v>
      </c>
      <c r="FU186" s="126" t="s">
        <v>157</v>
      </c>
      <c r="FV186" s="126"/>
      <c r="FW186" s="126"/>
      <c r="FX186" s="126"/>
      <c r="FY186" s="126"/>
      <c r="FZ186" s="126" t="s">
        <v>247</v>
      </c>
      <c r="GA186" s="126" t="s">
        <v>163</v>
      </c>
    </row>
    <row r="187" spans="1:183" ht="14.25" customHeight="1">
      <c r="A187" s="121">
        <v>185</v>
      </c>
      <c r="B187" s="121" t="s">
        <v>336</v>
      </c>
      <c r="C187" s="122">
        <v>9.9999999999999995E-7</v>
      </c>
      <c r="D187" s="122">
        <v>9.9999999999999995E-7</v>
      </c>
      <c r="E187" s="122">
        <v>9.9999999999999995E-7</v>
      </c>
      <c r="F187" s="122">
        <v>9.9999999999999995E-7</v>
      </c>
      <c r="G187" s="122">
        <v>9.9999999999999995E-7</v>
      </c>
      <c r="H187" s="122">
        <v>9.9999999999999995E-7</v>
      </c>
      <c r="I187" s="122">
        <v>9.9999999999999995E-7</v>
      </c>
      <c r="J187" s="122">
        <v>9.9999999999999995E-7</v>
      </c>
      <c r="K187" s="122">
        <v>9.9999999999999995E-7</v>
      </c>
      <c r="L187" s="122">
        <v>9.9999999999999995E-7</v>
      </c>
      <c r="M187" s="122">
        <v>9.9999999999999995E-7</v>
      </c>
      <c r="N187" s="122">
        <v>9.9999999999999995E-7</v>
      </c>
      <c r="O187" s="122">
        <v>9.9999999999999995E-7</v>
      </c>
      <c r="P187" s="122">
        <v>9.9999999999999995E-7</v>
      </c>
      <c r="Q187" s="122">
        <v>9.9999999999999995E-7</v>
      </c>
      <c r="R187" s="122">
        <v>9.9999999999999995E-7</v>
      </c>
      <c r="S187" s="122">
        <v>9.9999999999999995E-7</v>
      </c>
      <c r="T187" s="122">
        <v>9.9999999999999995E-7</v>
      </c>
      <c r="U187" s="122">
        <v>9.9999999999999995E-7</v>
      </c>
      <c r="V187" s="122">
        <v>9.9999999999999995E-7</v>
      </c>
      <c r="W187" s="122">
        <v>9.9999999999999995E-7</v>
      </c>
      <c r="X187" s="122">
        <v>9.9999999999999995E-7</v>
      </c>
      <c r="Y187" s="122">
        <v>9.9999999999999995E-7</v>
      </c>
      <c r="Z187" s="122">
        <v>9.9999999999999995E-7</v>
      </c>
      <c r="AA187" s="122">
        <v>9.9999999999999995E-7</v>
      </c>
      <c r="AB187" s="123">
        <v>8.8099999999999995E-4</v>
      </c>
      <c r="AC187" s="123">
        <v>8.8099999999999995E-4</v>
      </c>
      <c r="AD187" s="123">
        <v>8.8099999999999995E-4</v>
      </c>
      <c r="AE187" s="123">
        <v>8.8099999999999995E-4</v>
      </c>
      <c r="AF187" s="123">
        <v>8.8099999999999995E-4</v>
      </c>
      <c r="AG187" s="123">
        <v>8.8099999999999995E-4</v>
      </c>
      <c r="AH187" s="123">
        <v>8.8099999999999995E-4</v>
      </c>
      <c r="AI187" s="123">
        <v>8.8099999999999995E-4</v>
      </c>
      <c r="AJ187" s="123">
        <v>8.8099999999999995E-4</v>
      </c>
      <c r="AK187" s="123">
        <v>8.8099999999999995E-4</v>
      </c>
      <c r="AL187" s="123">
        <v>8.8099999999999995E-4</v>
      </c>
      <c r="AM187" s="123">
        <v>8.8099999999999995E-4</v>
      </c>
      <c r="AN187" s="123">
        <v>8.8099999999999995E-4</v>
      </c>
      <c r="AO187" s="123">
        <v>8.8099999999999995E-4</v>
      </c>
      <c r="AP187" s="123">
        <v>8.8099999999999995E-4</v>
      </c>
      <c r="AQ187" s="123">
        <v>8.8099999999999995E-4</v>
      </c>
      <c r="AR187" s="123">
        <v>8.8099999999999995E-4</v>
      </c>
      <c r="AS187" s="123">
        <v>8.8099999999999995E-4</v>
      </c>
      <c r="AT187" s="123">
        <v>8.8099999999999995E-4</v>
      </c>
      <c r="AU187" s="123">
        <v>8.8099999999999995E-4</v>
      </c>
      <c r="AV187" s="123">
        <v>8.8099999999999995E-4</v>
      </c>
      <c r="AW187" s="123">
        <v>8.8099999999999995E-4</v>
      </c>
      <c r="AX187" s="123">
        <v>8.8099999999999995E-4</v>
      </c>
      <c r="AY187" s="123">
        <v>8.8099999999999995E-4</v>
      </c>
      <c r="AZ187" s="123">
        <v>8.8099999999999995E-4</v>
      </c>
      <c r="BA187" s="124">
        <v>0</v>
      </c>
      <c r="BB187" s="124">
        <v>0</v>
      </c>
      <c r="BC187" s="124">
        <v>0</v>
      </c>
      <c r="BD187" s="124">
        <v>0</v>
      </c>
      <c r="BE187" s="124">
        <v>0</v>
      </c>
      <c r="BF187" s="124">
        <v>0</v>
      </c>
      <c r="BG187" s="124">
        <v>0</v>
      </c>
      <c r="BH187" s="124">
        <v>0</v>
      </c>
      <c r="BI187" s="124">
        <v>0</v>
      </c>
      <c r="BJ187" s="124">
        <v>0</v>
      </c>
      <c r="BK187" s="124">
        <v>0</v>
      </c>
      <c r="BL187" s="124">
        <v>0</v>
      </c>
      <c r="BM187" s="124">
        <v>0</v>
      </c>
      <c r="BN187" s="124">
        <v>0</v>
      </c>
      <c r="BO187" s="124">
        <v>0</v>
      </c>
      <c r="BP187" s="124">
        <v>0</v>
      </c>
      <c r="BQ187" s="124">
        <v>0</v>
      </c>
      <c r="BR187" s="124">
        <v>0</v>
      </c>
      <c r="BS187" s="124">
        <v>0</v>
      </c>
      <c r="BT187" s="124">
        <v>0</v>
      </c>
      <c r="BU187" s="124">
        <v>0</v>
      </c>
      <c r="BV187" s="124">
        <v>0</v>
      </c>
      <c r="BW187" s="124">
        <v>0</v>
      </c>
      <c r="BX187" s="124">
        <v>0</v>
      </c>
      <c r="BY187" s="124">
        <v>0</v>
      </c>
      <c r="BZ187" s="123">
        <v>1.417174E-2</v>
      </c>
      <c r="CA187" s="123">
        <v>1.417174E-2</v>
      </c>
      <c r="CB187" s="123">
        <v>1.417174E-2</v>
      </c>
      <c r="CC187" s="123">
        <v>1.417174E-2</v>
      </c>
      <c r="CD187" s="123">
        <v>1.417174E-2</v>
      </c>
      <c r="CE187" s="123">
        <v>1.417174E-2</v>
      </c>
      <c r="CF187" s="123">
        <v>1.431372E-2</v>
      </c>
      <c r="CG187" s="123">
        <v>1.4232420000000001E-2</v>
      </c>
      <c r="CH187" s="123">
        <v>1.315728E-2</v>
      </c>
      <c r="CI187" s="123">
        <v>1.31907E-2</v>
      </c>
      <c r="CJ187" s="123">
        <v>1.346896E-2</v>
      </c>
      <c r="CK187" s="123">
        <v>1.472561E-2</v>
      </c>
      <c r="CL187" s="123">
        <v>1.5683249999999999E-2</v>
      </c>
      <c r="CM187" s="123">
        <v>1.618518E-2</v>
      </c>
      <c r="CN187" s="123">
        <v>1.4415519999999999E-2</v>
      </c>
      <c r="CO187" s="123">
        <v>1.2957750000000001E-2</v>
      </c>
      <c r="CP187" s="123">
        <v>1.4495859999999999E-2</v>
      </c>
      <c r="CQ187" s="123">
        <v>1.6753879999999999E-2</v>
      </c>
      <c r="CR187" s="123">
        <v>1.5952830000000001E-2</v>
      </c>
      <c r="CS187" s="123">
        <v>1.592172E-2</v>
      </c>
      <c r="CT187" s="123">
        <v>1.548765E-2</v>
      </c>
      <c r="CU187" s="123">
        <v>1.548765E-2</v>
      </c>
      <c r="CV187" s="123">
        <v>1.48761E-2</v>
      </c>
      <c r="CW187" s="123">
        <v>1.3491650000000001E-2</v>
      </c>
      <c r="CX187" s="123">
        <v>1.2243860000000001E-2</v>
      </c>
      <c r="CY187" s="125">
        <v>46022</v>
      </c>
      <c r="CZ187" s="125">
        <v>46022</v>
      </c>
      <c r="DA187" s="125">
        <v>46022</v>
      </c>
      <c r="DB187" s="125">
        <v>46022</v>
      </c>
      <c r="DC187" s="125">
        <v>46022</v>
      </c>
      <c r="DD187" s="125">
        <v>46022</v>
      </c>
      <c r="DE187" s="125">
        <v>45991</v>
      </c>
      <c r="DF187" s="125">
        <v>45961</v>
      </c>
      <c r="DG187" s="125">
        <v>45930</v>
      </c>
      <c r="DH187" s="125">
        <v>45900</v>
      </c>
      <c r="DI187" s="125">
        <v>45869</v>
      </c>
      <c r="DJ187" s="125">
        <v>45838</v>
      </c>
      <c r="DK187" s="125">
        <v>45808</v>
      </c>
      <c r="DL187" s="125">
        <v>45777</v>
      </c>
      <c r="DM187" s="125">
        <v>45747</v>
      </c>
      <c r="DN187" s="125">
        <v>45716</v>
      </c>
      <c r="DO187" s="125">
        <v>45688</v>
      </c>
      <c r="DP187" s="125">
        <v>45657</v>
      </c>
      <c r="DQ187" s="125">
        <v>45626</v>
      </c>
      <c r="DR187" s="125">
        <v>45596</v>
      </c>
      <c r="DS187" s="125">
        <v>45535</v>
      </c>
      <c r="DT187" s="125">
        <v>45535</v>
      </c>
      <c r="DU187" s="125">
        <v>45504</v>
      </c>
      <c r="DV187" s="125">
        <v>45473</v>
      </c>
      <c r="DW187" s="125">
        <v>45443</v>
      </c>
      <c r="DX187" s="126" t="s">
        <v>150</v>
      </c>
      <c r="DY187" s="126" t="s">
        <v>150</v>
      </c>
      <c r="DZ187" s="126" t="s">
        <v>150</v>
      </c>
      <c r="EA187" s="126" t="s">
        <v>150</v>
      </c>
      <c r="EB187" s="126" t="s">
        <v>150</v>
      </c>
      <c r="EC187" s="126" t="s">
        <v>150</v>
      </c>
      <c r="ED187" s="126" t="s">
        <v>150</v>
      </c>
      <c r="EE187" s="126" t="s">
        <v>150</v>
      </c>
      <c r="EF187" s="126" t="s">
        <v>150</v>
      </c>
      <c r="EG187" s="126" t="s">
        <v>150</v>
      </c>
      <c r="EH187" s="126" t="s">
        <v>150</v>
      </c>
      <c r="EI187" s="126" t="s">
        <v>150</v>
      </c>
      <c r="EJ187" s="126" t="s">
        <v>150</v>
      </c>
      <c r="EK187" s="126" t="s">
        <v>150</v>
      </c>
      <c r="EL187" s="126" t="s">
        <v>150</v>
      </c>
      <c r="EM187" s="126" t="s">
        <v>150</v>
      </c>
      <c r="EN187" s="126" t="s">
        <v>150</v>
      </c>
      <c r="EO187" s="126" t="s">
        <v>150</v>
      </c>
      <c r="EP187" s="126" t="s">
        <v>150</v>
      </c>
      <c r="EQ187" s="126" t="s">
        <v>150</v>
      </c>
      <c r="ER187" s="126" t="s">
        <v>150</v>
      </c>
      <c r="ES187" s="126" t="s">
        <v>150</v>
      </c>
      <c r="ET187" s="126" t="s">
        <v>150</v>
      </c>
      <c r="EU187" s="126" t="s">
        <v>150</v>
      </c>
      <c r="EV187" s="126" t="s">
        <v>150</v>
      </c>
      <c r="EW187" s="126" t="s">
        <v>151</v>
      </c>
      <c r="EX187" s="126" t="s">
        <v>152</v>
      </c>
      <c r="EY187" s="123">
        <v>373.7914389</v>
      </c>
      <c r="EZ187" s="126" t="s">
        <v>161</v>
      </c>
      <c r="FA187" s="126" t="s">
        <v>144</v>
      </c>
      <c r="FB187" s="126" t="s">
        <v>144</v>
      </c>
      <c r="FC187" s="126" t="s">
        <v>144</v>
      </c>
      <c r="FD187" s="126" t="s">
        <v>144</v>
      </c>
      <c r="FE187" s="126" t="s">
        <v>144</v>
      </c>
      <c r="FF187" s="126" t="s">
        <v>144</v>
      </c>
      <c r="FG187" s="126" t="s">
        <v>144</v>
      </c>
      <c r="FH187" s="126" t="s">
        <v>144</v>
      </c>
      <c r="FI187" s="126" t="s">
        <v>144</v>
      </c>
      <c r="FJ187" s="126" t="s">
        <v>144</v>
      </c>
      <c r="FK187" s="126" t="s">
        <v>144</v>
      </c>
      <c r="FL187" s="126" t="s">
        <v>144</v>
      </c>
      <c r="FM187" s="126" t="s">
        <v>144</v>
      </c>
      <c r="FN187" s="126" t="s">
        <v>144</v>
      </c>
      <c r="FO187" s="126" t="s">
        <v>144</v>
      </c>
      <c r="FP187" s="126" t="s">
        <v>144</v>
      </c>
      <c r="FQ187" s="126" t="s">
        <v>144</v>
      </c>
      <c r="FR187" s="126" t="s">
        <v>144</v>
      </c>
      <c r="FS187" s="126" t="s">
        <v>144</v>
      </c>
      <c r="FT187" s="126" t="s">
        <v>144</v>
      </c>
      <c r="FU187" s="126" t="s">
        <v>144</v>
      </c>
      <c r="FV187" s="126" t="s">
        <v>144</v>
      </c>
      <c r="FW187" s="126" t="s">
        <v>144</v>
      </c>
      <c r="FX187" s="126" t="s">
        <v>144</v>
      </c>
      <c r="FY187" s="126" t="s">
        <v>144</v>
      </c>
      <c r="FZ187" s="126" t="s">
        <v>337</v>
      </c>
      <c r="GA187" s="126" t="s">
        <v>201</v>
      </c>
    </row>
    <row r="188" spans="1:183" ht="14.25" customHeight="1">
      <c r="A188" s="121">
        <v>186</v>
      </c>
      <c r="B188" s="121" t="s">
        <v>523</v>
      </c>
      <c r="C188" s="122">
        <v>9.9999999999999995E-7</v>
      </c>
      <c r="D188" s="122">
        <v>9.9999999999999995E-7</v>
      </c>
      <c r="E188" s="122">
        <v>9.9999999999999995E-7</v>
      </c>
      <c r="F188" s="122">
        <v>9.9999999999999995E-7</v>
      </c>
      <c r="G188" s="122">
        <v>9.9999999999999995E-7</v>
      </c>
      <c r="H188" s="122">
        <v>9.9999999999999995E-7</v>
      </c>
      <c r="I188" s="122">
        <v>9.9999999999999995E-7</v>
      </c>
      <c r="J188" s="122">
        <v>9.9999999999999995E-7</v>
      </c>
      <c r="K188" s="122">
        <v>9.9999999999999995E-7</v>
      </c>
      <c r="L188" s="122">
        <v>4.1999999999999998E-5</v>
      </c>
      <c r="M188" s="122">
        <v>4.1999999999999998E-5</v>
      </c>
      <c r="N188" s="122">
        <v>4.1999999999999998E-5</v>
      </c>
      <c r="O188" s="122">
        <v>9.9999999999999995E-7</v>
      </c>
      <c r="P188" s="122">
        <v>9.9999999999999995E-7</v>
      </c>
      <c r="Q188" s="122">
        <v>9.9999999999999995E-7</v>
      </c>
      <c r="R188" s="122">
        <v>9.9999999999999995E-7</v>
      </c>
      <c r="S188" s="122">
        <v>9.9999999999999995E-7</v>
      </c>
      <c r="T188" s="122">
        <v>9.9999999999999995E-7</v>
      </c>
      <c r="U188" s="122">
        <v>9.9999999999999995E-7</v>
      </c>
      <c r="V188" s="122">
        <v>9.9999999999999995E-7</v>
      </c>
      <c r="W188" s="122">
        <v>9.9999999999999995E-7</v>
      </c>
      <c r="X188" s="122">
        <v>9.9999999999999995E-7</v>
      </c>
      <c r="Y188" s="122">
        <v>9.9999999999999995E-7</v>
      </c>
      <c r="Z188" s="122">
        <v>9.9999999999999995E-7</v>
      </c>
      <c r="AA188" s="122">
        <v>9.9999999999999995E-7</v>
      </c>
      <c r="AB188" s="123">
        <v>7.6999999999999996E-4</v>
      </c>
      <c r="AC188" s="123">
        <v>7.6999999999999996E-4</v>
      </c>
      <c r="AD188" s="123">
        <v>7.6999999999999996E-4</v>
      </c>
      <c r="AE188" s="123">
        <v>7.6999999999999996E-4</v>
      </c>
      <c r="AF188" s="123">
        <v>7.6999999999999996E-4</v>
      </c>
      <c r="AG188" s="123">
        <v>7.6999999999999996E-4</v>
      </c>
      <c r="AH188" s="123">
        <v>7.6999999999999996E-4</v>
      </c>
      <c r="AI188" s="123">
        <v>7.6999999999999996E-4</v>
      </c>
      <c r="AJ188" s="123">
        <v>7.6999999999999996E-4</v>
      </c>
      <c r="AK188" s="123">
        <v>3.0848E-2</v>
      </c>
      <c r="AL188" s="123">
        <v>3.0848E-2</v>
      </c>
      <c r="AM188" s="123">
        <v>3.0848E-2</v>
      </c>
      <c r="AN188" s="123">
        <v>7.6999999999999996E-4</v>
      </c>
      <c r="AO188" s="123">
        <v>7.6999999999999996E-4</v>
      </c>
      <c r="AP188" s="123">
        <v>7.6999999999999996E-4</v>
      </c>
      <c r="AQ188" s="123">
        <v>7.6999999999999996E-4</v>
      </c>
      <c r="AR188" s="123">
        <v>7.6999999999999996E-4</v>
      </c>
      <c r="AS188" s="123">
        <v>7.6999999999999996E-4</v>
      </c>
      <c r="AT188" s="123">
        <v>7.6999999999999996E-4</v>
      </c>
      <c r="AU188" s="123">
        <v>1.0529999999999999E-3</v>
      </c>
      <c r="AV188" s="123">
        <v>1.0529999999999999E-3</v>
      </c>
      <c r="AW188" s="123">
        <v>1.0529999999999999E-3</v>
      </c>
      <c r="AX188" s="123">
        <v>1.0529999999999999E-3</v>
      </c>
      <c r="AY188" s="123">
        <v>1.0529999999999999E-3</v>
      </c>
      <c r="AZ188" s="123">
        <v>1.0529999999999999E-3</v>
      </c>
      <c r="BA188" s="124">
        <v>0</v>
      </c>
      <c r="BB188" s="124">
        <v>0</v>
      </c>
      <c r="BC188" s="124">
        <v>0</v>
      </c>
      <c r="BD188" s="124">
        <v>0</v>
      </c>
      <c r="BE188" s="124">
        <v>0</v>
      </c>
      <c r="BF188" s="124">
        <v>0</v>
      </c>
      <c r="BG188" s="124">
        <v>0</v>
      </c>
      <c r="BH188" s="124">
        <v>0</v>
      </c>
      <c r="BI188" s="127">
        <v>-3.0078000000000001E-2</v>
      </c>
      <c r="BJ188" s="124">
        <v>0</v>
      </c>
      <c r="BK188" s="124">
        <v>0</v>
      </c>
      <c r="BL188" s="128">
        <v>3.0078000000000001E-2</v>
      </c>
      <c r="BM188" s="124">
        <v>0</v>
      </c>
      <c r="BN188" s="124">
        <v>0</v>
      </c>
      <c r="BO188" s="124">
        <v>0</v>
      </c>
      <c r="BP188" s="124">
        <v>0</v>
      </c>
      <c r="BQ188" s="124">
        <v>0</v>
      </c>
      <c r="BR188" s="124">
        <v>0</v>
      </c>
      <c r="BS188" s="127">
        <v>-2.8299999999999999E-4</v>
      </c>
      <c r="BT188" s="124">
        <v>0</v>
      </c>
      <c r="BU188" s="124">
        <v>0</v>
      </c>
      <c r="BV188" s="124">
        <v>0</v>
      </c>
      <c r="BW188" s="124">
        <v>0</v>
      </c>
      <c r="BX188" s="124">
        <v>0</v>
      </c>
      <c r="BY188" s="124">
        <v>0</v>
      </c>
      <c r="BZ188" s="123">
        <v>1.1499550000000001E-2</v>
      </c>
      <c r="CA188" s="123">
        <v>1.1499550000000001E-2</v>
      </c>
      <c r="CB188" s="123">
        <v>1.1499550000000001E-2</v>
      </c>
      <c r="CC188" s="123">
        <v>1.1499550000000001E-2</v>
      </c>
      <c r="CD188" s="123">
        <v>1.1499550000000001E-2</v>
      </c>
      <c r="CE188" s="123">
        <v>1.1499550000000001E-2</v>
      </c>
      <c r="CF188" s="123">
        <v>1.1499550000000001E-2</v>
      </c>
      <c r="CG188" s="123">
        <v>1.1499550000000001E-2</v>
      </c>
      <c r="CH188" s="123">
        <v>1.1499550000000001E-2</v>
      </c>
      <c r="CI188" s="123">
        <v>0.46186918999999999</v>
      </c>
      <c r="CJ188" s="123">
        <v>0.47161244000000002</v>
      </c>
      <c r="CK188" s="123">
        <v>0.51561363000000004</v>
      </c>
      <c r="CL188" s="123">
        <v>1.3942889999999999E-2</v>
      </c>
      <c r="CM188" s="123">
        <v>1.3942889999999999E-2</v>
      </c>
      <c r="CN188" s="123">
        <v>1.3942889999999999E-2</v>
      </c>
      <c r="CO188" s="123">
        <v>1.3942889999999999E-2</v>
      </c>
      <c r="CP188" s="123">
        <v>1.3942889999999999E-2</v>
      </c>
      <c r="CQ188" s="123">
        <v>1.3942889999999999E-2</v>
      </c>
      <c r="CR188" s="123">
        <v>1.3942889999999999E-2</v>
      </c>
      <c r="CS188" s="123">
        <v>1.3249510000000001E-2</v>
      </c>
      <c r="CT188" s="123">
        <v>1.3249510000000001E-2</v>
      </c>
      <c r="CU188" s="123">
        <v>1.3249510000000001E-2</v>
      </c>
      <c r="CV188" s="123">
        <v>1.3249510000000001E-2</v>
      </c>
      <c r="CW188" s="123">
        <v>1.3249510000000001E-2</v>
      </c>
      <c r="CX188" s="123">
        <v>1.3249510000000001E-2</v>
      </c>
      <c r="CY188" s="125">
        <v>45930</v>
      </c>
      <c r="CZ188" s="125">
        <v>45930</v>
      </c>
      <c r="DA188" s="125">
        <v>45930</v>
      </c>
      <c r="DB188" s="125">
        <v>45930</v>
      </c>
      <c r="DC188" s="125">
        <v>45930</v>
      </c>
      <c r="DD188" s="125">
        <v>45930</v>
      </c>
      <c r="DE188" s="125">
        <v>45930</v>
      </c>
      <c r="DF188" s="125">
        <v>45930</v>
      </c>
      <c r="DG188" s="125">
        <v>45930</v>
      </c>
      <c r="DH188" s="125">
        <v>45900</v>
      </c>
      <c r="DI188" s="125">
        <v>45869</v>
      </c>
      <c r="DJ188" s="125">
        <v>45838</v>
      </c>
      <c r="DK188" s="125">
        <v>45626</v>
      </c>
      <c r="DL188" s="125">
        <v>45626</v>
      </c>
      <c r="DM188" s="125">
        <v>45626</v>
      </c>
      <c r="DN188" s="125">
        <v>45626</v>
      </c>
      <c r="DO188" s="125">
        <v>45626</v>
      </c>
      <c r="DP188" s="125">
        <v>45626</v>
      </c>
      <c r="DQ188" s="125">
        <v>45626</v>
      </c>
      <c r="DR188" s="125">
        <v>45260</v>
      </c>
      <c r="DS188" s="125">
        <v>45260</v>
      </c>
      <c r="DT188" s="125">
        <v>45260</v>
      </c>
      <c r="DU188" s="125">
        <v>45260</v>
      </c>
      <c r="DV188" s="125">
        <v>45260</v>
      </c>
      <c r="DW188" s="125">
        <v>45260</v>
      </c>
      <c r="DX188" s="126" t="s">
        <v>150</v>
      </c>
      <c r="DY188" s="126" t="s">
        <v>150</v>
      </c>
      <c r="DZ188" s="126" t="s">
        <v>150</v>
      </c>
      <c r="EA188" s="126" t="s">
        <v>150</v>
      </c>
      <c r="EB188" s="126" t="s">
        <v>150</v>
      </c>
      <c r="EC188" s="126" t="s">
        <v>150</v>
      </c>
      <c r="ED188" s="126" t="s">
        <v>150</v>
      </c>
      <c r="EE188" s="126" t="s">
        <v>150</v>
      </c>
      <c r="EF188" s="126" t="s">
        <v>150</v>
      </c>
      <c r="EG188" s="126" t="s">
        <v>150</v>
      </c>
      <c r="EH188" s="126" t="s">
        <v>150</v>
      </c>
      <c r="EI188" s="126" t="s">
        <v>150</v>
      </c>
      <c r="EJ188" s="126" t="s">
        <v>150</v>
      </c>
      <c r="EK188" s="126" t="s">
        <v>150</v>
      </c>
      <c r="EL188" s="126" t="s">
        <v>150</v>
      </c>
      <c r="EM188" s="126" t="s">
        <v>150</v>
      </c>
      <c r="EN188" s="126" t="s">
        <v>150</v>
      </c>
      <c r="EO188" s="126" t="s">
        <v>150</v>
      </c>
      <c r="EP188" s="126" t="s">
        <v>150</v>
      </c>
      <c r="EQ188" s="126" t="s">
        <v>150</v>
      </c>
      <c r="ER188" s="126" t="s">
        <v>150</v>
      </c>
      <c r="ES188" s="126" t="s">
        <v>150</v>
      </c>
      <c r="ET188" s="126" t="s">
        <v>150</v>
      </c>
      <c r="EU188" s="126" t="s">
        <v>150</v>
      </c>
      <c r="EV188" s="126" t="s">
        <v>150</v>
      </c>
      <c r="EW188" s="126" t="s">
        <v>151</v>
      </c>
      <c r="EX188" s="126" t="s">
        <v>152</v>
      </c>
      <c r="EY188" s="123">
        <v>6316.3554275300003</v>
      </c>
      <c r="EZ188" s="126" t="s">
        <v>161</v>
      </c>
      <c r="FA188" s="126" t="s">
        <v>144</v>
      </c>
      <c r="FB188" s="126" t="s">
        <v>144</v>
      </c>
      <c r="FC188" s="126" t="s">
        <v>144</v>
      </c>
      <c r="FD188" s="126" t="s">
        <v>144</v>
      </c>
      <c r="FE188" s="126" t="s">
        <v>144</v>
      </c>
      <c r="FF188" s="126" t="s">
        <v>144</v>
      </c>
      <c r="FG188" s="126" t="s">
        <v>144</v>
      </c>
      <c r="FH188" s="126" t="s">
        <v>144</v>
      </c>
      <c r="FI188" s="126" t="s">
        <v>144</v>
      </c>
      <c r="FJ188" s="126" t="s">
        <v>144</v>
      </c>
      <c r="FK188" s="126" t="s">
        <v>144</v>
      </c>
      <c r="FL188" s="126" t="s">
        <v>144</v>
      </c>
      <c r="FM188" s="126" t="s">
        <v>144</v>
      </c>
      <c r="FN188" s="126" t="s">
        <v>144</v>
      </c>
      <c r="FO188" s="126" t="s">
        <v>144</v>
      </c>
      <c r="FP188" s="126" t="s">
        <v>144</v>
      </c>
      <c r="FQ188" s="126" t="s">
        <v>144</v>
      </c>
      <c r="FR188" s="126" t="s">
        <v>144</v>
      </c>
      <c r="FS188" s="126" t="s">
        <v>144</v>
      </c>
      <c r="FT188" s="126" t="s">
        <v>144</v>
      </c>
      <c r="FU188" s="126" t="s">
        <v>144</v>
      </c>
      <c r="FV188" s="126" t="s">
        <v>144</v>
      </c>
      <c r="FW188" s="126" t="s">
        <v>144</v>
      </c>
      <c r="FX188" s="126" t="s">
        <v>144</v>
      </c>
      <c r="FY188" s="126" t="s">
        <v>144</v>
      </c>
      <c r="FZ188" s="126" t="s">
        <v>458</v>
      </c>
      <c r="GA188" s="126" t="s">
        <v>416</v>
      </c>
    </row>
    <row r="189" spans="1:183" ht="14.25" customHeight="1">
      <c r="A189" s="121">
        <v>187</v>
      </c>
      <c r="B189" s="121" t="s">
        <v>524</v>
      </c>
      <c r="C189" s="122">
        <v>9.9999999999999995E-7</v>
      </c>
      <c r="D189" s="122">
        <v>9.9999999999999995E-7</v>
      </c>
      <c r="E189" s="122">
        <v>9.9999999999999995E-7</v>
      </c>
      <c r="F189" s="121"/>
      <c r="G189" s="121"/>
      <c r="H189" s="121"/>
      <c r="I189" s="121"/>
      <c r="J189" s="121"/>
      <c r="K189" s="121"/>
      <c r="L189" s="121"/>
      <c r="M189" s="121"/>
      <c r="N189" s="121"/>
      <c r="O189" s="121"/>
      <c r="P189" s="121"/>
      <c r="Q189" s="121"/>
      <c r="R189" s="121"/>
      <c r="S189" s="121"/>
      <c r="T189" s="121"/>
      <c r="U189" s="121"/>
      <c r="V189" s="121"/>
      <c r="W189" s="121"/>
      <c r="X189" s="121"/>
      <c r="Y189" s="121"/>
      <c r="Z189" s="121"/>
      <c r="AA189" s="121"/>
      <c r="AB189" s="123">
        <v>5.4600000000000004E-4</v>
      </c>
      <c r="AC189" s="123">
        <v>5.4600000000000004E-4</v>
      </c>
      <c r="AD189" s="123">
        <v>5.4600000000000004E-4</v>
      </c>
      <c r="AE189" s="126"/>
      <c r="AF189" s="126"/>
      <c r="AG189" s="126"/>
      <c r="AH189" s="126"/>
      <c r="AI189" s="126"/>
      <c r="AJ189" s="126"/>
      <c r="AK189" s="126"/>
      <c r="AL189" s="126"/>
      <c r="AM189" s="126"/>
      <c r="AN189" s="126"/>
      <c r="AO189" s="126"/>
      <c r="AP189" s="126"/>
      <c r="AQ189" s="126"/>
      <c r="AR189" s="126"/>
      <c r="AS189" s="126"/>
      <c r="AT189" s="126"/>
      <c r="AU189" s="126"/>
      <c r="AV189" s="126"/>
      <c r="AW189" s="126"/>
      <c r="AX189" s="126"/>
      <c r="AY189" s="126"/>
      <c r="AZ189" s="126"/>
      <c r="BA189" s="124">
        <v>0</v>
      </c>
      <c r="BB189" s="124">
        <v>0</v>
      </c>
      <c r="BC189" s="128">
        <v>5.4600000000000004E-4</v>
      </c>
      <c r="BD189" s="126"/>
      <c r="BE189" s="126"/>
      <c r="BF189" s="126"/>
      <c r="BG189" s="126"/>
      <c r="BH189" s="126"/>
      <c r="BI189" s="126"/>
      <c r="BJ189" s="126"/>
      <c r="BK189" s="126"/>
      <c r="BL189" s="126"/>
      <c r="BM189" s="126"/>
      <c r="BN189" s="126"/>
      <c r="BO189" s="126"/>
      <c r="BP189" s="126"/>
      <c r="BQ189" s="126"/>
      <c r="BR189" s="126"/>
      <c r="BS189" s="126"/>
      <c r="BT189" s="126"/>
      <c r="BU189" s="126"/>
      <c r="BV189" s="126"/>
      <c r="BW189" s="126"/>
      <c r="BX189" s="126"/>
      <c r="BY189" s="126"/>
      <c r="BZ189" s="123">
        <v>7.6307600000000003E-3</v>
      </c>
      <c r="CA189" s="123">
        <v>7.6307600000000003E-3</v>
      </c>
      <c r="CB189" s="123">
        <v>7.0213699999999999E-3</v>
      </c>
      <c r="CC189" s="126"/>
      <c r="CD189" s="126"/>
      <c r="CE189" s="126"/>
      <c r="CF189" s="126"/>
      <c r="CG189" s="126"/>
      <c r="CH189" s="126"/>
      <c r="CI189" s="126"/>
      <c r="CJ189" s="126"/>
      <c r="CK189" s="126"/>
      <c r="CL189" s="126"/>
      <c r="CM189" s="126"/>
      <c r="CN189" s="126"/>
      <c r="CO189" s="126"/>
      <c r="CP189" s="126"/>
      <c r="CQ189" s="126"/>
      <c r="CR189" s="126"/>
      <c r="CS189" s="126"/>
      <c r="CT189" s="126"/>
      <c r="CU189" s="126"/>
      <c r="CV189" s="126"/>
      <c r="CW189" s="126"/>
      <c r="CX189" s="126"/>
      <c r="CY189" s="125">
        <v>46142</v>
      </c>
      <c r="CZ189" s="125">
        <v>46142</v>
      </c>
      <c r="DA189" s="125">
        <v>46112</v>
      </c>
      <c r="DB189" s="126"/>
      <c r="DC189" s="126"/>
      <c r="DD189" s="126"/>
      <c r="DE189" s="126"/>
      <c r="DF189" s="126"/>
      <c r="DG189" s="126"/>
      <c r="DH189" s="126"/>
      <c r="DI189" s="126"/>
      <c r="DJ189" s="126"/>
      <c r="DK189" s="126"/>
      <c r="DL189" s="126"/>
      <c r="DM189" s="126"/>
      <c r="DN189" s="126"/>
      <c r="DO189" s="126"/>
      <c r="DP189" s="126"/>
      <c r="DQ189" s="126"/>
      <c r="DR189" s="126"/>
      <c r="DS189" s="126"/>
      <c r="DT189" s="126"/>
      <c r="DU189" s="126"/>
      <c r="DV189" s="126"/>
      <c r="DW189" s="126"/>
      <c r="DX189" s="126" t="s">
        <v>150</v>
      </c>
      <c r="DY189" s="126" t="s">
        <v>150</v>
      </c>
      <c r="DZ189" s="126" t="s">
        <v>150</v>
      </c>
      <c r="EA189" s="126"/>
      <c r="EB189" s="126"/>
      <c r="EC189" s="126"/>
      <c r="ED189" s="126"/>
      <c r="EE189" s="126"/>
      <c r="EF189" s="126"/>
      <c r="EG189" s="126"/>
      <c r="EH189" s="126"/>
      <c r="EI189" s="126"/>
      <c r="EJ189" s="126"/>
      <c r="EK189" s="126"/>
      <c r="EL189" s="126"/>
      <c r="EM189" s="126"/>
      <c r="EN189" s="126"/>
      <c r="EO189" s="126"/>
      <c r="EP189" s="126"/>
      <c r="EQ189" s="126"/>
      <c r="ER189" s="126"/>
      <c r="ES189" s="126"/>
      <c r="ET189" s="126"/>
      <c r="EU189" s="126"/>
      <c r="EV189" s="126"/>
      <c r="EW189" s="126" t="s">
        <v>151</v>
      </c>
      <c r="EX189" s="126" t="s">
        <v>173</v>
      </c>
      <c r="EY189" s="123">
        <v>120083.69586697999</v>
      </c>
      <c r="EZ189" s="126" t="s">
        <v>153</v>
      </c>
      <c r="FA189" s="126" t="s">
        <v>196</v>
      </c>
      <c r="FB189" s="126" t="s">
        <v>196</v>
      </c>
      <c r="FC189" s="126" t="s">
        <v>196</v>
      </c>
      <c r="FD189" s="126"/>
      <c r="FE189" s="126"/>
      <c r="FF189" s="126"/>
      <c r="FG189" s="126"/>
      <c r="FH189" s="126"/>
      <c r="FI189" s="126"/>
      <c r="FJ189" s="126"/>
      <c r="FK189" s="126"/>
      <c r="FL189" s="126"/>
      <c r="FM189" s="126"/>
      <c r="FN189" s="126"/>
      <c r="FO189" s="126"/>
      <c r="FP189" s="126"/>
      <c r="FQ189" s="126"/>
      <c r="FR189" s="126"/>
      <c r="FS189" s="126"/>
      <c r="FT189" s="126"/>
      <c r="FU189" s="126"/>
      <c r="FV189" s="126"/>
      <c r="FW189" s="126"/>
      <c r="FX189" s="126"/>
      <c r="FY189" s="126"/>
      <c r="FZ189" s="126" t="s">
        <v>444</v>
      </c>
      <c r="GA189" s="126" t="s">
        <v>404</v>
      </c>
    </row>
    <row r="190" spans="1:183" ht="14.25" customHeight="1">
      <c r="A190" s="121">
        <v>188</v>
      </c>
      <c r="B190" s="121" t="s">
        <v>321</v>
      </c>
      <c r="C190" s="122">
        <v>0</v>
      </c>
      <c r="D190" s="122">
        <v>0</v>
      </c>
      <c r="E190" s="122">
        <v>0</v>
      </c>
      <c r="F190" s="122">
        <v>0</v>
      </c>
      <c r="G190" s="122">
        <v>0</v>
      </c>
      <c r="H190" s="122">
        <v>0</v>
      </c>
      <c r="I190" s="122">
        <v>0</v>
      </c>
      <c r="J190" s="122">
        <v>0</v>
      </c>
      <c r="K190" s="122">
        <v>0</v>
      </c>
      <c r="L190" s="122">
        <v>0</v>
      </c>
      <c r="M190" s="122">
        <v>1.9999999999999999E-6</v>
      </c>
      <c r="N190" s="122">
        <v>1.9999999999999999E-6</v>
      </c>
      <c r="O190" s="122">
        <v>1.9999999999999999E-6</v>
      </c>
      <c r="P190" s="122">
        <v>1.9999999999999999E-6</v>
      </c>
      <c r="Q190" s="122">
        <v>0</v>
      </c>
      <c r="R190" s="122">
        <v>0</v>
      </c>
      <c r="S190" s="122">
        <v>0</v>
      </c>
      <c r="T190" s="122">
        <v>0</v>
      </c>
      <c r="U190" s="122">
        <v>0</v>
      </c>
      <c r="V190" s="122">
        <v>0</v>
      </c>
      <c r="W190" s="122">
        <v>0</v>
      </c>
      <c r="X190" s="122">
        <v>0</v>
      </c>
      <c r="Y190" s="122">
        <v>0</v>
      </c>
      <c r="Z190" s="121"/>
      <c r="AA190" s="121"/>
      <c r="AB190" s="123">
        <v>3.4499999999999998E-4</v>
      </c>
      <c r="AC190" s="123">
        <v>3.4499999999999998E-4</v>
      </c>
      <c r="AD190" s="123">
        <v>3.4499999999999998E-4</v>
      </c>
      <c r="AE190" s="123">
        <v>3.4499999999999998E-4</v>
      </c>
      <c r="AF190" s="123">
        <v>3.4499999999999998E-4</v>
      </c>
      <c r="AG190" s="123">
        <v>3.4499999999999998E-4</v>
      </c>
      <c r="AH190" s="123">
        <v>3.4499999999999998E-4</v>
      </c>
      <c r="AI190" s="123">
        <v>0</v>
      </c>
      <c r="AJ190" s="123">
        <v>0</v>
      </c>
      <c r="AK190" s="123">
        <v>0</v>
      </c>
      <c r="AL190" s="123">
        <v>1.224E-3</v>
      </c>
      <c r="AM190" s="123">
        <v>1.224E-3</v>
      </c>
      <c r="AN190" s="123">
        <v>1.224E-3</v>
      </c>
      <c r="AO190" s="123">
        <v>1.224E-3</v>
      </c>
      <c r="AP190" s="123">
        <v>6.8999999999999997E-5</v>
      </c>
      <c r="AQ190" s="123">
        <v>6.8999999999999997E-5</v>
      </c>
      <c r="AR190" s="123">
        <v>6.8999999999999997E-5</v>
      </c>
      <c r="AS190" s="123">
        <v>6.8999999999999997E-5</v>
      </c>
      <c r="AT190" s="123">
        <v>6.8999999999999997E-5</v>
      </c>
      <c r="AU190" s="123">
        <v>6.8999999999999997E-5</v>
      </c>
      <c r="AV190" s="123">
        <v>6.8999999999999997E-5</v>
      </c>
      <c r="AW190" s="123">
        <v>6.8999999999999997E-5</v>
      </c>
      <c r="AX190" s="123">
        <v>6.8999999999999997E-5</v>
      </c>
      <c r="AY190" s="126"/>
      <c r="AZ190" s="126"/>
      <c r="BA190" s="124">
        <v>0</v>
      </c>
      <c r="BB190" s="124">
        <v>0</v>
      </c>
      <c r="BC190" s="124">
        <v>0</v>
      </c>
      <c r="BD190" s="124">
        <v>0</v>
      </c>
      <c r="BE190" s="124">
        <v>0</v>
      </c>
      <c r="BF190" s="124">
        <v>0</v>
      </c>
      <c r="BG190" s="128">
        <v>3.4499999999999998E-4</v>
      </c>
      <c r="BH190" s="124">
        <v>0</v>
      </c>
      <c r="BI190" s="124">
        <v>0</v>
      </c>
      <c r="BJ190" s="127">
        <v>-1.224E-3</v>
      </c>
      <c r="BK190" s="124">
        <v>0</v>
      </c>
      <c r="BL190" s="124">
        <v>0</v>
      </c>
      <c r="BM190" s="124">
        <v>0</v>
      </c>
      <c r="BN190" s="128">
        <v>1.155E-3</v>
      </c>
      <c r="BO190" s="124">
        <v>0</v>
      </c>
      <c r="BP190" s="124">
        <v>0</v>
      </c>
      <c r="BQ190" s="124">
        <v>0</v>
      </c>
      <c r="BR190" s="124">
        <v>0</v>
      </c>
      <c r="BS190" s="124">
        <v>0</v>
      </c>
      <c r="BT190" s="124">
        <v>0</v>
      </c>
      <c r="BU190" s="124">
        <v>0</v>
      </c>
      <c r="BV190" s="124">
        <v>0</v>
      </c>
      <c r="BW190" s="128">
        <v>6.8999999999999997E-5</v>
      </c>
      <c r="BX190" s="126"/>
      <c r="BY190" s="126"/>
      <c r="BZ190" s="123">
        <v>5.6052599999999999E-3</v>
      </c>
      <c r="CA190" s="123">
        <v>5.6052599999999999E-3</v>
      </c>
      <c r="CB190" s="123">
        <v>5.6052599999999999E-3</v>
      </c>
      <c r="CC190" s="123">
        <v>5.6052599999999999E-3</v>
      </c>
      <c r="CD190" s="123">
        <v>5.6052599999999999E-3</v>
      </c>
      <c r="CE190" s="123">
        <v>5.6052599999999999E-3</v>
      </c>
      <c r="CF190" s="123">
        <v>5.6052599999999999E-3</v>
      </c>
      <c r="CG190" s="123">
        <v>0</v>
      </c>
      <c r="CH190" s="123">
        <v>0</v>
      </c>
      <c r="CI190" s="123">
        <v>0</v>
      </c>
      <c r="CJ190" s="123">
        <v>1.8712840000000001E-2</v>
      </c>
      <c r="CK190" s="123">
        <v>2.045874E-2</v>
      </c>
      <c r="CL190" s="123">
        <v>2.178921E-2</v>
      </c>
      <c r="CM190" s="123">
        <v>2.2486559999999999E-2</v>
      </c>
      <c r="CN190" s="123">
        <v>1.2469899999999999E-3</v>
      </c>
      <c r="CO190" s="123">
        <v>1.2469899999999999E-3</v>
      </c>
      <c r="CP190" s="123">
        <v>1.2469899999999999E-3</v>
      </c>
      <c r="CQ190" s="123">
        <v>1.2469899999999999E-3</v>
      </c>
      <c r="CR190" s="123">
        <v>1.2469899999999999E-3</v>
      </c>
      <c r="CS190" s="123">
        <v>1.2469899999999999E-3</v>
      </c>
      <c r="CT190" s="123">
        <v>1.1651000000000001E-3</v>
      </c>
      <c r="CU190" s="123">
        <v>1.1651000000000001E-3</v>
      </c>
      <c r="CV190" s="123">
        <v>1.1651000000000001E-3</v>
      </c>
      <c r="CW190" s="126"/>
      <c r="CX190" s="126"/>
      <c r="CY190" s="125">
        <v>45991</v>
      </c>
      <c r="CZ190" s="125">
        <v>45991</v>
      </c>
      <c r="DA190" s="125">
        <v>45991</v>
      </c>
      <c r="DB190" s="125">
        <v>45991</v>
      </c>
      <c r="DC190" s="125">
        <v>45991</v>
      </c>
      <c r="DD190" s="125">
        <v>45991</v>
      </c>
      <c r="DE190" s="125">
        <v>45991</v>
      </c>
      <c r="DF190" s="125">
        <v>45900</v>
      </c>
      <c r="DG190" s="125">
        <v>45900</v>
      </c>
      <c r="DH190" s="125">
        <v>45900</v>
      </c>
      <c r="DI190" s="125">
        <v>45869</v>
      </c>
      <c r="DJ190" s="125">
        <v>45838</v>
      </c>
      <c r="DK190" s="125">
        <v>45808</v>
      </c>
      <c r="DL190" s="125">
        <v>45777</v>
      </c>
      <c r="DM190" s="125">
        <v>45596</v>
      </c>
      <c r="DN190" s="125">
        <v>45596</v>
      </c>
      <c r="DO190" s="125">
        <v>45596</v>
      </c>
      <c r="DP190" s="125">
        <v>45596</v>
      </c>
      <c r="DQ190" s="125">
        <v>45596</v>
      </c>
      <c r="DR190" s="125">
        <v>45596</v>
      </c>
      <c r="DS190" s="125">
        <v>45504</v>
      </c>
      <c r="DT190" s="125">
        <v>45504</v>
      </c>
      <c r="DU190" s="125">
        <v>45504</v>
      </c>
      <c r="DV190" s="126"/>
      <c r="DW190" s="126"/>
      <c r="DX190" s="126" t="s">
        <v>150</v>
      </c>
      <c r="DY190" s="126" t="s">
        <v>150</v>
      </c>
      <c r="DZ190" s="126" t="s">
        <v>150</v>
      </c>
      <c r="EA190" s="126" t="s">
        <v>150</v>
      </c>
      <c r="EB190" s="126" t="s">
        <v>150</v>
      </c>
      <c r="EC190" s="126" t="s">
        <v>150</v>
      </c>
      <c r="ED190" s="126" t="s">
        <v>150</v>
      </c>
      <c r="EE190" s="126" t="s">
        <v>150</v>
      </c>
      <c r="EF190" s="126" t="s">
        <v>150</v>
      </c>
      <c r="EG190" s="126" t="s">
        <v>150</v>
      </c>
      <c r="EH190" s="126" t="s">
        <v>150</v>
      </c>
      <c r="EI190" s="126" t="s">
        <v>150</v>
      </c>
      <c r="EJ190" s="126" t="s">
        <v>150</v>
      </c>
      <c r="EK190" s="126" t="s">
        <v>150</v>
      </c>
      <c r="EL190" s="126" t="s">
        <v>150</v>
      </c>
      <c r="EM190" s="126" t="s">
        <v>150</v>
      </c>
      <c r="EN190" s="126" t="s">
        <v>150</v>
      </c>
      <c r="EO190" s="126" t="s">
        <v>150</v>
      </c>
      <c r="EP190" s="126" t="s">
        <v>150</v>
      </c>
      <c r="EQ190" s="126" t="s">
        <v>150</v>
      </c>
      <c r="ER190" s="126" t="s">
        <v>150</v>
      </c>
      <c r="ES190" s="126" t="s">
        <v>150</v>
      </c>
      <c r="ET190" s="126" t="s">
        <v>150</v>
      </c>
      <c r="EU190" s="126"/>
      <c r="EV190" s="126"/>
      <c r="EW190" s="126" t="s">
        <v>151</v>
      </c>
      <c r="EX190" s="126" t="s">
        <v>173</v>
      </c>
      <c r="EY190" s="123">
        <v>21803.934040759999</v>
      </c>
      <c r="EZ190" s="126" t="s">
        <v>175</v>
      </c>
      <c r="FA190" s="126" t="s">
        <v>157</v>
      </c>
      <c r="FB190" s="126" t="s">
        <v>157</v>
      </c>
      <c r="FC190" s="126" t="s">
        <v>157</v>
      </c>
      <c r="FD190" s="126" t="s">
        <v>157</v>
      </c>
      <c r="FE190" s="126" t="s">
        <v>157</v>
      </c>
      <c r="FF190" s="126" t="s">
        <v>157</v>
      </c>
      <c r="FG190" s="126" t="s">
        <v>157</v>
      </c>
      <c r="FH190" s="126" t="s">
        <v>196</v>
      </c>
      <c r="FI190" s="126" t="s">
        <v>196</v>
      </c>
      <c r="FJ190" s="126" t="s">
        <v>196</v>
      </c>
      <c r="FK190" s="126" t="s">
        <v>196</v>
      </c>
      <c r="FL190" s="126" t="s">
        <v>196</v>
      </c>
      <c r="FM190" s="126" t="s">
        <v>196</v>
      </c>
      <c r="FN190" s="126" t="s">
        <v>196</v>
      </c>
      <c r="FO190" s="126" t="s">
        <v>196</v>
      </c>
      <c r="FP190" s="126" t="s">
        <v>157</v>
      </c>
      <c r="FQ190" s="126" t="s">
        <v>157</v>
      </c>
      <c r="FR190" s="126" t="s">
        <v>157</v>
      </c>
      <c r="FS190" s="126" t="s">
        <v>196</v>
      </c>
      <c r="FT190" s="126" t="s">
        <v>157</v>
      </c>
      <c r="FU190" s="126" t="s">
        <v>157</v>
      </c>
      <c r="FV190" s="126" t="s">
        <v>157</v>
      </c>
      <c r="FW190" s="126" t="s">
        <v>157</v>
      </c>
      <c r="FX190" s="126"/>
      <c r="FY190" s="126"/>
      <c r="FZ190" s="126" t="s">
        <v>247</v>
      </c>
      <c r="GA190" s="126" t="s">
        <v>163</v>
      </c>
    </row>
    <row r="191" spans="1:183" ht="14.25" customHeight="1">
      <c r="A191" s="121">
        <v>189</v>
      </c>
      <c r="B191" s="121" t="s">
        <v>525</v>
      </c>
      <c r="C191" s="122">
        <v>0</v>
      </c>
      <c r="D191" s="122">
        <v>0</v>
      </c>
      <c r="E191" s="122">
        <v>0</v>
      </c>
      <c r="F191" s="122">
        <v>0</v>
      </c>
      <c r="G191" s="122">
        <v>0</v>
      </c>
      <c r="H191" s="122">
        <v>0</v>
      </c>
      <c r="I191" s="122">
        <v>0</v>
      </c>
      <c r="J191" s="122">
        <v>5.1999999999999997E-5</v>
      </c>
      <c r="K191" s="122">
        <v>5.1999999999999997E-5</v>
      </c>
      <c r="L191" s="122">
        <v>5.1999999999999997E-5</v>
      </c>
      <c r="M191" s="122">
        <v>5.1999999999999997E-5</v>
      </c>
      <c r="N191" s="122">
        <v>5.1999999999999997E-5</v>
      </c>
      <c r="O191" s="122">
        <v>5.1999999999999997E-5</v>
      </c>
      <c r="P191" s="122">
        <v>5.1999999999999997E-5</v>
      </c>
      <c r="Q191" s="122">
        <v>5.1999999999999997E-5</v>
      </c>
      <c r="R191" s="122">
        <v>5.1999999999999997E-5</v>
      </c>
      <c r="S191" s="122">
        <v>5.1999999999999997E-5</v>
      </c>
      <c r="T191" s="122">
        <v>5.1999999999999997E-5</v>
      </c>
      <c r="U191" s="122">
        <v>5.1999999999999997E-5</v>
      </c>
      <c r="V191" s="122">
        <v>5.1999999999999997E-5</v>
      </c>
      <c r="W191" s="122">
        <v>5.1999999999999997E-5</v>
      </c>
      <c r="X191" s="122">
        <v>6.0999999999999999E-5</v>
      </c>
      <c r="Y191" s="122">
        <v>5.5000000000000002E-5</v>
      </c>
      <c r="Z191" s="122">
        <v>4.5000000000000003E-5</v>
      </c>
      <c r="AA191" s="122">
        <v>4.5000000000000003E-5</v>
      </c>
      <c r="AB191" s="123">
        <v>2.7999999999999998E-4</v>
      </c>
      <c r="AC191" s="123">
        <v>2.7999999999999998E-4</v>
      </c>
      <c r="AD191" s="123">
        <v>2.7999999999999998E-4</v>
      </c>
      <c r="AE191" s="123">
        <v>2.7999999999999998E-4</v>
      </c>
      <c r="AF191" s="123">
        <v>2.7999999999999998E-4</v>
      </c>
      <c r="AG191" s="123">
        <v>2.7999999999999998E-4</v>
      </c>
      <c r="AH191" s="123">
        <v>2.7999999999999998E-4</v>
      </c>
      <c r="AI191" s="123">
        <v>3.7622999999999997E-2</v>
      </c>
      <c r="AJ191" s="123">
        <v>3.7622999999999997E-2</v>
      </c>
      <c r="AK191" s="123">
        <v>3.7622999999999997E-2</v>
      </c>
      <c r="AL191" s="123">
        <v>3.7622999999999997E-2</v>
      </c>
      <c r="AM191" s="123">
        <v>3.7622999999999997E-2</v>
      </c>
      <c r="AN191" s="123">
        <v>3.7622999999999997E-2</v>
      </c>
      <c r="AO191" s="123">
        <v>3.7622999999999997E-2</v>
      </c>
      <c r="AP191" s="123">
        <v>3.7622999999999997E-2</v>
      </c>
      <c r="AQ191" s="123">
        <v>3.7622999999999997E-2</v>
      </c>
      <c r="AR191" s="123">
        <v>3.7622999999999997E-2</v>
      </c>
      <c r="AS191" s="123">
        <v>3.7622999999999997E-2</v>
      </c>
      <c r="AT191" s="123">
        <v>3.7622999999999997E-2</v>
      </c>
      <c r="AU191" s="123">
        <v>3.7622999999999997E-2</v>
      </c>
      <c r="AV191" s="123">
        <v>3.7622999999999997E-2</v>
      </c>
      <c r="AW191" s="123">
        <v>4.4503000000000001E-2</v>
      </c>
      <c r="AX191" s="123">
        <v>3.9817999999999999E-2</v>
      </c>
      <c r="AY191" s="123">
        <v>3.2534E-2</v>
      </c>
      <c r="AZ191" s="123">
        <v>3.2534E-2</v>
      </c>
      <c r="BA191" s="124">
        <v>0</v>
      </c>
      <c r="BB191" s="124">
        <v>0</v>
      </c>
      <c r="BC191" s="124">
        <v>0</v>
      </c>
      <c r="BD191" s="124">
        <v>0</v>
      </c>
      <c r="BE191" s="124">
        <v>0</v>
      </c>
      <c r="BF191" s="124">
        <v>0</v>
      </c>
      <c r="BG191" s="127">
        <v>-3.7343000000000001E-2</v>
      </c>
      <c r="BH191" s="124">
        <v>0</v>
      </c>
      <c r="BI191" s="124">
        <v>0</v>
      </c>
      <c r="BJ191" s="124">
        <v>0</v>
      </c>
      <c r="BK191" s="124">
        <v>0</v>
      </c>
      <c r="BL191" s="124">
        <v>0</v>
      </c>
      <c r="BM191" s="124">
        <v>0</v>
      </c>
      <c r="BN191" s="124">
        <v>0</v>
      </c>
      <c r="BO191" s="124">
        <v>0</v>
      </c>
      <c r="BP191" s="124">
        <v>0</v>
      </c>
      <c r="BQ191" s="124">
        <v>0</v>
      </c>
      <c r="BR191" s="124">
        <v>0</v>
      </c>
      <c r="BS191" s="124">
        <v>0</v>
      </c>
      <c r="BT191" s="124">
        <v>0</v>
      </c>
      <c r="BU191" s="127">
        <v>-6.8799999999999998E-3</v>
      </c>
      <c r="BV191" s="128">
        <v>4.6849999999999999E-3</v>
      </c>
      <c r="BW191" s="128">
        <v>7.2839999999999997E-3</v>
      </c>
      <c r="BX191" s="124">
        <v>0</v>
      </c>
      <c r="BY191" s="128">
        <v>1.3198E-2</v>
      </c>
      <c r="BZ191" s="123">
        <v>4.2498800000000002E-3</v>
      </c>
      <c r="CA191" s="123">
        <v>4.2498800000000002E-3</v>
      </c>
      <c r="CB191" s="123">
        <v>4.2498800000000002E-3</v>
      </c>
      <c r="CC191" s="123">
        <v>4.2498800000000002E-3</v>
      </c>
      <c r="CD191" s="123">
        <v>4.1571200000000003E-3</v>
      </c>
      <c r="CE191" s="123">
        <v>4.5040699999999998E-3</v>
      </c>
      <c r="CF191" s="123">
        <v>4.5491999999999998E-3</v>
      </c>
      <c r="CG191" s="123">
        <v>0.71418789999999999</v>
      </c>
      <c r="CH191" s="123">
        <v>0.71418789999999999</v>
      </c>
      <c r="CI191" s="123">
        <v>0.71418789999999999</v>
      </c>
      <c r="CJ191" s="123">
        <v>0.71418789999999999</v>
      </c>
      <c r="CK191" s="123">
        <v>0.71418789999999999</v>
      </c>
      <c r="CL191" s="123">
        <v>0.71418789999999999</v>
      </c>
      <c r="CM191" s="123">
        <v>0.71418789999999999</v>
      </c>
      <c r="CN191" s="123">
        <v>0.71418789999999999</v>
      </c>
      <c r="CO191" s="123">
        <v>0.71418789999999999</v>
      </c>
      <c r="CP191" s="123">
        <v>0.71418789999999999</v>
      </c>
      <c r="CQ191" s="123">
        <v>0.71418789999999999</v>
      </c>
      <c r="CR191" s="123">
        <v>0.71418789999999999</v>
      </c>
      <c r="CS191" s="123">
        <v>0.71418789999999999</v>
      </c>
      <c r="CT191" s="123">
        <v>0.71418789999999999</v>
      </c>
      <c r="CU191" s="123">
        <v>0.78234583000000002</v>
      </c>
      <c r="CV191" s="123">
        <v>0.67234548999999999</v>
      </c>
      <c r="CW191" s="123">
        <v>0.45214710000000002</v>
      </c>
      <c r="CX191" s="123">
        <v>0.45214710000000002</v>
      </c>
      <c r="CY191" s="125">
        <v>46081</v>
      </c>
      <c r="CZ191" s="125">
        <v>46081</v>
      </c>
      <c r="DA191" s="125">
        <v>46081</v>
      </c>
      <c r="DB191" s="125">
        <v>46081</v>
      </c>
      <c r="DC191" s="125">
        <v>46053</v>
      </c>
      <c r="DD191" s="125">
        <v>46022</v>
      </c>
      <c r="DE191" s="125">
        <v>45991</v>
      </c>
      <c r="DF191" s="125">
        <v>45565</v>
      </c>
      <c r="DG191" s="125">
        <v>45565</v>
      </c>
      <c r="DH191" s="125">
        <v>45565</v>
      </c>
      <c r="DI191" s="125">
        <v>45565</v>
      </c>
      <c r="DJ191" s="125">
        <v>45565</v>
      </c>
      <c r="DK191" s="125">
        <v>45565</v>
      </c>
      <c r="DL191" s="125">
        <v>45565</v>
      </c>
      <c r="DM191" s="125">
        <v>45565</v>
      </c>
      <c r="DN191" s="125">
        <v>45565</v>
      </c>
      <c r="DO191" s="125">
        <v>45565</v>
      </c>
      <c r="DP191" s="125">
        <v>45565</v>
      </c>
      <c r="DQ191" s="125">
        <v>45565</v>
      </c>
      <c r="DR191" s="125">
        <v>45565</v>
      </c>
      <c r="DS191" s="125">
        <v>45565</v>
      </c>
      <c r="DT191" s="125">
        <v>45535</v>
      </c>
      <c r="DU191" s="125">
        <v>45504</v>
      </c>
      <c r="DV191" s="125">
        <v>45443</v>
      </c>
      <c r="DW191" s="125">
        <v>45443</v>
      </c>
      <c r="DX191" s="126" t="s">
        <v>150</v>
      </c>
      <c r="DY191" s="126" t="s">
        <v>150</v>
      </c>
      <c r="DZ191" s="126" t="s">
        <v>150</v>
      </c>
      <c r="EA191" s="126" t="s">
        <v>150</v>
      </c>
      <c r="EB191" s="126" t="s">
        <v>150</v>
      </c>
      <c r="EC191" s="126" t="s">
        <v>150</v>
      </c>
      <c r="ED191" s="126" t="s">
        <v>150</v>
      </c>
      <c r="EE191" s="126" t="s">
        <v>150</v>
      </c>
      <c r="EF191" s="126" t="s">
        <v>150</v>
      </c>
      <c r="EG191" s="126" t="s">
        <v>150</v>
      </c>
      <c r="EH191" s="126" t="s">
        <v>150</v>
      </c>
      <c r="EI191" s="126" t="s">
        <v>150</v>
      </c>
      <c r="EJ191" s="126" t="s">
        <v>150</v>
      </c>
      <c r="EK191" s="126" t="s">
        <v>150</v>
      </c>
      <c r="EL191" s="126" t="s">
        <v>150</v>
      </c>
      <c r="EM191" s="126" t="s">
        <v>150</v>
      </c>
      <c r="EN191" s="126" t="s">
        <v>150</v>
      </c>
      <c r="EO191" s="126" t="s">
        <v>150</v>
      </c>
      <c r="EP191" s="126" t="s">
        <v>150</v>
      </c>
      <c r="EQ191" s="126" t="s">
        <v>150</v>
      </c>
      <c r="ER191" s="126" t="s">
        <v>150</v>
      </c>
      <c r="ES191" s="126" t="s">
        <v>150</v>
      </c>
      <c r="ET191" s="126" t="s">
        <v>150</v>
      </c>
      <c r="EU191" s="126" t="s">
        <v>150</v>
      </c>
      <c r="EV191" s="126" t="s">
        <v>150</v>
      </c>
      <c r="EW191" s="126" t="s">
        <v>151</v>
      </c>
      <c r="EX191" s="126" t="s">
        <v>173</v>
      </c>
      <c r="EY191" s="123">
        <v>69258.320343939995</v>
      </c>
      <c r="EZ191" s="126" t="s">
        <v>153</v>
      </c>
      <c r="FA191" s="126" t="s">
        <v>196</v>
      </c>
      <c r="FB191" s="126" t="s">
        <v>196</v>
      </c>
      <c r="FC191" s="126" t="s">
        <v>196</v>
      </c>
      <c r="FD191" s="126" t="s">
        <v>196</v>
      </c>
      <c r="FE191" s="126" t="s">
        <v>196</v>
      </c>
      <c r="FF191" s="126" t="s">
        <v>196</v>
      </c>
      <c r="FG191" s="126" t="s">
        <v>157</v>
      </c>
      <c r="FH191" s="126" t="s">
        <v>157</v>
      </c>
      <c r="FI191" s="126" t="s">
        <v>196</v>
      </c>
      <c r="FJ191" s="126" t="s">
        <v>196</v>
      </c>
      <c r="FK191" s="126" t="s">
        <v>196</v>
      </c>
      <c r="FL191" s="126" t="s">
        <v>196</v>
      </c>
      <c r="FM191" s="126" t="s">
        <v>157</v>
      </c>
      <c r="FN191" s="126" t="s">
        <v>157</v>
      </c>
      <c r="FO191" s="126" t="s">
        <v>157</v>
      </c>
      <c r="FP191" s="126" t="s">
        <v>157</v>
      </c>
      <c r="FQ191" s="126" t="s">
        <v>157</v>
      </c>
      <c r="FR191" s="126" t="s">
        <v>157</v>
      </c>
      <c r="FS191" s="126" t="s">
        <v>157</v>
      </c>
      <c r="FT191" s="126" t="s">
        <v>157</v>
      </c>
      <c r="FU191" s="126" t="s">
        <v>157</v>
      </c>
      <c r="FV191" s="126" t="s">
        <v>157</v>
      </c>
      <c r="FW191" s="126" t="s">
        <v>157</v>
      </c>
      <c r="FX191" s="126" t="s">
        <v>157</v>
      </c>
      <c r="FY191" s="126" t="s">
        <v>157</v>
      </c>
      <c r="FZ191" s="126" t="s">
        <v>332</v>
      </c>
      <c r="GA191" s="126" t="s">
        <v>333</v>
      </c>
    </row>
    <row r="192" spans="1:183" ht="14.25" customHeight="1">
      <c r="A192" s="121">
        <v>190</v>
      </c>
      <c r="B192" s="121" t="s">
        <v>322</v>
      </c>
      <c r="C192" s="122">
        <v>0</v>
      </c>
      <c r="D192" s="122">
        <v>0</v>
      </c>
      <c r="E192" s="122">
        <v>0</v>
      </c>
      <c r="F192" s="122">
        <v>0</v>
      </c>
      <c r="G192" s="122">
        <v>0</v>
      </c>
      <c r="H192" s="122">
        <v>0</v>
      </c>
      <c r="I192" s="122">
        <v>0</v>
      </c>
      <c r="J192" s="122">
        <v>0</v>
      </c>
      <c r="K192" s="122">
        <v>9.9999999999999995E-7</v>
      </c>
      <c r="L192" s="122">
        <v>9.9999999999999995E-7</v>
      </c>
      <c r="M192" s="121"/>
      <c r="N192" s="121"/>
      <c r="O192" s="121"/>
      <c r="P192" s="121"/>
      <c r="Q192" s="121"/>
      <c r="R192" s="121"/>
      <c r="S192" s="121"/>
      <c r="T192" s="121"/>
      <c r="U192" s="121"/>
      <c r="V192" s="121"/>
      <c r="W192" s="121"/>
      <c r="X192" s="121"/>
      <c r="Y192" s="121"/>
      <c r="Z192" s="121"/>
      <c r="AA192" s="121"/>
      <c r="AB192" s="123">
        <v>2.6699999999999998E-4</v>
      </c>
      <c r="AC192" s="123">
        <v>2.6699999999999998E-4</v>
      </c>
      <c r="AD192" s="123">
        <v>2.6699999999999998E-4</v>
      </c>
      <c r="AE192" s="123">
        <v>2.6699999999999998E-4</v>
      </c>
      <c r="AF192" s="123">
        <v>2.6699999999999998E-4</v>
      </c>
      <c r="AG192" s="123">
        <v>2.6699999999999998E-4</v>
      </c>
      <c r="AH192" s="123">
        <v>2.6699999999999998E-4</v>
      </c>
      <c r="AI192" s="123">
        <v>2.6699999999999998E-4</v>
      </c>
      <c r="AJ192" s="123">
        <v>5.2300000000000003E-4</v>
      </c>
      <c r="AK192" s="123">
        <v>5.2300000000000003E-4</v>
      </c>
      <c r="AL192" s="126"/>
      <c r="AM192" s="126"/>
      <c r="AN192" s="126"/>
      <c r="AO192" s="126"/>
      <c r="AP192" s="126"/>
      <c r="AQ192" s="126"/>
      <c r="AR192" s="126"/>
      <c r="AS192" s="126"/>
      <c r="AT192" s="126"/>
      <c r="AU192" s="126"/>
      <c r="AV192" s="126"/>
      <c r="AW192" s="126"/>
      <c r="AX192" s="126"/>
      <c r="AY192" s="126"/>
      <c r="AZ192" s="126"/>
      <c r="BA192" s="124">
        <v>0</v>
      </c>
      <c r="BB192" s="124">
        <v>0</v>
      </c>
      <c r="BC192" s="124">
        <v>0</v>
      </c>
      <c r="BD192" s="124">
        <v>0</v>
      </c>
      <c r="BE192" s="124">
        <v>0</v>
      </c>
      <c r="BF192" s="124">
        <v>0</v>
      </c>
      <c r="BG192" s="124">
        <v>0</v>
      </c>
      <c r="BH192" s="127">
        <v>-2.5599999999999999E-4</v>
      </c>
      <c r="BI192" s="124">
        <v>0</v>
      </c>
      <c r="BJ192" s="128">
        <v>5.2300000000000003E-4</v>
      </c>
      <c r="BK192" s="126"/>
      <c r="BL192" s="126"/>
      <c r="BM192" s="126"/>
      <c r="BN192" s="126"/>
      <c r="BO192" s="126"/>
      <c r="BP192" s="126"/>
      <c r="BQ192" s="126"/>
      <c r="BR192" s="126"/>
      <c r="BS192" s="126"/>
      <c r="BT192" s="126"/>
      <c r="BU192" s="126"/>
      <c r="BV192" s="126"/>
      <c r="BW192" s="126"/>
      <c r="BX192" s="126"/>
      <c r="BY192" s="126"/>
      <c r="BZ192" s="123">
        <v>4.3133399999999997E-3</v>
      </c>
      <c r="CA192" s="123">
        <v>4.3133399999999997E-3</v>
      </c>
      <c r="CB192" s="123">
        <v>4.3133399999999997E-3</v>
      </c>
      <c r="CC192" s="123">
        <v>4.3133399999999997E-3</v>
      </c>
      <c r="CD192" s="123">
        <v>4.3133399999999997E-3</v>
      </c>
      <c r="CE192" s="123">
        <v>4.3133399999999997E-3</v>
      </c>
      <c r="CF192" s="123">
        <v>4.3133399999999997E-3</v>
      </c>
      <c r="CG192" s="123">
        <v>4.3133399999999997E-3</v>
      </c>
      <c r="CH192" s="123">
        <v>7.8305800000000002E-3</v>
      </c>
      <c r="CI192" s="123">
        <v>7.8305800000000002E-3</v>
      </c>
      <c r="CJ192" s="126"/>
      <c r="CK192" s="126"/>
      <c r="CL192" s="126"/>
      <c r="CM192" s="126"/>
      <c r="CN192" s="126"/>
      <c r="CO192" s="126"/>
      <c r="CP192" s="126"/>
      <c r="CQ192" s="126"/>
      <c r="CR192" s="126"/>
      <c r="CS192" s="126"/>
      <c r="CT192" s="126"/>
      <c r="CU192" s="126"/>
      <c r="CV192" s="126"/>
      <c r="CW192" s="126"/>
      <c r="CX192" s="126"/>
      <c r="CY192" s="125">
        <v>45961</v>
      </c>
      <c r="CZ192" s="125">
        <v>45961</v>
      </c>
      <c r="DA192" s="125">
        <v>45961</v>
      </c>
      <c r="DB192" s="125">
        <v>45961</v>
      </c>
      <c r="DC192" s="125">
        <v>45961</v>
      </c>
      <c r="DD192" s="125">
        <v>45961</v>
      </c>
      <c r="DE192" s="125">
        <v>45961</v>
      </c>
      <c r="DF192" s="125">
        <v>45961</v>
      </c>
      <c r="DG192" s="125">
        <v>45900</v>
      </c>
      <c r="DH192" s="125">
        <v>45900</v>
      </c>
      <c r="DI192" s="126"/>
      <c r="DJ192" s="126"/>
      <c r="DK192" s="126"/>
      <c r="DL192" s="126"/>
      <c r="DM192" s="126"/>
      <c r="DN192" s="126"/>
      <c r="DO192" s="126"/>
      <c r="DP192" s="126"/>
      <c r="DQ192" s="126"/>
      <c r="DR192" s="126"/>
      <c r="DS192" s="126"/>
      <c r="DT192" s="126"/>
      <c r="DU192" s="126"/>
      <c r="DV192" s="126"/>
      <c r="DW192" s="126"/>
      <c r="DX192" s="126" t="s">
        <v>150</v>
      </c>
      <c r="DY192" s="126" t="s">
        <v>150</v>
      </c>
      <c r="DZ192" s="126" t="s">
        <v>150</v>
      </c>
      <c r="EA192" s="126" t="s">
        <v>150</v>
      </c>
      <c r="EB192" s="126" t="s">
        <v>150</v>
      </c>
      <c r="EC192" s="126" t="s">
        <v>150</v>
      </c>
      <c r="ED192" s="126" t="s">
        <v>150</v>
      </c>
      <c r="EE192" s="126" t="s">
        <v>150</v>
      </c>
      <c r="EF192" s="126" t="s">
        <v>150</v>
      </c>
      <c r="EG192" s="126" t="s">
        <v>150</v>
      </c>
      <c r="EH192" s="126"/>
      <c r="EI192" s="126"/>
      <c r="EJ192" s="126"/>
      <c r="EK192" s="126"/>
      <c r="EL192" s="126"/>
      <c r="EM192" s="126"/>
      <c r="EN192" s="126"/>
      <c r="EO192" s="126"/>
      <c r="EP192" s="126"/>
      <c r="EQ192" s="126"/>
      <c r="ER192" s="126"/>
      <c r="ES192" s="126"/>
      <c r="ET192" s="126"/>
      <c r="EU192" s="126"/>
      <c r="EV192" s="126"/>
      <c r="EW192" s="126" t="s">
        <v>151</v>
      </c>
      <c r="EX192" s="126" t="s">
        <v>173</v>
      </c>
      <c r="EY192" s="123">
        <v>4162.8498814100003</v>
      </c>
      <c r="EZ192" s="126" t="s">
        <v>153</v>
      </c>
      <c r="FA192" s="126" t="s">
        <v>144</v>
      </c>
      <c r="FB192" s="126" t="s">
        <v>144</v>
      </c>
      <c r="FC192" s="126" t="s">
        <v>157</v>
      </c>
      <c r="FD192" s="126" t="s">
        <v>157</v>
      </c>
      <c r="FE192" s="126" t="s">
        <v>157</v>
      </c>
      <c r="FF192" s="126" t="s">
        <v>157</v>
      </c>
      <c r="FG192" s="126" t="s">
        <v>157</v>
      </c>
      <c r="FH192" s="126" t="s">
        <v>157</v>
      </c>
      <c r="FI192" s="126" t="s">
        <v>157</v>
      </c>
      <c r="FJ192" s="126" t="s">
        <v>157</v>
      </c>
      <c r="FK192" s="126"/>
      <c r="FL192" s="126"/>
      <c r="FM192" s="126"/>
      <c r="FN192" s="126"/>
      <c r="FO192" s="126"/>
      <c r="FP192" s="126"/>
      <c r="FQ192" s="126"/>
      <c r="FR192" s="126"/>
      <c r="FS192" s="126"/>
      <c r="FT192" s="126"/>
      <c r="FU192" s="126"/>
      <c r="FV192" s="126"/>
      <c r="FW192" s="126"/>
      <c r="FX192" s="126"/>
      <c r="FY192" s="126"/>
      <c r="FZ192" s="126" t="s">
        <v>323</v>
      </c>
      <c r="GA192" s="126" t="s">
        <v>324</v>
      </c>
    </row>
    <row r="193" spans="1:183" ht="14.25" customHeight="1">
      <c r="A193" s="121">
        <v>191</v>
      </c>
      <c r="B193" s="121" t="s">
        <v>526</v>
      </c>
      <c r="C193" s="122">
        <v>0</v>
      </c>
      <c r="D193" s="122">
        <v>0</v>
      </c>
      <c r="E193" s="122">
        <v>0</v>
      </c>
      <c r="F193" s="122">
        <v>0</v>
      </c>
      <c r="G193" s="122">
        <v>0</v>
      </c>
      <c r="H193" s="122">
        <v>0</v>
      </c>
      <c r="I193" s="122">
        <v>0</v>
      </c>
      <c r="J193" s="122">
        <v>0</v>
      </c>
      <c r="K193" s="122">
        <v>0</v>
      </c>
      <c r="L193" s="122">
        <v>5.0000000000000002E-5</v>
      </c>
      <c r="M193" s="122">
        <v>1.47E-4</v>
      </c>
      <c r="N193" s="122">
        <v>1.8000000000000001E-4</v>
      </c>
      <c r="O193" s="122">
        <v>1.8000000000000001E-4</v>
      </c>
      <c r="P193" s="122">
        <v>1.8000000000000001E-4</v>
      </c>
      <c r="Q193" s="122">
        <v>1.8000000000000001E-4</v>
      </c>
      <c r="R193" s="122">
        <v>1.8000000000000001E-4</v>
      </c>
      <c r="S193" s="122">
        <v>1.8000000000000001E-4</v>
      </c>
      <c r="T193" s="122">
        <v>2.6699999999999998E-4</v>
      </c>
      <c r="U193" s="122">
        <v>2.6699999999999998E-4</v>
      </c>
      <c r="V193" s="122">
        <v>2.6699999999999998E-4</v>
      </c>
      <c r="W193" s="122">
        <v>2.6699999999999998E-4</v>
      </c>
      <c r="X193" s="122">
        <v>2.6699999999999998E-4</v>
      </c>
      <c r="Y193" s="122">
        <v>2.6699999999999998E-4</v>
      </c>
      <c r="Z193" s="122">
        <v>3.1E-4</v>
      </c>
      <c r="AA193" s="122">
        <v>3.1E-4</v>
      </c>
      <c r="AB193" s="123">
        <v>1.05E-4</v>
      </c>
      <c r="AC193" s="123">
        <v>1.05E-4</v>
      </c>
      <c r="AD193" s="123">
        <v>1.05E-4</v>
      </c>
      <c r="AE193" s="123">
        <v>1.35E-4</v>
      </c>
      <c r="AF193" s="123">
        <v>2.9300000000000002E-4</v>
      </c>
      <c r="AG193" s="123">
        <v>1.17E-4</v>
      </c>
      <c r="AH193" s="123">
        <v>4.3999999999999999E-5</v>
      </c>
      <c r="AI193" s="123">
        <v>3.1999999999999999E-5</v>
      </c>
      <c r="AJ193" s="123">
        <v>4.1999999999999998E-5</v>
      </c>
      <c r="AK193" s="123">
        <v>3.6636000000000002E-2</v>
      </c>
      <c r="AL193" s="123">
        <v>0.1067</v>
      </c>
      <c r="AM193" s="123">
        <v>0.130913</v>
      </c>
      <c r="AN193" s="123">
        <v>0.13098099999999999</v>
      </c>
      <c r="AO193" s="123">
        <v>0.13092200000000001</v>
      </c>
      <c r="AP193" s="123">
        <v>0.13089999999999999</v>
      </c>
      <c r="AQ193" s="123">
        <v>0.13089999999999999</v>
      </c>
      <c r="AR193" s="123">
        <v>0.13089999999999999</v>
      </c>
      <c r="AS193" s="123">
        <v>0.19420000000000001</v>
      </c>
      <c r="AT193" s="123">
        <v>0.19420000000000001</v>
      </c>
      <c r="AU193" s="123">
        <v>0.19420000000000001</v>
      </c>
      <c r="AV193" s="123">
        <v>0.19420000000000001</v>
      </c>
      <c r="AW193" s="123">
        <v>0.19420000000000001</v>
      </c>
      <c r="AX193" s="123">
        <v>0.19420000000000001</v>
      </c>
      <c r="AY193" s="123">
        <v>0.22520000000000001</v>
      </c>
      <c r="AZ193" s="123">
        <v>0.22520000000000001</v>
      </c>
      <c r="BA193" s="124">
        <v>0</v>
      </c>
      <c r="BB193" s="124">
        <v>0</v>
      </c>
      <c r="BC193" s="127">
        <v>-3.0000000000000001E-5</v>
      </c>
      <c r="BD193" s="127">
        <v>-1.5799999999999999E-4</v>
      </c>
      <c r="BE193" s="128">
        <v>1.76E-4</v>
      </c>
      <c r="BF193" s="128">
        <v>7.2999999999999999E-5</v>
      </c>
      <c r="BG193" s="128">
        <v>1.2E-5</v>
      </c>
      <c r="BH193" s="127">
        <v>-1.0000000000000001E-5</v>
      </c>
      <c r="BI193" s="127">
        <v>-3.6594000000000002E-2</v>
      </c>
      <c r="BJ193" s="127">
        <v>-7.0064000000000001E-2</v>
      </c>
      <c r="BK193" s="127">
        <v>-2.4212999999999998E-2</v>
      </c>
      <c r="BL193" s="127">
        <v>-6.7999999999999999E-5</v>
      </c>
      <c r="BM193" s="128">
        <v>5.8999999999999998E-5</v>
      </c>
      <c r="BN193" s="128">
        <v>2.1999999999999999E-5</v>
      </c>
      <c r="BO193" s="124">
        <v>0</v>
      </c>
      <c r="BP193" s="124">
        <v>0</v>
      </c>
      <c r="BQ193" s="127">
        <v>-6.3299999999999995E-2</v>
      </c>
      <c r="BR193" s="124">
        <v>0</v>
      </c>
      <c r="BS193" s="124">
        <v>0</v>
      </c>
      <c r="BT193" s="124">
        <v>0</v>
      </c>
      <c r="BU193" s="124">
        <v>0</v>
      </c>
      <c r="BV193" s="124">
        <v>0</v>
      </c>
      <c r="BW193" s="127">
        <v>-3.1E-2</v>
      </c>
      <c r="BX193" s="124">
        <v>0</v>
      </c>
      <c r="BY193" s="124">
        <v>0</v>
      </c>
      <c r="BZ193" s="123">
        <v>1.35026E-3</v>
      </c>
      <c r="CA193" s="123">
        <v>1.35026E-3</v>
      </c>
      <c r="CB193" s="123">
        <v>1.35026E-3</v>
      </c>
      <c r="CC193" s="123">
        <v>2.0490500000000002E-3</v>
      </c>
      <c r="CD193" s="123">
        <v>4.3501299999999998E-3</v>
      </c>
      <c r="CE193" s="123">
        <v>1.8820600000000001E-3</v>
      </c>
      <c r="CF193" s="123">
        <v>7.1487000000000005E-4</v>
      </c>
      <c r="CG193" s="123">
        <v>5.1696000000000001E-4</v>
      </c>
      <c r="CH193" s="123">
        <v>6.2724999999999999E-4</v>
      </c>
      <c r="CI193" s="123">
        <v>0.54852955000000003</v>
      </c>
      <c r="CJ193" s="123">
        <v>1.63125801</v>
      </c>
      <c r="CK193" s="123">
        <v>2.1881654400000001</v>
      </c>
      <c r="CL193" s="123">
        <v>2.33167685</v>
      </c>
      <c r="CM193" s="123">
        <v>2.4052171000000002</v>
      </c>
      <c r="CN193" s="123">
        <v>2.1418749400000001</v>
      </c>
      <c r="CO193" s="123">
        <v>1.9252777400000001</v>
      </c>
      <c r="CP193" s="123">
        <v>2.15381131</v>
      </c>
      <c r="CQ193" s="123">
        <v>3.69308082</v>
      </c>
      <c r="CR193" s="123">
        <v>3.5165044700000001</v>
      </c>
      <c r="CS193" s="123">
        <v>3.5096455099999999</v>
      </c>
      <c r="CT193" s="123">
        <v>3.68644953</v>
      </c>
      <c r="CU193" s="123">
        <v>3.4139622300000001</v>
      </c>
      <c r="CV193" s="123">
        <v>3.2791575100000001</v>
      </c>
      <c r="CW193" s="123">
        <v>3.4487169299999998</v>
      </c>
      <c r="CX193" s="123">
        <v>3.12975738</v>
      </c>
      <c r="CY193" s="125">
        <v>46112</v>
      </c>
      <c r="CZ193" s="125">
        <v>46112</v>
      </c>
      <c r="DA193" s="125">
        <v>46112</v>
      </c>
      <c r="DB193" s="125">
        <v>46081</v>
      </c>
      <c r="DC193" s="125">
        <v>46053</v>
      </c>
      <c r="DD193" s="125">
        <v>46022</v>
      </c>
      <c r="DE193" s="125">
        <v>45991</v>
      </c>
      <c r="DF193" s="125">
        <v>45961</v>
      </c>
      <c r="DG193" s="125">
        <v>45930</v>
      </c>
      <c r="DH193" s="125">
        <v>45900</v>
      </c>
      <c r="DI193" s="125">
        <v>45869</v>
      </c>
      <c r="DJ193" s="125">
        <v>45838</v>
      </c>
      <c r="DK193" s="125">
        <v>45808</v>
      </c>
      <c r="DL193" s="125">
        <v>45777</v>
      </c>
      <c r="DM193" s="125">
        <v>45747</v>
      </c>
      <c r="DN193" s="125">
        <v>45716</v>
      </c>
      <c r="DO193" s="125">
        <v>45688</v>
      </c>
      <c r="DP193" s="125">
        <v>45657</v>
      </c>
      <c r="DQ193" s="125">
        <v>45626</v>
      </c>
      <c r="DR193" s="125">
        <v>45596</v>
      </c>
      <c r="DS193" s="125">
        <v>45565</v>
      </c>
      <c r="DT193" s="125">
        <v>45535</v>
      </c>
      <c r="DU193" s="125">
        <v>45504</v>
      </c>
      <c r="DV193" s="125">
        <v>45473</v>
      </c>
      <c r="DW193" s="125">
        <v>45443</v>
      </c>
      <c r="DX193" s="126" t="s">
        <v>150</v>
      </c>
      <c r="DY193" s="126" t="s">
        <v>150</v>
      </c>
      <c r="DZ193" s="126" t="s">
        <v>150</v>
      </c>
      <c r="EA193" s="126" t="s">
        <v>150</v>
      </c>
      <c r="EB193" s="126" t="s">
        <v>150</v>
      </c>
      <c r="EC193" s="126" t="s">
        <v>150</v>
      </c>
      <c r="ED193" s="126" t="s">
        <v>150</v>
      </c>
      <c r="EE193" s="126" t="s">
        <v>150</v>
      </c>
      <c r="EF193" s="126" t="s">
        <v>150</v>
      </c>
      <c r="EG193" s="126" t="s">
        <v>150</v>
      </c>
      <c r="EH193" s="126" t="s">
        <v>150</v>
      </c>
      <c r="EI193" s="126" t="s">
        <v>150</v>
      </c>
      <c r="EJ193" s="126" t="s">
        <v>150</v>
      </c>
      <c r="EK193" s="126" t="s">
        <v>150</v>
      </c>
      <c r="EL193" s="126" t="s">
        <v>150</v>
      </c>
      <c r="EM193" s="126" t="s">
        <v>150</v>
      </c>
      <c r="EN193" s="126" t="s">
        <v>150</v>
      </c>
      <c r="EO193" s="126" t="s">
        <v>150</v>
      </c>
      <c r="EP193" s="126" t="s">
        <v>150</v>
      </c>
      <c r="EQ193" s="126" t="s">
        <v>150</v>
      </c>
      <c r="ER193" s="126" t="s">
        <v>150</v>
      </c>
      <c r="ES193" s="126" t="s">
        <v>150</v>
      </c>
      <c r="ET193" s="126" t="s">
        <v>150</v>
      </c>
      <c r="EU193" s="126" t="s">
        <v>150</v>
      </c>
      <c r="EV193" s="126" t="s">
        <v>150</v>
      </c>
      <c r="EW193" s="126" t="s">
        <v>151</v>
      </c>
      <c r="EX193" s="126" t="s">
        <v>173</v>
      </c>
      <c r="EY193" s="123">
        <v>690799.36464350997</v>
      </c>
      <c r="EZ193" s="126" t="s">
        <v>178</v>
      </c>
      <c r="FA193" s="126" t="s">
        <v>144</v>
      </c>
      <c r="FB193" s="126" t="s">
        <v>144</v>
      </c>
      <c r="FC193" s="126" t="s">
        <v>144</v>
      </c>
      <c r="FD193" s="126" t="s">
        <v>144</v>
      </c>
      <c r="FE193" s="126" t="s">
        <v>144</v>
      </c>
      <c r="FF193" s="126" t="s">
        <v>144</v>
      </c>
      <c r="FG193" s="126" t="s">
        <v>144</v>
      </c>
      <c r="FH193" s="126" t="s">
        <v>144</v>
      </c>
      <c r="FI193" s="126" t="s">
        <v>144</v>
      </c>
      <c r="FJ193" s="126" t="s">
        <v>144</v>
      </c>
      <c r="FK193" s="126" t="s">
        <v>144</v>
      </c>
      <c r="FL193" s="126" t="s">
        <v>144</v>
      </c>
      <c r="FM193" s="126" t="s">
        <v>144</v>
      </c>
      <c r="FN193" s="126" t="s">
        <v>144</v>
      </c>
      <c r="FO193" s="126" t="s">
        <v>144</v>
      </c>
      <c r="FP193" s="126" t="s">
        <v>144</v>
      </c>
      <c r="FQ193" s="126" t="s">
        <v>144</v>
      </c>
      <c r="FR193" s="126" t="s">
        <v>144</v>
      </c>
      <c r="FS193" s="126" t="s">
        <v>144</v>
      </c>
      <c r="FT193" s="126" t="s">
        <v>144</v>
      </c>
      <c r="FU193" s="126" t="s">
        <v>144</v>
      </c>
      <c r="FV193" s="126" t="s">
        <v>144</v>
      </c>
      <c r="FW193" s="126" t="s">
        <v>144</v>
      </c>
      <c r="FX193" s="126" t="s">
        <v>144</v>
      </c>
      <c r="FY193" s="126" t="s">
        <v>144</v>
      </c>
      <c r="FZ193" s="126" t="s">
        <v>214</v>
      </c>
      <c r="GA193" s="126" t="s">
        <v>163</v>
      </c>
    </row>
    <row r="194" spans="1:183" ht="14.25" customHeight="1">
      <c r="A194" s="121">
        <v>192</v>
      </c>
      <c r="B194" s="121" t="s">
        <v>527</v>
      </c>
      <c r="C194" s="122">
        <v>0</v>
      </c>
      <c r="D194" s="122">
        <v>0</v>
      </c>
      <c r="E194" s="122">
        <v>0</v>
      </c>
      <c r="F194" s="122">
        <v>0</v>
      </c>
      <c r="G194" s="122">
        <v>0</v>
      </c>
      <c r="H194" s="122">
        <v>0</v>
      </c>
      <c r="I194" s="122">
        <v>0</v>
      </c>
      <c r="J194" s="122">
        <v>0</v>
      </c>
      <c r="K194" s="122">
        <v>0</v>
      </c>
      <c r="L194" s="122">
        <v>0</v>
      </c>
      <c r="M194" s="122">
        <v>0</v>
      </c>
      <c r="N194" s="122">
        <v>0</v>
      </c>
      <c r="O194" s="122">
        <v>0</v>
      </c>
      <c r="P194" s="122">
        <v>0</v>
      </c>
      <c r="Q194" s="122">
        <v>0</v>
      </c>
      <c r="R194" s="122">
        <v>0</v>
      </c>
      <c r="S194" s="122">
        <v>0</v>
      </c>
      <c r="T194" s="122">
        <v>0</v>
      </c>
      <c r="U194" s="122">
        <v>0</v>
      </c>
      <c r="V194" s="122">
        <v>0</v>
      </c>
      <c r="W194" s="121"/>
      <c r="X194" s="121"/>
      <c r="Y194" s="121"/>
      <c r="Z194" s="121"/>
      <c r="AA194" s="121"/>
      <c r="AB194" s="123">
        <v>3.6999999999999998E-5</v>
      </c>
      <c r="AC194" s="123">
        <v>3.6999999999999998E-5</v>
      </c>
      <c r="AD194" s="123">
        <v>3.6999999999999998E-5</v>
      </c>
      <c r="AE194" s="123">
        <v>3.6999999999999998E-5</v>
      </c>
      <c r="AF194" s="123">
        <v>3.6999999999999998E-5</v>
      </c>
      <c r="AG194" s="123">
        <v>3.6999999999999998E-5</v>
      </c>
      <c r="AH194" s="123">
        <v>3.6999999999999998E-5</v>
      </c>
      <c r="AI194" s="123">
        <v>3.6999999999999998E-5</v>
      </c>
      <c r="AJ194" s="123">
        <v>3.6999999999999998E-5</v>
      </c>
      <c r="AK194" s="123">
        <v>3.6999999999999998E-5</v>
      </c>
      <c r="AL194" s="123">
        <v>3.6999999999999998E-5</v>
      </c>
      <c r="AM194" s="123">
        <v>3.6999999999999998E-5</v>
      </c>
      <c r="AN194" s="123">
        <v>3.6999999999999998E-5</v>
      </c>
      <c r="AO194" s="123">
        <v>3.6999999999999998E-5</v>
      </c>
      <c r="AP194" s="123">
        <v>3.6999999999999998E-5</v>
      </c>
      <c r="AQ194" s="123">
        <v>3.6999999999999998E-5</v>
      </c>
      <c r="AR194" s="123">
        <v>3.6999999999999998E-5</v>
      </c>
      <c r="AS194" s="123">
        <v>3.6999999999999998E-5</v>
      </c>
      <c r="AT194" s="123">
        <v>3.6999999999999998E-5</v>
      </c>
      <c r="AU194" s="123">
        <v>3.6999999999999998E-5</v>
      </c>
      <c r="AV194" s="126"/>
      <c r="AW194" s="126"/>
      <c r="AX194" s="126"/>
      <c r="AY194" s="126"/>
      <c r="AZ194" s="126"/>
      <c r="BA194" s="124">
        <v>0</v>
      </c>
      <c r="BB194" s="124">
        <v>0</v>
      </c>
      <c r="BC194" s="124">
        <v>0</v>
      </c>
      <c r="BD194" s="124">
        <v>0</v>
      </c>
      <c r="BE194" s="124">
        <v>0</v>
      </c>
      <c r="BF194" s="124">
        <v>0</v>
      </c>
      <c r="BG194" s="124">
        <v>0</v>
      </c>
      <c r="BH194" s="124">
        <v>0</v>
      </c>
      <c r="BI194" s="124">
        <v>0</v>
      </c>
      <c r="BJ194" s="124">
        <v>0</v>
      </c>
      <c r="BK194" s="124">
        <v>0</v>
      </c>
      <c r="BL194" s="124">
        <v>0</v>
      </c>
      <c r="BM194" s="124">
        <v>0</v>
      </c>
      <c r="BN194" s="124">
        <v>0</v>
      </c>
      <c r="BO194" s="124">
        <v>0</v>
      </c>
      <c r="BP194" s="124">
        <v>0</v>
      </c>
      <c r="BQ194" s="124">
        <v>0</v>
      </c>
      <c r="BR194" s="124">
        <v>0</v>
      </c>
      <c r="BS194" s="124">
        <v>0</v>
      </c>
      <c r="BT194" s="128">
        <v>3.6999999999999998E-5</v>
      </c>
      <c r="BU194" s="126"/>
      <c r="BV194" s="126"/>
      <c r="BW194" s="126"/>
      <c r="BX194" s="126"/>
      <c r="BY194" s="126"/>
      <c r="BZ194" s="123">
        <v>6.6867999999999995E-4</v>
      </c>
      <c r="CA194" s="123">
        <v>6.6867999999999995E-4</v>
      </c>
      <c r="CB194" s="123">
        <v>6.6867999999999995E-4</v>
      </c>
      <c r="CC194" s="123">
        <v>6.6867999999999995E-4</v>
      </c>
      <c r="CD194" s="123">
        <v>6.6867999999999995E-4</v>
      </c>
      <c r="CE194" s="123">
        <v>6.6867999999999995E-4</v>
      </c>
      <c r="CF194" s="123">
        <v>6.6867999999999995E-4</v>
      </c>
      <c r="CG194" s="123">
        <v>6.6867999999999995E-4</v>
      </c>
      <c r="CH194" s="123">
        <v>6.6867999999999995E-4</v>
      </c>
      <c r="CI194" s="123">
        <v>6.6867999999999995E-4</v>
      </c>
      <c r="CJ194" s="123">
        <v>6.6867999999999995E-4</v>
      </c>
      <c r="CK194" s="123">
        <v>6.6867999999999995E-4</v>
      </c>
      <c r="CL194" s="123">
        <v>6.6867999999999995E-4</v>
      </c>
      <c r="CM194" s="123">
        <v>6.6867999999999995E-4</v>
      </c>
      <c r="CN194" s="123">
        <v>6.6867999999999995E-4</v>
      </c>
      <c r="CO194" s="123">
        <v>6.6867999999999995E-4</v>
      </c>
      <c r="CP194" s="123">
        <v>6.6867999999999995E-4</v>
      </c>
      <c r="CQ194" s="123">
        <v>6.6867999999999995E-4</v>
      </c>
      <c r="CR194" s="123">
        <v>6.6867999999999995E-4</v>
      </c>
      <c r="CS194" s="123">
        <v>6.6867999999999995E-4</v>
      </c>
      <c r="CT194" s="126"/>
      <c r="CU194" s="126"/>
      <c r="CV194" s="126"/>
      <c r="CW194" s="126"/>
      <c r="CX194" s="126"/>
      <c r="CY194" s="125">
        <v>45596</v>
      </c>
      <c r="CZ194" s="125">
        <v>45596</v>
      </c>
      <c r="DA194" s="125">
        <v>45596</v>
      </c>
      <c r="DB194" s="125">
        <v>45596</v>
      </c>
      <c r="DC194" s="125">
        <v>45596</v>
      </c>
      <c r="DD194" s="125">
        <v>45596</v>
      </c>
      <c r="DE194" s="125">
        <v>45596</v>
      </c>
      <c r="DF194" s="125">
        <v>45596</v>
      </c>
      <c r="DG194" s="125">
        <v>45596</v>
      </c>
      <c r="DH194" s="125">
        <v>45596</v>
      </c>
      <c r="DI194" s="125">
        <v>45596</v>
      </c>
      <c r="DJ194" s="125">
        <v>45596</v>
      </c>
      <c r="DK194" s="125">
        <v>45596</v>
      </c>
      <c r="DL194" s="125">
        <v>45596</v>
      </c>
      <c r="DM194" s="125">
        <v>45596</v>
      </c>
      <c r="DN194" s="125">
        <v>45596</v>
      </c>
      <c r="DO194" s="125">
        <v>45596</v>
      </c>
      <c r="DP194" s="125">
        <v>45596</v>
      </c>
      <c r="DQ194" s="125">
        <v>45596</v>
      </c>
      <c r="DR194" s="125">
        <v>45596</v>
      </c>
      <c r="DS194" s="126"/>
      <c r="DT194" s="126"/>
      <c r="DU194" s="126"/>
      <c r="DV194" s="126"/>
      <c r="DW194" s="126"/>
      <c r="DX194" s="126" t="s">
        <v>150</v>
      </c>
      <c r="DY194" s="126" t="s">
        <v>150</v>
      </c>
      <c r="DZ194" s="126" t="s">
        <v>150</v>
      </c>
      <c r="EA194" s="126" t="s">
        <v>150</v>
      </c>
      <c r="EB194" s="126" t="s">
        <v>150</v>
      </c>
      <c r="EC194" s="126" t="s">
        <v>150</v>
      </c>
      <c r="ED194" s="126" t="s">
        <v>150</v>
      </c>
      <c r="EE194" s="126" t="s">
        <v>150</v>
      </c>
      <c r="EF194" s="126" t="s">
        <v>150</v>
      </c>
      <c r="EG194" s="126" t="s">
        <v>150</v>
      </c>
      <c r="EH194" s="126" t="s">
        <v>150</v>
      </c>
      <c r="EI194" s="126" t="s">
        <v>150</v>
      </c>
      <c r="EJ194" s="126" t="s">
        <v>150</v>
      </c>
      <c r="EK194" s="126" t="s">
        <v>150</v>
      </c>
      <c r="EL194" s="126" t="s">
        <v>150</v>
      </c>
      <c r="EM194" s="126" t="s">
        <v>150</v>
      </c>
      <c r="EN194" s="126" t="s">
        <v>150</v>
      </c>
      <c r="EO194" s="126" t="s">
        <v>150</v>
      </c>
      <c r="EP194" s="126" t="s">
        <v>150</v>
      </c>
      <c r="EQ194" s="126" t="s">
        <v>150</v>
      </c>
      <c r="ER194" s="126"/>
      <c r="ES194" s="126"/>
      <c r="ET194" s="126"/>
      <c r="EU194" s="126"/>
      <c r="EV194" s="126"/>
      <c r="EW194" s="126" t="s">
        <v>151</v>
      </c>
      <c r="EX194" s="126" t="s">
        <v>152</v>
      </c>
      <c r="EY194" s="123">
        <v>29.582666960000001</v>
      </c>
      <c r="EZ194" s="126" t="s">
        <v>153</v>
      </c>
      <c r="FA194" s="126"/>
      <c r="FB194" s="126"/>
      <c r="FC194" s="126"/>
      <c r="FD194" s="126"/>
      <c r="FE194" s="126"/>
      <c r="FF194" s="126"/>
      <c r="FG194" s="126"/>
      <c r="FH194" s="126"/>
      <c r="FI194" s="126" t="s">
        <v>144</v>
      </c>
      <c r="FJ194" s="126" t="s">
        <v>144</v>
      </c>
      <c r="FK194" s="126" t="s">
        <v>144</v>
      </c>
      <c r="FL194" s="126" t="s">
        <v>144</v>
      </c>
      <c r="FM194" s="126" t="s">
        <v>144</v>
      </c>
      <c r="FN194" s="126" t="s">
        <v>144</v>
      </c>
      <c r="FO194" s="126" t="s">
        <v>144</v>
      </c>
      <c r="FP194" s="126" t="s">
        <v>144</v>
      </c>
      <c r="FQ194" s="126" t="s">
        <v>144</v>
      </c>
      <c r="FR194" s="126" t="s">
        <v>144</v>
      </c>
      <c r="FS194" s="126" t="s">
        <v>144</v>
      </c>
      <c r="FT194" s="126" t="s">
        <v>144</v>
      </c>
      <c r="FU194" s="126"/>
      <c r="FV194" s="126"/>
      <c r="FW194" s="126"/>
      <c r="FX194" s="126"/>
      <c r="FY194" s="126"/>
      <c r="FZ194" s="126" t="s">
        <v>366</v>
      </c>
      <c r="GA194" s="126" t="s">
        <v>367</v>
      </c>
    </row>
    <row r="195" spans="1:183" ht="14.25" customHeight="1">
      <c r="A195" s="121">
        <v>193</v>
      </c>
      <c r="B195" s="121" t="s">
        <v>355</v>
      </c>
      <c r="C195" s="122">
        <v>0</v>
      </c>
      <c r="D195" s="122">
        <v>0</v>
      </c>
      <c r="E195" s="122">
        <v>0</v>
      </c>
      <c r="F195" s="122">
        <v>0</v>
      </c>
      <c r="G195" s="122">
        <v>0</v>
      </c>
      <c r="H195" s="122">
        <v>0</v>
      </c>
      <c r="I195" s="122">
        <v>0</v>
      </c>
      <c r="J195" s="122">
        <v>0</v>
      </c>
      <c r="K195" s="122">
        <v>0</v>
      </c>
      <c r="L195" s="122">
        <v>0</v>
      </c>
      <c r="M195" s="122">
        <v>0</v>
      </c>
      <c r="N195" s="122">
        <v>0</v>
      </c>
      <c r="O195" s="122">
        <v>0</v>
      </c>
      <c r="P195" s="122">
        <v>0</v>
      </c>
      <c r="Q195" s="122">
        <v>0</v>
      </c>
      <c r="R195" s="122">
        <v>9.9999999999999995E-7</v>
      </c>
      <c r="S195" s="122">
        <v>9.9999999999999995E-7</v>
      </c>
      <c r="T195" s="122">
        <v>9.9999999999999995E-7</v>
      </c>
      <c r="U195" s="122">
        <v>0</v>
      </c>
      <c r="V195" s="122">
        <v>1.5E-5</v>
      </c>
      <c r="W195" s="122">
        <v>1.5E-5</v>
      </c>
      <c r="X195" s="122">
        <v>1.5E-5</v>
      </c>
      <c r="Y195" s="122">
        <v>1.5E-5</v>
      </c>
      <c r="Z195" s="122">
        <v>1.5E-5</v>
      </c>
      <c r="AA195" s="122">
        <v>2.0799999999999999E-4</v>
      </c>
      <c r="AB195" s="123">
        <v>1.4E-5</v>
      </c>
      <c r="AC195" s="123">
        <v>1.4E-5</v>
      </c>
      <c r="AD195" s="123">
        <v>1.4E-5</v>
      </c>
      <c r="AE195" s="123">
        <v>1.4E-5</v>
      </c>
      <c r="AF195" s="123">
        <v>1.4E-5</v>
      </c>
      <c r="AG195" s="123">
        <v>1.4E-5</v>
      </c>
      <c r="AH195" s="123">
        <v>1.4E-5</v>
      </c>
      <c r="AI195" s="123">
        <v>1.4E-5</v>
      </c>
      <c r="AJ195" s="123">
        <v>1.4E-5</v>
      </c>
      <c r="AK195" s="123">
        <v>1.4E-5</v>
      </c>
      <c r="AL195" s="123">
        <v>1.4E-5</v>
      </c>
      <c r="AM195" s="123">
        <v>1.4E-5</v>
      </c>
      <c r="AN195" s="123">
        <v>1.4E-5</v>
      </c>
      <c r="AO195" s="123">
        <v>1.4E-5</v>
      </c>
      <c r="AP195" s="123">
        <v>1.4E-5</v>
      </c>
      <c r="AQ195" s="123">
        <v>1.0660000000000001E-3</v>
      </c>
      <c r="AR195" s="123">
        <v>1.0660000000000001E-3</v>
      </c>
      <c r="AS195" s="123">
        <v>8.4800000000000001E-4</v>
      </c>
      <c r="AT195" s="123">
        <v>1.4E-5</v>
      </c>
      <c r="AU195" s="123">
        <v>1.1251000000000001E-2</v>
      </c>
      <c r="AV195" s="123">
        <v>1.1243E-2</v>
      </c>
      <c r="AW195" s="123">
        <v>1.1243E-2</v>
      </c>
      <c r="AX195" s="123">
        <v>1.1243E-2</v>
      </c>
      <c r="AY195" s="123">
        <v>1.1259E-2</v>
      </c>
      <c r="AZ195" s="123">
        <v>0.15140000000000001</v>
      </c>
      <c r="BA195" s="124">
        <v>0</v>
      </c>
      <c r="BB195" s="124">
        <v>0</v>
      </c>
      <c r="BC195" s="124">
        <v>0</v>
      </c>
      <c r="BD195" s="124">
        <v>0</v>
      </c>
      <c r="BE195" s="124">
        <v>0</v>
      </c>
      <c r="BF195" s="124">
        <v>0</v>
      </c>
      <c r="BG195" s="124">
        <v>0</v>
      </c>
      <c r="BH195" s="124">
        <v>0</v>
      </c>
      <c r="BI195" s="124">
        <v>0</v>
      </c>
      <c r="BJ195" s="124">
        <v>0</v>
      </c>
      <c r="BK195" s="124">
        <v>0</v>
      </c>
      <c r="BL195" s="124">
        <v>0</v>
      </c>
      <c r="BM195" s="124">
        <v>0</v>
      </c>
      <c r="BN195" s="124">
        <v>0</v>
      </c>
      <c r="BO195" s="127">
        <v>-1.052E-3</v>
      </c>
      <c r="BP195" s="124">
        <v>0</v>
      </c>
      <c r="BQ195" s="128">
        <v>2.1800000000000001E-4</v>
      </c>
      <c r="BR195" s="128">
        <v>8.34E-4</v>
      </c>
      <c r="BS195" s="127">
        <v>-1.1237E-2</v>
      </c>
      <c r="BT195" s="128">
        <v>7.9999999999999996E-6</v>
      </c>
      <c r="BU195" s="124">
        <v>0</v>
      </c>
      <c r="BV195" s="124">
        <v>0</v>
      </c>
      <c r="BW195" s="127">
        <v>-1.5999999999999999E-5</v>
      </c>
      <c r="BX195" s="127">
        <v>-0.14014099999999999</v>
      </c>
      <c r="BY195" s="128">
        <v>5.8E-5</v>
      </c>
      <c r="BZ195" s="123">
        <v>2.2908E-4</v>
      </c>
      <c r="CA195" s="123">
        <v>2.2908E-4</v>
      </c>
      <c r="CB195" s="123">
        <v>2.2908E-4</v>
      </c>
      <c r="CC195" s="123">
        <v>2.2908E-4</v>
      </c>
      <c r="CD195" s="123">
        <v>2.2908E-4</v>
      </c>
      <c r="CE195" s="123">
        <v>2.2908E-4</v>
      </c>
      <c r="CF195" s="123">
        <v>2.2908E-4</v>
      </c>
      <c r="CG195" s="123">
        <v>2.2908E-4</v>
      </c>
      <c r="CH195" s="123">
        <v>2.2908E-4</v>
      </c>
      <c r="CI195" s="123">
        <v>2.2908E-4</v>
      </c>
      <c r="CJ195" s="123">
        <v>2.2908E-4</v>
      </c>
      <c r="CK195" s="123">
        <v>2.2908E-4</v>
      </c>
      <c r="CL195" s="123">
        <v>2.2908E-4</v>
      </c>
      <c r="CM195" s="123">
        <v>2.2908E-4</v>
      </c>
      <c r="CN195" s="123">
        <v>2.2908E-4</v>
      </c>
      <c r="CO195" s="123">
        <v>1.5678729999999998E-2</v>
      </c>
      <c r="CP195" s="123">
        <v>1.7539820000000001E-2</v>
      </c>
      <c r="CQ195" s="123">
        <v>1.6126330000000001E-2</v>
      </c>
      <c r="CR195" s="123">
        <v>2.5350999999999998E-4</v>
      </c>
      <c r="CS195" s="123">
        <v>0.20333172999999999</v>
      </c>
      <c r="CT195" s="123">
        <v>0.21342303000000001</v>
      </c>
      <c r="CU195" s="123">
        <v>0.19764767</v>
      </c>
      <c r="CV195" s="123">
        <v>0.18984329</v>
      </c>
      <c r="CW195" s="123">
        <v>0.17242052999999999</v>
      </c>
      <c r="CX195" s="123">
        <v>2.1041086500000001</v>
      </c>
      <c r="CY195" s="125">
        <v>45747</v>
      </c>
      <c r="CZ195" s="125">
        <v>45747</v>
      </c>
      <c r="DA195" s="125">
        <v>45747</v>
      </c>
      <c r="DB195" s="125">
        <v>45747</v>
      </c>
      <c r="DC195" s="125">
        <v>45747</v>
      </c>
      <c r="DD195" s="125">
        <v>45747</v>
      </c>
      <c r="DE195" s="125">
        <v>45747</v>
      </c>
      <c r="DF195" s="125">
        <v>45747</v>
      </c>
      <c r="DG195" s="125">
        <v>45747</v>
      </c>
      <c r="DH195" s="125">
        <v>45747</v>
      </c>
      <c r="DI195" s="125">
        <v>45747</v>
      </c>
      <c r="DJ195" s="125">
        <v>45747</v>
      </c>
      <c r="DK195" s="125">
        <v>45747</v>
      </c>
      <c r="DL195" s="125">
        <v>45747</v>
      </c>
      <c r="DM195" s="125">
        <v>45747</v>
      </c>
      <c r="DN195" s="125">
        <v>45716</v>
      </c>
      <c r="DO195" s="125">
        <v>45688</v>
      </c>
      <c r="DP195" s="125">
        <v>45657</v>
      </c>
      <c r="DQ195" s="125">
        <v>45626</v>
      </c>
      <c r="DR195" s="125">
        <v>45596</v>
      </c>
      <c r="DS195" s="125">
        <v>45565</v>
      </c>
      <c r="DT195" s="125">
        <v>45535</v>
      </c>
      <c r="DU195" s="125">
        <v>45504</v>
      </c>
      <c r="DV195" s="125">
        <v>45473</v>
      </c>
      <c r="DW195" s="125">
        <v>45443</v>
      </c>
      <c r="DX195" s="126" t="s">
        <v>150</v>
      </c>
      <c r="DY195" s="126" t="s">
        <v>150</v>
      </c>
      <c r="DZ195" s="126" t="s">
        <v>150</v>
      </c>
      <c r="EA195" s="126" t="s">
        <v>150</v>
      </c>
      <c r="EB195" s="126" t="s">
        <v>150</v>
      </c>
      <c r="EC195" s="126" t="s">
        <v>150</v>
      </c>
      <c r="ED195" s="126" t="s">
        <v>150</v>
      </c>
      <c r="EE195" s="126" t="s">
        <v>150</v>
      </c>
      <c r="EF195" s="126" t="s">
        <v>150</v>
      </c>
      <c r="EG195" s="126" t="s">
        <v>150</v>
      </c>
      <c r="EH195" s="126" t="s">
        <v>150</v>
      </c>
      <c r="EI195" s="126" t="s">
        <v>150</v>
      </c>
      <c r="EJ195" s="126" t="s">
        <v>150</v>
      </c>
      <c r="EK195" s="126" t="s">
        <v>150</v>
      </c>
      <c r="EL195" s="126" t="s">
        <v>150</v>
      </c>
      <c r="EM195" s="126" t="s">
        <v>150</v>
      </c>
      <c r="EN195" s="126" t="s">
        <v>150</v>
      </c>
      <c r="EO195" s="126" t="s">
        <v>150</v>
      </c>
      <c r="EP195" s="126" t="s">
        <v>150</v>
      </c>
      <c r="EQ195" s="126" t="s">
        <v>150</v>
      </c>
      <c r="ER195" s="126" t="s">
        <v>150</v>
      </c>
      <c r="ES195" s="126" t="s">
        <v>150</v>
      </c>
      <c r="ET195" s="126" t="s">
        <v>150</v>
      </c>
      <c r="EU195" s="126" t="s">
        <v>150</v>
      </c>
      <c r="EV195" s="126" t="s">
        <v>150</v>
      </c>
      <c r="EW195" s="126" t="s">
        <v>151</v>
      </c>
      <c r="EX195" s="126" t="s">
        <v>152</v>
      </c>
      <c r="EY195" s="123">
        <v>567.33994539000003</v>
      </c>
      <c r="EZ195" s="126" t="s">
        <v>161</v>
      </c>
      <c r="FA195" s="126" t="s">
        <v>157</v>
      </c>
      <c r="FB195" s="126" t="s">
        <v>157</v>
      </c>
      <c r="FC195" s="126" t="s">
        <v>157</v>
      </c>
      <c r="FD195" s="126" t="s">
        <v>157</v>
      </c>
      <c r="FE195" s="126" t="s">
        <v>157</v>
      </c>
      <c r="FF195" s="126" t="s">
        <v>157</v>
      </c>
      <c r="FG195" s="126" t="s">
        <v>157</v>
      </c>
      <c r="FH195" s="126" t="s">
        <v>157</v>
      </c>
      <c r="FI195" s="126" t="s">
        <v>157</v>
      </c>
      <c r="FJ195" s="126" t="s">
        <v>157</v>
      </c>
      <c r="FK195" s="126" t="s">
        <v>157</v>
      </c>
      <c r="FL195" s="126" t="s">
        <v>157</v>
      </c>
      <c r="FM195" s="126" t="s">
        <v>196</v>
      </c>
      <c r="FN195" s="126" t="s">
        <v>144</v>
      </c>
      <c r="FO195" s="126" t="s">
        <v>196</v>
      </c>
      <c r="FP195" s="126" t="s">
        <v>196</v>
      </c>
      <c r="FQ195" s="126" t="s">
        <v>196</v>
      </c>
      <c r="FR195" s="126" t="s">
        <v>196</v>
      </c>
      <c r="FS195" s="126" t="s">
        <v>196</v>
      </c>
      <c r="FT195" s="126" t="s">
        <v>157</v>
      </c>
      <c r="FU195" s="126" t="s">
        <v>157</v>
      </c>
      <c r="FV195" s="126" t="s">
        <v>157</v>
      </c>
      <c r="FW195" s="126" t="s">
        <v>157</v>
      </c>
      <c r="FX195" s="126" t="s">
        <v>157</v>
      </c>
      <c r="FY195" s="126" t="s">
        <v>157</v>
      </c>
      <c r="FZ195" s="126" t="s">
        <v>332</v>
      </c>
      <c r="GA195" s="126" t="s">
        <v>333</v>
      </c>
    </row>
    <row r="196" spans="1:183" ht="14.25" customHeight="1">
      <c r="A196" s="121">
        <v>194</v>
      </c>
      <c r="B196" s="121" t="s">
        <v>528</v>
      </c>
      <c r="C196" s="122">
        <v>0</v>
      </c>
      <c r="D196" s="122">
        <v>0</v>
      </c>
      <c r="E196" s="122">
        <v>0</v>
      </c>
      <c r="F196" s="122">
        <v>0</v>
      </c>
      <c r="G196" s="122">
        <v>0</v>
      </c>
      <c r="H196" s="122">
        <v>0</v>
      </c>
      <c r="I196" s="122">
        <v>0</v>
      </c>
      <c r="J196" s="122">
        <v>0</v>
      </c>
      <c r="K196" s="122">
        <v>0</v>
      </c>
      <c r="L196" s="122">
        <v>0</v>
      </c>
      <c r="M196" s="122">
        <v>0</v>
      </c>
      <c r="N196" s="122">
        <v>0</v>
      </c>
      <c r="O196" s="122">
        <v>0</v>
      </c>
      <c r="P196" s="122">
        <v>0</v>
      </c>
      <c r="Q196" s="122">
        <v>0</v>
      </c>
      <c r="R196" s="122">
        <v>0</v>
      </c>
      <c r="S196" s="122">
        <v>0</v>
      </c>
      <c r="T196" s="122">
        <v>0</v>
      </c>
      <c r="U196" s="122">
        <v>0</v>
      </c>
      <c r="V196" s="122">
        <v>0</v>
      </c>
      <c r="W196" s="122">
        <v>0</v>
      </c>
      <c r="X196" s="122">
        <v>0</v>
      </c>
      <c r="Y196" s="122">
        <v>0</v>
      </c>
      <c r="Z196" s="122">
        <v>0</v>
      </c>
      <c r="AA196" s="122">
        <v>0</v>
      </c>
      <c r="AB196" s="123">
        <v>6.9999999999999999E-6</v>
      </c>
      <c r="AC196" s="123">
        <v>6.9999999999999999E-6</v>
      </c>
      <c r="AD196" s="123">
        <v>6.9999999999999999E-6</v>
      </c>
      <c r="AE196" s="123">
        <v>6.9999999999999999E-6</v>
      </c>
      <c r="AF196" s="123">
        <v>6.9999999999999999E-6</v>
      </c>
      <c r="AG196" s="123">
        <v>6.9999999999999999E-6</v>
      </c>
      <c r="AH196" s="123">
        <v>6.9999999999999999E-6</v>
      </c>
      <c r="AI196" s="123">
        <v>6.9999999999999999E-6</v>
      </c>
      <c r="AJ196" s="123">
        <v>6.9999999999999999E-6</v>
      </c>
      <c r="AK196" s="123">
        <v>6.9999999999999999E-6</v>
      </c>
      <c r="AL196" s="123">
        <v>6.9999999999999999E-6</v>
      </c>
      <c r="AM196" s="123">
        <v>6.9999999999999999E-6</v>
      </c>
      <c r="AN196" s="123">
        <v>6.9999999999999999E-6</v>
      </c>
      <c r="AO196" s="123">
        <v>6.9999999999999999E-6</v>
      </c>
      <c r="AP196" s="123">
        <v>6.9999999999999999E-6</v>
      </c>
      <c r="AQ196" s="123">
        <v>6.9999999999999999E-6</v>
      </c>
      <c r="AR196" s="123">
        <v>6.9999999999999999E-6</v>
      </c>
      <c r="AS196" s="123">
        <v>9.0000000000000002E-6</v>
      </c>
      <c r="AT196" s="123">
        <v>9.0000000000000002E-6</v>
      </c>
      <c r="AU196" s="123">
        <v>9.0000000000000002E-6</v>
      </c>
      <c r="AV196" s="123">
        <v>9.0000000000000002E-6</v>
      </c>
      <c r="AW196" s="123">
        <v>9.0000000000000002E-6</v>
      </c>
      <c r="AX196" s="123">
        <v>9.0000000000000002E-6</v>
      </c>
      <c r="AY196" s="123">
        <v>9.0000000000000002E-6</v>
      </c>
      <c r="AZ196" s="123">
        <v>9.0000000000000002E-6</v>
      </c>
      <c r="BA196" s="124">
        <v>0</v>
      </c>
      <c r="BB196" s="124">
        <v>0</v>
      </c>
      <c r="BC196" s="124">
        <v>0</v>
      </c>
      <c r="BD196" s="124">
        <v>0</v>
      </c>
      <c r="BE196" s="124">
        <v>0</v>
      </c>
      <c r="BF196" s="124">
        <v>0</v>
      </c>
      <c r="BG196" s="124">
        <v>0</v>
      </c>
      <c r="BH196" s="124">
        <v>0</v>
      </c>
      <c r="BI196" s="124">
        <v>0</v>
      </c>
      <c r="BJ196" s="124">
        <v>0</v>
      </c>
      <c r="BK196" s="124">
        <v>0</v>
      </c>
      <c r="BL196" s="124">
        <v>0</v>
      </c>
      <c r="BM196" s="124">
        <v>0</v>
      </c>
      <c r="BN196" s="124">
        <v>0</v>
      </c>
      <c r="BO196" s="124">
        <v>0</v>
      </c>
      <c r="BP196" s="124">
        <v>0</v>
      </c>
      <c r="BQ196" s="127">
        <v>-1.9999999999999999E-6</v>
      </c>
      <c r="BR196" s="124">
        <v>0</v>
      </c>
      <c r="BS196" s="124">
        <v>0</v>
      </c>
      <c r="BT196" s="124">
        <v>0</v>
      </c>
      <c r="BU196" s="124">
        <v>0</v>
      </c>
      <c r="BV196" s="124">
        <v>0</v>
      </c>
      <c r="BW196" s="124">
        <v>0</v>
      </c>
      <c r="BX196" s="124">
        <v>0</v>
      </c>
      <c r="BY196" s="124">
        <v>0</v>
      </c>
      <c r="BZ196" s="123">
        <v>1.1518000000000001E-4</v>
      </c>
      <c r="CA196" s="123">
        <v>1.1518000000000001E-4</v>
      </c>
      <c r="CB196" s="123">
        <v>1.1518000000000001E-4</v>
      </c>
      <c r="CC196" s="123">
        <v>1.1518000000000001E-4</v>
      </c>
      <c r="CD196" s="123">
        <v>1.1518000000000001E-4</v>
      </c>
      <c r="CE196" s="123">
        <v>1.1518000000000001E-4</v>
      </c>
      <c r="CF196" s="123">
        <v>1.1518000000000001E-4</v>
      </c>
      <c r="CG196" s="123">
        <v>1.1518000000000001E-4</v>
      </c>
      <c r="CH196" s="123">
        <v>1.1518000000000001E-4</v>
      </c>
      <c r="CI196" s="123">
        <v>1.1518000000000001E-4</v>
      </c>
      <c r="CJ196" s="123">
        <v>1.1518000000000001E-4</v>
      </c>
      <c r="CK196" s="123">
        <v>1.1518000000000001E-4</v>
      </c>
      <c r="CL196" s="123">
        <v>1.1518000000000001E-4</v>
      </c>
      <c r="CM196" s="123">
        <v>1.1518000000000001E-4</v>
      </c>
      <c r="CN196" s="123">
        <v>1.1518000000000001E-4</v>
      </c>
      <c r="CO196" s="123">
        <v>1.1518000000000001E-4</v>
      </c>
      <c r="CP196" s="123">
        <v>1.1518000000000001E-4</v>
      </c>
      <c r="CQ196" s="123">
        <v>1.1803000000000001E-4</v>
      </c>
      <c r="CR196" s="123">
        <v>1.1803000000000001E-4</v>
      </c>
      <c r="CS196" s="123">
        <v>1.1803000000000001E-4</v>
      </c>
      <c r="CT196" s="123">
        <v>1.1803000000000001E-4</v>
      </c>
      <c r="CU196" s="123">
        <v>1.1803000000000001E-4</v>
      </c>
      <c r="CV196" s="123">
        <v>1.1803000000000001E-4</v>
      </c>
      <c r="CW196" s="123">
        <v>1.1803000000000001E-4</v>
      </c>
      <c r="CX196" s="123">
        <v>1.1803000000000001E-4</v>
      </c>
      <c r="CY196" s="125">
        <v>45688</v>
      </c>
      <c r="CZ196" s="125">
        <v>45688</v>
      </c>
      <c r="DA196" s="125">
        <v>45688</v>
      </c>
      <c r="DB196" s="125">
        <v>45688</v>
      </c>
      <c r="DC196" s="125">
        <v>45688</v>
      </c>
      <c r="DD196" s="125">
        <v>45688</v>
      </c>
      <c r="DE196" s="125">
        <v>45688</v>
      </c>
      <c r="DF196" s="125">
        <v>45688</v>
      </c>
      <c r="DG196" s="125">
        <v>45688</v>
      </c>
      <c r="DH196" s="125">
        <v>45688</v>
      </c>
      <c r="DI196" s="125">
        <v>45688</v>
      </c>
      <c r="DJ196" s="125">
        <v>45688</v>
      </c>
      <c r="DK196" s="125">
        <v>45688</v>
      </c>
      <c r="DL196" s="125">
        <v>45688</v>
      </c>
      <c r="DM196" s="125">
        <v>45688</v>
      </c>
      <c r="DN196" s="125">
        <v>45688</v>
      </c>
      <c r="DO196" s="125">
        <v>45688</v>
      </c>
      <c r="DP196" s="125">
        <v>45322</v>
      </c>
      <c r="DQ196" s="125">
        <v>45322</v>
      </c>
      <c r="DR196" s="125">
        <v>45322</v>
      </c>
      <c r="DS196" s="125">
        <v>45322</v>
      </c>
      <c r="DT196" s="125">
        <v>45322</v>
      </c>
      <c r="DU196" s="125">
        <v>45322</v>
      </c>
      <c r="DV196" s="125">
        <v>45322</v>
      </c>
      <c r="DW196" s="125">
        <v>45322</v>
      </c>
      <c r="DX196" s="126" t="s">
        <v>150</v>
      </c>
      <c r="DY196" s="126" t="s">
        <v>150</v>
      </c>
      <c r="DZ196" s="126" t="s">
        <v>150</v>
      </c>
      <c r="EA196" s="126" t="s">
        <v>150</v>
      </c>
      <c r="EB196" s="126" t="s">
        <v>150</v>
      </c>
      <c r="EC196" s="126" t="s">
        <v>150</v>
      </c>
      <c r="ED196" s="126" t="s">
        <v>150</v>
      </c>
      <c r="EE196" s="126" t="s">
        <v>150</v>
      </c>
      <c r="EF196" s="126" t="s">
        <v>150</v>
      </c>
      <c r="EG196" s="126" t="s">
        <v>150</v>
      </c>
      <c r="EH196" s="126" t="s">
        <v>150</v>
      </c>
      <c r="EI196" s="126" t="s">
        <v>150</v>
      </c>
      <c r="EJ196" s="126" t="s">
        <v>150</v>
      </c>
      <c r="EK196" s="126" t="s">
        <v>150</v>
      </c>
      <c r="EL196" s="126" t="s">
        <v>150</v>
      </c>
      <c r="EM196" s="126" t="s">
        <v>150</v>
      </c>
      <c r="EN196" s="126" t="s">
        <v>150</v>
      </c>
      <c r="EO196" s="126" t="s">
        <v>150</v>
      </c>
      <c r="EP196" s="126" t="s">
        <v>150</v>
      </c>
      <c r="EQ196" s="126" t="s">
        <v>150</v>
      </c>
      <c r="ER196" s="126" t="s">
        <v>150</v>
      </c>
      <c r="ES196" s="126" t="s">
        <v>150</v>
      </c>
      <c r="ET196" s="126" t="s">
        <v>150</v>
      </c>
      <c r="EU196" s="126" t="s">
        <v>150</v>
      </c>
      <c r="EV196" s="126" t="s">
        <v>150</v>
      </c>
      <c r="EW196" s="126" t="s">
        <v>151</v>
      </c>
      <c r="EX196" s="126" t="s">
        <v>152</v>
      </c>
      <c r="EY196" s="123">
        <v>21999.844479709998</v>
      </c>
      <c r="EZ196" s="126"/>
      <c r="FA196" s="126" t="s">
        <v>144</v>
      </c>
      <c r="FB196" s="126" t="s">
        <v>144</v>
      </c>
      <c r="FC196" s="126" t="s">
        <v>144</v>
      </c>
      <c r="FD196" s="126" t="s">
        <v>144</v>
      </c>
      <c r="FE196" s="126" t="s">
        <v>144</v>
      </c>
      <c r="FF196" s="126" t="s">
        <v>144</v>
      </c>
      <c r="FG196" s="126" t="s">
        <v>144</v>
      </c>
      <c r="FH196" s="126" t="s">
        <v>144</v>
      </c>
      <c r="FI196" s="126" t="s">
        <v>144</v>
      </c>
      <c r="FJ196" s="126" t="s">
        <v>144</v>
      </c>
      <c r="FK196" s="126" t="s">
        <v>144</v>
      </c>
      <c r="FL196" s="126" t="s">
        <v>144</v>
      </c>
      <c r="FM196" s="126" t="s">
        <v>144</v>
      </c>
      <c r="FN196" s="126" t="s">
        <v>144</v>
      </c>
      <c r="FO196" s="126" t="s">
        <v>144</v>
      </c>
      <c r="FP196" s="126" t="s">
        <v>196</v>
      </c>
      <c r="FQ196" s="126" t="s">
        <v>196</v>
      </c>
      <c r="FR196" s="126" t="s">
        <v>196</v>
      </c>
      <c r="FS196" s="126" t="s">
        <v>196</v>
      </c>
      <c r="FT196" s="126" t="s">
        <v>196</v>
      </c>
      <c r="FU196" s="126" t="s">
        <v>196</v>
      </c>
      <c r="FV196" s="126" t="s">
        <v>196</v>
      </c>
      <c r="FW196" s="126" t="s">
        <v>196</v>
      </c>
      <c r="FX196" s="126" t="s">
        <v>196</v>
      </c>
      <c r="FY196" s="126" t="s">
        <v>196</v>
      </c>
      <c r="FZ196" s="126" t="s">
        <v>529</v>
      </c>
      <c r="GA196" s="126" t="s">
        <v>416</v>
      </c>
    </row>
    <row r="197" spans="1:183" ht="14.25" customHeight="1">
      <c r="A197" s="121">
        <v>195</v>
      </c>
      <c r="B197" s="121" t="s">
        <v>530</v>
      </c>
      <c r="C197" s="122">
        <v>0</v>
      </c>
      <c r="D197" s="122">
        <v>0</v>
      </c>
      <c r="E197" s="122">
        <v>0</v>
      </c>
      <c r="F197" s="122">
        <v>0</v>
      </c>
      <c r="G197" s="122">
        <v>0</v>
      </c>
      <c r="H197" s="122">
        <v>0</v>
      </c>
      <c r="I197" s="122">
        <v>0</v>
      </c>
      <c r="J197" s="122">
        <v>2.0699999999999999E-4</v>
      </c>
      <c r="K197" s="122">
        <v>2.0100000000000001E-4</v>
      </c>
      <c r="L197" s="122">
        <v>1.95E-4</v>
      </c>
      <c r="M197" s="122">
        <v>1.92E-4</v>
      </c>
      <c r="N197" s="122">
        <v>1.85E-4</v>
      </c>
      <c r="O197" s="122">
        <v>1.7899999999999999E-4</v>
      </c>
      <c r="P197" s="122">
        <v>2.13E-4</v>
      </c>
      <c r="Q197" s="122">
        <v>2.0900000000000001E-4</v>
      </c>
      <c r="R197" s="122">
        <v>2.0900000000000001E-4</v>
      </c>
      <c r="S197" s="122">
        <v>2.0599999999999999E-4</v>
      </c>
      <c r="T197" s="122">
        <v>2.0000000000000001E-4</v>
      </c>
      <c r="U197" s="121"/>
      <c r="V197" s="121"/>
      <c r="W197" s="121"/>
      <c r="X197" s="121"/>
      <c r="Y197" s="121"/>
      <c r="Z197" s="121"/>
      <c r="AA197" s="121"/>
      <c r="AB197" s="123">
        <v>0</v>
      </c>
      <c r="AC197" s="123">
        <v>0</v>
      </c>
      <c r="AD197" s="123">
        <v>0</v>
      </c>
      <c r="AE197" s="123">
        <v>0</v>
      </c>
      <c r="AF197" s="123">
        <v>0</v>
      </c>
      <c r="AG197" s="123">
        <v>0</v>
      </c>
      <c r="AH197" s="123">
        <v>0</v>
      </c>
      <c r="AI197" s="123">
        <v>0.150396</v>
      </c>
      <c r="AJ197" s="123">
        <v>0.146092</v>
      </c>
      <c r="AK197" s="123">
        <v>0.14185700000000001</v>
      </c>
      <c r="AL197" s="123">
        <v>0.13931199999999999</v>
      </c>
      <c r="AM197" s="123">
        <v>0.13430600000000001</v>
      </c>
      <c r="AN197" s="123">
        <v>0.13031599999999999</v>
      </c>
      <c r="AO197" s="123">
        <v>0.15487400000000001</v>
      </c>
      <c r="AP197" s="123">
        <v>0.15204899999999999</v>
      </c>
      <c r="AQ197" s="123">
        <v>0.15226500000000001</v>
      </c>
      <c r="AR197" s="123">
        <v>0.149669</v>
      </c>
      <c r="AS197" s="123">
        <v>0.145592</v>
      </c>
      <c r="AT197" s="126"/>
      <c r="AU197" s="126"/>
      <c r="AV197" s="126"/>
      <c r="AW197" s="126"/>
      <c r="AX197" s="126"/>
      <c r="AY197" s="126"/>
      <c r="AZ197" s="126"/>
      <c r="BA197" s="124">
        <v>0</v>
      </c>
      <c r="BB197" s="124">
        <v>0</v>
      </c>
      <c r="BC197" s="124">
        <v>0</v>
      </c>
      <c r="BD197" s="124">
        <v>0</v>
      </c>
      <c r="BE197" s="124">
        <v>0</v>
      </c>
      <c r="BF197" s="124">
        <v>0</v>
      </c>
      <c r="BG197" s="127">
        <v>-0.150396</v>
      </c>
      <c r="BH197" s="128">
        <v>4.3039999999999997E-3</v>
      </c>
      <c r="BI197" s="128">
        <v>4.235E-3</v>
      </c>
      <c r="BJ197" s="128">
        <v>2.545E-3</v>
      </c>
      <c r="BK197" s="128">
        <v>5.006E-3</v>
      </c>
      <c r="BL197" s="128">
        <v>3.9899999999999996E-3</v>
      </c>
      <c r="BM197" s="127">
        <v>-2.4558E-2</v>
      </c>
      <c r="BN197" s="128">
        <v>2.8249999999999998E-3</v>
      </c>
      <c r="BO197" s="127">
        <v>-2.1599999999999999E-4</v>
      </c>
      <c r="BP197" s="128">
        <v>2.5959999999999998E-3</v>
      </c>
      <c r="BQ197" s="128">
        <v>4.0769999999999999E-3</v>
      </c>
      <c r="BR197" s="128">
        <v>0.145592</v>
      </c>
      <c r="BS197" s="126"/>
      <c r="BT197" s="126"/>
      <c r="BU197" s="126"/>
      <c r="BV197" s="126"/>
      <c r="BW197" s="126"/>
      <c r="BX197" s="126"/>
      <c r="BY197" s="126"/>
      <c r="BZ197" s="123">
        <v>0</v>
      </c>
      <c r="CA197" s="123">
        <v>0</v>
      </c>
      <c r="CB197" s="123">
        <v>0</v>
      </c>
      <c r="CC197" s="123">
        <v>0</v>
      </c>
      <c r="CD197" s="123">
        <v>0</v>
      </c>
      <c r="CE197" s="123">
        <v>0</v>
      </c>
      <c r="CF197" s="123">
        <v>0</v>
      </c>
      <c r="CG197" s="123">
        <v>2.429624</v>
      </c>
      <c r="CH197" s="123">
        <v>2.1818079199999998</v>
      </c>
      <c r="CI197" s="123">
        <v>2.1239424699999998</v>
      </c>
      <c r="CJ197" s="123">
        <v>2.1298389499999999</v>
      </c>
      <c r="CK197" s="123">
        <v>2.2448782600000001</v>
      </c>
      <c r="CL197" s="123">
        <v>2.3198387600000001</v>
      </c>
      <c r="CM197" s="123">
        <v>2.84524826</v>
      </c>
      <c r="CN197" s="123">
        <v>2.4879292799999999</v>
      </c>
      <c r="CO197" s="123">
        <v>2.23951425</v>
      </c>
      <c r="CP197" s="123">
        <v>2.4626339599999998</v>
      </c>
      <c r="CQ197" s="123">
        <v>2.7687076400000001</v>
      </c>
      <c r="CR197" s="126"/>
      <c r="CS197" s="126"/>
      <c r="CT197" s="126"/>
      <c r="CU197" s="126"/>
      <c r="CV197" s="126"/>
      <c r="CW197" s="126"/>
      <c r="CX197" s="126"/>
      <c r="CY197" s="125">
        <v>45991</v>
      </c>
      <c r="CZ197" s="125">
        <v>45991</v>
      </c>
      <c r="DA197" s="125">
        <v>45991</v>
      </c>
      <c r="DB197" s="125">
        <v>45991</v>
      </c>
      <c r="DC197" s="125">
        <v>45991</v>
      </c>
      <c r="DD197" s="125">
        <v>45991</v>
      </c>
      <c r="DE197" s="125">
        <v>45991</v>
      </c>
      <c r="DF197" s="125">
        <v>45961</v>
      </c>
      <c r="DG197" s="125">
        <v>45930</v>
      </c>
      <c r="DH197" s="125">
        <v>45900</v>
      </c>
      <c r="DI197" s="125">
        <v>45869</v>
      </c>
      <c r="DJ197" s="125">
        <v>45838</v>
      </c>
      <c r="DK197" s="125">
        <v>45808</v>
      </c>
      <c r="DL197" s="125">
        <v>45777</v>
      </c>
      <c r="DM197" s="125">
        <v>45747</v>
      </c>
      <c r="DN197" s="125">
        <v>45716</v>
      </c>
      <c r="DO197" s="125">
        <v>45688</v>
      </c>
      <c r="DP197" s="125">
        <v>45657</v>
      </c>
      <c r="DQ197" s="126"/>
      <c r="DR197" s="126"/>
      <c r="DS197" s="126"/>
      <c r="DT197" s="126"/>
      <c r="DU197" s="126"/>
      <c r="DV197" s="126"/>
      <c r="DW197" s="126"/>
      <c r="DX197" s="126" t="s">
        <v>150</v>
      </c>
      <c r="DY197" s="126" t="s">
        <v>150</v>
      </c>
      <c r="DZ197" s="126" t="s">
        <v>150</v>
      </c>
      <c r="EA197" s="126" t="s">
        <v>150</v>
      </c>
      <c r="EB197" s="126" t="s">
        <v>150</v>
      </c>
      <c r="EC197" s="126" t="s">
        <v>150</v>
      </c>
      <c r="ED197" s="126" t="s">
        <v>150</v>
      </c>
      <c r="EE197" s="126" t="s">
        <v>150</v>
      </c>
      <c r="EF197" s="126" t="s">
        <v>150</v>
      </c>
      <c r="EG197" s="126" t="s">
        <v>150</v>
      </c>
      <c r="EH197" s="126" t="s">
        <v>150</v>
      </c>
      <c r="EI197" s="126" t="s">
        <v>150</v>
      </c>
      <c r="EJ197" s="126" t="s">
        <v>150</v>
      </c>
      <c r="EK197" s="126" t="s">
        <v>150</v>
      </c>
      <c r="EL197" s="126" t="s">
        <v>150</v>
      </c>
      <c r="EM197" s="126" t="s">
        <v>150</v>
      </c>
      <c r="EN197" s="126" t="s">
        <v>150</v>
      </c>
      <c r="EO197" s="126" t="s">
        <v>150</v>
      </c>
      <c r="EP197" s="126"/>
      <c r="EQ197" s="126"/>
      <c r="ER197" s="126"/>
      <c r="ES197" s="126"/>
      <c r="ET197" s="126"/>
      <c r="EU197" s="126"/>
      <c r="EV197" s="126"/>
      <c r="EW197" s="126" t="s">
        <v>151</v>
      </c>
      <c r="EX197" s="126" t="s">
        <v>152</v>
      </c>
      <c r="EY197" s="123">
        <v>1427.14992671</v>
      </c>
      <c r="EZ197" s="126" t="s">
        <v>161</v>
      </c>
      <c r="FA197" s="126" t="s">
        <v>157</v>
      </c>
      <c r="FB197" s="126" t="s">
        <v>157</v>
      </c>
      <c r="FC197" s="126" t="s">
        <v>157</v>
      </c>
      <c r="FD197" s="126" t="s">
        <v>157</v>
      </c>
      <c r="FE197" s="126" t="s">
        <v>144</v>
      </c>
      <c r="FF197" s="126" t="s">
        <v>144</v>
      </c>
      <c r="FG197" s="126" t="s">
        <v>157</v>
      </c>
      <c r="FH197" s="126" t="s">
        <v>144</v>
      </c>
      <c r="FI197" s="126" t="s">
        <v>144</v>
      </c>
      <c r="FJ197" s="126" t="s">
        <v>144</v>
      </c>
      <c r="FK197" s="126" t="s">
        <v>144</v>
      </c>
      <c r="FL197" s="126" t="s">
        <v>144</v>
      </c>
      <c r="FM197" s="126" t="s">
        <v>144</v>
      </c>
      <c r="FN197" s="126" t="s">
        <v>144</v>
      </c>
      <c r="FO197" s="126" t="s">
        <v>144</v>
      </c>
      <c r="FP197" s="126" t="s">
        <v>144</v>
      </c>
      <c r="FQ197" s="126" t="s">
        <v>144</v>
      </c>
      <c r="FR197" s="126" t="s">
        <v>144</v>
      </c>
      <c r="FS197" s="126"/>
      <c r="FT197" s="126"/>
      <c r="FU197" s="126"/>
      <c r="FV197" s="126"/>
      <c r="FW197" s="126"/>
      <c r="FX197" s="126"/>
      <c r="FY197" s="126"/>
      <c r="FZ197" s="126" t="s">
        <v>154</v>
      </c>
      <c r="GA197" s="126" t="s">
        <v>146</v>
      </c>
    </row>
    <row r="198" spans="1:183" ht="14.25" customHeight="1">
      <c r="A198" s="121">
        <v>196</v>
      </c>
      <c r="B198" s="121" t="s">
        <v>357</v>
      </c>
      <c r="C198" s="122">
        <v>0</v>
      </c>
      <c r="D198" s="122">
        <v>0</v>
      </c>
      <c r="E198" s="122">
        <v>0</v>
      </c>
      <c r="F198" s="122">
        <v>0</v>
      </c>
      <c r="G198" s="122">
        <v>0</v>
      </c>
      <c r="H198" s="122">
        <v>0</v>
      </c>
      <c r="I198" s="122">
        <v>0</v>
      </c>
      <c r="J198" s="122">
        <v>0</v>
      </c>
      <c r="K198" s="122">
        <v>0</v>
      </c>
      <c r="L198" s="122">
        <v>1.34E-4</v>
      </c>
      <c r="M198" s="122">
        <v>2.0100000000000001E-4</v>
      </c>
      <c r="N198" s="122">
        <v>2.0100000000000001E-4</v>
      </c>
      <c r="O198" s="122">
        <v>1.02E-4</v>
      </c>
      <c r="P198" s="122">
        <v>3.8999999999999999E-5</v>
      </c>
      <c r="Q198" s="122">
        <v>3.8999999999999999E-5</v>
      </c>
      <c r="R198" s="122">
        <v>3.8999999999999999E-5</v>
      </c>
      <c r="S198" s="122">
        <v>6.8999999999999997E-5</v>
      </c>
      <c r="T198" s="122">
        <v>9.0000000000000006E-5</v>
      </c>
      <c r="U198" s="122">
        <v>9.0000000000000006E-5</v>
      </c>
      <c r="V198" s="122">
        <v>9.0000000000000006E-5</v>
      </c>
      <c r="W198" s="122">
        <v>9.0000000000000006E-5</v>
      </c>
      <c r="X198" s="122">
        <v>9.0000000000000006E-5</v>
      </c>
      <c r="Y198" s="122">
        <v>2.0000000000000002E-5</v>
      </c>
      <c r="Z198" s="121"/>
      <c r="AA198" s="121"/>
      <c r="AB198" s="123">
        <v>0</v>
      </c>
      <c r="AC198" s="123">
        <v>0</v>
      </c>
      <c r="AD198" s="123">
        <v>0</v>
      </c>
      <c r="AE198" s="123">
        <v>0</v>
      </c>
      <c r="AF198" s="123">
        <v>0</v>
      </c>
      <c r="AG198" s="123">
        <v>0</v>
      </c>
      <c r="AH198" s="123">
        <v>0</v>
      </c>
      <c r="AI198" s="123">
        <v>0</v>
      </c>
      <c r="AJ198" s="123">
        <v>0</v>
      </c>
      <c r="AK198" s="123">
        <v>9.7307000000000005E-2</v>
      </c>
      <c r="AL198" s="123">
        <v>0.14591899999999999</v>
      </c>
      <c r="AM198" s="123">
        <v>0.14591899999999999</v>
      </c>
      <c r="AN198" s="123">
        <v>7.4415999999999996E-2</v>
      </c>
      <c r="AO198" s="123">
        <v>2.8244999999999999E-2</v>
      </c>
      <c r="AP198" s="123">
        <v>2.8244999999999999E-2</v>
      </c>
      <c r="AQ198" s="123">
        <v>2.8244999999999999E-2</v>
      </c>
      <c r="AR198" s="123">
        <v>5.0511E-2</v>
      </c>
      <c r="AS198" s="123">
        <v>6.5179000000000001E-2</v>
      </c>
      <c r="AT198" s="123">
        <v>6.5179000000000001E-2</v>
      </c>
      <c r="AU198" s="123">
        <v>6.5179000000000001E-2</v>
      </c>
      <c r="AV198" s="123">
        <v>6.5179000000000001E-2</v>
      </c>
      <c r="AW198" s="123">
        <v>6.5179000000000001E-2</v>
      </c>
      <c r="AX198" s="123">
        <v>1.4668E-2</v>
      </c>
      <c r="AY198" s="126"/>
      <c r="AZ198" s="126"/>
      <c r="BA198" s="124">
        <v>0</v>
      </c>
      <c r="BB198" s="124">
        <v>0</v>
      </c>
      <c r="BC198" s="124">
        <v>0</v>
      </c>
      <c r="BD198" s="124">
        <v>0</v>
      </c>
      <c r="BE198" s="124">
        <v>0</v>
      </c>
      <c r="BF198" s="124">
        <v>0</v>
      </c>
      <c r="BG198" s="124">
        <v>0</v>
      </c>
      <c r="BH198" s="124">
        <v>0</v>
      </c>
      <c r="BI198" s="127">
        <v>-9.7307000000000005E-2</v>
      </c>
      <c r="BJ198" s="127">
        <v>-4.8612000000000002E-2</v>
      </c>
      <c r="BK198" s="124">
        <v>0</v>
      </c>
      <c r="BL198" s="128">
        <v>7.1502999999999997E-2</v>
      </c>
      <c r="BM198" s="128">
        <v>4.6170999999999997E-2</v>
      </c>
      <c r="BN198" s="124">
        <v>0</v>
      </c>
      <c r="BO198" s="124">
        <v>0</v>
      </c>
      <c r="BP198" s="127">
        <v>-2.2266000000000001E-2</v>
      </c>
      <c r="BQ198" s="127">
        <v>-1.4668E-2</v>
      </c>
      <c r="BR198" s="124">
        <v>0</v>
      </c>
      <c r="BS198" s="124">
        <v>0</v>
      </c>
      <c r="BT198" s="124">
        <v>0</v>
      </c>
      <c r="BU198" s="124">
        <v>0</v>
      </c>
      <c r="BV198" s="128">
        <v>5.0511E-2</v>
      </c>
      <c r="BW198" s="128">
        <v>1.4668E-2</v>
      </c>
      <c r="BX198" s="126"/>
      <c r="BY198" s="126"/>
      <c r="BZ198" s="123">
        <v>0</v>
      </c>
      <c r="CA198" s="123">
        <v>0</v>
      </c>
      <c r="CB198" s="123">
        <v>0</v>
      </c>
      <c r="CC198" s="123">
        <v>0</v>
      </c>
      <c r="CD198" s="123">
        <v>0</v>
      </c>
      <c r="CE198" s="123">
        <v>0</v>
      </c>
      <c r="CF198" s="123">
        <v>0</v>
      </c>
      <c r="CG198" s="123">
        <v>0</v>
      </c>
      <c r="CH198" s="123">
        <v>0</v>
      </c>
      <c r="CI198" s="123">
        <v>1.4569212</v>
      </c>
      <c r="CJ198" s="123">
        <v>2.2308485299999998</v>
      </c>
      <c r="CK198" s="123">
        <v>2.4389855300000001</v>
      </c>
      <c r="CL198" s="123">
        <v>1.3247269800000001</v>
      </c>
      <c r="CM198" s="123">
        <v>0.46216392000000001</v>
      </c>
      <c r="CN198" s="123">
        <v>0.46216392000000001</v>
      </c>
      <c r="CO198" s="123">
        <v>0.41542758000000002</v>
      </c>
      <c r="CP198" s="123">
        <v>0.83110132000000003</v>
      </c>
      <c r="CQ198" s="123">
        <v>1.2395021399999999</v>
      </c>
      <c r="CR198" s="123">
        <v>1.18023813</v>
      </c>
      <c r="CS198" s="123">
        <v>1.1779360699999999</v>
      </c>
      <c r="CT198" s="123">
        <v>1.23727649</v>
      </c>
      <c r="CU198" s="123">
        <v>1.14582206</v>
      </c>
      <c r="CV198" s="123">
        <v>0.24767602</v>
      </c>
      <c r="CW198" s="126"/>
      <c r="CX198" s="126"/>
      <c r="CY198" s="125">
        <v>45930</v>
      </c>
      <c r="CZ198" s="125">
        <v>45930</v>
      </c>
      <c r="DA198" s="125">
        <v>45930</v>
      </c>
      <c r="DB198" s="125">
        <v>45930</v>
      </c>
      <c r="DC198" s="125">
        <v>45930</v>
      </c>
      <c r="DD198" s="125">
        <v>45930</v>
      </c>
      <c r="DE198" s="125">
        <v>45930</v>
      </c>
      <c r="DF198" s="125">
        <v>45930</v>
      </c>
      <c r="DG198" s="125">
        <v>45930</v>
      </c>
      <c r="DH198" s="125">
        <v>45900</v>
      </c>
      <c r="DI198" s="125">
        <v>45869</v>
      </c>
      <c r="DJ198" s="125">
        <v>45838</v>
      </c>
      <c r="DK198" s="125">
        <v>45808</v>
      </c>
      <c r="DL198" s="125">
        <v>45747</v>
      </c>
      <c r="DM198" s="125">
        <v>45747</v>
      </c>
      <c r="DN198" s="125">
        <v>45716</v>
      </c>
      <c r="DO198" s="125">
        <v>45688</v>
      </c>
      <c r="DP198" s="125">
        <v>45657</v>
      </c>
      <c r="DQ198" s="125">
        <v>45626</v>
      </c>
      <c r="DR198" s="125">
        <v>45596</v>
      </c>
      <c r="DS198" s="125">
        <v>45565</v>
      </c>
      <c r="DT198" s="125">
        <v>45535</v>
      </c>
      <c r="DU198" s="125">
        <v>45504</v>
      </c>
      <c r="DV198" s="126"/>
      <c r="DW198" s="126"/>
      <c r="DX198" s="126" t="s">
        <v>150</v>
      </c>
      <c r="DY198" s="126" t="s">
        <v>150</v>
      </c>
      <c r="DZ198" s="126" t="s">
        <v>150</v>
      </c>
      <c r="EA198" s="126" t="s">
        <v>150</v>
      </c>
      <c r="EB198" s="126" t="s">
        <v>150</v>
      </c>
      <c r="EC198" s="126" t="s">
        <v>150</v>
      </c>
      <c r="ED198" s="126" t="s">
        <v>150</v>
      </c>
      <c r="EE198" s="126" t="s">
        <v>150</v>
      </c>
      <c r="EF198" s="126" t="s">
        <v>150</v>
      </c>
      <c r="EG198" s="126" t="s">
        <v>150</v>
      </c>
      <c r="EH198" s="126" t="s">
        <v>150</v>
      </c>
      <c r="EI198" s="126" t="s">
        <v>150</v>
      </c>
      <c r="EJ198" s="126" t="s">
        <v>150</v>
      </c>
      <c r="EK198" s="126" t="s">
        <v>150</v>
      </c>
      <c r="EL198" s="126" t="s">
        <v>150</v>
      </c>
      <c r="EM198" s="126" t="s">
        <v>150</v>
      </c>
      <c r="EN198" s="126" t="s">
        <v>150</v>
      </c>
      <c r="EO198" s="126" t="s">
        <v>150</v>
      </c>
      <c r="EP198" s="126" t="s">
        <v>150</v>
      </c>
      <c r="EQ198" s="126" t="s">
        <v>150</v>
      </c>
      <c r="ER198" s="126" t="s">
        <v>150</v>
      </c>
      <c r="ES198" s="126" t="s">
        <v>150</v>
      </c>
      <c r="ET198" s="126" t="s">
        <v>150</v>
      </c>
      <c r="EU198" s="126"/>
      <c r="EV198" s="126"/>
      <c r="EW198" s="126" t="s">
        <v>151</v>
      </c>
      <c r="EX198" s="126" t="s">
        <v>173</v>
      </c>
      <c r="EY198" s="123">
        <v>71280.897439420005</v>
      </c>
      <c r="EZ198" s="126" t="s">
        <v>207</v>
      </c>
      <c r="FA198" s="126" t="s">
        <v>157</v>
      </c>
      <c r="FB198" s="126" t="s">
        <v>157</v>
      </c>
      <c r="FC198" s="126" t="s">
        <v>157</v>
      </c>
      <c r="FD198" s="126" t="s">
        <v>157</v>
      </c>
      <c r="FE198" s="126" t="s">
        <v>157</v>
      </c>
      <c r="FF198" s="126" t="s">
        <v>157</v>
      </c>
      <c r="FG198" s="126" t="s">
        <v>157</v>
      </c>
      <c r="FH198" s="126" t="s">
        <v>157</v>
      </c>
      <c r="FI198" s="126" t="s">
        <v>157</v>
      </c>
      <c r="FJ198" s="126" t="s">
        <v>157</v>
      </c>
      <c r="FK198" s="126" t="s">
        <v>157</v>
      </c>
      <c r="FL198" s="126" t="s">
        <v>157</v>
      </c>
      <c r="FM198" s="126" t="s">
        <v>157</v>
      </c>
      <c r="FN198" s="126" t="s">
        <v>157</v>
      </c>
      <c r="FO198" s="126" t="s">
        <v>157</v>
      </c>
      <c r="FP198" s="126" t="s">
        <v>157</v>
      </c>
      <c r="FQ198" s="126" t="s">
        <v>157</v>
      </c>
      <c r="FR198" s="126" t="s">
        <v>157</v>
      </c>
      <c r="FS198" s="126" t="s">
        <v>157</v>
      </c>
      <c r="FT198" s="126" t="s">
        <v>157</v>
      </c>
      <c r="FU198" s="126" t="s">
        <v>157</v>
      </c>
      <c r="FV198" s="126" t="s">
        <v>157</v>
      </c>
      <c r="FW198" s="126" t="s">
        <v>157</v>
      </c>
      <c r="FX198" s="126"/>
      <c r="FY198" s="126"/>
      <c r="FZ198" s="126" t="s">
        <v>214</v>
      </c>
      <c r="GA198" s="126" t="s">
        <v>163</v>
      </c>
    </row>
    <row r="199" spans="1:183" ht="14.25" customHeight="1">
      <c r="A199" s="121">
        <v>197</v>
      </c>
      <c r="B199" s="121" t="s">
        <v>531</v>
      </c>
      <c r="C199" s="122">
        <v>0</v>
      </c>
      <c r="D199" s="122">
        <v>0</v>
      </c>
      <c r="E199" s="122">
        <v>0</v>
      </c>
      <c r="F199" s="122">
        <v>0</v>
      </c>
      <c r="G199" s="122">
        <v>0</v>
      </c>
      <c r="H199" s="122">
        <v>0</v>
      </c>
      <c r="I199" s="122">
        <v>0</v>
      </c>
      <c r="J199" s="122">
        <v>3.9999999999999998E-6</v>
      </c>
      <c r="K199" s="122">
        <v>3.9999999999999998E-6</v>
      </c>
      <c r="L199" s="122">
        <v>0</v>
      </c>
      <c r="M199" s="122">
        <v>0</v>
      </c>
      <c r="N199" s="122">
        <v>0</v>
      </c>
      <c r="O199" s="122">
        <v>9.9999999999999995E-7</v>
      </c>
      <c r="P199" s="122">
        <v>9.9999999999999995E-7</v>
      </c>
      <c r="Q199" s="122">
        <v>9.9999999999999995E-7</v>
      </c>
      <c r="R199" s="122">
        <v>9.9999999999999995E-7</v>
      </c>
      <c r="S199" s="122">
        <v>9.9999999999999995E-7</v>
      </c>
      <c r="T199" s="122">
        <v>9.9999999999999995E-7</v>
      </c>
      <c r="U199" s="122">
        <v>9.9999999999999995E-7</v>
      </c>
      <c r="V199" s="122">
        <v>9.9999999999999995E-7</v>
      </c>
      <c r="W199" s="122">
        <v>0</v>
      </c>
      <c r="X199" s="122">
        <v>1.2999999999999999E-5</v>
      </c>
      <c r="Y199" s="122">
        <v>2.4000000000000001E-5</v>
      </c>
      <c r="Z199" s="122">
        <v>3.0000000000000001E-6</v>
      </c>
      <c r="AA199" s="122">
        <v>4.3999999999999999E-5</v>
      </c>
      <c r="AB199" s="123">
        <v>0</v>
      </c>
      <c r="AC199" s="123">
        <v>0</v>
      </c>
      <c r="AD199" s="123">
        <v>0</v>
      </c>
      <c r="AE199" s="123">
        <v>0</v>
      </c>
      <c r="AF199" s="123">
        <v>0</v>
      </c>
      <c r="AG199" s="123">
        <v>0</v>
      </c>
      <c r="AH199" s="123">
        <v>0</v>
      </c>
      <c r="AI199" s="123">
        <v>3.2000000000000002E-3</v>
      </c>
      <c r="AJ199" s="123">
        <v>3.2000000000000002E-3</v>
      </c>
      <c r="AK199" s="123">
        <v>0</v>
      </c>
      <c r="AL199" s="123">
        <v>0</v>
      </c>
      <c r="AM199" s="123">
        <v>0</v>
      </c>
      <c r="AN199" s="123">
        <v>6.9999999999999999E-4</v>
      </c>
      <c r="AO199" s="123">
        <v>6.9999999999999999E-4</v>
      </c>
      <c r="AP199" s="123">
        <v>6.9999999999999999E-4</v>
      </c>
      <c r="AQ199" s="123">
        <v>6.9999999999999999E-4</v>
      </c>
      <c r="AR199" s="123">
        <v>6.9999999999999999E-4</v>
      </c>
      <c r="AS199" s="123">
        <v>6.9999999999999999E-4</v>
      </c>
      <c r="AT199" s="123">
        <v>6.9999999999999999E-4</v>
      </c>
      <c r="AU199" s="123">
        <v>6.9999999999999999E-4</v>
      </c>
      <c r="AV199" s="123">
        <v>0</v>
      </c>
      <c r="AW199" s="123">
        <v>9.7999999999999997E-3</v>
      </c>
      <c r="AX199" s="123">
        <v>1.7500000000000002E-2</v>
      </c>
      <c r="AY199" s="123">
        <v>2.0999999999999999E-3</v>
      </c>
      <c r="AZ199" s="123">
        <v>3.2199999999999999E-2</v>
      </c>
      <c r="BA199" s="124">
        <v>0</v>
      </c>
      <c r="BB199" s="124">
        <v>0</v>
      </c>
      <c r="BC199" s="124">
        <v>0</v>
      </c>
      <c r="BD199" s="124">
        <v>0</v>
      </c>
      <c r="BE199" s="124">
        <v>0</v>
      </c>
      <c r="BF199" s="124">
        <v>0</v>
      </c>
      <c r="BG199" s="127">
        <v>-3.2000000000000002E-3</v>
      </c>
      <c r="BH199" s="124">
        <v>0</v>
      </c>
      <c r="BI199" s="128">
        <v>3.2000000000000002E-3</v>
      </c>
      <c r="BJ199" s="124">
        <v>0</v>
      </c>
      <c r="BK199" s="124">
        <v>0</v>
      </c>
      <c r="BL199" s="127">
        <v>-6.9999999999999999E-4</v>
      </c>
      <c r="BM199" s="124">
        <v>0</v>
      </c>
      <c r="BN199" s="124">
        <v>0</v>
      </c>
      <c r="BO199" s="124">
        <v>0</v>
      </c>
      <c r="BP199" s="124">
        <v>0</v>
      </c>
      <c r="BQ199" s="124">
        <v>0</v>
      </c>
      <c r="BR199" s="124">
        <v>0</v>
      </c>
      <c r="BS199" s="124">
        <v>0</v>
      </c>
      <c r="BT199" s="128">
        <v>6.9999999999999999E-4</v>
      </c>
      <c r="BU199" s="127">
        <v>-9.7999999999999997E-3</v>
      </c>
      <c r="BV199" s="127">
        <v>-7.7000000000000002E-3</v>
      </c>
      <c r="BW199" s="128">
        <v>1.54E-2</v>
      </c>
      <c r="BX199" s="127">
        <v>-3.0099999999999998E-2</v>
      </c>
      <c r="BY199" s="128">
        <v>2.87E-2</v>
      </c>
      <c r="BZ199" s="123">
        <v>0</v>
      </c>
      <c r="CA199" s="123">
        <v>0</v>
      </c>
      <c r="CB199" s="123">
        <v>0</v>
      </c>
      <c r="CC199" s="123">
        <v>0</v>
      </c>
      <c r="CD199" s="123">
        <v>0</v>
      </c>
      <c r="CE199" s="123">
        <v>0</v>
      </c>
      <c r="CF199" s="123">
        <v>0</v>
      </c>
      <c r="CG199" s="123">
        <v>5.1695499999999998E-2</v>
      </c>
      <c r="CH199" s="123">
        <v>4.7790329999999999E-2</v>
      </c>
      <c r="CI199" s="123">
        <v>0</v>
      </c>
      <c r="CJ199" s="123">
        <v>0</v>
      </c>
      <c r="CK199" s="123">
        <v>0</v>
      </c>
      <c r="CL199" s="123">
        <v>1.2461150000000001E-2</v>
      </c>
      <c r="CM199" s="123">
        <v>1.285996E-2</v>
      </c>
      <c r="CN199" s="123">
        <v>1.145388E-2</v>
      </c>
      <c r="CO199" s="123">
        <v>1.02956E-2</v>
      </c>
      <c r="CP199" s="123">
        <v>1.151771E-2</v>
      </c>
      <c r="CQ199" s="123">
        <v>1.331183E-2</v>
      </c>
      <c r="CR199" s="123">
        <v>1.267535E-2</v>
      </c>
      <c r="CS199" s="123">
        <v>1.265063E-2</v>
      </c>
      <c r="CT199" s="123">
        <v>0</v>
      </c>
      <c r="CU199" s="123">
        <v>0.17228028000000001</v>
      </c>
      <c r="CV199" s="123">
        <v>0.29549565999999999</v>
      </c>
      <c r="CW199" s="123">
        <v>3.2159439999999997E-2</v>
      </c>
      <c r="CX199" s="123">
        <v>0.44750527000000001</v>
      </c>
      <c r="CY199" s="125">
        <v>45991</v>
      </c>
      <c r="CZ199" s="125">
        <v>45991</v>
      </c>
      <c r="DA199" s="125">
        <v>45991</v>
      </c>
      <c r="DB199" s="125">
        <v>45991</v>
      </c>
      <c r="DC199" s="125">
        <v>45991</v>
      </c>
      <c r="DD199" s="125">
        <v>45991</v>
      </c>
      <c r="DE199" s="125">
        <v>45991</v>
      </c>
      <c r="DF199" s="125">
        <v>45961</v>
      </c>
      <c r="DG199" s="125">
        <v>45930</v>
      </c>
      <c r="DH199" s="125">
        <v>45838</v>
      </c>
      <c r="DI199" s="125">
        <v>45838</v>
      </c>
      <c r="DJ199" s="125">
        <v>45838</v>
      </c>
      <c r="DK199" s="125">
        <v>45808</v>
      </c>
      <c r="DL199" s="125">
        <v>45777</v>
      </c>
      <c r="DM199" s="125">
        <v>45747</v>
      </c>
      <c r="DN199" s="125">
        <v>45716</v>
      </c>
      <c r="DO199" s="125">
        <v>45688</v>
      </c>
      <c r="DP199" s="125">
        <v>45657</v>
      </c>
      <c r="DQ199" s="125">
        <v>45626</v>
      </c>
      <c r="DR199" s="125">
        <v>45596</v>
      </c>
      <c r="DS199" s="125">
        <v>45565</v>
      </c>
      <c r="DT199" s="125">
        <v>45535</v>
      </c>
      <c r="DU199" s="125">
        <v>45504</v>
      </c>
      <c r="DV199" s="125">
        <v>45473</v>
      </c>
      <c r="DW199" s="125">
        <v>45443</v>
      </c>
      <c r="DX199" s="126" t="s">
        <v>150</v>
      </c>
      <c r="DY199" s="126" t="s">
        <v>150</v>
      </c>
      <c r="DZ199" s="126" t="s">
        <v>150</v>
      </c>
      <c r="EA199" s="126" t="s">
        <v>150</v>
      </c>
      <c r="EB199" s="126" t="s">
        <v>150</v>
      </c>
      <c r="EC199" s="126" t="s">
        <v>150</v>
      </c>
      <c r="ED199" s="126" t="s">
        <v>150</v>
      </c>
      <c r="EE199" s="126" t="s">
        <v>150</v>
      </c>
      <c r="EF199" s="126" t="s">
        <v>150</v>
      </c>
      <c r="EG199" s="126" t="s">
        <v>150</v>
      </c>
      <c r="EH199" s="126" t="s">
        <v>150</v>
      </c>
      <c r="EI199" s="126" t="s">
        <v>150</v>
      </c>
      <c r="EJ199" s="126" t="s">
        <v>150</v>
      </c>
      <c r="EK199" s="126" t="s">
        <v>150</v>
      </c>
      <c r="EL199" s="126" t="s">
        <v>150</v>
      </c>
      <c r="EM199" s="126" t="s">
        <v>150</v>
      </c>
      <c r="EN199" s="126" t="s">
        <v>150</v>
      </c>
      <c r="EO199" s="126" t="s">
        <v>150</v>
      </c>
      <c r="EP199" s="126" t="s">
        <v>150</v>
      </c>
      <c r="EQ199" s="126" t="s">
        <v>150</v>
      </c>
      <c r="ER199" s="126" t="s">
        <v>150</v>
      </c>
      <c r="ES199" s="126" t="s">
        <v>150</v>
      </c>
      <c r="ET199" s="126" t="s">
        <v>150</v>
      </c>
      <c r="EU199" s="126" t="s">
        <v>150</v>
      </c>
      <c r="EV199" s="126" t="s">
        <v>150</v>
      </c>
      <c r="EW199" s="126" t="s">
        <v>151</v>
      </c>
      <c r="EX199" s="126" t="s">
        <v>532</v>
      </c>
      <c r="EY199" s="123">
        <v>352.59305933000002</v>
      </c>
      <c r="EZ199" s="126"/>
      <c r="FA199" s="126" t="s">
        <v>157</v>
      </c>
      <c r="FB199" s="126" t="s">
        <v>157</v>
      </c>
      <c r="FC199" s="126" t="s">
        <v>157</v>
      </c>
      <c r="FD199" s="126" t="s">
        <v>157</v>
      </c>
      <c r="FE199" s="126" t="s">
        <v>157</v>
      </c>
      <c r="FF199" s="126" t="s">
        <v>157</v>
      </c>
      <c r="FG199" s="126" t="s">
        <v>157</v>
      </c>
      <c r="FH199" s="126" t="s">
        <v>157</v>
      </c>
      <c r="FI199" s="126" t="s">
        <v>157</v>
      </c>
      <c r="FJ199" s="126" t="s">
        <v>157</v>
      </c>
      <c r="FK199" s="126" t="s">
        <v>157</v>
      </c>
      <c r="FL199" s="126" t="s">
        <v>157</v>
      </c>
      <c r="FM199" s="126" t="s">
        <v>157</v>
      </c>
      <c r="FN199" s="126" t="s">
        <v>157</v>
      </c>
      <c r="FO199" s="126" t="s">
        <v>157</v>
      </c>
      <c r="FP199" s="126" t="s">
        <v>157</v>
      </c>
      <c r="FQ199" s="126" t="s">
        <v>157</v>
      </c>
      <c r="FR199" s="126" t="s">
        <v>157</v>
      </c>
      <c r="FS199" s="126" t="s">
        <v>157</v>
      </c>
      <c r="FT199" s="126" t="s">
        <v>157</v>
      </c>
      <c r="FU199" s="126" t="s">
        <v>157</v>
      </c>
      <c r="FV199" s="126"/>
      <c r="FW199" s="126"/>
      <c r="FX199" s="126" t="s">
        <v>157</v>
      </c>
      <c r="FY199" s="126"/>
      <c r="FZ199" s="126" t="s">
        <v>291</v>
      </c>
      <c r="GA199" s="126" t="s">
        <v>146</v>
      </c>
    </row>
    <row r="200" spans="1:183" ht="14.25" customHeight="1">
      <c r="A200" s="121">
        <v>198</v>
      </c>
      <c r="B200" s="121" t="s">
        <v>533</v>
      </c>
      <c r="C200" s="122">
        <v>0</v>
      </c>
      <c r="D200" s="122">
        <v>0</v>
      </c>
      <c r="E200" s="122">
        <v>0</v>
      </c>
      <c r="F200" s="122">
        <v>0</v>
      </c>
      <c r="G200" s="122">
        <v>0</v>
      </c>
      <c r="H200" s="122">
        <v>0</v>
      </c>
      <c r="I200" s="122">
        <v>5.0000000000000004E-6</v>
      </c>
      <c r="J200" s="122">
        <v>5.0000000000000004E-6</v>
      </c>
      <c r="K200" s="122">
        <v>5.0000000000000004E-6</v>
      </c>
      <c r="L200" s="122">
        <v>5.0000000000000004E-6</v>
      </c>
      <c r="M200" s="122">
        <v>5.0000000000000004E-6</v>
      </c>
      <c r="N200" s="122">
        <v>5.0000000000000004E-6</v>
      </c>
      <c r="O200" s="121"/>
      <c r="P200" s="121"/>
      <c r="Q200" s="121"/>
      <c r="R200" s="121"/>
      <c r="S200" s="121"/>
      <c r="T200" s="121"/>
      <c r="U200" s="121"/>
      <c r="V200" s="121"/>
      <c r="W200" s="121"/>
      <c r="X200" s="121"/>
      <c r="Y200" s="121"/>
      <c r="Z200" s="121"/>
      <c r="AA200" s="121"/>
      <c r="AB200" s="123">
        <v>0</v>
      </c>
      <c r="AC200" s="123">
        <v>0</v>
      </c>
      <c r="AD200" s="123">
        <v>0</v>
      </c>
      <c r="AE200" s="123">
        <v>0</v>
      </c>
      <c r="AF200" s="123">
        <v>0</v>
      </c>
      <c r="AG200" s="123">
        <v>0</v>
      </c>
      <c r="AH200" s="123">
        <v>3.7330000000000002E-3</v>
      </c>
      <c r="AI200" s="123">
        <v>3.7330000000000002E-3</v>
      </c>
      <c r="AJ200" s="123">
        <v>3.7330000000000002E-3</v>
      </c>
      <c r="AK200" s="123">
        <v>3.7330000000000002E-3</v>
      </c>
      <c r="AL200" s="123">
        <v>3.7330000000000002E-3</v>
      </c>
      <c r="AM200" s="123">
        <v>3.7330000000000002E-3</v>
      </c>
      <c r="AN200" s="126"/>
      <c r="AO200" s="126"/>
      <c r="AP200" s="126"/>
      <c r="AQ200" s="126"/>
      <c r="AR200" s="126"/>
      <c r="AS200" s="126"/>
      <c r="AT200" s="126"/>
      <c r="AU200" s="126"/>
      <c r="AV200" s="126"/>
      <c r="AW200" s="126"/>
      <c r="AX200" s="126"/>
      <c r="AY200" s="126"/>
      <c r="AZ200" s="126"/>
      <c r="BA200" s="124">
        <v>0</v>
      </c>
      <c r="BB200" s="124">
        <v>0</v>
      </c>
      <c r="BC200" s="124">
        <v>0</v>
      </c>
      <c r="BD200" s="124">
        <v>0</v>
      </c>
      <c r="BE200" s="124">
        <v>0</v>
      </c>
      <c r="BF200" s="127">
        <v>-3.7330000000000002E-3</v>
      </c>
      <c r="BG200" s="124">
        <v>0</v>
      </c>
      <c r="BH200" s="124">
        <v>0</v>
      </c>
      <c r="BI200" s="124">
        <v>0</v>
      </c>
      <c r="BJ200" s="124">
        <v>0</v>
      </c>
      <c r="BK200" s="124">
        <v>0</v>
      </c>
      <c r="BL200" s="128">
        <v>3.7330000000000002E-3</v>
      </c>
      <c r="BM200" s="126"/>
      <c r="BN200" s="126"/>
      <c r="BO200" s="126"/>
      <c r="BP200" s="126"/>
      <c r="BQ200" s="126"/>
      <c r="BR200" s="126"/>
      <c r="BS200" s="126"/>
      <c r="BT200" s="126"/>
      <c r="BU200" s="126"/>
      <c r="BV200" s="126"/>
      <c r="BW200" s="126"/>
      <c r="BX200" s="126"/>
      <c r="BY200" s="126"/>
      <c r="BZ200" s="123">
        <v>0</v>
      </c>
      <c r="CA200" s="123">
        <v>0</v>
      </c>
      <c r="CB200" s="123">
        <v>0</v>
      </c>
      <c r="CC200" s="123">
        <v>0</v>
      </c>
      <c r="CD200" s="123">
        <v>0</v>
      </c>
      <c r="CE200" s="123">
        <v>0</v>
      </c>
      <c r="CF200" s="123">
        <v>6.2395800000000001E-2</v>
      </c>
      <c r="CG200" s="123">
        <v>6.2395800000000001E-2</v>
      </c>
      <c r="CH200" s="123">
        <v>6.2395800000000001E-2</v>
      </c>
      <c r="CI200" s="123">
        <v>6.2395800000000001E-2</v>
      </c>
      <c r="CJ200" s="123">
        <v>6.2395800000000001E-2</v>
      </c>
      <c r="CK200" s="123">
        <v>6.2395800000000001E-2</v>
      </c>
      <c r="CL200" s="126"/>
      <c r="CM200" s="126"/>
      <c r="CN200" s="126"/>
      <c r="CO200" s="126"/>
      <c r="CP200" s="126"/>
      <c r="CQ200" s="126"/>
      <c r="CR200" s="126"/>
      <c r="CS200" s="126"/>
      <c r="CT200" s="126"/>
      <c r="CU200" s="126"/>
      <c r="CV200" s="126"/>
      <c r="CW200" s="126"/>
      <c r="CX200" s="126"/>
      <c r="CY200" s="125">
        <v>46022</v>
      </c>
      <c r="CZ200" s="125">
        <v>46022</v>
      </c>
      <c r="DA200" s="125">
        <v>46022</v>
      </c>
      <c r="DB200" s="125">
        <v>46022</v>
      </c>
      <c r="DC200" s="125">
        <v>46022</v>
      </c>
      <c r="DD200" s="125">
        <v>46022</v>
      </c>
      <c r="DE200" s="125">
        <v>45838</v>
      </c>
      <c r="DF200" s="125">
        <v>45838</v>
      </c>
      <c r="DG200" s="125">
        <v>45838</v>
      </c>
      <c r="DH200" s="125">
        <v>45838</v>
      </c>
      <c r="DI200" s="125">
        <v>45838</v>
      </c>
      <c r="DJ200" s="125">
        <v>45838</v>
      </c>
      <c r="DK200" s="126"/>
      <c r="DL200" s="126"/>
      <c r="DM200" s="126"/>
      <c r="DN200" s="126"/>
      <c r="DO200" s="126"/>
      <c r="DP200" s="126"/>
      <c r="DQ200" s="126"/>
      <c r="DR200" s="126"/>
      <c r="DS200" s="126"/>
      <c r="DT200" s="126"/>
      <c r="DU200" s="126"/>
      <c r="DV200" s="126"/>
      <c r="DW200" s="126"/>
      <c r="DX200" s="126" t="s">
        <v>150</v>
      </c>
      <c r="DY200" s="126" t="s">
        <v>150</v>
      </c>
      <c r="DZ200" s="126" t="s">
        <v>150</v>
      </c>
      <c r="EA200" s="126" t="s">
        <v>150</v>
      </c>
      <c r="EB200" s="126" t="s">
        <v>150</v>
      </c>
      <c r="EC200" s="126" t="s">
        <v>150</v>
      </c>
      <c r="ED200" s="126" t="s">
        <v>150</v>
      </c>
      <c r="EE200" s="126" t="s">
        <v>150</v>
      </c>
      <c r="EF200" s="126" t="s">
        <v>150</v>
      </c>
      <c r="EG200" s="126" t="s">
        <v>150</v>
      </c>
      <c r="EH200" s="126" t="s">
        <v>150</v>
      </c>
      <c r="EI200" s="126" t="s">
        <v>150</v>
      </c>
      <c r="EJ200" s="126"/>
      <c r="EK200" s="126"/>
      <c r="EL200" s="126"/>
      <c r="EM200" s="126"/>
      <c r="EN200" s="126"/>
      <c r="EO200" s="126"/>
      <c r="EP200" s="126"/>
      <c r="EQ200" s="126"/>
      <c r="ER200" s="126"/>
      <c r="ES200" s="126"/>
      <c r="ET200" s="126"/>
      <c r="EU200" s="126"/>
      <c r="EV200" s="126"/>
      <c r="EW200" s="126" t="s">
        <v>151</v>
      </c>
      <c r="EX200" s="126" t="s">
        <v>152</v>
      </c>
      <c r="EY200" s="123">
        <v>4479.7599301700002</v>
      </c>
      <c r="EZ200" s="126" t="s">
        <v>165</v>
      </c>
      <c r="FA200" s="126" t="s">
        <v>157</v>
      </c>
      <c r="FB200" s="126" t="s">
        <v>157</v>
      </c>
      <c r="FC200" s="126" t="s">
        <v>157</v>
      </c>
      <c r="FD200" s="126" t="s">
        <v>157</v>
      </c>
      <c r="FE200" s="126" t="s">
        <v>157</v>
      </c>
      <c r="FF200" s="126" t="s">
        <v>157</v>
      </c>
      <c r="FG200" s="126" t="s">
        <v>157</v>
      </c>
      <c r="FH200" s="126" t="s">
        <v>157</v>
      </c>
      <c r="FI200" s="126" t="s">
        <v>157</v>
      </c>
      <c r="FJ200" s="126" t="s">
        <v>157</v>
      </c>
      <c r="FK200" s="126" t="s">
        <v>144</v>
      </c>
      <c r="FL200" s="126" t="s">
        <v>157</v>
      </c>
      <c r="FM200" s="126"/>
      <c r="FN200" s="126"/>
      <c r="FO200" s="126"/>
      <c r="FP200" s="126"/>
      <c r="FQ200" s="126"/>
      <c r="FR200" s="126"/>
      <c r="FS200" s="126"/>
      <c r="FT200" s="126"/>
      <c r="FU200" s="126"/>
      <c r="FV200" s="126"/>
      <c r="FW200" s="126"/>
      <c r="FX200" s="126"/>
      <c r="FY200" s="126"/>
      <c r="FZ200" s="126" t="s">
        <v>232</v>
      </c>
      <c r="GA200" s="126" t="s">
        <v>233</v>
      </c>
    </row>
    <row r="201" spans="1:183" ht="14.25" customHeight="1">
      <c r="A201" s="121">
        <v>199</v>
      </c>
      <c r="B201" s="121" t="s">
        <v>534</v>
      </c>
      <c r="C201" s="122">
        <v>0</v>
      </c>
      <c r="D201" s="122">
        <v>0</v>
      </c>
      <c r="E201" s="122">
        <v>0</v>
      </c>
      <c r="F201" s="122">
        <v>0</v>
      </c>
      <c r="G201" s="122">
        <v>0</v>
      </c>
      <c r="H201" s="122">
        <v>0</v>
      </c>
      <c r="I201" s="122">
        <v>0</v>
      </c>
      <c r="J201" s="122">
        <v>0</v>
      </c>
      <c r="K201" s="122">
        <v>0</v>
      </c>
      <c r="L201" s="122">
        <v>3.3000000000000003E-5</v>
      </c>
      <c r="M201" s="122">
        <v>3.3000000000000003E-5</v>
      </c>
      <c r="N201" s="122">
        <v>3.1999999999999999E-5</v>
      </c>
      <c r="O201" s="122">
        <v>3.1999999999999999E-5</v>
      </c>
      <c r="P201" s="122">
        <v>5.1999999999999997E-5</v>
      </c>
      <c r="Q201" s="122">
        <v>5.1999999999999997E-5</v>
      </c>
      <c r="R201" s="122">
        <v>5.1999999999999997E-5</v>
      </c>
      <c r="S201" s="122">
        <v>5.1999999999999997E-5</v>
      </c>
      <c r="T201" s="122">
        <v>5.1999999999999997E-5</v>
      </c>
      <c r="U201" s="122">
        <v>5.1999999999999997E-5</v>
      </c>
      <c r="V201" s="122">
        <v>5.1999999999999997E-5</v>
      </c>
      <c r="W201" s="122">
        <v>5.1999999999999997E-5</v>
      </c>
      <c r="X201" s="122">
        <v>5.1999999999999997E-5</v>
      </c>
      <c r="Y201" s="122">
        <v>5.1999999999999997E-5</v>
      </c>
      <c r="Z201" s="122">
        <v>5.5999999999999999E-5</v>
      </c>
      <c r="AA201" s="122">
        <v>5.5999999999999999E-5</v>
      </c>
      <c r="AB201" s="123">
        <v>0</v>
      </c>
      <c r="AC201" s="123">
        <v>0</v>
      </c>
      <c r="AD201" s="123">
        <v>0</v>
      </c>
      <c r="AE201" s="123">
        <v>0</v>
      </c>
      <c r="AF201" s="123">
        <v>0</v>
      </c>
      <c r="AG201" s="123">
        <v>0</v>
      </c>
      <c r="AH201" s="123">
        <v>0</v>
      </c>
      <c r="AI201" s="123">
        <v>0</v>
      </c>
      <c r="AJ201" s="123">
        <v>0</v>
      </c>
      <c r="AK201" s="123">
        <v>2.3951E-2</v>
      </c>
      <c r="AL201" s="123">
        <v>2.3951E-2</v>
      </c>
      <c r="AM201" s="123">
        <v>2.3012999999999999E-2</v>
      </c>
      <c r="AN201" s="123">
        <v>2.3012999999999999E-2</v>
      </c>
      <c r="AO201" s="123">
        <v>3.7573000000000002E-2</v>
      </c>
      <c r="AP201" s="123">
        <v>3.7573000000000002E-2</v>
      </c>
      <c r="AQ201" s="123">
        <v>3.7573000000000002E-2</v>
      </c>
      <c r="AR201" s="123">
        <v>3.7573000000000002E-2</v>
      </c>
      <c r="AS201" s="123">
        <v>3.7573000000000002E-2</v>
      </c>
      <c r="AT201" s="123">
        <v>3.7573000000000002E-2</v>
      </c>
      <c r="AU201" s="123">
        <v>3.7573000000000002E-2</v>
      </c>
      <c r="AV201" s="123">
        <v>3.7573000000000002E-2</v>
      </c>
      <c r="AW201" s="123">
        <v>3.7573000000000002E-2</v>
      </c>
      <c r="AX201" s="123">
        <v>3.7573000000000002E-2</v>
      </c>
      <c r="AY201" s="123">
        <v>4.0705999999999999E-2</v>
      </c>
      <c r="AZ201" s="123">
        <v>4.0705999999999999E-2</v>
      </c>
      <c r="BA201" s="124">
        <v>0</v>
      </c>
      <c r="BB201" s="124">
        <v>0</v>
      </c>
      <c r="BC201" s="124">
        <v>0</v>
      </c>
      <c r="BD201" s="124">
        <v>0</v>
      </c>
      <c r="BE201" s="124">
        <v>0</v>
      </c>
      <c r="BF201" s="124">
        <v>0</v>
      </c>
      <c r="BG201" s="124">
        <v>0</v>
      </c>
      <c r="BH201" s="124">
        <v>0</v>
      </c>
      <c r="BI201" s="127">
        <v>-2.3951E-2</v>
      </c>
      <c r="BJ201" s="124">
        <v>0</v>
      </c>
      <c r="BK201" s="128">
        <v>9.3800000000000003E-4</v>
      </c>
      <c r="BL201" s="124">
        <v>0</v>
      </c>
      <c r="BM201" s="127">
        <v>-1.456E-2</v>
      </c>
      <c r="BN201" s="124">
        <v>0</v>
      </c>
      <c r="BO201" s="124">
        <v>0</v>
      </c>
      <c r="BP201" s="124">
        <v>0</v>
      </c>
      <c r="BQ201" s="124">
        <v>0</v>
      </c>
      <c r="BR201" s="124">
        <v>0</v>
      </c>
      <c r="BS201" s="124">
        <v>0</v>
      </c>
      <c r="BT201" s="124">
        <v>0</v>
      </c>
      <c r="BU201" s="124">
        <v>0</v>
      </c>
      <c r="BV201" s="124">
        <v>0</v>
      </c>
      <c r="BW201" s="127">
        <v>-3.1329999999999999E-3</v>
      </c>
      <c r="BX201" s="124">
        <v>0</v>
      </c>
      <c r="BY201" s="124">
        <v>0</v>
      </c>
      <c r="BZ201" s="123">
        <v>0</v>
      </c>
      <c r="CA201" s="123">
        <v>0</v>
      </c>
      <c r="CB201" s="123">
        <v>0</v>
      </c>
      <c r="CC201" s="123">
        <v>0</v>
      </c>
      <c r="CD201" s="123">
        <v>0</v>
      </c>
      <c r="CE201" s="123">
        <v>0</v>
      </c>
      <c r="CF201" s="123">
        <v>0</v>
      </c>
      <c r="CG201" s="123">
        <v>0</v>
      </c>
      <c r="CH201" s="123">
        <v>0</v>
      </c>
      <c r="CI201" s="123">
        <v>0.35860440999999998</v>
      </c>
      <c r="CJ201" s="123">
        <v>0.36616926999999999</v>
      </c>
      <c r="CK201" s="123">
        <v>0.38465431999999999</v>
      </c>
      <c r="CL201" s="123">
        <v>0.40966918000000002</v>
      </c>
      <c r="CM201" s="123">
        <v>0.66051906999999999</v>
      </c>
      <c r="CN201" s="123">
        <v>0.66051906999999999</v>
      </c>
      <c r="CO201" s="123">
        <v>0.66051906999999999</v>
      </c>
      <c r="CP201" s="123">
        <v>0.66051906999999999</v>
      </c>
      <c r="CQ201" s="123">
        <v>0.66051906999999999</v>
      </c>
      <c r="CR201" s="123">
        <v>0.66051906999999999</v>
      </c>
      <c r="CS201" s="123">
        <v>0.66051906999999999</v>
      </c>
      <c r="CT201" s="123">
        <v>0.66051906999999999</v>
      </c>
      <c r="CU201" s="123">
        <v>0.66051906999999999</v>
      </c>
      <c r="CV201" s="123">
        <v>0.63443762000000004</v>
      </c>
      <c r="CW201" s="123">
        <v>0.62337242999999998</v>
      </c>
      <c r="CX201" s="123">
        <v>0.56571892999999995</v>
      </c>
      <c r="CY201" s="125">
        <v>45930</v>
      </c>
      <c r="CZ201" s="125">
        <v>45930</v>
      </c>
      <c r="DA201" s="125">
        <v>45930</v>
      </c>
      <c r="DB201" s="125">
        <v>45930</v>
      </c>
      <c r="DC201" s="125">
        <v>45930</v>
      </c>
      <c r="DD201" s="125">
        <v>45930</v>
      </c>
      <c r="DE201" s="125">
        <v>45930</v>
      </c>
      <c r="DF201" s="125">
        <v>45930</v>
      </c>
      <c r="DG201" s="125">
        <v>45930</v>
      </c>
      <c r="DH201" s="125">
        <v>45900</v>
      </c>
      <c r="DI201" s="125">
        <v>45869</v>
      </c>
      <c r="DJ201" s="125">
        <v>45838</v>
      </c>
      <c r="DK201" s="125">
        <v>45808</v>
      </c>
      <c r="DL201" s="125">
        <v>45535</v>
      </c>
      <c r="DM201" s="125">
        <v>45535</v>
      </c>
      <c r="DN201" s="125">
        <v>45535</v>
      </c>
      <c r="DO201" s="125">
        <v>45535</v>
      </c>
      <c r="DP201" s="125">
        <v>45535</v>
      </c>
      <c r="DQ201" s="125">
        <v>45535</v>
      </c>
      <c r="DR201" s="125">
        <v>45535</v>
      </c>
      <c r="DS201" s="125">
        <v>45535</v>
      </c>
      <c r="DT201" s="125">
        <v>45535</v>
      </c>
      <c r="DU201" s="125">
        <v>45504</v>
      </c>
      <c r="DV201" s="125">
        <v>45473</v>
      </c>
      <c r="DW201" s="125">
        <v>45443</v>
      </c>
      <c r="DX201" s="126" t="s">
        <v>150</v>
      </c>
      <c r="DY201" s="126" t="s">
        <v>150</v>
      </c>
      <c r="DZ201" s="126" t="s">
        <v>150</v>
      </c>
      <c r="EA201" s="126" t="s">
        <v>150</v>
      </c>
      <c r="EB201" s="126" t="s">
        <v>150</v>
      </c>
      <c r="EC201" s="126" t="s">
        <v>150</v>
      </c>
      <c r="ED201" s="126" t="s">
        <v>150</v>
      </c>
      <c r="EE201" s="126" t="s">
        <v>150</v>
      </c>
      <c r="EF201" s="126" t="s">
        <v>150</v>
      </c>
      <c r="EG201" s="126" t="s">
        <v>150</v>
      </c>
      <c r="EH201" s="126" t="s">
        <v>150</v>
      </c>
      <c r="EI201" s="126" t="s">
        <v>150</v>
      </c>
      <c r="EJ201" s="126" t="s">
        <v>150</v>
      </c>
      <c r="EK201" s="126" t="s">
        <v>150</v>
      </c>
      <c r="EL201" s="126" t="s">
        <v>150</v>
      </c>
      <c r="EM201" s="126" t="s">
        <v>150</v>
      </c>
      <c r="EN201" s="126" t="s">
        <v>150</v>
      </c>
      <c r="EO201" s="126" t="s">
        <v>150</v>
      </c>
      <c r="EP201" s="126" t="s">
        <v>150</v>
      </c>
      <c r="EQ201" s="126" t="s">
        <v>150</v>
      </c>
      <c r="ER201" s="126" t="s">
        <v>150</v>
      </c>
      <c r="ES201" s="126" t="s">
        <v>150</v>
      </c>
      <c r="ET201" s="126" t="s">
        <v>150</v>
      </c>
      <c r="EU201" s="126" t="s">
        <v>150</v>
      </c>
      <c r="EV201" s="126" t="s">
        <v>150</v>
      </c>
      <c r="EW201" s="126" t="s">
        <v>151</v>
      </c>
      <c r="EX201" s="126" t="s">
        <v>152</v>
      </c>
      <c r="EY201" s="123">
        <v>7908.33304142</v>
      </c>
      <c r="EZ201" s="126" t="s">
        <v>178</v>
      </c>
      <c r="FA201" s="126" t="s">
        <v>157</v>
      </c>
      <c r="FB201" s="126" t="s">
        <v>157</v>
      </c>
      <c r="FC201" s="126" t="s">
        <v>157</v>
      </c>
      <c r="FD201" s="126" t="s">
        <v>157</v>
      </c>
      <c r="FE201" s="126" t="s">
        <v>157</v>
      </c>
      <c r="FF201" s="126" t="s">
        <v>157</v>
      </c>
      <c r="FG201" s="126" t="s">
        <v>157</v>
      </c>
      <c r="FH201" s="126" t="s">
        <v>157</v>
      </c>
      <c r="FI201" s="126" t="s">
        <v>157</v>
      </c>
      <c r="FJ201" s="126" t="s">
        <v>157</v>
      </c>
      <c r="FK201" s="126" t="s">
        <v>157</v>
      </c>
      <c r="FL201" s="126" t="s">
        <v>157</v>
      </c>
      <c r="FM201" s="126" t="s">
        <v>157</v>
      </c>
      <c r="FN201" s="126" t="s">
        <v>144</v>
      </c>
      <c r="FO201" s="126" t="s">
        <v>144</v>
      </c>
      <c r="FP201" s="126" t="s">
        <v>144</v>
      </c>
      <c r="FQ201" s="126" t="s">
        <v>144</v>
      </c>
      <c r="FR201" s="126" t="s">
        <v>144</v>
      </c>
      <c r="FS201" s="126" t="s">
        <v>144</v>
      </c>
      <c r="FT201" s="126" t="s">
        <v>144</v>
      </c>
      <c r="FU201" s="126" t="s">
        <v>157</v>
      </c>
      <c r="FV201" s="126" t="s">
        <v>157</v>
      </c>
      <c r="FW201" s="126" t="s">
        <v>157</v>
      </c>
      <c r="FX201" s="126" t="s">
        <v>157</v>
      </c>
      <c r="FY201" s="126" t="s">
        <v>157</v>
      </c>
      <c r="FZ201" s="126" t="s">
        <v>491</v>
      </c>
      <c r="GA201" s="126" t="s">
        <v>492</v>
      </c>
    </row>
    <row r="202" spans="1:183" ht="14.25" customHeight="1">
      <c r="A202" s="121">
        <v>200</v>
      </c>
      <c r="B202" s="121" t="s">
        <v>535</v>
      </c>
      <c r="C202" s="122">
        <v>0</v>
      </c>
      <c r="D202" s="122">
        <v>0</v>
      </c>
      <c r="E202" s="122">
        <v>0</v>
      </c>
      <c r="F202" s="122">
        <v>0</v>
      </c>
      <c r="G202" s="122">
        <v>0</v>
      </c>
      <c r="H202" s="122">
        <v>0</v>
      </c>
      <c r="I202" s="122">
        <v>0</v>
      </c>
      <c r="J202" s="122">
        <v>0</v>
      </c>
      <c r="K202" s="122">
        <v>0</v>
      </c>
      <c r="L202" s="122">
        <v>1.7E-5</v>
      </c>
      <c r="M202" s="122">
        <v>1.7E-5</v>
      </c>
      <c r="N202" s="122">
        <v>1.7E-5</v>
      </c>
      <c r="O202" s="122">
        <v>1.8E-5</v>
      </c>
      <c r="P202" s="122">
        <v>1.8E-5</v>
      </c>
      <c r="Q202" s="122">
        <v>1.8E-5</v>
      </c>
      <c r="R202" s="122">
        <v>1.8E-5</v>
      </c>
      <c r="S202" s="122">
        <v>1.8E-5</v>
      </c>
      <c r="T202" s="122">
        <v>1.8E-5</v>
      </c>
      <c r="U202" s="122">
        <v>2.0999999999999999E-5</v>
      </c>
      <c r="V202" s="122">
        <v>2.0999999999999999E-5</v>
      </c>
      <c r="W202" s="122">
        <v>2.0999999999999999E-5</v>
      </c>
      <c r="X202" s="122">
        <v>3.0000000000000001E-5</v>
      </c>
      <c r="Y202" s="122">
        <v>3.0000000000000001E-5</v>
      </c>
      <c r="Z202" s="122">
        <v>3.4E-5</v>
      </c>
      <c r="AA202" s="122">
        <v>3.4E-5</v>
      </c>
      <c r="AB202" s="123">
        <v>0</v>
      </c>
      <c r="AC202" s="123">
        <v>0</v>
      </c>
      <c r="AD202" s="123">
        <v>0</v>
      </c>
      <c r="AE202" s="123">
        <v>0</v>
      </c>
      <c r="AF202" s="123">
        <v>0</v>
      </c>
      <c r="AG202" s="123">
        <v>0</v>
      </c>
      <c r="AH202" s="123">
        <v>0</v>
      </c>
      <c r="AI202" s="123">
        <v>0</v>
      </c>
      <c r="AJ202" s="123">
        <v>0</v>
      </c>
      <c r="AK202" s="123">
        <v>1.2236E-2</v>
      </c>
      <c r="AL202" s="123">
        <v>1.2236E-2</v>
      </c>
      <c r="AM202" s="123">
        <v>1.2236E-2</v>
      </c>
      <c r="AN202" s="123">
        <v>1.2730999999999999E-2</v>
      </c>
      <c r="AO202" s="123">
        <v>1.2730999999999999E-2</v>
      </c>
      <c r="AP202" s="123">
        <v>1.2730999999999999E-2</v>
      </c>
      <c r="AQ202" s="123">
        <v>1.2730999999999999E-2</v>
      </c>
      <c r="AR202" s="123">
        <v>1.2730999999999999E-2</v>
      </c>
      <c r="AS202" s="123">
        <v>1.2730999999999999E-2</v>
      </c>
      <c r="AT202" s="123">
        <v>1.5479E-2</v>
      </c>
      <c r="AU202" s="123">
        <v>1.5479E-2</v>
      </c>
      <c r="AV202" s="123">
        <v>1.5479E-2</v>
      </c>
      <c r="AW202" s="123">
        <v>2.1665E-2</v>
      </c>
      <c r="AX202" s="123">
        <v>2.1665E-2</v>
      </c>
      <c r="AY202" s="123">
        <v>2.4586E-2</v>
      </c>
      <c r="AZ202" s="123">
        <v>2.4586E-2</v>
      </c>
      <c r="BA202" s="124">
        <v>0</v>
      </c>
      <c r="BB202" s="124">
        <v>0</v>
      </c>
      <c r="BC202" s="124">
        <v>0</v>
      </c>
      <c r="BD202" s="124">
        <v>0</v>
      </c>
      <c r="BE202" s="124">
        <v>0</v>
      </c>
      <c r="BF202" s="124">
        <v>0</v>
      </c>
      <c r="BG202" s="124">
        <v>0</v>
      </c>
      <c r="BH202" s="124">
        <v>0</v>
      </c>
      <c r="BI202" s="127">
        <v>-1.2236E-2</v>
      </c>
      <c r="BJ202" s="124">
        <v>0</v>
      </c>
      <c r="BK202" s="124">
        <v>0</v>
      </c>
      <c r="BL202" s="127">
        <v>-4.95E-4</v>
      </c>
      <c r="BM202" s="124">
        <v>0</v>
      </c>
      <c r="BN202" s="124">
        <v>0</v>
      </c>
      <c r="BO202" s="124">
        <v>0</v>
      </c>
      <c r="BP202" s="124">
        <v>0</v>
      </c>
      <c r="BQ202" s="124">
        <v>0</v>
      </c>
      <c r="BR202" s="127">
        <v>-2.748E-3</v>
      </c>
      <c r="BS202" s="124">
        <v>0</v>
      </c>
      <c r="BT202" s="124">
        <v>0</v>
      </c>
      <c r="BU202" s="127">
        <v>-6.1859999999999997E-3</v>
      </c>
      <c r="BV202" s="124">
        <v>0</v>
      </c>
      <c r="BW202" s="127">
        <v>-2.921E-3</v>
      </c>
      <c r="BX202" s="124">
        <v>0</v>
      </c>
      <c r="BY202" s="124">
        <v>0</v>
      </c>
      <c r="BZ202" s="123">
        <v>0</v>
      </c>
      <c r="CA202" s="123">
        <v>0</v>
      </c>
      <c r="CB202" s="123">
        <v>0</v>
      </c>
      <c r="CC202" s="123">
        <v>0</v>
      </c>
      <c r="CD202" s="123">
        <v>0</v>
      </c>
      <c r="CE202" s="123">
        <v>0</v>
      </c>
      <c r="CF202" s="123">
        <v>0</v>
      </c>
      <c r="CG202" s="123">
        <v>0</v>
      </c>
      <c r="CH202" s="123">
        <v>0</v>
      </c>
      <c r="CI202" s="123">
        <v>0.18320252000000001</v>
      </c>
      <c r="CJ202" s="123">
        <v>0.18706723</v>
      </c>
      <c r="CK202" s="123">
        <v>0.20452049999999999</v>
      </c>
      <c r="CL202" s="123">
        <v>0.22663269999999999</v>
      </c>
      <c r="CM202" s="123">
        <v>0.20831329000000001</v>
      </c>
      <c r="CN202" s="123">
        <v>0.20831329000000001</v>
      </c>
      <c r="CO202" s="123">
        <v>0.18724759999999999</v>
      </c>
      <c r="CP202" s="123">
        <v>0.20947419</v>
      </c>
      <c r="CQ202" s="123">
        <v>0.24210408</v>
      </c>
      <c r="CR202" s="123">
        <v>0.28028821999999998</v>
      </c>
      <c r="CS202" s="123">
        <v>0.27974152000000002</v>
      </c>
      <c r="CT202" s="123">
        <v>0.29383395000000001</v>
      </c>
      <c r="CU202" s="123">
        <v>0.38086247000000001</v>
      </c>
      <c r="CV202" s="123">
        <v>0.36582362000000002</v>
      </c>
      <c r="CW202" s="123">
        <v>0.37651045999999999</v>
      </c>
      <c r="CX202" s="123">
        <v>0.34168833999999998</v>
      </c>
      <c r="CY202" s="125">
        <v>45930</v>
      </c>
      <c r="CZ202" s="125">
        <v>45930</v>
      </c>
      <c r="DA202" s="125">
        <v>45930</v>
      </c>
      <c r="DB202" s="125">
        <v>45930</v>
      </c>
      <c r="DC202" s="125">
        <v>45930</v>
      </c>
      <c r="DD202" s="125">
        <v>45930</v>
      </c>
      <c r="DE202" s="125">
        <v>45930</v>
      </c>
      <c r="DF202" s="125">
        <v>45930</v>
      </c>
      <c r="DG202" s="125">
        <v>45930</v>
      </c>
      <c r="DH202" s="125">
        <v>45900</v>
      </c>
      <c r="DI202" s="125">
        <v>45869</v>
      </c>
      <c r="DJ202" s="125">
        <v>45838</v>
      </c>
      <c r="DK202" s="125">
        <v>45808</v>
      </c>
      <c r="DL202" s="125">
        <v>45747</v>
      </c>
      <c r="DM202" s="125">
        <v>45747</v>
      </c>
      <c r="DN202" s="125">
        <v>45716</v>
      </c>
      <c r="DO202" s="125">
        <v>45688</v>
      </c>
      <c r="DP202" s="125">
        <v>45657</v>
      </c>
      <c r="DQ202" s="125">
        <v>45626</v>
      </c>
      <c r="DR202" s="125">
        <v>45596</v>
      </c>
      <c r="DS202" s="125">
        <v>45565</v>
      </c>
      <c r="DT202" s="125">
        <v>45535</v>
      </c>
      <c r="DU202" s="125">
        <v>45504</v>
      </c>
      <c r="DV202" s="125">
        <v>45473</v>
      </c>
      <c r="DW202" s="125">
        <v>45443</v>
      </c>
      <c r="DX202" s="126" t="s">
        <v>150</v>
      </c>
      <c r="DY202" s="126" t="s">
        <v>150</v>
      </c>
      <c r="DZ202" s="126" t="s">
        <v>150</v>
      </c>
      <c r="EA202" s="126" t="s">
        <v>150</v>
      </c>
      <c r="EB202" s="126" t="s">
        <v>150</v>
      </c>
      <c r="EC202" s="126" t="s">
        <v>150</v>
      </c>
      <c r="ED202" s="126" t="s">
        <v>150</v>
      </c>
      <c r="EE202" s="126" t="s">
        <v>150</v>
      </c>
      <c r="EF202" s="126" t="s">
        <v>150</v>
      </c>
      <c r="EG202" s="126" t="s">
        <v>150</v>
      </c>
      <c r="EH202" s="126" t="s">
        <v>150</v>
      </c>
      <c r="EI202" s="126" t="s">
        <v>150</v>
      </c>
      <c r="EJ202" s="126" t="s">
        <v>150</v>
      </c>
      <c r="EK202" s="126" t="s">
        <v>150</v>
      </c>
      <c r="EL202" s="126" t="s">
        <v>150</v>
      </c>
      <c r="EM202" s="126" t="s">
        <v>150</v>
      </c>
      <c r="EN202" s="126" t="s">
        <v>150</v>
      </c>
      <c r="EO202" s="126" t="s">
        <v>150</v>
      </c>
      <c r="EP202" s="126" t="s">
        <v>150</v>
      </c>
      <c r="EQ202" s="126" t="s">
        <v>150</v>
      </c>
      <c r="ER202" s="126" t="s">
        <v>150</v>
      </c>
      <c r="ES202" s="126" t="s">
        <v>150</v>
      </c>
      <c r="ET202" s="126" t="s">
        <v>150</v>
      </c>
      <c r="EU202" s="126" t="s">
        <v>150</v>
      </c>
      <c r="EV202" s="126" t="s">
        <v>150</v>
      </c>
      <c r="EW202" s="126" t="s">
        <v>151</v>
      </c>
      <c r="EX202" s="126" t="s">
        <v>152</v>
      </c>
      <c r="EY202" s="123">
        <v>217.52012105</v>
      </c>
      <c r="EZ202" s="126"/>
      <c r="FA202" s="126" t="s">
        <v>144</v>
      </c>
      <c r="FB202" s="126" t="s">
        <v>144</v>
      </c>
      <c r="FC202" s="126" t="s">
        <v>144</v>
      </c>
      <c r="FD202" s="126" t="s">
        <v>144</v>
      </c>
      <c r="FE202" s="126" t="s">
        <v>144</v>
      </c>
      <c r="FF202" s="126" t="s">
        <v>144</v>
      </c>
      <c r="FG202" s="126" t="s">
        <v>144</v>
      </c>
      <c r="FH202" s="126" t="s">
        <v>144</v>
      </c>
      <c r="FI202" s="126" t="s">
        <v>144</v>
      </c>
      <c r="FJ202" s="126" t="s">
        <v>144</v>
      </c>
      <c r="FK202" s="126" t="s">
        <v>144</v>
      </c>
      <c r="FL202" s="126" t="s">
        <v>144</v>
      </c>
      <c r="FM202" s="126" t="s">
        <v>144</v>
      </c>
      <c r="FN202" s="126" t="s">
        <v>144</v>
      </c>
      <c r="FO202" s="126" t="s">
        <v>144</v>
      </c>
      <c r="FP202" s="126" t="s">
        <v>144</v>
      </c>
      <c r="FQ202" s="126" t="s">
        <v>144</v>
      </c>
      <c r="FR202" s="126" t="s">
        <v>144</v>
      </c>
      <c r="FS202" s="126" t="s">
        <v>144</v>
      </c>
      <c r="FT202" s="126" t="s">
        <v>144</v>
      </c>
      <c r="FU202" s="126" t="s">
        <v>144</v>
      </c>
      <c r="FV202" s="126" t="s">
        <v>144</v>
      </c>
      <c r="FW202" s="126" t="s">
        <v>144</v>
      </c>
      <c r="FX202" s="126" t="s">
        <v>144</v>
      </c>
      <c r="FY202" s="126" t="s">
        <v>144</v>
      </c>
      <c r="FZ202" s="126" t="s">
        <v>536</v>
      </c>
      <c r="GA202" s="126" t="s">
        <v>201</v>
      </c>
    </row>
    <row r="203" spans="1:183" ht="14.25" customHeight="1">
      <c r="A203" s="121">
        <v>201</v>
      </c>
      <c r="B203" s="121" t="s">
        <v>300</v>
      </c>
      <c r="C203" s="122">
        <v>0</v>
      </c>
      <c r="D203" s="122">
        <v>0</v>
      </c>
      <c r="E203" s="122">
        <v>0</v>
      </c>
      <c r="F203" s="122">
        <v>0</v>
      </c>
      <c r="G203" s="122">
        <v>0</v>
      </c>
      <c r="H203" s="122">
        <v>0</v>
      </c>
      <c r="I203" s="122">
        <v>6.9999999999999999E-6</v>
      </c>
      <c r="J203" s="122">
        <v>6.9999999999999999E-6</v>
      </c>
      <c r="K203" s="122">
        <v>6.9999999999999999E-6</v>
      </c>
      <c r="L203" s="122">
        <v>6.9999999999999999E-6</v>
      </c>
      <c r="M203" s="122">
        <v>6.9999999999999999E-6</v>
      </c>
      <c r="N203" s="122">
        <v>6.9999999999999999E-6</v>
      </c>
      <c r="O203" s="121"/>
      <c r="P203" s="121"/>
      <c r="Q203" s="121"/>
      <c r="R203" s="121"/>
      <c r="S203" s="121"/>
      <c r="T203" s="121"/>
      <c r="U203" s="121"/>
      <c r="V203" s="121"/>
      <c r="W203" s="121"/>
      <c r="X203" s="121"/>
      <c r="Y203" s="121"/>
      <c r="Z203" s="121"/>
      <c r="AA203" s="121"/>
      <c r="AB203" s="123">
        <v>0</v>
      </c>
      <c r="AC203" s="123">
        <v>0</v>
      </c>
      <c r="AD203" s="123">
        <v>0</v>
      </c>
      <c r="AE203" s="123">
        <v>0</v>
      </c>
      <c r="AF203" s="123">
        <v>0</v>
      </c>
      <c r="AG203" s="123">
        <v>0</v>
      </c>
      <c r="AH203" s="123">
        <v>5.1269999999999996E-3</v>
      </c>
      <c r="AI203" s="123">
        <v>5.1269999999999996E-3</v>
      </c>
      <c r="AJ203" s="123">
        <v>5.1269999999999996E-3</v>
      </c>
      <c r="AK203" s="123">
        <v>5.1269999999999996E-3</v>
      </c>
      <c r="AL203" s="123">
        <v>5.1269999999999996E-3</v>
      </c>
      <c r="AM203" s="123">
        <v>5.1269999999999996E-3</v>
      </c>
      <c r="AN203" s="126"/>
      <c r="AO203" s="126"/>
      <c r="AP203" s="126"/>
      <c r="AQ203" s="126"/>
      <c r="AR203" s="126"/>
      <c r="AS203" s="126"/>
      <c r="AT203" s="126"/>
      <c r="AU203" s="126"/>
      <c r="AV203" s="126"/>
      <c r="AW203" s="126"/>
      <c r="AX203" s="126"/>
      <c r="AY203" s="126"/>
      <c r="AZ203" s="126"/>
      <c r="BA203" s="124">
        <v>0</v>
      </c>
      <c r="BB203" s="124">
        <v>0</v>
      </c>
      <c r="BC203" s="124">
        <v>0</v>
      </c>
      <c r="BD203" s="124">
        <v>0</v>
      </c>
      <c r="BE203" s="124">
        <v>0</v>
      </c>
      <c r="BF203" s="127">
        <v>-5.1269999999999996E-3</v>
      </c>
      <c r="BG203" s="124">
        <v>0</v>
      </c>
      <c r="BH203" s="124">
        <v>0</v>
      </c>
      <c r="BI203" s="124">
        <v>0</v>
      </c>
      <c r="BJ203" s="124">
        <v>0</v>
      </c>
      <c r="BK203" s="124">
        <v>0</v>
      </c>
      <c r="BL203" s="128">
        <v>5.1269999999999996E-3</v>
      </c>
      <c r="BM203" s="126"/>
      <c r="BN203" s="126"/>
      <c r="BO203" s="126"/>
      <c r="BP203" s="126"/>
      <c r="BQ203" s="126"/>
      <c r="BR203" s="126"/>
      <c r="BS203" s="126"/>
      <c r="BT203" s="126"/>
      <c r="BU203" s="126"/>
      <c r="BV203" s="126"/>
      <c r="BW203" s="126"/>
      <c r="BX203" s="126"/>
      <c r="BY203" s="126"/>
      <c r="BZ203" s="123">
        <v>0</v>
      </c>
      <c r="CA203" s="123">
        <v>0</v>
      </c>
      <c r="CB203" s="123">
        <v>0</v>
      </c>
      <c r="CC203" s="123">
        <v>0</v>
      </c>
      <c r="CD203" s="123">
        <v>0</v>
      </c>
      <c r="CE203" s="123">
        <v>0</v>
      </c>
      <c r="CF203" s="123">
        <v>8.5696030000000006E-2</v>
      </c>
      <c r="CG203" s="123">
        <v>8.5696030000000006E-2</v>
      </c>
      <c r="CH203" s="123">
        <v>8.5696030000000006E-2</v>
      </c>
      <c r="CI203" s="123">
        <v>8.5696030000000006E-2</v>
      </c>
      <c r="CJ203" s="123">
        <v>8.5696030000000006E-2</v>
      </c>
      <c r="CK203" s="123">
        <v>8.5696030000000006E-2</v>
      </c>
      <c r="CL203" s="126"/>
      <c r="CM203" s="126"/>
      <c r="CN203" s="126"/>
      <c r="CO203" s="126"/>
      <c r="CP203" s="126"/>
      <c r="CQ203" s="126"/>
      <c r="CR203" s="126"/>
      <c r="CS203" s="126"/>
      <c r="CT203" s="126"/>
      <c r="CU203" s="126"/>
      <c r="CV203" s="126"/>
      <c r="CW203" s="126"/>
      <c r="CX203" s="126"/>
      <c r="CY203" s="125">
        <v>46022</v>
      </c>
      <c r="CZ203" s="125">
        <v>46022</v>
      </c>
      <c r="DA203" s="125">
        <v>46022</v>
      </c>
      <c r="DB203" s="125">
        <v>46022</v>
      </c>
      <c r="DC203" s="125">
        <v>46022</v>
      </c>
      <c r="DD203" s="125">
        <v>46022</v>
      </c>
      <c r="DE203" s="125">
        <v>45838</v>
      </c>
      <c r="DF203" s="125">
        <v>45838</v>
      </c>
      <c r="DG203" s="125">
        <v>45838</v>
      </c>
      <c r="DH203" s="125">
        <v>45838</v>
      </c>
      <c r="DI203" s="125">
        <v>45838</v>
      </c>
      <c r="DJ203" s="125">
        <v>45838</v>
      </c>
      <c r="DK203" s="126"/>
      <c r="DL203" s="126"/>
      <c r="DM203" s="126"/>
      <c r="DN203" s="126"/>
      <c r="DO203" s="126"/>
      <c r="DP203" s="126"/>
      <c r="DQ203" s="126"/>
      <c r="DR203" s="126"/>
      <c r="DS203" s="126"/>
      <c r="DT203" s="126"/>
      <c r="DU203" s="126"/>
      <c r="DV203" s="126"/>
      <c r="DW203" s="126"/>
      <c r="DX203" s="126" t="s">
        <v>150</v>
      </c>
      <c r="DY203" s="126" t="s">
        <v>150</v>
      </c>
      <c r="DZ203" s="126" t="s">
        <v>150</v>
      </c>
      <c r="EA203" s="126" t="s">
        <v>150</v>
      </c>
      <c r="EB203" s="126" t="s">
        <v>150</v>
      </c>
      <c r="EC203" s="126" t="s">
        <v>150</v>
      </c>
      <c r="ED203" s="126" t="s">
        <v>150</v>
      </c>
      <c r="EE203" s="126" t="s">
        <v>150</v>
      </c>
      <c r="EF203" s="126" t="s">
        <v>150</v>
      </c>
      <c r="EG203" s="126" t="s">
        <v>150</v>
      </c>
      <c r="EH203" s="126" t="s">
        <v>150</v>
      </c>
      <c r="EI203" s="126" t="s">
        <v>150</v>
      </c>
      <c r="EJ203" s="126"/>
      <c r="EK203" s="126"/>
      <c r="EL203" s="126"/>
      <c r="EM203" s="126"/>
      <c r="EN203" s="126"/>
      <c r="EO203" s="126"/>
      <c r="EP203" s="126"/>
      <c r="EQ203" s="126"/>
      <c r="ER203" s="126"/>
      <c r="ES203" s="126"/>
      <c r="ET203" s="126"/>
      <c r="EU203" s="126"/>
      <c r="EV203" s="126"/>
      <c r="EW203" s="126" t="s">
        <v>151</v>
      </c>
      <c r="EX203" s="126" t="s">
        <v>152</v>
      </c>
      <c r="EY203" s="123">
        <v>19912.296650789998</v>
      </c>
      <c r="EZ203" s="126" t="s">
        <v>245</v>
      </c>
      <c r="FA203" s="126" t="s">
        <v>157</v>
      </c>
      <c r="FB203" s="126" t="s">
        <v>157</v>
      </c>
      <c r="FC203" s="126" t="s">
        <v>157</v>
      </c>
      <c r="FD203" s="126" t="s">
        <v>157</v>
      </c>
      <c r="FE203" s="126" t="s">
        <v>157</v>
      </c>
      <c r="FF203" s="126" t="s">
        <v>157</v>
      </c>
      <c r="FG203" s="126" t="s">
        <v>157</v>
      </c>
      <c r="FH203" s="126" t="s">
        <v>157</v>
      </c>
      <c r="FI203" s="126" t="s">
        <v>157</v>
      </c>
      <c r="FJ203" s="126" t="s">
        <v>157</v>
      </c>
      <c r="FK203" s="126" t="s">
        <v>157</v>
      </c>
      <c r="FL203" s="126" t="s">
        <v>157</v>
      </c>
      <c r="FM203" s="126"/>
      <c r="FN203" s="126"/>
      <c r="FO203" s="126"/>
      <c r="FP203" s="126"/>
      <c r="FQ203" s="126"/>
      <c r="FR203" s="126"/>
      <c r="FS203" s="126"/>
      <c r="FT203" s="126"/>
      <c r="FU203" s="126"/>
      <c r="FV203" s="126"/>
      <c r="FW203" s="126"/>
      <c r="FX203" s="126"/>
      <c r="FY203" s="126"/>
      <c r="FZ203" s="126" t="s">
        <v>301</v>
      </c>
      <c r="GA203" s="126" t="s">
        <v>302</v>
      </c>
    </row>
    <row r="204" spans="1:183" ht="14.25" customHeight="1">
      <c r="A204" s="121">
        <v>202</v>
      </c>
      <c r="B204" s="121" t="s">
        <v>537</v>
      </c>
      <c r="C204" s="122">
        <v>0</v>
      </c>
      <c r="D204" s="122">
        <v>0</v>
      </c>
      <c r="E204" s="122">
        <v>0</v>
      </c>
      <c r="F204" s="122">
        <v>0</v>
      </c>
      <c r="G204" s="122">
        <v>0</v>
      </c>
      <c r="H204" s="122">
        <v>0</v>
      </c>
      <c r="I204" s="122">
        <v>0</v>
      </c>
      <c r="J204" s="122">
        <v>0</v>
      </c>
      <c r="K204" s="122">
        <v>0</v>
      </c>
      <c r="L204" s="122">
        <v>0</v>
      </c>
      <c r="M204" s="122">
        <v>0</v>
      </c>
      <c r="N204" s="122">
        <v>0</v>
      </c>
      <c r="O204" s="122">
        <v>9.9999999999999995E-7</v>
      </c>
      <c r="P204" s="122">
        <v>9.9999999999999995E-7</v>
      </c>
      <c r="Q204" s="122">
        <v>9.9999999999999995E-7</v>
      </c>
      <c r="R204" s="122">
        <v>9.9999999999999995E-7</v>
      </c>
      <c r="S204" s="122">
        <v>9.9999999999999995E-7</v>
      </c>
      <c r="T204" s="122">
        <v>9.9999999999999995E-7</v>
      </c>
      <c r="U204" s="121"/>
      <c r="V204" s="121"/>
      <c r="W204" s="121"/>
      <c r="X204" s="121"/>
      <c r="Y204" s="121"/>
      <c r="Z204" s="121"/>
      <c r="AA204" s="121"/>
      <c r="AB204" s="123">
        <v>0</v>
      </c>
      <c r="AC204" s="123">
        <v>0</v>
      </c>
      <c r="AD204" s="123">
        <v>0</v>
      </c>
      <c r="AE204" s="123">
        <v>0</v>
      </c>
      <c r="AF204" s="123">
        <v>0</v>
      </c>
      <c r="AG204" s="123">
        <v>0</v>
      </c>
      <c r="AH204" s="123">
        <v>0</v>
      </c>
      <c r="AI204" s="123">
        <v>0</v>
      </c>
      <c r="AJ204" s="123">
        <v>0</v>
      </c>
      <c r="AK204" s="123">
        <v>1.01E-4</v>
      </c>
      <c r="AL204" s="123">
        <v>1.01E-4</v>
      </c>
      <c r="AM204" s="123">
        <v>1.03E-4</v>
      </c>
      <c r="AN204" s="123">
        <v>5.3499999999999999E-4</v>
      </c>
      <c r="AO204" s="123">
        <v>5.3499999999999999E-4</v>
      </c>
      <c r="AP204" s="123">
        <v>5.3499999999999999E-4</v>
      </c>
      <c r="AQ204" s="123">
        <v>4.8299999999999998E-4</v>
      </c>
      <c r="AR204" s="123">
        <v>4.3100000000000001E-4</v>
      </c>
      <c r="AS204" s="123">
        <v>4.3100000000000001E-4</v>
      </c>
      <c r="AT204" s="126"/>
      <c r="AU204" s="126"/>
      <c r="AV204" s="126"/>
      <c r="AW204" s="126"/>
      <c r="AX204" s="126"/>
      <c r="AY204" s="126"/>
      <c r="AZ204" s="126"/>
      <c r="BA204" s="124">
        <v>0</v>
      </c>
      <c r="BB204" s="124">
        <v>0</v>
      </c>
      <c r="BC204" s="124">
        <v>0</v>
      </c>
      <c r="BD204" s="124">
        <v>0</v>
      </c>
      <c r="BE204" s="124">
        <v>0</v>
      </c>
      <c r="BF204" s="124">
        <v>0</v>
      </c>
      <c r="BG204" s="124">
        <v>0</v>
      </c>
      <c r="BH204" s="124">
        <v>0</v>
      </c>
      <c r="BI204" s="127">
        <v>-1.01E-4</v>
      </c>
      <c r="BJ204" s="124">
        <v>0</v>
      </c>
      <c r="BK204" s="127">
        <v>-1.9999999999999999E-6</v>
      </c>
      <c r="BL204" s="127">
        <v>-4.3199999999999998E-4</v>
      </c>
      <c r="BM204" s="124">
        <v>0</v>
      </c>
      <c r="BN204" s="124">
        <v>0</v>
      </c>
      <c r="BO204" s="128">
        <v>5.1999999999999997E-5</v>
      </c>
      <c r="BP204" s="128">
        <v>5.1999999999999997E-5</v>
      </c>
      <c r="BQ204" s="124">
        <v>0</v>
      </c>
      <c r="BR204" s="128">
        <v>4.3100000000000001E-4</v>
      </c>
      <c r="BS204" s="126"/>
      <c r="BT204" s="126"/>
      <c r="BU204" s="126"/>
      <c r="BV204" s="126"/>
      <c r="BW204" s="126"/>
      <c r="BX204" s="126"/>
      <c r="BY204" s="126"/>
      <c r="BZ204" s="123">
        <v>0</v>
      </c>
      <c r="CA204" s="123">
        <v>0</v>
      </c>
      <c r="CB204" s="123">
        <v>0</v>
      </c>
      <c r="CC204" s="123">
        <v>0</v>
      </c>
      <c r="CD204" s="123">
        <v>0</v>
      </c>
      <c r="CE204" s="123">
        <v>0</v>
      </c>
      <c r="CF204" s="123">
        <v>0</v>
      </c>
      <c r="CG204" s="123">
        <v>0</v>
      </c>
      <c r="CH204" s="123">
        <v>0</v>
      </c>
      <c r="CI204" s="123">
        <v>1.5122099999999999E-3</v>
      </c>
      <c r="CJ204" s="123">
        <v>1.54411E-3</v>
      </c>
      <c r="CK204" s="123">
        <v>1.7216099999999999E-3</v>
      </c>
      <c r="CL204" s="123">
        <v>9.5238800000000002E-3</v>
      </c>
      <c r="CM204" s="123">
        <v>9.8286899999999993E-3</v>
      </c>
      <c r="CN204" s="123">
        <v>8.7540299999999995E-3</v>
      </c>
      <c r="CO204" s="123">
        <v>7.1039700000000002E-3</v>
      </c>
      <c r="CP204" s="123">
        <v>7.0916199999999999E-3</v>
      </c>
      <c r="CQ204" s="123">
        <v>8.1962800000000002E-3</v>
      </c>
      <c r="CR204" s="126"/>
      <c r="CS204" s="126"/>
      <c r="CT204" s="126"/>
      <c r="CU204" s="126"/>
      <c r="CV204" s="126"/>
      <c r="CW204" s="126"/>
      <c r="CX204" s="126"/>
      <c r="CY204" s="125">
        <v>45930</v>
      </c>
      <c r="CZ204" s="125">
        <v>45930</v>
      </c>
      <c r="DA204" s="125">
        <v>45930</v>
      </c>
      <c r="DB204" s="125">
        <v>45930</v>
      </c>
      <c r="DC204" s="125">
        <v>45930</v>
      </c>
      <c r="DD204" s="125">
        <v>45930</v>
      </c>
      <c r="DE204" s="125">
        <v>45930</v>
      </c>
      <c r="DF204" s="125">
        <v>45930</v>
      </c>
      <c r="DG204" s="125">
        <v>45930</v>
      </c>
      <c r="DH204" s="125">
        <v>45900</v>
      </c>
      <c r="DI204" s="125">
        <v>45869</v>
      </c>
      <c r="DJ204" s="125">
        <v>45838</v>
      </c>
      <c r="DK204" s="125">
        <v>45808</v>
      </c>
      <c r="DL204" s="125">
        <v>45777</v>
      </c>
      <c r="DM204" s="125">
        <v>45747</v>
      </c>
      <c r="DN204" s="125">
        <v>45716</v>
      </c>
      <c r="DO204" s="125">
        <v>45688</v>
      </c>
      <c r="DP204" s="125">
        <v>45657</v>
      </c>
      <c r="DQ204" s="126"/>
      <c r="DR204" s="126"/>
      <c r="DS204" s="126"/>
      <c r="DT204" s="126"/>
      <c r="DU204" s="126"/>
      <c r="DV204" s="126"/>
      <c r="DW204" s="126"/>
      <c r="DX204" s="126" t="s">
        <v>150</v>
      </c>
      <c r="DY204" s="126" t="s">
        <v>150</v>
      </c>
      <c r="DZ204" s="126" t="s">
        <v>150</v>
      </c>
      <c r="EA204" s="126" t="s">
        <v>150</v>
      </c>
      <c r="EB204" s="126" t="s">
        <v>150</v>
      </c>
      <c r="EC204" s="126" t="s">
        <v>150</v>
      </c>
      <c r="ED204" s="126" t="s">
        <v>150</v>
      </c>
      <c r="EE204" s="126" t="s">
        <v>150</v>
      </c>
      <c r="EF204" s="126" t="s">
        <v>150</v>
      </c>
      <c r="EG204" s="126" t="s">
        <v>150</v>
      </c>
      <c r="EH204" s="126" t="s">
        <v>150</v>
      </c>
      <c r="EI204" s="126" t="s">
        <v>150</v>
      </c>
      <c r="EJ204" s="126" t="s">
        <v>150</v>
      </c>
      <c r="EK204" s="126" t="s">
        <v>150</v>
      </c>
      <c r="EL204" s="126" t="s">
        <v>150</v>
      </c>
      <c r="EM204" s="126" t="s">
        <v>150</v>
      </c>
      <c r="EN204" s="126" t="s">
        <v>150</v>
      </c>
      <c r="EO204" s="126" t="s">
        <v>150</v>
      </c>
      <c r="EP204" s="126"/>
      <c r="EQ204" s="126"/>
      <c r="ER204" s="126"/>
      <c r="ES204" s="126"/>
      <c r="ET204" s="126"/>
      <c r="EU204" s="126"/>
      <c r="EV204" s="126"/>
      <c r="EW204" s="126" t="s">
        <v>151</v>
      </c>
      <c r="EX204" s="126" t="s">
        <v>152</v>
      </c>
      <c r="EY204" s="123">
        <v>24926.79143958</v>
      </c>
      <c r="EZ204" s="126" t="s">
        <v>406</v>
      </c>
      <c r="FA204" s="126" t="s">
        <v>157</v>
      </c>
      <c r="FB204" s="126" t="s">
        <v>157</v>
      </c>
      <c r="FC204" s="126" t="s">
        <v>157</v>
      </c>
      <c r="FD204" s="126" t="s">
        <v>157</v>
      </c>
      <c r="FE204" s="126" t="s">
        <v>157</v>
      </c>
      <c r="FF204" s="126" t="s">
        <v>157</v>
      </c>
      <c r="FG204" s="126" t="s">
        <v>157</v>
      </c>
      <c r="FH204" s="126" t="s">
        <v>157</v>
      </c>
      <c r="FI204" s="126" t="s">
        <v>157</v>
      </c>
      <c r="FJ204" s="126" t="s">
        <v>157</v>
      </c>
      <c r="FK204" s="126" t="s">
        <v>157</v>
      </c>
      <c r="FL204" s="126" t="s">
        <v>157</v>
      </c>
      <c r="FM204" s="126" t="s">
        <v>157</v>
      </c>
      <c r="FN204" s="126" t="s">
        <v>157</v>
      </c>
      <c r="FO204" s="126" t="s">
        <v>157</v>
      </c>
      <c r="FP204" s="126" t="s">
        <v>157</v>
      </c>
      <c r="FQ204" s="126" t="s">
        <v>157</v>
      </c>
      <c r="FR204" s="126" t="s">
        <v>157</v>
      </c>
      <c r="FS204" s="126"/>
      <c r="FT204" s="126"/>
      <c r="FU204" s="126"/>
      <c r="FV204" s="126"/>
      <c r="FW204" s="126"/>
      <c r="FX204" s="126"/>
      <c r="FY204" s="126"/>
      <c r="FZ204" s="126" t="s">
        <v>301</v>
      </c>
      <c r="GA204" s="126" t="s">
        <v>302</v>
      </c>
    </row>
    <row r="205" spans="1:183" ht="14.25" customHeight="1">
      <c r="A205" s="121">
        <v>203</v>
      </c>
      <c r="B205" s="121" t="s">
        <v>244</v>
      </c>
      <c r="C205" s="122">
        <v>0</v>
      </c>
      <c r="D205" s="122">
        <v>0</v>
      </c>
      <c r="E205" s="122">
        <v>0</v>
      </c>
      <c r="F205" s="122">
        <v>0</v>
      </c>
      <c r="G205" s="122">
        <v>0</v>
      </c>
      <c r="H205" s="122">
        <v>0</v>
      </c>
      <c r="I205" s="122">
        <v>0</v>
      </c>
      <c r="J205" s="122">
        <v>0</v>
      </c>
      <c r="K205" s="122">
        <v>0</v>
      </c>
      <c r="L205" s="122">
        <v>0</v>
      </c>
      <c r="M205" s="122">
        <v>0</v>
      </c>
      <c r="N205" s="122">
        <v>0</v>
      </c>
      <c r="O205" s="122">
        <v>1.6260000000000001E-3</v>
      </c>
      <c r="P205" s="122">
        <v>1.5770000000000001E-3</v>
      </c>
      <c r="Q205" s="122">
        <v>1.5770000000000001E-3</v>
      </c>
      <c r="R205" s="122">
        <v>1.5770000000000001E-3</v>
      </c>
      <c r="S205" s="122">
        <v>1.9059999999999999E-3</v>
      </c>
      <c r="T205" s="122">
        <v>1.9059999999999999E-3</v>
      </c>
      <c r="U205" s="122">
        <v>1.869E-3</v>
      </c>
      <c r="V205" s="122">
        <v>1.869E-3</v>
      </c>
      <c r="W205" s="122">
        <v>1.869E-3</v>
      </c>
      <c r="X205" s="122">
        <v>1.869E-3</v>
      </c>
      <c r="Y205" s="122">
        <v>1.294E-3</v>
      </c>
      <c r="Z205" s="121"/>
      <c r="AA205" s="122">
        <v>0</v>
      </c>
      <c r="AB205" s="123">
        <v>0</v>
      </c>
      <c r="AC205" s="123">
        <v>0</v>
      </c>
      <c r="AD205" s="123">
        <v>0</v>
      </c>
      <c r="AE205" s="123">
        <v>0</v>
      </c>
      <c r="AF205" s="123">
        <v>0</v>
      </c>
      <c r="AG205" s="123">
        <v>0</v>
      </c>
      <c r="AH205" s="123">
        <v>0</v>
      </c>
      <c r="AI205" s="123">
        <v>0</v>
      </c>
      <c r="AJ205" s="123">
        <v>0</v>
      </c>
      <c r="AK205" s="123">
        <v>0</v>
      </c>
      <c r="AL205" s="123">
        <v>0</v>
      </c>
      <c r="AM205" s="123">
        <v>0</v>
      </c>
      <c r="AN205" s="123">
        <v>1.1828909999999999</v>
      </c>
      <c r="AO205" s="123">
        <v>1.1468100000000001</v>
      </c>
      <c r="AP205" s="123">
        <v>1.1468100000000001</v>
      </c>
      <c r="AQ205" s="123">
        <v>1.1468100000000001</v>
      </c>
      <c r="AR205" s="123">
        <v>1.386074</v>
      </c>
      <c r="AS205" s="123">
        <v>1.386074</v>
      </c>
      <c r="AT205" s="123">
        <v>1.359737</v>
      </c>
      <c r="AU205" s="123">
        <v>1.359737</v>
      </c>
      <c r="AV205" s="123">
        <v>1.359737</v>
      </c>
      <c r="AW205" s="123">
        <v>1.359737</v>
      </c>
      <c r="AX205" s="123">
        <v>0.94099600000000005</v>
      </c>
      <c r="AY205" s="126"/>
      <c r="AZ205" s="123">
        <v>0</v>
      </c>
      <c r="BA205" s="124">
        <v>0</v>
      </c>
      <c r="BB205" s="124">
        <v>0</v>
      </c>
      <c r="BC205" s="124">
        <v>0</v>
      </c>
      <c r="BD205" s="124">
        <v>0</v>
      </c>
      <c r="BE205" s="124">
        <v>0</v>
      </c>
      <c r="BF205" s="124">
        <v>0</v>
      </c>
      <c r="BG205" s="124">
        <v>0</v>
      </c>
      <c r="BH205" s="124">
        <v>0</v>
      </c>
      <c r="BI205" s="124">
        <v>0</v>
      </c>
      <c r="BJ205" s="124">
        <v>0</v>
      </c>
      <c r="BK205" s="124">
        <v>0</v>
      </c>
      <c r="BL205" s="127">
        <v>-1.1828909999999999</v>
      </c>
      <c r="BM205" s="128">
        <v>3.6081000000000002E-2</v>
      </c>
      <c r="BN205" s="124">
        <v>0</v>
      </c>
      <c r="BO205" s="124">
        <v>0</v>
      </c>
      <c r="BP205" s="127">
        <v>-0.239264</v>
      </c>
      <c r="BQ205" s="124">
        <v>0</v>
      </c>
      <c r="BR205" s="128">
        <v>2.6336999999999999E-2</v>
      </c>
      <c r="BS205" s="124">
        <v>0</v>
      </c>
      <c r="BT205" s="124">
        <v>0</v>
      </c>
      <c r="BU205" s="124">
        <v>0</v>
      </c>
      <c r="BV205" s="128">
        <v>0.41874099999999997</v>
      </c>
      <c r="BW205" s="128">
        <v>0.94099600000000005</v>
      </c>
      <c r="BX205" s="126"/>
      <c r="BY205" s="124">
        <v>0</v>
      </c>
      <c r="BZ205" s="123">
        <v>0</v>
      </c>
      <c r="CA205" s="123">
        <v>0</v>
      </c>
      <c r="CB205" s="123">
        <v>0</v>
      </c>
      <c r="CC205" s="123">
        <v>0</v>
      </c>
      <c r="CD205" s="123">
        <v>0</v>
      </c>
      <c r="CE205" s="123">
        <v>0</v>
      </c>
      <c r="CF205" s="123">
        <v>0</v>
      </c>
      <c r="CG205" s="123">
        <v>0</v>
      </c>
      <c r="CH205" s="123">
        <v>0</v>
      </c>
      <c r="CI205" s="123">
        <v>0</v>
      </c>
      <c r="CJ205" s="123">
        <v>0</v>
      </c>
      <c r="CK205" s="123">
        <v>0</v>
      </c>
      <c r="CL205" s="123">
        <v>21.057401939999998</v>
      </c>
      <c r="CM205" s="123">
        <v>21.068476029999999</v>
      </c>
      <c r="CN205" s="123">
        <v>18.764886189999999</v>
      </c>
      <c r="CO205" s="123">
        <v>16.86728621</v>
      </c>
      <c r="CP205" s="123">
        <v>22.806278540000001</v>
      </c>
      <c r="CQ205" s="123">
        <v>26.358822369999999</v>
      </c>
      <c r="CR205" s="123">
        <v>24.62163357</v>
      </c>
      <c r="CS205" s="123">
        <v>24.573608960000001</v>
      </c>
      <c r="CT205" s="123">
        <v>25.81154386</v>
      </c>
      <c r="CU205" s="123">
        <v>23.903659909999998</v>
      </c>
      <c r="CV205" s="123">
        <v>15.889156010000001</v>
      </c>
      <c r="CW205" s="126"/>
      <c r="CX205" s="123">
        <v>0</v>
      </c>
      <c r="CY205" s="125">
        <v>45838</v>
      </c>
      <c r="CZ205" s="125">
        <v>45838</v>
      </c>
      <c r="DA205" s="125">
        <v>45838</v>
      </c>
      <c r="DB205" s="125">
        <v>45838</v>
      </c>
      <c r="DC205" s="125">
        <v>45838</v>
      </c>
      <c r="DD205" s="125">
        <v>45838</v>
      </c>
      <c r="DE205" s="125">
        <v>45838</v>
      </c>
      <c r="DF205" s="125">
        <v>45838</v>
      </c>
      <c r="DG205" s="125">
        <v>45838</v>
      </c>
      <c r="DH205" s="125">
        <v>45838</v>
      </c>
      <c r="DI205" s="125">
        <v>45838</v>
      </c>
      <c r="DJ205" s="125">
        <v>45838</v>
      </c>
      <c r="DK205" s="125">
        <v>45808</v>
      </c>
      <c r="DL205" s="125">
        <v>45777</v>
      </c>
      <c r="DM205" s="125">
        <v>45747</v>
      </c>
      <c r="DN205" s="125">
        <v>45716</v>
      </c>
      <c r="DO205" s="125">
        <v>45688</v>
      </c>
      <c r="DP205" s="125">
        <v>45657</v>
      </c>
      <c r="DQ205" s="125">
        <v>45626</v>
      </c>
      <c r="DR205" s="125">
        <v>45596</v>
      </c>
      <c r="DS205" s="125">
        <v>45565</v>
      </c>
      <c r="DT205" s="125">
        <v>45535</v>
      </c>
      <c r="DU205" s="125">
        <v>45504</v>
      </c>
      <c r="DV205" s="126"/>
      <c r="DW205" s="125">
        <v>44804</v>
      </c>
      <c r="DX205" s="126" t="s">
        <v>150</v>
      </c>
      <c r="DY205" s="126" t="s">
        <v>150</v>
      </c>
      <c r="DZ205" s="126" t="s">
        <v>150</v>
      </c>
      <c r="EA205" s="126" t="s">
        <v>150</v>
      </c>
      <c r="EB205" s="126" t="s">
        <v>150</v>
      </c>
      <c r="EC205" s="126" t="s">
        <v>150</v>
      </c>
      <c r="ED205" s="126" t="s">
        <v>150</v>
      </c>
      <c r="EE205" s="126" t="s">
        <v>150</v>
      </c>
      <c r="EF205" s="126" t="s">
        <v>150</v>
      </c>
      <c r="EG205" s="126" t="s">
        <v>150</v>
      </c>
      <c r="EH205" s="126" t="s">
        <v>150</v>
      </c>
      <c r="EI205" s="126" t="s">
        <v>150</v>
      </c>
      <c r="EJ205" s="126" t="s">
        <v>150</v>
      </c>
      <c r="EK205" s="126" t="s">
        <v>150</v>
      </c>
      <c r="EL205" s="126" t="s">
        <v>150</v>
      </c>
      <c r="EM205" s="126" t="s">
        <v>150</v>
      </c>
      <c r="EN205" s="126" t="s">
        <v>150</v>
      </c>
      <c r="EO205" s="126" t="s">
        <v>150</v>
      </c>
      <c r="EP205" s="126" t="s">
        <v>150</v>
      </c>
      <c r="EQ205" s="126" t="s">
        <v>150</v>
      </c>
      <c r="ER205" s="126" t="s">
        <v>150</v>
      </c>
      <c r="ES205" s="126" t="s">
        <v>150</v>
      </c>
      <c r="ET205" s="126" t="s">
        <v>150</v>
      </c>
      <c r="EU205" s="126"/>
      <c r="EV205" s="126" t="s">
        <v>150</v>
      </c>
      <c r="EW205" s="126" t="s">
        <v>151</v>
      </c>
      <c r="EX205" s="126" t="s">
        <v>173</v>
      </c>
      <c r="EY205" s="123">
        <v>20856.78294691</v>
      </c>
      <c r="EZ205" s="126" t="s">
        <v>245</v>
      </c>
      <c r="FA205" s="126" t="s">
        <v>157</v>
      </c>
      <c r="FB205" s="126" t="s">
        <v>157</v>
      </c>
      <c r="FC205" s="126" t="s">
        <v>196</v>
      </c>
      <c r="FD205" s="126" t="s">
        <v>196</v>
      </c>
      <c r="FE205" s="126" t="s">
        <v>196</v>
      </c>
      <c r="FF205" s="126" t="s">
        <v>196</v>
      </c>
      <c r="FG205" s="126" t="s">
        <v>196</v>
      </c>
      <c r="FH205" s="126" t="s">
        <v>196</v>
      </c>
      <c r="FI205" s="126" t="s">
        <v>196</v>
      </c>
      <c r="FJ205" s="126" t="s">
        <v>196</v>
      </c>
      <c r="FK205" s="126" t="s">
        <v>196</v>
      </c>
      <c r="FL205" s="126" t="s">
        <v>196</v>
      </c>
      <c r="FM205" s="126" t="s">
        <v>157</v>
      </c>
      <c r="FN205" s="126" t="s">
        <v>157</v>
      </c>
      <c r="FO205" s="126" t="s">
        <v>157</v>
      </c>
      <c r="FP205" s="126" t="s">
        <v>157</v>
      </c>
      <c r="FQ205" s="126" t="s">
        <v>157</v>
      </c>
      <c r="FR205" s="126" t="s">
        <v>157</v>
      </c>
      <c r="FS205" s="126" t="s">
        <v>157</v>
      </c>
      <c r="FT205" s="126" t="s">
        <v>157</v>
      </c>
      <c r="FU205" s="126" t="s">
        <v>157</v>
      </c>
      <c r="FV205" s="126" t="s">
        <v>157</v>
      </c>
      <c r="FW205" s="126" t="s">
        <v>157</v>
      </c>
      <c r="FX205" s="126"/>
      <c r="FY205" s="126" t="s">
        <v>157</v>
      </c>
      <c r="FZ205" s="126" t="s">
        <v>241</v>
      </c>
      <c r="GA205" s="126" t="s">
        <v>163</v>
      </c>
    </row>
    <row r="206" spans="1:183" ht="14.25" customHeight="1">
      <c r="A206" s="121">
        <v>204</v>
      </c>
      <c r="B206" s="121" t="s">
        <v>538</v>
      </c>
      <c r="C206" s="122">
        <v>0</v>
      </c>
      <c r="D206" s="122">
        <v>0</v>
      </c>
      <c r="E206" s="122">
        <v>0</v>
      </c>
      <c r="F206" s="122">
        <v>0</v>
      </c>
      <c r="G206" s="122">
        <v>0</v>
      </c>
      <c r="H206" s="122">
        <v>0</v>
      </c>
      <c r="I206" s="122">
        <v>0</v>
      </c>
      <c r="J206" s="122">
        <v>0</v>
      </c>
      <c r="K206" s="122">
        <v>2.6999999999999999E-5</v>
      </c>
      <c r="L206" s="122">
        <v>2.9599999999999998E-4</v>
      </c>
      <c r="M206" s="122">
        <v>2.3E-5</v>
      </c>
      <c r="N206" s="122">
        <v>0</v>
      </c>
      <c r="O206" s="122">
        <v>0</v>
      </c>
      <c r="P206" s="122">
        <v>0</v>
      </c>
      <c r="Q206" s="122">
        <v>0</v>
      </c>
      <c r="R206" s="122">
        <v>0</v>
      </c>
      <c r="S206" s="122">
        <v>0</v>
      </c>
      <c r="T206" s="122">
        <v>0</v>
      </c>
      <c r="U206" s="122">
        <v>0</v>
      </c>
      <c r="V206" s="122">
        <v>0</v>
      </c>
      <c r="W206" s="122">
        <v>0</v>
      </c>
      <c r="X206" s="122">
        <v>0</v>
      </c>
      <c r="Y206" s="122">
        <v>0</v>
      </c>
      <c r="Z206" s="122">
        <v>0</v>
      </c>
      <c r="AA206" s="122">
        <v>0</v>
      </c>
      <c r="AB206" s="123">
        <v>0</v>
      </c>
      <c r="AC206" s="123">
        <v>0</v>
      </c>
      <c r="AD206" s="123">
        <v>0</v>
      </c>
      <c r="AE206" s="123">
        <v>0</v>
      </c>
      <c r="AF206" s="123">
        <v>0</v>
      </c>
      <c r="AG206" s="123">
        <v>0</v>
      </c>
      <c r="AH206" s="123">
        <v>0</v>
      </c>
      <c r="AI206" s="123">
        <v>0</v>
      </c>
      <c r="AJ206" s="123">
        <v>1.9611E-2</v>
      </c>
      <c r="AK206" s="123">
        <v>0.21559400000000001</v>
      </c>
      <c r="AL206" s="123">
        <v>1.6688999999999999E-2</v>
      </c>
      <c r="AM206" s="123">
        <v>0</v>
      </c>
      <c r="AN206" s="123">
        <v>0</v>
      </c>
      <c r="AO206" s="123">
        <v>0</v>
      </c>
      <c r="AP206" s="123">
        <v>0</v>
      </c>
      <c r="AQ206" s="123">
        <v>0</v>
      </c>
      <c r="AR206" s="123">
        <v>0</v>
      </c>
      <c r="AS206" s="123">
        <v>0</v>
      </c>
      <c r="AT206" s="123">
        <v>0</v>
      </c>
      <c r="AU206" s="123">
        <v>0</v>
      </c>
      <c r="AV206" s="123">
        <v>0</v>
      </c>
      <c r="AW206" s="123">
        <v>0</v>
      </c>
      <c r="AX206" s="123">
        <v>0</v>
      </c>
      <c r="AY206" s="123">
        <v>3.48E-4</v>
      </c>
      <c r="AZ206" s="123">
        <v>3.48E-4</v>
      </c>
      <c r="BA206" s="124">
        <v>0</v>
      </c>
      <c r="BB206" s="124">
        <v>0</v>
      </c>
      <c r="BC206" s="124">
        <v>0</v>
      </c>
      <c r="BD206" s="124">
        <v>0</v>
      </c>
      <c r="BE206" s="124">
        <v>0</v>
      </c>
      <c r="BF206" s="124">
        <v>0</v>
      </c>
      <c r="BG206" s="124">
        <v>0</v>
      </c>
      <c r="BH206" s="127">
        <v>-1.9611E-2</v>
      </c>
      <c r="BI206" s="127">
        <v>-0.19598299999999999</v>
      </c>
      <c r="BJ206" s="128">
        <v>0.198905</v>
      </c>
      <c r="BK206" s="128">
        <v>1.6688999999999999E-2</v>
      </c>
      <c r="BL206" s="124">
        <v>0</v>
      </c>
      <c r="BM206" s="124">
        <v>0</v>
      </c>
      <c r="BN206" s="124">
        <v>0</v>
      </c>
      <c r="BO206" s="124">
        <v>0</v>
      </c>
      <c r="BP206" s="124">
        <v>0</v>
      </c>
      <c r="BQ206" s="124">
        <v>0</v>
      </c>
      <c r="BR206" s="124">
        <v>0</v>
      </c>
      <c r="BS206" s="124">
        <v>0</v>
      </c>
      <c r="BT206" s="124">
        <v>0</v>
      </c>
      <c r="BU206" s="124">
        <v>0</v>
      </c>
      <c r="BV206" s="124">
        <v>0</v>
      </c>
      <c r="BW206" s="127">
        <v>-3.48E-4</v>
      </c>
      <c r="BX206" s="124">
        <v>0</v>
      </c>
      <c r="BY206" s="124">
        <v>0</v>
      </c>
      <c r="BZ206" s="123">
        <v>0</v>
      </c>
      <c r="CA206" s="123">
        <v>0</v>
      </c>
      <c r="CB206" s="123">
        <v>0</v>
      </c>
      <c r="CC206" s="123">
        <v>0</v>
      </c>
      <c r="CD206" s="123">
        <v>0</v>
      </c>
      <c r="CE206" s="123">
        <v>0</v>
      </c>
      <c r="CF206" s="123">
        <v>0</v>
      </c>
      <c r="CG206" s="123">
        <v>0</v>
      </c>
      <c r="CH206" s="123">
        <v>0.29288006999999999</v>
      </c>
      <c r="CI206" s="123">
        <v>3.2279637499999998</v>
      </c>
      <c r="CJ206" s="123">
        <v>0.25514587999999999</v>
      </c>
      <c r="CK206" s="123">
        <v>0</v>
      </c>
      <c r="CL206" s="123">
        <v>0</v>
      </c>
      <c r="CM206" s="123">
        <v>0</v>
      </c>
      <c r="CN206" s="123">
        <v>0</v>
      </c>
      <c r="CO206" s="123">
        <v>0</v>
      </c>
      <c r="CP206" s="123">
        <v>0</v>
      </c>
      <c r="CQ206" s="123">
        <v>0</v>
      </c>
      <c r="CR206" s="123">
        <v>0</v>
      </c>
      <c r="CS206" s="123">
        <v>0</v>
      </c>
      <c r="CT206" s="123">
        <v>0</v>
      </c>
      <c r="CU206" s="123">
        <v>0</v>
      </c>
      <c r="CV206" s="123">
        <v>0</v>
      </c>
      <c r="CW206" s="123">
        <v>4.3787499999999998E-3</v>
      </c>
      <c r="CX206" s="123">
        <v>4.3787499999999998E-3</v>
      </c>
      <c r="CY206" s="125">
        <v>45961</v>
      </c>
      <c r="CZ206" s="125">
        <v>45961</v>
      </c>
      <c r="DA206" s="125">
        <v>45961</v>
      </c>
      <c r="DB206" s="125">
        <v>45961</v>
      </c>
      <c r="DC206" s="125">
        <v>45961</v>
      </c>
      <c r="DD206" s="125">
        <v>45961</v>
      </c>
      <c r="DE206" s="125">
        <v>45961</v>
      </c>
      <c r="DF206" s="125">
        <v>45961</v>
      </c>
      <c r="DG206" s="125">
        <v>45930</v>
      </c>
      <c r="DH206" s="125">
        <v>45900</v>
      </c>
      <c r="DI206" s="125">
        <v>45869</v>
      </c>
      <c r="DJ206" s="125">
        <v>45504</v>
      </c>
      <c r="DK206" s="125">
        <v>45504</v>
      </c>
      <c r="DL206" s="125">
        <v>45504</v>
      </c>
      <c r="DM206" s="125">
        <v>45504</v>
      </c>
      <c r="DN206" s="125">
        <v>45504</v>
      </c>
      <c r="DO206" s="125">
        <v>45504</v>
      </c>
      <c r="DP206" s="125">
        <v>45504</v>
      </c>
      <c r="DQ206" s="125">
        <v>45504</v>
      </c>
      <c r="DR206" s="125">
        <v>45504</v>
      </c>
      <c r="DS206" s="125">
        <v>45504</v>
      </c>
      <c r="DT206" s="125">
        <v>45504</v>
      </c>
      <c r="DU206" s="125">
        <v>45504</v>
      </c>
      <c r="DV206" s="125">
        <v>45260</v>
      </c>
      <c r="DW206" s="125">
        <v>45260</v>
      </c>
      <c r="DX206" s="126" t="s">
        <v>150</v>
      </c>
      <c r="DY206" s="126" t="s">
        <v>150</v>
      </c>
      <c r="DZ206" s="126" t="s">
        <v>150</v>
      </c>
      <c r="EA206" s="126" t="s">
        <v>150</v>
      </c>
      <c r="EB206" s="126" t="s">
        <v>150</v>
      </c>
      <c r="EC206" s="126" t="s">
        <v>150</v>
      </c>
      <c r="ED206" s="126" t="s">
        <v>150</v>
      </c>
      <c r="EE206" s="126" t="s">
        <v>150</v>
      </c>
      <c r="EF206" s="126" t="s">
        <v>150</v>
      </c>
      <c r="EG206" s="126" t="s">
        <v>150</v>
      </c>
      <c r="EH206" s="126" t="s">
        <v>150</v>
      </c>
      <c r="EI206" s="126" t="s">
        <v>150</v>
      </c>
      <c r="EJ206" s="126" t="s">
        <v>150</v>
      </c>
      <c r="EK206" s="126" t="s">
        <v>150</v>
      </c>
      <c r="EL206" s="126" t="s">
        <v>150</v>
      </c>
      <c r="EM206" s="126" t="s">
        <v>150</v>
      </c>
      <c r="EN206" s="126" t="s">
        <v>150</v>
      </c>
      <c r="EO206" s="126" t="s">
        <v>150</v>
      </c>
      <c r="EP206" s="126" t="s">
        <v>150</v>
      </c>
      <c r="EQ206" s="126" t="s">
        <v>150</v>
      </c>
      <c r="ER206" s="126" t="s">
        <v>150</v>
      </c>
      <c r="ES206" s="126" t="s">
        <v>150</v>
      </c>
      <c r="ET206" s="126" t="s">
        <v>150</v>
      </c>
      <c r="EU206" s="126" t="s">
        <v>150</v>
      </c>
      <c r="EV206" s="126" t="s">
        <v>150</v>
      </c>
      <c r="EW206" s="126" t="s">
        <v>151</v>
      </c>
      <c r="EX206" s="126" t="s">
        <v>152</v>
      </c>
      <c r="EY206" s="123">
        <v>19334.210937110001</v>
      </c>
      <c r="EZ206" s="126" t="s">
        <v>178</v>
      </c>
      <c r="FA206" s="126" t="s">
        <v>157</v>
      </c>
      <c r="FB206" s="126" t="s">
        <v>157</v>
      </c>
      <c r="FC206" s="126" t="s">
        <v>157</v>
      </c>
      <c r="FD206" s="126" t="s">
        <v>157</v>
      </c>
      <c r="FE206" s="126" t="s">
        <v>157</v>
      </c>
      <c r="FF206" s="126" t="s">
        <v>157</v>
      </c>
      <c r="FG206" s="126" t="s">
        <v>157</v>
      </c>
      <c r="FH206" s="126" t="s">
        <v>157</v>
      </c>
      <c r="FI206" s="126" t="s">
        <v>157</v>
      </c>
      <c r="FJ206" s="126" t="s">
        <v>157</v>
      </c>
      <c r="FK206" s="126" t="s">
        <v>157</v>
      </c>
      <c r="FL206" s="126" t="s">
        <v>157</v>
      </c>
      <c r="FM206" s="126" t="s">
        <v>157</v>
      </c>
      <c r="FN206" s="126" t="s">
        <v>157</v>
      </c>
      <c r="FO206" s="126" t="s">
        <v>157</v>
      </c>
      <c r="FP206" s="126" t="s">
        <v>157</v>
      </c>
      <c r="FQ206" s="126" t="s">
        <v>157</v>
      </c>
      <c r="FR206" s="126" t="s">
        <v>157</v>
      </c>
      <c r="FS206" s="126" t="s">
        <v>157</v>
      </c>
      <c r="FT206" s="126" t="s">
        <v>157</v>
      </c>
      <c r="FU206" s="126" t="s">
        <v>157</v>
      </c>
      <c r="FV206" s="126" t="s">
        <v>157</v>
      </c>
      <c r="FW206" s="126" t="s">
        <v>157</v>
      </c>
      <c r="FX206" s="126" t="s">
        <v>157</v>
      </c>
      <c r="FY206" s="126" t="s">
        <v>157</v>
      </c>
      <c r="FZ206" s="126" t="s">
        <v>222</v>
      </c>
      <c r="GA206" s="126" t="s">
        <v>222</v>
      </c>
    </row>
    <row r="207" spans="1:183" ht="14.25" customHeight="1">
      <c r="A207" s="121">
        <v>205</v>
      </c>
      <c r="B207" s="121" t="s">
        <v>539</v>
      </c>
      <c r="C207" s="122">
        <v>0</v>
      </c>
      <c r="D207" s="122">
        <v>0</v>
      </c>
      <c r="E207" s="122">
        <v>0</v>
      </c>
      <c r="F207" s="122">
        <v>0</v>
      </c>
      <c r="G207" s="122">
        <v>0</v>
      </c>
      <c r="H207" s="122">
        <v>0</v>
      </c>
      <c r="I207" s="122">
        <v>3.9999999999999998E-6</v>
      </c>
      <c r="J207" s="122">
        <v>3.9999999999999998E-6</v>
      </c>
      <c r="K207" s="122">
        <v>3.9999999999999998E-6</v>
      </c>
      <c r="L207" s="122">
        <v>5.0000000000000004E-6</v>
      </c>
      <c r="M207" s="122">
        <v>5.0000000000000004E-6</v>
      </c>
      <c r="N207" s="122">
        <v>5.0000000000000004E-6</v>
      </c>
      <c r="O207" s="122">
        <v>5.0000000000000004E-6</v>
      </c>
      <c r="P207" s="122">
        <v>5.0000000000000004E-6</v>
      </c>
      <c r="Q207" s="122">
        <v>5.0000000000000004E-6</v>
      </c>
      <c r="R207" s="122">
        <v>0</v>
      </c>
      <c r="S207" s="122">
        <v>0</v>
      </c>
      <c r="T207" s="122">
        <v>0</v>
      </c>
      <c r="U207" s="122">
        <v>0</v>
      </c>
      <c r="V207" s="122">
        <v>0</v>
      </c>
      <c r="W207" s="122">
        <v>0</v>
      </c>
      <c r="X207" s="122">
        <v>0</v>
      </c>
      <c r="Y207" s="122">
        <v>0</v>
      </c>
      <c r="Z207" s="122">
        <v>0</v>
      </c>
      <c r="AA207" s="122">
        <v>0</v>
      </c>
      <c r="AB207" s="123">
        <v>0</v>
      </c>
      <c r="AC207" s="123">
        <v>0</v>
      </c>
      <c r="AD207" s="123">
        <v>0</v>
      </c>
      <c r="AE207" s="123">
        <v>0</v>
      </c>
      <c r="AF207" s="123">
        <v>0</v>
      </c>
      <c r="AG207" s="123">
        <v>0</v>
      </c>
      <c r="AH207" s="123">
        <v>3.2390000000000001E-3</v>
      </c>
      <c r="AI207" s="123">
        <v>3.2390000000000001E-3</v>
      </c>
      <c r="AJ207" s="123">
        <v>3.2390000000000001E-3</v>
      </c>
      <c r="AK207" s="123">
        <v>3.3679999999999999E-3</v>
      </c>
      <c r="AL207" s="123">
        <v>3.3679999999999999E-3</v>
      </c>
      <c r="AM207" s="123">
        <v>3.3679999999999999E-3</v>
      </c>
      <c r="AN207" s="123">
        <v>3.7499999999999999E-3</v>
      </c>
      <c r="AO207" s="123">
        <v>3.7499999999999999E-3</v>
      </c>
      <c r="AP207" s="123">
        <v>3.7499999999999999E-3</v>
      </c>
      <c r="AQ207" s="123">
        <v>0</v>
      </c>
      <c r="AR207" s="123">
        <v>0</v>
      </c>
      <c r="AS207" s="123">
        <v>0</v>
      </c>
      <c r="AT207" s="123">
        <v>0</v>
      </c>
      <c r="AU207" s="123">
        <v>0</v>
      </c>
      <c r="AV207" s="123">
        <v>0</v>
      </c>
      <c r="AW207" s="123">
        <v>0</v>
      </c>
      <c r="AX207" s="123">
        <v>0</v>
      </c>
      <c r="AY207" s="123">
        <v>0</v>
      </c>
      <c r="AZ207" s="123">
        <v>9.9999999999999995E-7</v>
      </c>
      <c r="BA207" s="124">
        <v>0</v>
      </c>
      <c r="BB207" s="124">
        <v>0</v>
      </c>
      <c r="BC207" s="124">
        <v>0</v>
      </c>
      <c r="BD207" s="124">
        <v>0</v>
      </c>
      <c r="BE207" s="124">
        <v>0</v>
      </c>
      <c r="BF207" s="127">
        <v>-3.2390000000000001E-3</v>
      </c>
      <c r="BG207" s="124">
        <v>0</v>
      </c>
      <c r="BH207" s="124">
        <v>0</v>
      </c>
      <c r="BI207" s="127">
        <v>-1.2899999999999999E-4</v>
      </c>
      <c r="BJ207" s="124">
        <v>0</v>
      </c>
      <c r="BK207" s="124">
        <v>0</v>
      </c>
      <c r="BL207" s="127">
        <v>-3.8200000000000002E-4</v>
      </c>
      <c r="BM207" s="124">
        <v>0</v>
      </c>
      <c r="BN207" s="124">
        <v>0</v>
      </c>
      <c r="BO207" s="128">
        <v>3.7499999999999999E-3</v>
      </c>
      <c r="BP207" s="124">
        <v>0</v>
      </c>
      <c r="BQ207" s="124">
        <v>0</v>
      </c>
      <c r="BR207" s="124">
        <v>0</v>
      </c>
      <c r="BS207" s="124">
        <v>0</v>
      </c>
      <c r="BT207" s="124">
        <v>0</v>
      </c>
      <c r="BU207" s="124">
        <v>0</v>
      </c>
      <c r="BV207" s="124">
        <v>0</v>
      </c>
      <c r="BW207" s="124">
        <v>0</v>
      </c>
      <c r="BX207" s="127">
        <v>-9.9999999999999995E-7</v>
      </c>
      <c r="BY207" s="124">
        <v>0</v>
      </c>
      <c r="BZ207" s="123">
        <v>0</v>
      </c>
      <c r="CA207" s="123">
        <v>0</v>
      </c>
      <c r="CB207" s="123">
        <v>0</v>
      </c>
      <c r="CC207" s="123">
        <v>0</v>
      </c>
      <c r="CD207" s="123">
        <v>0</v>
      </c>
      <c r="CE207" s="123">
        <v>0</v>
      </c>
      <c r="CF207" s="123">
        <v>4.8372779999999997E-2</v>
      </c>
      <c r="CG207" s="123">
        <v>4.8372779999999997E-2</v>
      </c>
      <c r="CH207" s="123">
        <v>4.8372779999999997E-2</v>
      </c>
      <c r="CI207" s="123">
        <v>5.6294950000000003E-2</v>
      </c>
      <c r="CJ207" s="123">
        <v>5.6294950000000003E-2</v>
      </c>
      <c r="CK207" s="123">
        <v>5.6294950000000003E-2</v>
      </c>
      <c r="CL207" s="123">
        <v>6.1360049999999999E-2</v>
      </c>
      <c r="CM207" s="123">
        <v>6.1360049999999999E-2</v>
      </c>
      <c r="CN207" s="123">
        <v>6.1360049999999999E-2</v>
      </c>
      <c r="CO207" s="123">
        <v>0</v>
      </c>
      <c r="CP207" s="123">
        <v>0</v>
      </c>
      <c r="CQ207" s="123">
        <v>0</v>
      </c>
      <c r="CR207" s="123">
        <v>0</v>
      </c>
      <c r="CS207" s="123">
        <v>0</v>
      </c>
      <c r="CT207" s="123">
        <v>0</v>
      </c>
      <c r="CU207" s="123">
        <v>0</v>
      </c>
      <c r="CV207" s="123">
        <v>0</v>
      </c>
      <c r="CW207" s="123">
        <v>0</v>
      </c>
      <c r="CX207" s="123">
        <v>1.361E-5</v>
      </c>
      <c r="CY207" s="125">
        <v>46022</v>
      </c>
      <c r="CZ207" s="125">
        <v>46022</v>
      </c>
      <c r="DA207" s="125">
        <v>46022</v>
      </c>
      <c r="DB207" s="125">
        <v>46022</v>
      </c>
      <c r="DC207" s="125">
        <v>46022</v>
      </c>
      <c r="DD207" s="125">
        <v>46022</v>
      </c>
      <c r="DE207" s="125">
        <v>45930</v>
      </c>
      <c r="DF207" s="125">
        <v>45930</v>
      </c>
      <c r="DG207" s="125">
        <v>45930</v>
      </c>
      <c r="DH207" s="125">
        <v>45838</v>
      </c>
      <c r="DI207" s="125">
        <v>45838</v>
      </c>
      <c r="DJ207" s="125">
        <v>45838</v>
      </c>
      <c r="DK207" s="125">
        <v>45747</v>
      </c>
      <c r="DL207" s="125">
        <v>45747</v>
      </c>
      <c r="DM207" s="125">
        <v>45747</v>
      </c>
      <c r="DN207" s="125">
        <v>45473</v>
      </c>
      <c r="DO207" s="125">
        <v>45473</v>
      </c>
      <c r="DP207" s="125">
        <v>45473</v>
      </c>
      <c r="DQ207" s="125">
        <v>45473</v>
      </c>
      <c r="DR207" s="125">
        <v>45473</v>
      </c>
      <c r="DS207" s="125">
        <v>45473</v>
      </c>
      <c r="DT207" s="125">
        <v>45473</v>
      </c>
      <c r="DU207" s="125">
        <v>45473</v>
      </c>
      <c r="DV207" s="125">
        <v>45473</v>
      </c>
      <c r="DW207" s="125">
        <v>45382</v>
      </c>
      <c r="DX207" s="126" t="s">
        <v>150</v>
      </c>
      <c r="DY207" s="126" t="s">
        <v>150</v>
      </c>
      <c r="DZ207" s="126" t="s">
        <v>150</v>
      </c>
      <c r="EA207" s="126" t="s">
        <v>150</v>
      </c>
      <c r="EB207" s="126" t="s">
        <v>150</v>
      </c>
      <c r="EC207" s="126" t="s">
        <v>150</v>
      </c>
      <c r="ED207" s="126" t="s">
        <v>150</v>
      </c>
      <c r="EE207" s="126" t="s">
        <v>150</v>
      </c>
      <c r="EF207" s="126" t="s">
        <v>150</v>
      </c>
      <c r="EG207" s="126" t="s">
        <v>150</v>
      </c>
      <c r="EH207" s="126" t="s">
        <v>150</v>
      </c>
      <c r="EI207" s="126" t="s">
        <v>150</v>
      </c>
      <c r="EJ207" s="126" t="s">
        <v>150</v>
      </c>
      <c r="EK207" s="126" t="s">
        <v>150</v>
      </c>
      <c r="EL207" s="126" t="s">
        <v>150</v>
      </c>
      <c r="EM207" s="126" t="s">
        <v>150</v>
      </c>
      <c r="EN207" s="126" t="s">
        <v>150</v>
      </c>
      <c r="EO207" s="126" t="s">
        <v>150</v>
      </c>
      <c r="EP207" s="126" t="s">
        <v>150</v>
      </c>
      <c r="EQ207" s="126" t="s">
        <v>150</v>
      </c>
      <c r="ER207" s="126" t="s">
        <v>150</v>
      </c>
      <c r="ES207" s="126" t="s">
        <v>150</v>
      </c>
      <c r="ET207" s="126" t="s">
        <v>150</v>
      </c>
      <c r="EU207" s="126" t="s">
        <v>150</v>
      </c>
      <c r="EV207" s="126" t="s">
        <v>150</v>
      </c>
      <c r="EW207" s="126" t="s">
        <v>151</v>
      </c>
      <c r="EX207" s="126" t="s">
        <v>173</v>
      </c>
      <c r="EY207" s="123">
        <v>14433.8615663</v>
      </c>
      <c r="EZ207" s="126" t="s">
        <v>178</v>
      </c>
      <c r="FA207" s="126" t="s">
        <v>144</v>
      </c>
      <c r="FB207" s="126" t="s">
        <v>144</v>
      </c>
      <c r="FC207" s="126" t="s">
        <v>144</v>
      </c>
      <c r="FD207" s="126" t="s">
        <v>144</v>
      </c>
      <c r="FE207" s="126" t="s">
        <v>144</v>
      </c>
      <c r="FF207" s="126" t="s">
        <v>144</v>
      </c>
      <c r="FG207" s="126" t="s">
        <v>144</v>
      </c>
      <c r="FH207" s="126" t="s">
        <v>144</v>
      </c>
      <c r="FI207" s="126" t="s">
        <v>144</v>
      </c>
      <c r="FJ207" s="126" t="s">
        <v>144</v>
      </c>
      <c r="FK207" s="126" t="s">
        <v>144</v>
      </c>
      <c r="FL207" s="126" t="s">
        <v>144</v>
      </c>
      <c r="FM207" s="126" t="s">
        <v>144</v>
      </c>
      <c r="FN207" s="126" t="s">
        <v>144</v>
      </c>
      <c r="FO207" s="126" t="s">
        <v>144</v>
      </c>
      <c r="FP207" s="126" t="s">
        <v>144</v>
      </c>
      <c r="FQ207" s="126" t="s">
        <v>144</v>
      </c>
      <c r="FR207" s="126" t="s">
        <v>144</v>
      </c>
      <c r="FS207" s="126" t="s">
        <v>144</v>
      </c>
      <c r="FT207" s="126" t="s">
        <v>144</v>
      </c>
      <c r="FU207" s="126" t="s">
        <v>144</v>
      </c>
      <c r="FV207" s="126" t="s">
        <v>144</v>
      </c>
      <c r="FW207" s="126" t="s">
        <v>144</v>
      </c>
      <c r="FX207" s="126" t="s">
        <v>144</v>
      </c>
      <c r="FY207" s="126" t="s">
        <v>144</v>
      </c>
      <c r="FZ207" s="126" t="s">
        <v>540</v>
      </c>
      <c r="GA207" s="126" t="s">
        <v>163</v>
      </c>
    </row>
    <row r="208" spans="1:183" ht="14.25" customHeight="1">
      <c r="A208" s="121">
        <v>206</v>
      </c>
      <c r="B208" s="121" t="s">
        <v>253</v>
      </c>
      <c r="C208" s="122">
        <v>0</v>
      </c>
      <c r="D208" s="122">
        <v>0</v>
      </c>
      <c r="E208" s="122">
        <v>0</v>
      </c>
      <c r="F208" s="122">
        <v>0</v>
      </c>
      <c r="G208" s="122">
        <v>0</v>
      </c>
      <c r="H208" s="122">
        <v>0</v>
      </c>
      <c r="I208" s="122">
        <v>0</v>
      </c>
      <c r="J208" s="122">
        <v>0</v>
      </c>
      <c r="K208" s="122">
        <v>0</v>
      </c>
      <c r="L208" s="122">
        <v>2.5999999999999998E-5</v>
      </c>
      <c r="M208" s="122">
        <v>2.5999999999999998E-5</v>
      </c>
      <c r="N208" s="122">
        <v>2.5999999999999998E-5</v>
      </c>
      <c r="O208" s="121"/>
      <c r="P208" s="121"/>
      <c r="Q208" s="121"/>
      <c r="R208" s="121"/>
      <c r="S208" s="121"/>
      <c r="T208" s="121"/>
      <c r="U208" s="121"/>
      <c r="V208" s="121"/>
      <c r="W208" s="121"/>
      <c r="X208" s="121"/>
      <c r="Y208" s="121"/>
      <c r="Z208" s="121"/>
      <c r="AA208" s="121"/>
      <c r="AB208" s="123">
        <v>0</v>
      </c>
      <c r="AC208" s="123">
        <v>0</v>
      </c>
      <c r="AD208" s="123">
        <v>0</v>
      </c>
      <c r="AE208" s="123">
        <v>0</v>
      </c>
      <c r="AF208" s="123">
        <v>0</v>
      </c>
      <c r="AG208" s="123">
        <v>0</v>
      </c>
      <c r="AH208" s="123">
        <v>0</v>
      </c>
      <c r="AI208" s="123">
        <v>0</v>
      </c>
      <c r="AJ208" s="123">
        <v>0</v>
      </c>
      <c r="AK208" s="123">
        <v>1.8835000000000001E-2</v>
      </c>
      <c r="AL208" s="123">
        <v>1.8835000000000001E-2</v>
      </c>
      <c r="AM208" s="123">
        <v>1.8835000000000001E-2</v>
      </c>
      <c r="AN208" s="126"/>
      <c r="AO208" s="126"/>
      <c r="AP208" s="126"/>
      <c r="AQ208" s="126"/>
      <c r="AR208" s="126"/>
      <c r="AS208" s="126"/>
      <c r="AT208" s="126"/>
      <c r="AU208" s="126"/>
      <c r="AV208" s="126"/>
      <c r="AW208" s="126"/>
      <c r="AX208" s="126"/>
      <c r="AY208" s="126"/>
      <c r="AZ208" s="126"/>
      <c r="BA208" s="124">
        <v>0</v>
      </c>
      <c r="BB208" s="124">
        <v>0</v>
      </c>
      <c r="BC208" s="124">
        <v>0</v>
      </c>
      <c r="BD208" s="124">
        <v>0</v>
      </c>
      <c r="BE208" s="124">
        <v>0</v>
      </c>
      <c r="BF208" s="124">
        <v>0</v>
      </c>
      <c r="BG208" s="124">
        <v>0</v>
      </c>
      <c r="BH208" s="124">
        <v>0</v>
      </c>
      <c r="BI208" s="127">
        <v>-1.8835000000000001E-2</v>
      </c>
      <c r="BJ208" s="124">
        <v>0</v>
      </c>
      <c r="BK208" s="124">
        <v>0</v>
      </c>
      <c r="BL208" s="128">
        <v>1.8835000000000001E-2</v>
      </c>
      <c r="BM208" s="126"/>
      <c r="BN208" s="126"/>
      <c r="BO208" s="126"/>
      <c r="BP208" s="126"/>
      <c r="BQ208" s="126"/>
      <c r="BR208" s="126"/>
      <c r="BS208" s="126"/>
      <c r="BT208" s="126"/>
      <c r="BU208" s="126"/>
      <c r="BV208" s="126"/>
      <c r="BW208" s="126"/>
      <c r="BX208" s="126"/>
      <c r="BY208" s="126"/>
      <c r="BZ208" s="123">
        <v>0</v>
      </c>
      <c r="CA208" s="123">
        <v>0</v>
      </c>
      <c r="CB208" s="123">
        <v>0</v>
      </c>
      <c r="CC208" s="123">
        <v>0</v>
      </c>
      <c r="CD208" s="123">
        <v>0</v>
      </c>
      <c r="CE208" s="123">
        <v>0</v>
      </c>
      <c r="CF208" s="123">
        <v>0</v>
      </c>
      <c r="CG208" s="123">
        <v>0</v>
      </c>
      <c r="CH208" s="123">
        <v>0</v>
      </c>
      <c r="CI208" s="123">
        <v>0.28200552000000001</v>
      </c>
      <c r="CJ208" s="123">
        <v>0.2879545</v>
      </c>
      <c r="CK208" s="123">
        <v>0.3148205</v>
      </c>
      <c r="CL208" s="126"/>
      <c r="CM208" s="126"/>
      <c r="CN208" s="126"/>
      <c r="CO208" s="126"/>
      <c r="CP208" s="126"/>
      <c r="CQ208" s="126"/>
      <c r="CR208" s="126"/>
      <c r="CS208" s="126"/>
      <c r="CT208" s="126"/>
      <c r="CU208" s="126"/>
      <c r="CV208" s="126"/>
      <c r="CW208" s="126"/>
      <c r="CX208" s="126"/>
      <c r="CY208" s="125">
        <v>45930</v>
      </c>
      <c r="CZ208" s="125">
        <v>45930</v>
      </c>
      <c r="DA208" s="125">
        <v>45930</v>
      </c>
      <c r="DB208" s="125">
        <v>45930</v>
      </c>
      <c r="DC208" s="125">
        <v>45930</v>
      </c>
      <c r="DD208" s="125">
        <v>45930</v>
      </c>
      <c r="DE208" s="125">
        <v>45930</v>
      </c>
      <c r="DF208" s="125">
        <v>45930</v>
      </c>
      <c r="DG208" s="125">
        <v>45930</v>
      </c>
      <c r="DH208" s="125">
        <v>45900</v>
      </c>
      <c r="DI208" s="125">
        <v>45869</v>
      </c>
      <c r="DJ208" s="125">
        <v>45838</v>
      </c>
      <c r="DK208" s="126"/>
      <c r="DL208" s="126"/>
      <c r="DM208" s="126"/>
      <c r="DN208" s="126"/>
      <c r="DO208" s="126"/>
      <c r="DP208" s="126"/>
      <c r="DQ208" s="126"/>
      <c r="DR208" s="126"/>
      <c r="DS208" s="126"/>
      <c r="DT208" s="126"/>
      <c r="DU208" s="126"/>
      <c r="DV208" s="126"/>
      <c r="DW208" s="126"/>
      <c r="DX208" s="126" t="s">
        <v>150</v>
      </c>
      <c r="DY208" s="126" t="s">
        <v>150</v>
      </c>
      <c r="DZ208" s="126" t="s">
        <v>150</v>
      </c>
      <c r="EA208" s="126" t="s">
        <v>150</v>
      </c>
      <c r="EB208" s="126" t="s">
        <v>150</v>
      </c>
      <c r="EC208" s="126" t="s">
        <v>150</v>
      </c>
      <c r="ED208" s="126" t="s">
        <v>150</v>
      </c>
      <c r="EE208" s="126" t="s">
        <v>150</v>
      </c>
      <c r="EF208" s="126" t="s">
        <v>150</v>
      </c>
      <c r="EG208" s="126" t="s">
        <v>150</v>
      </c>
      <c r="EH208" s="126" t="s">
        <v>150</v>
      </c>
      <c r="EI208" s="126" t="s">
        <v>150</v>
      </c>
      <c r="EJ208" s="126"/>
      <c r="EK208" s="126"/>
      <c r="EL208" s="126"/>
      <c r="EM208" s="126"/>
      <c r="EN208" s="126"/>
      <c r="EO208" s="126"/>
      <c r="EP208" s="126"/>
      <c r="EQ208" s="126"/>
      <c r="ER208" s="126"/>
      <c r="ES208" s="126"/>
      <c r="ET208" s="126"/>
      <c r="EU208" s="126"/>
      <c r="EV208" s="126"/>
      <c r="EW208" s="126" t="s">
        <v>151</v>
      </c>
      <c r="EX208" s="126" t="s">
        <v>152</v>
      </c>
      <c r="EY208" s="123">
        <v>2853985.2732699299</v>
      </c>
      <c r="EZ208" s="126" t="s">
        <v>165</v>
      </c>
      <c r="FA208" s="126" t="s">
        <v>144</v>
      </c>
      <c r="FB208" s="126" t="s">
        <v>144</v>
      </c>
      <c r="FC208" s="126" t="s">
        <v>144</v>
      </c>
      <c r="FD208" s="126" t="s">
        <v>144</v>
      </c>
      <c r="FE208" s="126" t="s">
        <v>144</v>
      </c>
      <c r="FF208" s="126" t="s">
        <v>144</v>
      </c>
      <c r="FG208" s="126" t="s">
        <v>144</v>
      </c>
      <c r="FH208" s="126" t="s">
        <v>144</v>
      </c>
      <c r="FI208" s="126" t="s">
        <v>144</v>
      </c>
      <c r="FJ208" s="126" t="s">
        <v>144</v>
      </c>
      <c r="FK208" s="126" t="s">
        <v>144</v>
      </c>
      <c r="FL208" s="126" t="s">
        <v>144</v>
      </c>
      <c r="FM208" s="126"/>
      <c r="FN208" s="126"/>
      <c r="FO208" s="126"/>
      <c r="FP208" s="126"/>
      <c r="FQ208" s="126"/>
      <c r="FR208" s="126"/>
      <c r="FS208" s="126"/>
      <c r="FT208" s="126"/>
      <c r="FU208" s="126"/>
      <c r="FV208" s="126"/>
      <c r="FW208" s="126"/>
      <c r="FX208" s="126"/>
      <c r="FY208" s="126"/>
      <c r="FZ208" s="126" t="s">
        <v>214</v>
      </c>
      <c r="GA208" s="126" t="s">
        <v>163</v>
      </c>
    </row>
    <row r="209" spans="1:183" ht="14.25" customHeight="1">
      <c r="A209" s="121">
        <v>207</v>
      </c>
      <c r="B209" s="121" t="s">
        <v>541</v>
      </c>
      <c r="C209" s="122">
        <v>0</v>
      </c>
      <c r="D209" s="122">
        <v>0</v>
      </c>
      <c r="E209" s="122">
        <v>0</v>
      </c>
      <c r="F209" s="122">
        <v>0</v>
      </c>
      <c r="G209" s="122">
        <v>0</v>
      </c>
      <c r="H209" s="122">
        <v>1.2E-5</v>
      </c>
      <c r="I209" s="122">
        <v>1.2E-5</v>
      </c>
      <c r="J209" s="122">
        <v>1.1E-5</v>
      </c>
      <c r="K209" s="122">
        <v>1.1E-5</v>
      </c>
      <c r="L209" s="122">
        <v>1.0000000000000001E-5</v>
      </c>
      <c r="M209" s="122">
        <v>1.2999999999999999E-5</v>
      </c>
      <c r="N209" s="122">
        <v>1.2999999999999999E-5</v>
      </c>
      <c r="O209" s="122">
        <v>1.2999999999999999E-5</v>
      </c>
      <c r="P209" s="122">
        <v>1.2999999999999999E-5</v>
      </c>
      <c r="Q209" s="122">
        <v>1.2999999999999999E-5</v>
      </c>
      <c r="R209" s="122">
        <v>1.4E-5</v>
      </c>
      <c r="S209" s="122">
        <v>2.0000000000000002E-5</v>
      </c>
      <c r="T209" s="122">
        <v>2.0000000000000002E-5</v>
      </c>
      <c r="U209" s="122">
        <v>2.0000000000000002E-5</v>
      </c>
      <c r="V209" s="122">
        <v>2.5999999999999998E-5</v>
      </c>
      <c r="W209" s="122">
        <v>2.5999999999999998E-5</v>
      </c>
      <c r="X209" s="122">
        <v>2.9E-5</v>
      </c>
      <c r="Y209" s="122">
        <v>2.9E-5</v>
      </c>
      <c r="Z209" s="122">
        <v>2.9E-5</v>
      </c>
      <c r="AA209" s="122">
        <v>3.4999999999999997E-5</v>
      </c>
      <c r="AB209" s="123">
        <v>0</v>
      </c>
      <c r="AC209" s="123">
        <v>0</v>
      </c>
      <c r="AD209" s="123">
        <v>0</v>
      </c>
      <c r="AE209" s="123">
        <v>0</v>
      </c>
      <c r="AF209" s="123">
        <v>0</v>
      </c>
      <c r="AG209" s="123">
        <v>8.5959999999999995E-3</v>
      </c>
      <c r="AH209" s="123">
        <v>8.5959999999999995E-3</v>
      </c>
      <c r="AI209" s="123">
        <v>8.3180000000000007E-3</v>
      </c>
      <c r="AJ209" s="123">
        <v>8.3180000000000007E-3</v>
      </c>
      <c r="AK209" s="123">
        <v>7.4320000000000002E-3</v>
      </c>
      <c r="AL209" s="123">
        <v>9.2479999999999993E-3</v>
      </c>
      <c r="AM209" s="123">
        <v>9.2479999999999993E-3</v>
      </c>
      <c r="AN209" s="123">
        <v>9.7199999999999995E-3</v>
      </c>
      <c r="AO209" s="123">
        <v>9.7199999999999995E-3</v>
      </c>
      <c r="AP209" s="123">
        <v>9.7199999999999995E-3</v>
      </c>
      <c r="AQ209" s="123">
        <v>1.0304000000000001E-2</v>
      </c>
      <c r="AR209" s="123">
        <v>1.4838E-2</v>
      </c>
      <c r="AS209" s="123">
        <v>1.4246E-2</v>
      </c>
      <c r="AT209" s="123">
        <v>1.4246E-2</v>
      </c>
      <c r="AU209" s="123">
        <v>1.9140999999999998E-2</v>
      </c>
      <c r="AV209" s="123">
        <v>1.8834E-2</v>
      </c>
      <c r="AW209" s="123">
        <v>2.0853E-2</v>
      </c>
      <c r="AX209" s="123">
        <v>2.0853E-2</v>
      </c>
      <c r="AY209" s="123">
        <v>2.0853E-2</v>
      </c>
      <c r="AZ209" s="123">
        <v>2.5249000000000001E-2</v>
      </c>
      <c r="BA209" s="124">
        <v>0</v>
      </c>
      <c r="BB209" s="124">
        <v>0</v>
      </c>
      <c r="BC209" s="124">
        <v>0</v>
      </c>
      <c r="BD209" s="124">
        <v>0</v>
      </c>
      <c r="BE209" s="127">
        <v>-8.5959999999999995E-3</v>
      </c>
      <c r="BF209" s="124">
        <v>0</v>
      </c>
      <c r="BG209" s="128">
        <v>2.7799999999999998E-4</v>
      </c>
      <c r="BH209" s="124">
        <v>0</v>
      </c>
      <c r="BI209" s="128">
        <v>8.8599999999999996E-4</v>
      </c>
      <c r="BJ209" s="127">
        <v>-1.8159999999999999E-3</v>
      </c>
      <c r="BK209" s="124">
        <v>0</v>
      </c>
      <c r="BL209" s="127">
        <v>-4.7199999999999998E-4</v>
      </c>
      <c r="BM209" s="124">
        <v>0</v>
      </c>
      <c r="BN209" s="124">
        <v>0</v>
      </c>
      <c r="BO209" s="127">
        <v>-5.8399999999999999E-4</v>
      </c>
      <c r="BP209" s="127">
        <v>-4.5339999999999998E-3</v>
      </c>
      <c r="BQ209" s="128">
        <v>5.9199999999999997E-4</v>
      </c>
      <c r="BR209" s="124">
        <v>0</v>
      </c>
      <c r="BS209" s="127">
        <v>-4.895E-3</v>
      </c>
      <c r="BT209" s="128">
        <v>3.0699999999999998E-4</v>
      </c>
      <c r="BU209" s="127">
        <v>-2.019E-3</v>
      </c>
      <c r="BV209" s="124">
        <v>0</v>
      </c>
      <c r="BW209" s="124">
        <v>0</v>
      </c>
      <c r="BX209" s="127">
        <v>-4.3959999999999997E-3</v>
      </c>
      <c r="BY209" s="124">
        <v>0</v>
      </c>
      <c r="BZ209" s="123">
        <v>0</v>
      </c>
      <c r="CA209" s="123">
        <v>0</v>
      </c>
      <c r="CB209" s="123">
        <v>0</v>
      </c>
      <c r="CC209" s="123">
        <v>0</v>
      </c>
      <c r="CD209" s="123">
        <v>0</v>
      </c>
      <c r="CE209" s="123">
        <v>0.13827502</v>
      </c>
      <c r="CF209" s="123">
        <v>0.13966034999999999</v>
      </c>
      <c r="CG209" s="123">
        <v>0.134376</v>
      </c>
      <c r="CH209" s="123">
        <v>0.124225</v>
      </c>
      <c r="CI209" s="123">
        <v>0.11127502</v>
      </c>
      <c r="CJ209" s="123">
        <v>0.14138588999999999</v>
      </c>
      <c r="CK209" s="123">
        <v>0.15457712000000001</v>
      </c>
      <c r="CL209" s="123">
        <v>0.17303196000000001</v>
      </c>
      <c r="CM209" s="123">
        <v>0.17856975999999999</v>
      </c>
      <c r="CN209" s="123">
        <v>0.15904525999999999</v>
      </c>
      <c r="CO209" s="123">
        <v>0.15155126999999999</v>
      </c>
      <c r="CP209" s="123">
        <v>0.24414248999999999</v>
      </c>
      <c r="CQ209" s="123">
        <v>0.27091467000000002</v>
      </c>
      <c r="CR209" s="123">
        <v>0.25796150000000001</v>
      </c>
      <c r="CS209" s="123">
        <v>0.34592236999999998</v>
      </c>
      <c r="CT209" s="123">
        <v>0.35752106</v>
      </c>
      <c r="CU209" s="123">
        <v>0.35211261999999999</v>
      </c>
      <c r="CV209" s="123">
        <v>0.35211261999999999</v>
      </c>
      <c r="CW209" s="123">
        <v>0.31934321999999998</v>
      </c>
      <c r="CX209" s="123">
        <v>0.35611830999999999</v>
      </c>
      <c r="CY209" s="125">
        <v>46053</v>
      </c>
      <c r="CZ209" s="125">
        <v>46053</v>
      </c>
      <c r="DA209" s="125">
        <v>46053</v>
      </c>
      <c r="DB209" s="125">
        <v>46053</v>
      </c>
      <c r="DC209" s="125">
        <v>46053</v>
      </c>
      <c r="DD209" s="125">
        <v>46022</v>
      </c>
      <c r="DE209" s="125">
        <v>45991</v>
      </c>
      <c r="DF209" s="125">
        <v>45961</v>
      </c>
      <c r="DG209" s="125">
        <v>45930</v>
      </c>
      <c r="DH209" s="125">
        <v>45900</v>
      </c>
      <c r="DI209" s="125">
        <v>45869</v>
      </c>
      <c r="DJ209" s="125">
        <v>45838</v>
      </c>
      <c r="DK209" s="125">
        <v>45808</v>
      </c>
      <c r="DL209" s="125">
        <v>45777</v>
      </c>
      <c r="DM209" s="125">
        <v>45747</v>
      </c>
      <c r="DN209" s="125">
        <v>45716</v>
      </c>
      <c r="DO209" s="125">
        <v>45688</v>
      </c>
      <c r="DP209" s="125">
        <v>45657</v>
      </c>
      <c r="DQ209" s="125">
        <v>45626</v>
      </c>
      <c r="DR209" s="125">
        <v>45596</v>
      </c>
      <c r="DS209" s="125">
        <v>45565</v>
      </c>
      <c r="DT209" s="125">
        <v>45504</v>
      </c>
      <c r="DU209" s="125">
        <v>45504</v>
      </c>
      <c r="DV209" s="125">
        <v>45473</v>
      </c>
      <c r="DW209" s="125">
        <v>45412</v>
      </c>
      <c r="DX209" s="126" t="s">
        <v>150</v>
      </c>
      <c r="DY209" s="126" t="s">
        <v>150</v>
      </c>
      <c r="DZ209" s="126" t="s">
        <v>150</v>
      </c>
      <c r="EA209" s="126" t="s">
        <v>150</v>
      </c>
      <c r="EB209" s="126" t="s">
        <v>150</v>
      </c>
      <c r="EC209" s="126" t="s">
        <v>150</v>
      </c>
      <c r="ED209" s="126" t="s">
        <v>150</v>
      </c>
      <c r="EE209" s="126" t="s">
        <v>150</v>
      </c>
      <c r="EF209" s="126" t="s">
        <v>150</v>
      </c>
      <c r="EG209" s="126" t="s">
        <v>150</v>
      </c>
      <c r="EH209" s="126" t="s">
        <v>150</v>
      </c>
      <c r="EI209" s="126" t="s">
        <v>150</v>
      </c>
      <c r="EJ209" s="126" t="s">
        <v>150</v>
      </c>
      <c r="EK209" s="126" t="s">
        <v>150</v>
      </c>
      <c r="EL209" s="126" t="s">
        <v>150</v>
      </c>
      <c r="EM209" s="126" t="s">
        <v>150</v>
      </c>
      <c r="EN209" s="126" t="s">
        <v>150</v>
      </c>
      <c r="EO209" s="126" t="s">
        <v>150</v>
      </c>
      <c r="EP209" s="126" t="s">
        <v>150</v>
      </c>
      <c r="EQ209" s="126" t="s">
        <v>150</v>
      </c>
      <c r="ER209" s="126" t="s">
        <v>150</v>
      </c>
      <c r="ES209" s="126" t="s">
        <v>150</v>
      </c>
      <c r="ET209" s="126" t="s">
        <v>150</v>
      </c>
      <c r="EU209" s="126" t="s">
        <v>150</v>
      </c>
      <c r="EV209" s="126" t="s">
        <v>150</v>
      </c>
      <c r="EW209" s="126" t="s">
        <v>151</v>
      </c>
      <c r="EX209" s="126" t="s">
        <v>152</v>
      </c>
      <c r="EY209" s="123">
        <v>15695.71945198</v>
      </c>
      <c r="EZ209" s="126" t="s">
        <v>153</v>
      </c>
      <c r="FA209" s="126" t="s">
        <v>144</v>
      </c>
      <c r="FB209" s="126" t="s">
        <v>144</v>
      </c>
      <c r="FC209" s="126" t="s">
        <v>144</v>
      </c>
      <c r="FD209" s="126" t="s">
        <v>144</v>
      </c>
      <c r="FE209" s="126" t="s">
        <v>144</v>
      </c>
      <c r="FF209" s="126" t="s">
        <v>144</v>
      </c>
      <c r="FG209" s="126" t="s">
        <v>144</v>
      </c>
      <c r="FH209" s="126" t="s">
        <v>144</v>
      </c>
      <c r="FI209" s="126" t="s">
        <v>144</v>
      </c>
      <c r="FJ209" s="126" t="s">
        <v>144</v>
      </c>
      <c r="FK209" s="126" t="s">
        <v>144</v>
      </c>
      <c r="FL209" s="126" t="s">
        <v>144</v>
      </c>
      <c r="FM209" s="126" t="s">
        <v>144</v>
      </c>
      <c r="FN209" s="126" t="s">
        <v>144</v>
      </c>
      <c r="FO209" s="126" t="s">
        <v>144</v>
      </c>
      <c r="FP209" s="126" t="s">
        <v>144</v>
      </c>
      <c r="FQ209" s="126" t="s">
        <v>144</v>
      </c>
      <c r="FR209" s="126" t="s">
        <v>144</v>
      </c>
      <c r="FS209" s="126" t="s">
        <v>144</v>
      </c>
      <c r="FT209" s="126" t="s">
        <v>144</v>
      </c>
      <c r="FU209" s="126" t="s">
        <v>144</v>
      </c>
      <c r="FV209" s="126" t="s">
        <v>144</v>
      </c>
      <c r="FW209" s="126" t="s">
        <v>144</v>
      </c>
      <c r="FX209" s="126" t="s">
        <v>144</v>
      </c>
      <c r="FY209" s="126" t="s">
        <v>144</v>
      </c>
      <c r="FZ209" s="126" t="s">
        <v>247</v>
      </c>
      <c r="GA209" s="126" t="s">
        <v>163</v>
      </c>
    </row>
    <row r="210" spans="1:183" ht="14.25" customHeight="1">
      <c r="A210" s="121">
        <v>208</v>
      </c>
      <c r="B210" s="121" t="s">
        <v>542</v>
      </c>
      <c r="C210" s="122">
        <v>0</v>
      </c>
      <c r="D210" s="122">
        <v>0</v>
      </c>
      <c r="E210" s="122">
        <v>0</v>
      </c>
      <c r="F210" s="122">
        <v>0</v>
      </c>
      <c r="G210" s="122">
        <v>0</v>
      </c>
      <c r="H210" s="122">
        <v>0</v>
      </c>
      <c r="I210" s="122">
        <v>7.9999999999999996E-6</v>
      </c>
      <c r="J210" s="122">
        <v>7.9999999999999996E-6</v>
      </c>
      <c r="K210" s="122">
        <v>2.5700000000000001E-4</v>
      </c>
      <c r="L210" s="122">
        <v>4.8700000000000002E-4</v>
      </c>
      <c r="M210" s="122">
        <v>4.8700000000000002E-4</v>
      </c>
      <c r="N210" s="122">
        <v>5.9199999999999997E-4</v>
      </c>
      <c r="O210" s="122">
        <v>5.7399999999999997E-4</v>
      </c>
      <c r="P210" s="122">
        <v>5.7399999999999997E-4</v>
      </c>
      <c r="Q210" s="122">
        <v>5.7399999999999997E-4</v>
      </c>
      <c r="R210" s="122">
        <v>5.8399999999999999E-4</v>
      </c>
      <c r="S210" s="122">
        <v>5.8399999999999999E-4</v>
      </c>
      <c r="T210" s="122">
        <v>1.557E-3</v>
      </c>
      <c r="U210" s="122">
        <v>1.557E-3</v>
      </c>
      <c r="V210" s="122">
        <v>1.557E-3</v>
      </c>
      <c r="W210" s="122">
        <v>1.557E-3</v>
      </c>
      <c r="X210" s="122">
        <v>1.557E-3</v>
      </c>
      <c r="Y210" s="122">
        <v>1.557E-3</v>
      </c>
      <c r="Z210" s="122">
        <v>1.557E-3</v>
      </c>
      <c r="AA210" s="122">
        <v>1.557E-3</v>
      </c>
      <c r="AB210" s="123">
        <v>0</v>
      </c>
      <c r="AC210" s="123">
        <v>0</v>
      </c>
      <c r="AD210" s="123">
        <v>0</v>
      </c>
      <c r="AE210" s="123">
        <v>0</v>
      </c>
      <c r="AF210" s="123">
        <v>0</v>
      </c>
      <c r="AG210" s="123">
        <v>0</v>
      </c>
      <c r="AH210" s="123">
        <v>5.8349999999999999E-3</v>
      </c>
      <c r="AI210" s="123">
        <v>5.8349999999999999E-3</v>
      </c>
      <c r="AJ210" s="123">
        <v>0.187111</v>
      </c>
      <c r="AK210" s="123">
        <v>0.35400199999999998</v>
      </c>
      <c r="AL210" s="123">
        <v>0.35400199999999998</v>
      </c>
      <c r="AM210" s="123">
        <v>0.43089300000000003</v>
      </c>
      <c r="AN210" s="123">
        <v>0.41722700000000001</v>
      </c>
      <c r="AO210" s="123">
        <v>0.41722700000000001</v>
      </c>
      <c r="AP210" s="123">
        <v>0.41722700000000001</v>
      </c>
      <c r="AQ210" s="123">
        <v>0.42508499999999999</v>
      </c>
      <c r="AR210" s="123">
        <v>0.42508499999999999</v>
      </c>
      <c r="AS210" s="123">
        <v>1.132252</v>
      </c>
      <c r="AT210" s="123">
        <v>1.132252</v>
      </c>
      <c r="AU210" s="123">
        <v>1.132252</v>
      </c>
      <c r="AV210" s="123">
        <v>1.132252</v>
      </c>
      <c r="AW210" s="123">
        <v>1.132252</v>
      </c>
      <c r="AX210" s="123">
        <v>1.132252</v>
      </c>
      <c r="AY210" s="123">
        <v>1.132252</v>
      </c>
      <c r="AZ210" s="123">
        <v>1.132252</v>
      </c>
      <c r="BA210" s="124">
        <v>0</v>
      </c>
      <c r="BB210" s="124">
        <v>0</v>
      </c>
      <c r="BC210" s="124">
        <v>0</v>
      </c>
      <c r="BD210" s="124">
        <v>0</v>
      </c>
      <c r="BE210" s="124">
        <v>0</v>
      </c>
      <c r="BF210" s="127">
        <v>-5.8349999999999999E-3</v>
      </c>
      <c r="BG210" s="124">
        <v>0</v>
      </c>
      <c r="BH210" s="127">
        <v>-0.18127599999999999</v>
      </c>
      <c r="BI210" s="127">
        <v>-0.16689100000000001</v>
      </c>
      <c r="BJ210" s="124">
        <v>0</v>
      </c>
      <c r="BK210" s="127">
        <v>-7.6891000000000001E-2</v>
      </c>
      <c r="BL210" s="128">
        <v>1.3665999999999999E-2</v>
      </c>
      <c r="BM210" s="124">
        <v>0</v>
      </c>
      <c r="BN210" s="124">
        <v>0</v>
      </c>
      <c r="BO210" s="127">
        <v>-7.8580000000000004E-3</v>
      </c>
      <c r="BP210" s="124">
        <v>0</v>
      </c>
      <c r="BQ210" s="127">
        <v>-0.70716699999999999</v>
      </c>
      <c r="BR210" s="124">
        <v>0</v>
      </c>
      <c r="BS210" s="124">
        <v>0</v>
      </c>
      <c r="BT210" s="124">
        <v>0</v>
      </c>
      <c r="BU210" s="124">
        <v>0</v>
      </c>
      <c r="BV210" s="124">
        <v>0</v>
      </c>
      <c r="BW210" s="124">
        <v>0</v>
      </c>
      <c r="BX210" s="124">
        <v>0</v>
      </c>
      <c r="BY210" s="124">
        <v>0</v>
      </c>
      <c r="BZ210" s="123">
        <v>0</v>
      </c>
      <c r="CA210" s="123">
        <v>0</v>
      </c>
      <c r="CB210" s="123">
        <v>0</v>
      </c>
      <c r="CC210" s="123">
        <v>0</v>
      </c>
      <c r="CD210" s="123">
        <v>0</v>
      </c>
      <c r="CE210" s="123">
        <v>0</v>
      </c>
      <c r="CF210" s="123">
        <v>9.4802010000000006E-2</v>
      </c>
      <c r="CG210" s="123">
        <v>9.4263520000000003E-2</v>
      </c>
      <c r="CH210" s="123">
        <v>2.7944053200000001</v>
      </c>
      <c r="CI210" s="123">
        <v>5.3002663500000002</v>
      </c>
      <c r="CJ210" s="123">
        <v>5.4120768500000001</v>
      </c>
      <c r="CK210" s="123">
        <v>7.2022272200000002</v>
      </c>
      <c r="CL210" s="123">
        <v>6.8269523000000003</v>
      </c>
      <c r="CM210" s="123">
        <v>6.8269523000000003</v>
      </c>
      <c r="CN210" s="123">
        <v>6.8269523000000003</v>
      </c>
      <c r="CO210" s="123">
        <v>6.9942924499999997</v>
      </c>
      <c r="CP210" s="123">
        <v>6.9942924499999997</v>
      </c>
      <c r="CQ210" s="123">
        <v>21.531916290000002</v>
      </c>
      <c r="CR210" s="123">
        <v>20.50241617</v>
      </c>
      <c r="CS210" s="123">
        <v>20.462426109999999</v>
      </c>
      <c r="CT210" s="123">
        <v>21.493253589999998</v>
      </c>
      <c r="CU210" s="123">
        <v>19.904560029999999</v>
      </c>
      <c r="CV210" s="123">
        <v>19.118602710000001</v>
      </c>
      <c r="CW210" s="123">
        <v>17.339327910000002</v>
      </c>
      <c r="CX210" s="123">
        <v>15.73567521</v>
      </c>
      <c r="CY210" s="125">
        <v>46022</v>
      </c>
      <c r="CZ210" s="125">
        <v>46022</v>
      </c>
      <c r="DA210" s="125">
        <v>46022</v>
      </c>
      <c r="DB210" s="125">
        <v>46022</v>
      </c>
      <c r="DC210" s="125">
        <v>46022</v>
      </c>
      <c r="DD210" s="125">
        <v>46022</v>
      </c>
      <c r="DE210" s="125">
        <v>45991</v>
      </c>
      <c r="DF210" s="125">
        <v>45961</v>
      </c>
      <c r="DG210" s="125">
        <v>45930</v>
      </c>
      <c r="DH210" s="125">
        <v>45900</v>
      </c>
      <c r="DI210" s="125">
        <v>45869</v>
      </c>
      <c r="DJ210" s="125">
        <v>45838</v>
      </c>
      <c r="DK210" s="125">
        <v>45747</v>
      </c>
      <c r="DL210" s="125">
        <v>45747</v>
      </c>
      <c r="DM210" s="125">
        <v>45747</v>
      </c>
      <c r="DN210" s="125">
        <v>45688</v>
      </c>
      <c r="DO210" s="125">
        <v>45688</v>
      </c>
      <c r="DP210" s="125">
        <v>45657</v>
      </c>
      <c r="DQ210" s="125">
        <v>45626</v>
      </c>
      <c r="DR210" s="125">
        <v>45596</v>
      </c>
      <c r="DS210" s="125">
        <v>45565</v>
      </c>
      <c r="DT210" s="125">
        <v>45535</v>
      </c>
      <c r="DU210" s="125">
        <v>45504</v>
      </c>
      <c r="DV210" s="125">
        <v>45473</v>
      </c>
      <c r="DW210" s="125">
        <v>45443</v>
      </c>
      <c r="DX210" s="126" t="s">
        <v>150</v>
      </c>
      <c r="DY210" s="126" t="s">
        <v>150</v>
      </c>
      <c r="DZ210" s="126" t="s">
        <v>150</v>
      </c>
      <c r="EA210" s="126" t="s">
        <v>150</v>
      </c>
      <c r="EB210" s="126" t="s">
        <v>150</v>
      </c>
      <c r="EC210" s="126" t="s">
        <v>150</v>
      </c>
      <c r="ED210" s="126" t="s">
        <v>150</v>
      </c>
      <c r="EE210" s="126" t="s">
        <v>150</v>
      </c>
      <c r="EF210" s="126" t="s">
        <v>150</v>
      </c>
      <c r="EG210" s="126" t="s">
        <v>150</v>
      </c>
      <c r="EH210" s="126" t="s">
        <v>150</v>
      </c>
      <c r="EI210" s="126" t="s">
        <v>150</v>
      </c>
      <c r="EJ210" s="126" t="s">
        <v>150</v>
      </c>
      <c r="EK210" s="126" t="s">
        <v>150</v>
      </c>
      <c r="EL210" s="126" t="s">
        <v>150</v>
      </c>
      <c r="EM210" s="126" t="s">
        <v>150</v>
      </c>
      <c r="EN210" s="126" t="s">
        <v>150</v>
      </c>
      <c r="EO210" s="126" t="s">
        <v>150</v>
      </c>
      <c r="EP210" s="126" t="s">
        <v>150</v>
      </c>
      <c r="EQ210" s="126" t="s">
        <v>150</v>
      </c>
      <c r="ER210" s="126" t="s">
        <v>150</v>
      </c>
      <c r="ES210" s="126" t="s">
        <v>150</v>
      </c>
      <c r="ET210" s="126" t="s">
        <v>150</v>
      </c>
      <c r="EU210" s="126" t="s">
        <v>150</v>
      </c>
      <c r="EV210" s="126" t="s">
        <v>150</v>
      </c>
      <c r="EW210" s="126" t="s">
        <v>151</v>
      </c>
      <c r="EX210" s="126" t="s">
        <v>173</v>
      </c>
      <c r="EY210" s="123">
        <v>48154.547791429999</v>
      </c>
      <c r="EZ210" s="126" t="s">
        <v>165</v>
      </c>
      <c r="FA210" s="126" t="s">
        <v>157</v>
      </c>
      <c r="FB210" s="126" t="s">
        <v>157</v>
      </c>
      <c r="FC210" s="126" t="s">
        <v>157</v>
      </c>
      <c r="FD210" s="126" t="s">
        <v>157</v>
      </c>
      <c r="FE210" s="126" t="s">
        <v>157</v>
      </c>
      <c r="FF210" s="126" t="s">
        <v>157</v>
      </c>
      <c r="FG210" s="126" t="s">
        <v>157</v>
      </c>
      <c r="FH210" s="126" t="s">
        <v>157</v>
      </c>
      <c r="FI210" s="126" t="s">
        <v>157</v>
      </c>
      <c r="FJ210" s="126" t="s">
        <v>157</v>
      </c>
      <c r="FK210" s="126" t="s">
        <v>157</v>
      </c>
      <c r="FL210" s="126" t="s">
        <v>157</v>
      </c>
      <c r="FM210" s="126" t="s">
        <v>157</v>
      </c>
      <c r="FN210" s="126" t="s">
        <v>157</v>
      </c>
      <c r="FO210" s="126" t="s">
        <v>157</v>
      </c>
      <c r="FP210" s="126" t="s">
        <v>157</v>
      </c>
      <c r="FQ210" s="126" t="s">
        <v>157</v>
      </c>
      <c r="FR210" s="126" t="s">
        <v>157</v>
      </c>
      <c r="FS210" s="126" t="s">
        <v>157</v>
      </c>
      <c r="FT210" s="126" t="s">
        <v>157</v>
      </c>
      <c r="FU210" s="126" t="s">
        <v>157</v>
      </c>
      <c r="FV210" s="126" t="s">
        <v>157</v>
      </c>
      <c r="FW210" s="126" t="s">
        <v>157</v>
      </c>
      <c r="FX210" s="126" t="s">
        <v>157</v>
      </c>
      <c r="FY210" s="126" t="s">
        <v>157</v>
      </c>
      <c r="FZ210" s="126" t="s">
        <v>232</v>
      </c>
      <c r="GA210" s="126" t="s">
        <v>233</v>
      </c>
    </row>
    <row r="211" spans="1:183" ht="14.25" customHeight="1">
      <c r="A211" s="121">
        <v>209</v>
      </c>
      <c r="B211" s="121" t="s">
        <v>543</v>
      </c>
      <c r="C211" s="122">
        <v>0</v>
      </c>
      <c r="D211" s="122">
        <v>0</v>
      </c>
      <c r="E211" s="122">
        <v>0</v>
      </c>
      <c r="F211" s="122">
        <v>0</v>
      </c>
      <c r="G211" s="122">
        <v>0</v>
      </c>
      <c r="H211" s="122">
        <v>0</v>
      </c>
      <c r="I211" s="122">
        <v>0</v>
      </c>
      <c r="J211" s="122">
        <v>0</v>
      </c>
      <c r="K211" s="122">
        <v>0</v>
      </c>
      <c r="L211" s="122">
        <v>0</v>
      </c>
      <c r="M211" s="122">
        <v>0</v>
      </c>
      <c r="N211" s="122">
        <v>0</v>
      </c>
      <c r="O211" s="122">
        <v>0</v>
      </c>
      <c r="P211" s="122">
        <v>0</v>
      </c>
      <c r="Q211" s="122">
        <v>0</v>
      </c>
      <c r="R211" s="122">
        <v>0</v>
      </c>
      <c r="S211" s="122">
        <v>0</v>
      </c>
      <c r="T211" s="122">
        <v>0</v>
      </c>
      <c r="U211" s="122">
        <v>0</v>
      </c>
      <c r="V211" s="122">
        <v>0</v>
      </c>
      <c r="W211" s="122">
        <v>0</v>
      </c>
      <c r="X211" s="122">
        <v>0</v>
      </c>
      <c r="Y211" s="122">
        <v>2.3E-5</v>
      </c>
      <c r="Z211" s="122">
        <v>2.1999999999999999E-5</v>
      </c>
      <c r="AA211" s="122">
        <v>2.1999999999999999E-5</v>
      </c>
      <c r="AB211" s="123">
        <v>0</v>
      </c>
      <c r="AC211" s="123">
        <v>0</v>
      </c>
      <c r="AD211" s="123">
        <v>0</v>
      </c>
      <c r="AE211" s="123">
        <v>0</v>
      </c>
      <c r="AF211" s="123">
        <v>0</v>
      </c>
      <c r="AG211" s="123">
        <v>0</v>
      </c>
      <c r="AH211" s="123">
        <v>0</v>
      </c>
      <c r="AI211" s="123">
        <v>0</v>
      </c>
      <c r="AJ211" s="123">
        <v>0</v>
      </c>
      <c r="AK211" s="123">
        <v>0</v>
      </c>
      <c r="AL211" s="123">
        <v>0</v>
      </c>
      <c r="AM211" s="123">
        <v>0</v>
      </c>
      <c r="AN211" s="123">
        <v>0</v>
      </c>
      <c r="AO211" s="123">
        <v>0</v>
      </c>
      <c r="AP211" s="123">
        <v>0</v>
      </c>
      <c r="AQ211" s="123">
        <v>0</v>
      </c>
      <c r="AR211" s="123">
        <v>0</v>
      </c>
      <c r="AS211" s="123">
        <v>0</v>
      </c>
      <c r="AT211" s="123">
        <v>0</v>
      </c>
      <c r="AU211" s="123">
        <v>0</v>
      </c>
      <c r="AV211" s="123">
        <v>0</v>
      </c>
      <c r="AW211" s="123">
        <v>0</v>
      </c>
      <c r="AX211" s="123">
        <v>1.6791E-2</v>
      </c>
      <c r="AY211" s="123">
        <v>1.5932000000000002E-2</v>
      </c>
      <c r="AZ211" s="123">
        <v>1.5932000000000002E-2</v>
      </c>
      <c r="BA211" s="124">
        <v>0</v>
      </c>
      <c r="BB211" s="124">
        <v>0</v>
      </c>
      <c r="BC211" s="124">
        <v>0</v>
      </c>
      <c r="BD211" s="124">
        <v>0</v>
      </c>
      <c r="BE211" s="124">
        <v>0</v>
      </c>
      <c r="BF211" s="124">
        <v>0</v>
      </c>
      <c r="BG211" s="124">
        <v>0</v>
      </c>
      <c r="BH211" s="124">
        <v>0</v>
      </c>
      <c r="BI211" s="124">
        <v>0</v>
      </c>
      <c r="BJ211" s="124">
        <v>0</v>
      </c>
      <c r="BK211" s="124">
        <v>0</v>
      </c>
      <c r="BL211" s="124">
        <v>0</v>
      </c>
      <c r="BM211" s="124">
        <v>0</v>
      </c>
      <c r="BN211" s="124">
        <v>0</v>
      </c>
      <c r="BO211" s="124">
        <v>0</v>
      </c>
      <c r="BP211" s="124">
        <v>0</v>
      </c>
      <c r="BQ211" s="124">
        <v>0</v>
      </c>
      <c r="BR211" s="124">
        <v>0</v>
      </c>
      <c r="BS211" s="124">
        <v>0</v>
      </c>
      <c r="BT211" s="124">
        <v>0</v>
      </c>
      <c r="BU211" s="124">
        <v>0</v>
      </c>
      <c r="BV211" s="127">
        <v>-1.6791E-2</v>
      </c>
      <c r="BW211" s="128">
        <v>8.5899999999999995E-4</v>
      </c>
      <c r="BX211" s="124">
        <v>0</v>
      </c>
      <c r="BY211" s="128">
        <v>1.5932000000000002E-2</v>
      </c>
      <c r="BZ211" s="123">
        <v>0</v>
      </c>
      <c r="CA211" s="123">
        <v>0</v>
      </c>
      <c r="CB211" s="123">
        <v>0</v>
      </c>
      <c r="CC211" s="123">
        <v>0</v>
      </c>
      <c r="CD211" s="123">
        <v>0</v>
      </c>
      <c r="CE211" s="123">
        <v>0</v>
      </c>
      <c r="CF211" s="123">
        <v>0</v>
      </c>
      <c r="CG211" s="123">
        <v>0</v>
      </c>
      <c r="CH211" s="123">
        <v>0</v>
      </c>
      <c r="CI211" s="123">
        <v>0</v>
      </c>
      <c r="CJ211" s="123">
        <v>0</v>
      </c>
      <c r="CK211" s="123">
        <v>0</v>
      </c>
      <c r="CL211" s="123">
        <v>0</v>
      </c>
      <c r="CM211" s="123">
        <v>0</v>
      </c>
      <c r="CN211" s="123">
        <v>0</v>
      </c>
      <c r="CO211" s="123">
        <v>0</v>
      </c>
      <c r="CP211" s="123">
        <v>0</v>
      </c>
      <c r="CQ211" s="123">
        <v>0</v>
      </c>
      <c r="CR211" s="123">
        <v>0</v>
      </c>
      <c r="CS211" s="123">
        <v>0</v>
      </c>
      <c r="CT211" s="123">
        <v>0</v>
      </c>
      <c r="CU211" s="123">
        <v>0</v>
      </c>
      <c r="CV211" s="123">
        <v>0.28352386000000002</v>
      </c>
      <c r="CW211" s="123">
        <v>0.22141783000000001</v>
      </c>
      <c r="CX211" s="123">
        <v>0.22141783000000001</v>
      </c>
      <c r="CY211" s="125">
        <v>45535</v>
      </c>
      <c r="CZ211" s="125">
        <v>45535</v>
      </c>
      <c r="DA211" s="125">
        <v>45535</v>
      </c>
      <c r="DB211" s="125">
        <v>45535</v>
      </c>
      <c r="DC211" s="125">
        <v>45535</v>
      </c>
      <c r="DD211" s="125">
        <v>45535</v>
      </c>
      <c r="DE211" s="125">
        <v>45535</v>
      </c>
      <c r="DF211" s="125">
        <v>45535</v>
      </c>
      <c r="DG211" s="125">
        <v>45535</v>
      </c>
      <c r="DH211" s="125">
        <v>45535</v>
      </c>
      <c r="DI211" s="125">
        <v>45535</v>
      </c>
      <c r="DJ211" s="125">
        <v>45535</v>
      </c>
      <c r="DK211" s="125">
        <v>45535</v>
      </c>
      <c r="DL211" s="125">
        <v>45535</v>
      </c>
      <c r="DM211" s="125">
        <v>45535</v>
      </c>
      <c r="DN211" s="125">
        <v>45535</v>
      </c>
      <c r="DO211" s="125">
        <v>45535</v>
      </c>
      <c r="DP211" s="125">
        <v>45535</v>
      </c>
      <c r="DQ211" s="125">
        <v>45535</v>
      </c>
      <c r="DR211" s="125">
        <v>45535</v>
      </c>
      <c r="DS211" s="125">
        <v>45535</v>
      </c>
      <c r="DT211" s="125">
        <v>45535</v>
      </c>
      <c r="DU211" s="125">
        <v>45504</v>
      </c>
      <c r="DV211" s="125">
        <v>45443</v>
      </c>
      <c r="DW211" s="125">
        <v>45443</v>
      </c>
      <c r="DX211" s="126" t="s">
        <v>150</v>
      </c>
      <c r="DY211" s="126" t="s">
        <v>150</v>
      </c>
      <c r="DZ211" s="126" t="s">
        <v>150</v>
      </c>
      <c r="EA211" s="126" t="s">
        <v>150</v>
      </c>
      <c r="EB211" s="126" t="s">
        <v>150</v>
      </c>
      <c r="EC211" s="126" t="s">
        <v>150</v>
      </c>
      <c r="ED211" s="126" t="s">
        <v>150</v>
      </c>
      <c r="EE211" s="126" t="s">
        <v>150</v>
      </c>
      <c r="EF211" s="126" t="s">
        <v>150</v>
      </c>
      <c r="EG211" s="126" t="s">
        <v>150</v>
      </c>
      <c r="EH211" s="126" t="s">
        <v>150</v>
      </c>
      <c r="EI211" s="126" t="s">
        <v>150</v>
      </c>
      <c r="EJ211" s="126" t="s">
        <v>150</v>
      </c>
      <c r="EK211" s="126" t="s">
        <v>150</v>
      </c>
      <c r="EL211" s="126" t="s">
        <v>150</v>
      </c>
      <c r="EM211" s="126" t="s">
        <v>150</v>
      </c>
      <c r="EN211" s="126" t="s">
        <v>150</v>
      </c>
      <c r="EO211" s="126" t="s">
        <v>150</v>
      </c>
      <c r="EP211" s="126" t="s">
        <v>150</v>
      </c>
      <c r="EQ211" s="126" t="s">
        <v>150</v>
      </c>
      <c r="ER211" s="126" t="s">
        <v>150</v>
      </c>
      <c r="ES211" s="126" t="s">
        <v>150</v>
      </c>
      <c r="ET211" s="126" t="s">
        <v>150</v>
      </c>
      <c r="EU211" s="126" t="s">
        <v>150</v>
      </c>
      <c r="EV211" s="126" t="s">
        <v>150</v>
      </c>
      <c r="EW211" s="126" t="s">
        <v>151</v>
      </c>
      <c r="EX211" s="126" t="s">
        <v>152</v>
      </c>
      <c r="EY211" s="123">
        <v>22124.983271739999</v>
      </c>
      <c r="EZ211" s="126" t="s">
        <v>153</v>
      </c>
      <c r="FA211" s="126" t="s">
        <v>144</v>
      </c>
      <c r="FB211" s="126" t="s">
        <v>144</v>
      </c>
      <c r="FC211" s="126" t="s">
        <v>144</v>
      </c>
      <c r="FD211" s="126" t="s">
        <v>144</v>
      </c>
      <c r="FE211" s="126" t="s">
        <v>144</v>
      </c>
      <c r="FF211" s="126" t="s">
        <v>144</v>
      </c>
      <c r="FG211" s="126" t="s">
        <v>157</v>
      </c>
      <c r="FH211" s="126" t="s">
        <v>157</v>
      </c>
      <c r="FI211" s="126" t="s">
        <v>157</v>
      </c>
      <c r="FJ211" s="126" t="s">
        <v>157</v>
      </c>
      <c r="FK211" s="126" t="s">
        <v>157</v>
      </c>
      <c r="FL211" s="126" t="s">
        <v>157</v>
      </c>
      <c r="FM211" s="126" t="s">
        <v>157</v>
      </c>
      <c r="FN211" s="126" t="s">
        <v>157</v>
      </c>
      <c r="FO211" s="126" t="s">
        <v>157</v>
      </c>
      <c r="FP211" s="126" t="s">
        <v>157</v>
      </c>
      <c r="FQ211" s="126" t="s">
        <v>157</v>
      </c>
      <c r="FR211" s="126" t="s">
        <v>157</v>
      </c>
      <c r="FS211" s="126" t="s">
        <v>157</v>
      </c>
      <c r="FT211" s="126" t="s">
        <v>157</v>
      </c>
      <c r="FU211" s="126" t="s">
        <v>157</v>
      </c>
      <c r="FV211" s="126" t="s">
        <v>157</v>
      </c>
      <c r="FW211" s="126" t="s">
        <v>157</v>
      </c>
      <c r="FX211" s="126" t="s">
        <v>157</v>
      </c>
      <c r="FY211" s="126" t="s">
        <v>157</v>
      </c>
      <c r="FZ211" s="126" t="s">
        <v>332</v>
      </c>
      <c r="GA211" s="126" t="s">
        <v>333</v>
      </c>
    </row>
    <row r="212" spans="1:183" ht="14.25" customHeight="1">
      <c r="A212" s="121">
        <v>210</v>
      </c>
      <c r="B212" s="121" t="s">
        <v>267</v>
      </c>
      <c r="C212" s="122">
        <v>0</v>
      </c>
      <c r="D212" s="122">
        <v>0</v>
      </c>
      <c r="E212" s="122">
        <v>0</v>
      </c>
      <c r="F212" s="122">
        <v>0</v>
      </c>
      <c r="G212" s="122">
        <v>0</v>
      </c>
      <c r="H212" s="122">
        <v>0</v>
      </c>
      <c r="I212" s="122">
        <v>0</v>
      </c>
      <c r="J212" s="122">
        <v>0</v>
      </c>
      <c r="K212" s="122">
        <v>0</v>
      </c>
      <c r="L212" s="122">
        <v>0</v>
      </c>
      <c r="M212" s="122">
        <v>0</v>
      </c>
      <c r="N212" s="122">
        <v>0</v>
      </c>
      <c r="O212" s="122">
        <v>0</v>
      </c>
      <c r="P212" s="122">
        <v>0</v>
      </c>
      <c r="Q212" s="122">
        <v>0</v>
      </c>
      <c r="R212" s="122">
        <v>0</v>
      </c>
      <c r="S212" s="122">
        <v>0</v>
      </c>
      <c r="T212" s="122">
        <v>0</v>
      </c>
      <c r="U212" s="122">
        <v>2.5399999999999999E-4</v>
      </c>
      <c r="V212" s="122">
        <v>2.5399999999999999E-4</v>
      </c>
      <c r="W212" s="122">
        <v>2.5399999999999999E-4</v>
      </c>
      <c r="X212" s="122">
        <v>2.5399999999999999E-4</v>
      </c>
      <c r="Y212" s="122">
        <v>2.5399999999999999E-4</v>
      </c>
      <c r="Z212" s="122">
        <v>2.5399999999999999E-4</v>
      </c>
      <c r="AA212" s="122">
        <v>8.2000000000000001E-5</v>
      </c>
      <c r="AB212" s="123">
        <v>0</v>
      </c>
      <c r="AC212" s="123">
        <v>0</v>
      </c>
      <c r="AD212" s="123">
        <v>0</v>
      </c>
      <c r="AE212" s="123">
        <v>0</v>
      </c>
      <c r="AF212" s="123">
        <v>0</v>
      </c>
      <c r="AG212" s="123">
        <v>0</v>
      </c>
      <c r="AH212" s="123">
        <v>0</v>
      </c>
      <c r="AI212" s="123">
        <v>0</v>
      </c>
      <c r="AJ212" s="123">
        <v>0</v>
      </c>
      <c r="AK212" s="123">
        <v>0</v>
      </c>
      <c r="AL212" s="123">
        <v>0</v>
      </c>
      <c r="AM212" s="123">
        <v>0</v>
      </c>
      <c r="AN212" s="123">
        <v>0</v>
      </c>
      <c r="AO212" s="123">
        <v>0</v>
      </c>
      <c r="AP212" s="123">
        <v>0</v>
      </c>
      <c r="AQ212" s="123">
        <v>0</v>
      </c>
      <c r="AR212" s="123">
        <v>0</v>
      </c>
      <c r="AS212" s="123">
        <v>0</v>
      </c>
      <c r="AT212" s="123">
        <v>0.185004</v>
      </c>
      <c r="AU212" s="123">
        <v>0.185004</v>
      </c>
      <c r="AV212" s="123">
        <v>0.185004</v>
      </c>
      <c r="AW212" s="123">
        <v>0.185004</v>
      </c>
      <c r="AX212" s="123">
        <v>0.185004</v>
      </c>
      <c r="AY212" s="123">
        <v>0.185004</v>
      </c>
      <c r="AZ212" s="123">
        <v>5.9497000000000001E-2</v>
      </c>
      <c r="BA212" s="124">
        <v>0</v>
      </c>
      <c r="BB212" s="124">
        <v>0</v>
      </c>
      <c r="BC212" s="124">
        <v>0</v>
      </c>
      <c r="BD212" s="124">
        <v>0</v>
      </c>
      <c r="BE212" s="124">
        <v>0</v>
      </c>
      <c r="BF212" s="124">
        <v>0</v>
      </c>
      <c r="BG212" s="124">
        <v>0</v>
      </c>
      <c r="BH212" s="124">
        <v>0</v>
      </c>
      <c r="BI212" s="124">
        <v>0</v>
      </c>
      <c r="BJ212" s="124">
        <v>0</v>
      </c>
      <c r="BK212" s="124">
        <v>0</v>
      </c>
      <c r="BL212" s="124">
        <v>0</v>
      </c>
      <c r="BM212" s="124">
        <v>0</v>
      </c>
      <c r="BN212" s="124">
        <v>0</v>
      </c>
      <c r="BO212" s="124">
        <v>0</v>
      </c>
      <c r="BP212" s="124">
        <v>0</v>
      </c>
      <c r="BQ212" s="124">
        <v>0</v>
      </c>
      <c r="BR212" s="127">
        <v>-0.185004</v>
      </c>
      <c r="BS212" s="124">
        <v>0</v>
      </c>
      <c r="BT212" s="124">
        <v>0</v>
      </c>
      <c r="BU212" s="124">
        <v>0</v>
      </c>
      <c r="BV212" s="124">
        <v>0</v>
      </c>
      <c r="BW212" s="124">
        <v>0</v>
      </c>
      <c r="BX212" s="128">
        <v>0.12550700000000001</v>
      </c>
      <c r="BY212" s="124">
        <v>0</v>
      </c>
      <c r="BZ212" s="123">
        <v>0</v>
      </c>
      <c r="CA212" s="123">
        <v>0</v>
      </c>
      <c r="CB212" s="123">
        <v>0</v>
      </c>
      <c r="CC212" s="123">
        <v>0</v>
      </c>
      <c r="CD212" s="123">
        <v>0</v>
      </c>
      <c r="CE212" s="123">
        <v>0</v>
      </c>
      <c r="CF212" s="123">
        <v>0</v>
      </c>
      <c r="CG212" s="123">
        <v>0</v>
      </c>
      <c r="CH212" s="123">
        <v>0</v>
      </c>
      <c r="CI212" s="123">
        <v>0</v>
      </c>
      <c r="CJ212" s="123">
        <v>0</v>
      </c>
      <c r="CK212" s="123">
        <v>0</v>
      </c>
      <c r="CL212" s="123">
        <v>0</v>
      </c>
      <c r="CM212" s="123">
        <v>0</v>
      </c>
      <c r="CN212" s="123">
        <v>0</v>
      </c>
      <c r="CO212" s="123">
        <v>0</v>
      </c>
      <c r="CP212" s="123">
        <v>0</v>
      </c>
      <c r="CQ212" s="123">
        <v>0</v>
      </c>
      <c r="CR212" s="123">
        <v>2.83315465</v>
      </c>
      <c r="CS212" s="123">
        <v>2.83315465</v>
      </c>
      <c r="CT212" s="123">
        <v>2.83315465</v>
      </c>
      <c r="CU212" s="123">
        <v>2.83315465</v>
      </c>
      <c r="CV212" s="123">
        <v>2.83315465</v>
      </c>
      <c r="CW212" s="123">
        <v>2.83315465</v>
      </c>
      <c r="CX212" s="123">
        <v>0.79940823999999999</v>
      </c>
      <c r="CY212" s="125">
        <v>45657</v>
      </c>
      <c r="CZ212" s="125">
        <v>45657</v>
      </c>
      <c r="DA212" s="125">
        <v>45657</v>
      </c>
      <c r="DB212" s="125">
        <v>45657</v>
      </c>
      <c r="DC212" s="125">
        <v>45657</v>
      </c>
      <c r="DD212" s="125">
        <v>45657</v>
      </c>
      <c r="DE212" s="125">
        <v>45657</v>
      </c>
      <c r="DF212" s="125">
        <v>45657</v>
      </c>
      <c r="DG212" s="125">
        <v>45657</v>
      </c>
      <c r="DH212" s="125">
        <v>45657</v>
      </c>
      <c r="DI212" s="125">
        <v>45657</v>
      </c>
      <c r="DJ212" s="125">
        <v>45657</v>
      </c>
      <c r="DK212" s="125">
        <v>45657</v>
      </c>
      <c r="DL212" s="125">
        <v>45657</v>
      </c>
      <c r="DM212" s="125">
        <v>45657</v>
      </c>
      <c r="DN212" s="125">
        <v>45657</v>
      </c>
      <c r="DO212" s="125">
        <v>45657</v>
      </c>
      <c r="DP212" s="125">
        <v>45657</v>
      </c>
      <c r="DQ212" s="125">
        <v>45473</v>
      </c>
      <c r="DR212" s="125">
        <v>45473</v>
      </c>
      <c r="DS212" s="125">
        <v>45473</v>
      </c>
      <c r="DT212" s="125">
        <v>45473</v>
      </c>
      <c r="DU212" s="125">
        <v>45473</v>
      </c>
      <c r="DV212" s="125">
        <v>45473</v>
      </c>
      <c r="DW212" s="125">
        <v>45291</v>
      </c>
      <c r="DX212" s="126" t="s">
        <v>150</v>
      </c>
      <c r="DY212" s="126" t="s">
        <v>150</v>
      </c>
      <c r="DZ212" s="126" t="s">
        <v>150</v>
      </c>
      <c r="EA212" s="126" t="s">
        <v>150</v>
      </c>
      <c r="EB212" s="126" t="s">
        <v>150</v>
      </c>
      <c r="EC212" s="126" t="s">
        <v>150</v>
      </c>
      <c r="ED212" s="126" t="s">
        <v>150</v>
      </c>
      <c r="EE212" s="126" t="s">
        <v>150</v>
      </c>
      <c r="EF212" s="126" t="s">
        <v>150</v>
      </c>
      <c r="EG212" s="126" t="s">
        <v>150</v>
      </c>
      <c r="EH212" s="126" t="s">
        <v>150</v>
      </c>
      <c r="EI212" s="126" t="s">
        <v>150</v>
      </c>
      <c r="EJ212" s="126" t="s">
        <v>150</v>
      </c>
      <c r="EK212" s="126" t="s">
        <v>150</v>
      </c>
      <c r="EL212" s="126" t="s">
        <v>150</v>
      </c>
      <c r="EM212" s="126" t="s">
        <v>150</v>
      </c>
      <c r="EN212" s="126" t="s">
        <v>150</v>
      </c>
      <c r="EO212" s="126" t="s">
        <v>150</v>
      </c>
      <c r="EP212" s="126" t="s">
        <v>150</v>
      </c>
      <c r="EQ212" s="126" t="s">
        <v>150</v>
      </c>
      <c r="ER212" s="126" t="s">
        <v>150</v>
      </c>
      <c r="ES212" s="126" t="s">
        <v>150</v>
      </c>
      <c r="ET212" s="126" t="s">
        <v>150</v>
      </c>
      <c r="EU212" s="126" t="s">
        <v>150</v>
      </c>
      <c r="EV212" s="126" t="s">
        <v>150</v>
      </c>
      <c r="EW212" s="126" t="s">
        <v>151</v>
      </c>
      <c r="EX212" s="126" t="s">
        <v>152</v>
      </c>
      <c r="EY212" s="123">
        <v>2194.3467997399998</v>
      </c>
      <c r="EZ212" s="126" t="s">
        <v>165</v>
      </c>
      <c r="FA212" s="126" t="s">
        <v>196</v>
      </c>
      <c r="FB212" s="126" t="s">
        <v>196</v>
      </c>
      <c r="FC212" s="126" t="s">
        <v>157</v>
      </c>
      <c r="FD212" s="126" t="s">
        <v>157</v>
      </c>
      <c r="FE212" s="126" t="s">
        <v>157</v>
      </c>
      <c r="FF212" s="126" t="s">
        <v>157</v>
      </c>
      <c r="FG212" s="126" t="s">
        <v>157</v>
      </c>
      <c r="FH212" s="126" t="s">
        <v>157</v>
      </c>
      <c r="FI212" s="126" t="s">
        <v>157</v>
      </c>
      <c r="FJ212" s="126" t="s">
        <v>157</v>
      </c>
      <c r="FK212" s="126" t="s">
        <v>157</v>
      </c>
      <c r="FL212" s="126" t="s">
        <v>157</v>
      </c>
      <c r="FM212" s="126" t="s">
        <v>157</v>
      </c>
      <c r="FN212" s="126" t="s">
        <v>157</v>
      </c>
      <c r="FO212" s="126" t="s">
        <v>157</v>
      </c>
      <c r="FP212" s="126" t="s">
        <v>157</v>
      </c>
      <c r="FQ212" s="126" t="s">
        <v>157</v>
      </c>
      <c r="FR212" s="126" t="s">
        <v>157</v>
      </c>
      <c r="FS212" s="126" t="s">
        <v>157</v>
      </c>
      <c r="FT212" s="126" t="s">
        <v>157</v>
      </c>
      <c r="FU212" s="126" t="s">
        <v>157</v>
      </c>
      <c r="FV212" s="126" t="s">
        <v>157</v>
      </c>
      <c r="FW212" s="126" t="s">
        <v>157</v>
      </c>
      <c r="FX212" s="126" t="s">
        <v>157</v>
      </c>
      <c r="FY212" s="126" t="s">
        <v>157</v>
      </c>
      <c r="FZ212" s="126" t="s">
        <v>268</v>
      </c>
      <c r="GA212" s="126" t="s">
        <v>269</v>
      </c>
    </row>
    <row r="213" spans="1:183" ht="14.25" customHeight="1">
      <c r="A213" s="121">
        <v>211</v>
      </c>
      <c r="B213" s="121" t="s">
        <v>221</v>
      </c>
      <c r="C213" s="122">
        <v>0</v>
      </c>
      <c r="D213" s="122">
        <v>0</v>
      </c>
      <c r="E213" s="122">
        <v>0</v>
      </c>
      <c r="F213" s="122">
        <v>0</v>
      </c>
      <c r="G213" s="122">
        <v>0</v>
      </c>
      <c r="H213" s="122">
        <v>0</v>
      </c>
      <c r="I213" s="122">
        <v>0</v>
      </c>
      <c r="J213" s="122">
        <v>0</v>
      </c>
      <c r="K213" s="122">
        <v>0</v>
      </c>
      <c r="L213" s="122">
        <v>0</v>
      </c>
      <c r="M213" s="122">
        <v>0</v>
      </c>
      <c r="N213" s="122">
        <v>0</v>
      </c>
      <c r="O213" s="122">
        <v>0</v>
      </c>
      <c r="P213" s="122">
        <v>0</v>
      </c>
      <c r="Q213" s="122">
        <v>0</v>
      </c>
      <c r="R213" s="122">
        <v>0</v>
      </c>
      <c r="S213" s="122">
        <v>0</v>
      </c>
      <c r="T213" s="122">
        <v>0</v>
      </c>
      <c r="U213" s="122">
        <v>0</v>
      </c>
      <c r="V213" s="122">
        <v>0</v>
      </c>
      <c r="W213" s="122">
        <v>0</v>
      </c>
      <c r="X213" s="122">
        <v>0</v>
      </c>
      <c r="Y213" s="122">
        <v>6.5099999999999999E-4</v>
      </c>
      <c r="Z213" s="122">
        <v>6.2500000000000001E-4</v>
      </c>
      <c r="AA213" s="122">
        <v>3.4200000000000002E-4</v>
      </c>
      <c r="AB213" s="123">
        <v>0</v>
      </c>
      <c r="AC213" s="123">
        <v>0</v>
      </c>
      <c r="AD213" s="123">
        <v>0</v>
      </c>
      <c r="AE213" s="123">
        <v>0</v>
      </c>
      <c r="AF213" s="123">
        <v>0</v>
      </c>
      <c r="AG213" s="123">
        <v>0</v>
      </c>
      <c r="AH213" s="123">
        <v>0</v>
      </c>
      <c r="AI213" s="123">
        <v>0</v>
      </c>
      <c r="AJ213" s="123">
        <v>0</v>
      </c>
      <c r="AK213" s="123">
        <v>0</v>
      </c>
      <c r="AL213" s="123">
        <v>0</v>
      </c>
      <c r="AM213" s="123">
        <v>0</v>
      </c>
      <c r="AN213" s="123">
        <v>0</v>
      </c>
      <c r="AO213" s="123">
        <v>0</v>
      </c>
      <c r="AP213" s="123">
        <v>0</v>
      </c>
      <c r="AQ213" s="123">
        <v>0</v>
      </c>
      <c r="AR213" s="123">
        <v>0</v>
      </c>
      <c r="AS213" s="123">
        <v>0</v>
      </c>
      <c r="AT213" s="123">
        <v>0</v>
      </c>
      <c r="AU213" s="123">
        <v>0</v>
      </c>
      <c r="AV213" s="123">
        <v>0</v>
      </c>
      <c r="AW213" s="123">
        <v>0</v>
      </c>
      <c r="AX213" s="123">
        <v>0.473798</v>
      </c>
      <c r="AY213" s="123">
        <v>0.45429799999999998</v>
      </c>
      <c r="AZ213" s="123">
        <v>0.24899499999999999</v>
      </c>
      <c r="BA213" s="124">
        <v>0</v>
      </c>
      <c r="BB213" s="124">
        <v>0</v>
      </c>
      <c r="BC213" s="124">
        <v>0</v>
      </c>
      <c r="BD213" s="124">
        <v>0</v>
      </c>
      <c r="BE213" s="124">
        <v>0</v>
      </c>
      <c r="BF213" s="124">
        <v>0</v>
      </c>
      <c r="BG213" s="124">
        <v>0</v>
      </c>
      <c r="BH213" s="124">
        <v>0</v>
      </c>
      <c r="BI213" s="124">
        <v>0</v>
      </c>
      <c r="BJ213" s="124">
        <v>0</v>
      </c>
      <c r="BK213" s="124">
        <v>0</v>
      </c>
      <c r="BL213" s="124">
        <v>0</v>
      </c>
      <c r="BM213" s="124">
        <v>0</v>
      </c>
      <c r="BN213" s="124">
        <v>0</v>
      </c>
      <c r="BO213" s="124">
        <v>0</v>
      </c>
      <c r="BP213" s="124">
        <v>0</v>
      </c>
      <c r="BQ213" s="124">
        <v>0</v>
      </c>
      <c r="BR213" s="124">
        <v>0</v>
      </c>
      <c r="BS213" s="124">
        <v>0</v>
      </c>
      <c r="BT213" s="124">
        <v>0</v>
      </c>
      <c r="BU213" s="124">
        <v>0</v>
      </c>
      <c r="BV213" s="127">
        <v>-0.473798</v>
      </c>
      <c r="BW213" s="128">
        <v>1.95E-2</v>
      </c>
      <c r="BX213" s="128">
        <v>0.20530300000000001</v>
      </c>
      <c r="BY213" s="128">
        <v>0.24899499999999999</v>
      </c>
      <c r="BZ213" s="123">
        <v>0</v>
      </c>
      <c r="CA213" s="123">
        <v>0</v>
      </c>
      <c r="CB213" s="123">
        <v>0</v>
      </c>
      <c r="CC213" s="123">
        <v>0</v>
      </c>
      <c r="CD213" s="123">
        <v>0</v>
      </c>
      <c r="CE213" s="123">
        <v>0</v>
      </c>
      <c r="CF213" s="123">
        <v>0</v>
      </c>
      <c r="CG213" s="123">
        <v>0</v>
      </c>
      <c r="CH213" s="123">
        <v>0</v>
      </c>
      <c r="CI213" s="123">
        <v>0</v>
      </c>
      <c r="CJ213" s="123">
        <v>0</v>
      </c>
      <c r="CK213" s="123">
        <v>0</v>
      </c>
      <c r="CL213" s="123">
        <v>0</v>
      </c>
      <c r="CM213" s="123">
        <v>0</v>
      </c>
      <c r="CN213" s="123">
        <v>0</v>
      </c>
      <c r="CO213" s="123">
        <v>0</v>
      </c>
      <c r="CP213" s="123">
        <v>0</v>
      </c>
      <c r="CQ213" s="123">
        <v>0</v>
      </c>
      <c r="CR213" s="123">
        <v>0</v>
      </c>
      <c r="CS213" s="123">
        <v>0</v>
      </c>
      <c r="CT213" s="123">
        <v>0</v>
      </c>
      <c r="CU213" s="123">
        <v>0</v>
      </c>
      <c r="CV213" s="123">
        <v>8.0003000400000008</v>
      </c>
      <c r="CW213" s="123">
        <v>6.9571279099999996</v>
      </c>
      <c r="CX213" s="123">
        <v>3.4604526600000001</v>
      </c>
      <c r="CY213" s="125">
        <v>45535</v>
      </c>
      <c r="CZ213" s="125">
        <v>45535</v>
      </c>
      <c r="DA213" s="125">
        <v>45535</v>
      </c>
      <c r="DB213" s="125">
        <v>45535</v>
      </c>
      <c r="DC213" s="125">
        <v>45535</v>
      </c>
      <c r="DD213" s="125">
        <v>45535</v>
      </c>
      <c r="DE213" s="125">
        <v>45535</v>
      </c>
      <c r="DF213" s="125">
        <v>45535</v>
      </c>
      <c r="DG213" s="125">
        <v>45535</v>
      </c>
      <c r="DH213" s="125">
        <v>45535</v>
      </c>
      <c r="DI213" s="125">
        <v>45535</v>
      </c>
      <c r="DJ213" s="125">
        <v>45535</v>
      </c>
      <c r="DK213" s="125">
        <v>45535</v>
      </c>
      <c r="DL213" s="125">
        <v>45535</v>
      </c>
      <c r="DM213" s="125">
        <v>45535</v>
      </c>
      <c r="DN213" s="125">
        <v>45535</v>
      </c>
      <c r="DO213" s="125">
        <v>45535</v>
      </c>
      <c r="DP213" s="125">
        <v>45535</v>
      </c>
      <c r="DQ213" s="125">
        <v>45535</v>
      </c>
      <c r="DR213" s="125">
        <v>45535</v>
      </c>
      <c r="DS213" s="125">
        <v>45535</v>
      </c>
      <c r="DT213" s="125">
        <v>45535</v>
      </c>
      <c r="DU213" s="125">
        <v>45504</v>
      </c>
      <c r="DV213" s="125">
        <v>45473</v>
      </c>
      <c r="DW213" s="125">
        <v>45443</v>
      </c>
      <c r="DX213" s="126" t="s">
        <v>150</v>
      </c>
      <c r="DY213" s="126" t="s">
        <v>150</v>
      </c>
      <c r="DZ213" s="126" t="s">
        <v>150</v>
      </c>
      <c r="EA213" s="126" t="s">
        <v>150</v>
      </c>
      <c r="EB213" s="126" t="s">
        <v>150</v>
      </c>
      <c r="EC213" s="126" t="s">
        <v>150</v>
      </c>
      <c r="ED213" s="126" t="s">
        <v>150</v>
      </c>
      <c r="EE213" s="126" t="s">
        <v>150</v>
      </c>
      <c r="EF213" s="126" t="s">
        <v>150</v>
      </c>
      <c r="EG213" s="126" t="s">
        <v>150</v>
      </c>
      <c r="EH213" s="126" t="s">
        <v>150</v>
      </c>
      <c r="EI213" s="126" t="s">
        <v>150</v>
      </c>
      <c r="EJ213" s="126" t="s">
        <v>150</v>
      </c>
      <c r="EK213" s="126" t="s">
        <v>150</v>
      </c>
      <c r="EL213" s="126" t="s">
        <v>150</v>
      </c>
      <c r="EM213" s="126" t="s">
        <v>150</v>
      </c>
      <c r="EN213" s="126" t="s">
        <v>150</v>
      </c>
      <c r="EO213" s="126" t="s">
        <v>150</v>
      </c>
      <c r="EP213" s="126" t="s">
        <v>150</v>
      </c>
      <c r="EQ213" s="126" t="s">
        <v>150</v>
      </c>
      <c r="ER213" s="126" t="s">
        <v>150</v>
      </c>
      <c r="ES213" s="126" t="s">
        <v>150</v>
      </c>
      <c r="ET213" s="126" t="s">
        <v>150</v>
      </c>
      <c r="EU213" s="126" t="s">
        <v>150</v>
      </c>
      <c r="EV213" s="126" t="s">
        <v>150</v>
      </c>
      <c r="EW213" s="126" t="s">
        <v>151</v>
      </c>
      <c r="EX213" s="126" t="s">
        <v>152</v>
      </c>
      <c r="EY213" s="123">
        <v>932.45547772999998</v>
      </c>
      <c r="EZ213" s="126"/>
      <c r="FA213" s="126" t="s">
        <v>157</v>
      </c>
      <c r="FB213" s="126" t="s">
        <v>157</v>
      </c>
      <c r="FC213" s="126" t="s">
        <v>157</v>
      </c>
      <c r="FD213" s="126" t="s">
        <v>157</v>
      </c>
      <c r="FE213" s="126" t="s">
        <v>157</v>
      </c>
      <c r="FF213" s="126" t="s">
        <v>157</v>
      </c>
      <c r="FG213" s="126" t="s">
        <v>157</v>
      </c>
      <c r="FH213" s="126" t="s">
        <v>157</v>
      </c>
      <c r="FI213" s="126" t="s">
        <v>157</v>
      </c>
      <c r="FJ213" s="126" t="s">
        <v>157</v>
      </c>
      <c r="FK213" s="126" t="s">
        <v>157</v>
      </c>
      <c r="FL213" s="126" t="s">
        <v>157</v>
      </c>
      <c r="FM213" s="126" t="s">
        <v>196</v>
      </c>
      <c r="FN213" s="126" t="s">
        <v>196</v>
      </c>
      <c r="FO213" s="126" t="s">
        <v>196</v>
      </c>
      <c r="FP213" s="126" t="s">
        <v>196</v>
      </c>
      <c r="FQ213" s="126" t="s">
        <v>196</v>
      </c>
      <c r="FR213" s="126" t="s">
        <v>196</v>
      </c>
      <c r="FS213" s="126" t="s">
        <v>196</v>
      </c>
      <c r="FT213" s="126" t="s">
        <v>196</v>
      </c>
      <c r="FU213" s="126" t="s">
        <v>196</v>
      </c>
      <c r="FV213" s="126" t="s">
        <v>196</v>
      </c>
      <c r="FW213" s="126" t="s">
        <v>196</v>
      </c>
      <c r="FX213" s="126" t="s">
        <v>196</v>
      </c>
      <c r="FY213" s="126" t="s">
        <v>196</v>
      </c>
      <c r="FZ213" s="126" t="s">
        <v>222</v>
      </c>
      <c r="GA213" s="126" t="s">
        <v>222</v>
      </c>
    </row>
    <row r="214" spans="1:183" ht="14.25" customHeight="1">
      <c r="A214" s="121">
        <v>212</v>
      </c>
      <c r="B214" s="121" t="s">
        <v>544</v>
      </c>
      <c r="C214" s="122">
        <v>0</v>
      </c>
      <c r="D214" s="122">
        <v>0</v>
      </c>
      <c r="E214" s="122">
        <v>0</v>
      </c>
      <c r="F214" s="122">
        <v>0</v>
      </c>
      <c r="G214" s="122">
        <v>0</v>
      </c>
      <c r="H214" s="122">
        <v>0</v>
      </c>
      <c r="I214" s="122">
        <v>0</v>
      </c>
      <c r="J214" s="122">
        <v>0</v>
      </c>
      <c r="K214" s="122">
        <v>0</v>
      </c>
      <c r="L214" s="122">
        <v>0</v>
      </c>
      <c r="M214" s="122">
        <v>0</v>
      </c>
      <c r="N214" s="122">
        <v>0</v>
      </c>
      <c r="O214" s="122">
        <v>0</v>
      </c>
      <c r="P214" s="122">
        <v>0</v>
      </c>
      <c r="Q214" s="122">
        <v>0</v>
      </c>
      <c r="R214" s="122">
        <v>0</v>
      </c>
      <c r="S214" s="122">
        <v>0</v>
      </c>
      <c r="T214" s="122">
        <v>0</v>
      </c>
      <c r="U214" s="122">
        <v>0</v>
      </c>
      <c r="V214" s="122">
        <v>0</v>
      </c>
      <c r="W214" s="122">
        <v>0</v>
      </c>
      <c r="X214" s="122">
        <v>7.2999999999999999E-5</v>
      </c>
      <c r="Y214" s="122">
        <v>7.2999999999999999E-5</v>
      </c>
      <c r="Z214" s="122">
        <v>7.2999999999999999E-5</v>
      </c>
      <c r="AA214" s="122">
        <v>7.2999999999999999E-5</v>
      </c>
      <c r="AB214" s="123">
        <v>0</v>
      </c>
      <c r="AC214" s="123">
        <v>0</v>
      </c>
      <c r="AD214" s="123">
        <v>0</v>
      </c>
      <c r="AE214" s="123">
        <v>0</v>
      </c>
      <c r="AF214" s="123">
        <v>0</v>
      </c>
      <c r="AG214" s="123">
        <v>0</v>
      </c>
      <c r="AH214" s="123">
        <v>0</v>
      </c>
      <c r="AI214" s="123">
        <v>0</v>
      </c>
      <c r="AJ214" s="123">
        <v>0</v>
      </c>
      <c r="AK214" s="123">
        <v>0</v>
      </c>
      <c r="AL214" s="123">
        <v>0</v>
      </c>
      <c r="AM214" s="123">
        <v>0</v>
      </c>
      <c r="AN214" s="123">
        <v>0</v>
      </c>
      <c r="AO214" s="123">
        <v>0</v>
      </c>
      <c r="AP214" s="123">
        <v>0</v>
      </c>
      <c r="AQ214" s="123">
        <v>0</v>
      </c>
      <c r="AR214" s="123">
        <v>0</v>
      </c>
      <c r="AS214" s="123">
        <v>0</v>
      </c>
      <c r="AT214" s="123">
        <v>0</v>
      </c>
      <c r="AU214" s="123">
        <v>0</v>
      </c>
      <c r="AV214" s="123">
        <v>0</v>
      </c>
      <c r="AW214" s="123">
        <v>5.2909999999999999E-2</v>
      </c>
      <c r="AX214" s="123">
        <v>5.2909999999999999E-2</v>
      </c>
      <c r="AY214" s="123">
        <v>5.2909999999999999E-2</v>
      </c>
      <c r="AZ214" s="123">
        <v>5.2909999999999999E-2</v>
      </c>
      <c r="BA214" s="124">
        <v>0</v>
      </c>
      <c r="BB214" s="124">
        <v>0</v>
      </c>
      <c r="BC214" s="124">
        <v>0</v>
      </c>
      <c r="BD214" s="124">
        <v>0</v>
      </c>
      <c r="BE214" s="124">
        <v>0</v>
      </c>
      <c r="BF214" s="124">
        <v>0</v>
      </c>
      <c r="BG214" s="124">
        <v>0</v>
      </c>
      <c r="BH214" s="124">
        <v>0</v>
      </c>
      <c r="BI214" s="124">
        <v>0</v>
      </c>
      <c r="BJ214" s="124">
        <v>0</v>
      </c>
      <c r="BK214" s="124">
        <v>0</v>
      </c>
      <c r="BL214" s="124">
        <v>0</v>
      </c>
      <c r="BM214" s="124">
        <v>0</v>
      </c>
      <c r="BN214" s="124">
        <v>0</v>
      </c>
      <c r="BO214" s="124">
        <v>0</v>
      </c>
      <c r="BP214" s="124">
        <v>0</v>
      </c>
      <c r="BQ214" s="124">
        <v>0</v>
      </c>
      <c r="BR214" s="124">
        <v>0</v>
      </c>
      <c r="BS214" s="124">
        <v>0</v>
      </c>
      <c r="BT214" s="124">
        <v>0</v>
      </c>
      <c r="BU214" s="127">
        <v>-5.2909999999999999E-2</v>
      </c>
      <c r="BV214" s="124">
        <v>0</v>
      </c>
      <c r="BW214" s="124">
        <v>0</v>
      </c>
      <c r="BX214" s="124">
        <v>0</v>
      </c>
      <c r="BY214" s="124">
        <v>0</v>
      </c>
      <c r="BZ214" s="123">
        <v>0</v>
      </c>
      <c r="CA214" s="123">
        <v>0</v>
      </c>
      <c r="CB214" s="123">
        <v>0</v>
      </c>
      <c r="CC214" s="123">
        <v>0</v>
      </c>
      <c r="CD214" s="123">
        <v>0</v>
      </c>
      <c r="CE214" s="123">
        <v>0</v>
      </c>
      <c r="CF214" s="123">
        <v>0</v>
      </c>
      <c r="CG214" s="123">
        <v>0</v>
      </c>
      <c r="CH214" s="123">
        <v>0</v>
      </c>
      <c r="CI214" s="123">
        <v>0</v>
      </c>
      <c r="CJ214" s="123">
        <v>0</v>
      </c>
      <c r="CK214" s="123">
        <v>0</v>
      </c>
      <c r="CL214" s="123">
        <v>0</v>
      </c>
      <c r="CM214" s="123">
        <v>0</v>
      </c>
      <c r="CN214" s="123">
        <v>0</v>
      </c>
      <c r="CO214" s="123">
        <v>0</v>
      </c>
      <c r="CP214" s="123">
        <v>0</v>
      </c>
      <c r="CQ214" s="123">
        <v>0</v>
      </c>
      <c r="CR214" s="123">
        <v>0</v>
      </c>
      <c r="CS214" s="123">
        <v>0</v>
      </c>
      <c r="CT214" s="123">
        <v>0</v>
      </c>
      <c r="CU214" s="123">
        <v>0.64185954000000001</v>
      </c>
      <c r="CV214" s="123">
        <v>0.64185954000000001</v>
      </c>
      <c r="CW214" s="123">
        <v>0.64185954000000001</v>
      </c>
      <c r="CX214" s="123">
        <v>0.64185954000000001</v>
      </c>
      <c r="CY214" s="125">
        <v>45565</v>
      </c>
      <c r="CZ214" s="125">
        <v>45565</v>
      </c>
      <c r="DA214" s="125">
        <v>45565</v>
      </c>
      <c r="DB214" s="125">
        <v>45565</v>
      </c>
      <c r="DC214" s="125">
        <v>45565</v>
      </c>
      <c r="DD214" s="125">
        <v>45565</v>
      </c>
      <c r="DE214" s="125">
        <v>45565</v>
      </c>
      <c r="DF214" s="125">
        <v>45565</v>
      </c>
      <c r="DG214" s="125">
        <v>45565</v>
      </c>
      <c r="DH214" s="125">
        <v>45565</v>
      </c>
      <c r="DI214" s="125">
        <v>45565</v>
      </c>
      <c r="DJ214" s="125">
        <v>45565</v>
      </c>
      <c r="DK214" s="125">
        <v>45565</v>
      </c>
      <c r="DL214" s="125">
        <v>45565</v>
      </c>
      <c r="DM214" s="125">
        <v>45565</v>
      </c>
      <c r="DN214" s="125">
        <v>45565</v>
      </c>
      <c r="DO214" s="125">
        <v>45565</v>
      </c>
      <c r="DP214" s="125">
        <v>45565</v>
      </c>
      <c r="DQ214" s="125">
        <v>45565</v>
      </c>
      <c r="DR214" s="125">
        <v>45565</v>
      </c>
      <c r="DS214" s="125">
        <v>45565</v>
      </c>
      <c r="DT214" s="125">
        <v>45199</v>
      </c>
      <c r="DU214" s="125">
        <v>45199</v>
      </c>
      <c r="DV214" s="125">
        <v>45199</v>
      </c>
      <c r="DW214" s="125">
        <v>45199</v>
      </c>
      <c r="DX214" s="126" t="s">
        <v>150</v>
      </c>
      <c r="DY214" s="126" t="s">
        <v>150</v>
      </c>
      <c r="DZ214" s="126" t="s">
        <v>150</v>
      </c>
      <c r="EA214" s="126" t="s">
        <v>150</v>
      </c>
      <c r="EB214" s="126" t="s">
        <v>150</v>
      </c>
      <c r="EC214" s="126" t="s">
        <v>150</v>
      </c>
      <c r="ED214" s="126" t="s">
        <v>150</v>
      </c>
      <c r="EE214" s="126" t="s">
        <v>150</v>
      </c>
      <c r="EF214" s="126" t="s">
        <v>150</v>
      </c>
      <c r="EG214" s="126" t="s">
        <v>150</v>
      </c>
      <c r="EH214" s="126" t="s">
        <v>150</v>
      </c>
      <c r="EI214" s="126" t="s">
        <v>150</v>
      </c>
      <c r="EJ214" s="126" t="s">
        <v>150</v>
      </c>
      <c r="EK214" s="126" t="s">
        <v>150</v>
      </c>
      <c r="EL214" s="126" t="s">
        <v>150</v>
      </c>
      <c r="EM214" s="126" t="s">
        <v>150</v>
      </c>
      <c r="EN214" s="126" t="s">
        <v>150</v>
      </c>
      <c r="EO214" s="126" t="s">
        <v>150</v>
      </c>
      <c r="EP214" s="126" t="s">
        <v>150</v>
      </c>
      <c r="EQ214" s="126" t="s">
        <v>150</v>
      </c>
      <c r="ER214" s="126" t="s">
        <v>150</v>
      </c>
      <c r="ES214" s="126" t="s">
        <v>150</v>
      </c>
      <c r="ET214" s="126" t="s">
        <v>150</v>
      </c>
      <c r="EU214" s="126" t="s">
        <v>150</v>
      </c>
      <c r="EV214" s="126" t="s">
        <v>150</v>
      </c>
      <c r="EW214" s="126" t="s">
        <v>151</v>
      </c>
      <c r="EX214" s="126" t="s">
        <v>152</v>
      </c>
      <c r="EY214" s="123">
        <v>34141.412332070002</v>
      </c>
      <c r="EZ214" s="126" t="s">
        <v>175</v>
      </c>
      <c r="FA214" s="126" t="s">
        <v>144</v>
      </c>
      <c r="FB214" s="126" t="s">
        <v>144</v>
      </c>
      <c r="FC214" s="126" t="s">
        <v>144</v>
      </c>
      <c r="FD214" s="126" t="s">
        <v>144</v>
      </c>
      <c r="FE214" s="126" t="s">
        <v>144</v>
      </c>
      <c r="FF214" s="126" t="s">
        <v>144</v>
      </c>
      <c r="FG214" s="126" t="s">
        <v>157</v>
      </c>
      <c r="FH214" s="126" t="s">
        <v>157</v>
      </c>
      <c r="FI214" s="126" t="s">
        <v>157</v>
      </c>
      <c r="FJ214" s="126" t="s">
        <v>157</v>
      </c>
      <c r="FK214" s="126" t="s">
        <v>157</v>
      </c>
      <c r="FL214" s="126" t="s">
        <v>157</v>
      </c>
      <c r="FM214" s="126" t="s">
        <v>144</v>
      </c>
      <c r="FN214" s="126" t="s">
        <v>144</v>
      </c>
      <c r="FO214" s="126" t="s">
        <v>144</v>
      </c>
      <c r="FP214" s="126" t="s">
        <v>157</v>
      </c>
      <c r="FQ214" s="126" t="s">
        <v>157</v>
      </c>
      <c r="FR214" s="126" t="s">
        <v>157</v>
      </c>
      <c r="FS214" s="126" t="s">
        <v>157</v>
      </c>
      <c r="FT214" s="126" t="s">
        <v>157</v>
      </c>
      <c r="FU214" s="126" t="s">
        <v>157</v>
      </c>
      <c r="FV214" s="126" t="s">
        <v>144</v>
      </c>
      <c r="FW214" s="126" t="s">
        <v>144</v>
      </c>
      <c r="FX214" s="126" t="s">
        <v>144</v>
      </c>
      <c r="FY214" s="126" t="s">
        <v>157</v>
      </c>
      <c r="FZ214" s="126" t="s">
        <v>328</v>
      </c>
      <c r="GA214" s="126" t="s">
        <v>329</v>
      </c>
    </row>
    <row r="215" spans="1:183" ht="14.25" customHeight="1">
      <c r="A215" s="121">
        <v>213</v>
      </c>
      <c r="B215" s="121" t="s">
        <v>378</v>
      </c>
      <c r="C215" s="122">
        <v>0</v>
      </c>
      <c r="D215" s="122">
        <v>0</v>
      </c>
      <c r="E215" s="122">
        <v>0</v>
      </c>
      <c r="F215" s="122">
        <v>0</v>
      </c>
      <c r="G215" s="122">
        <v>0</v>
      </c>
      <c r="H215" s="122">
        <v>0</v>
      </c>
      <c r="I215" s="122">
        <v>0</v>
      </c>
      <c r="J215" s="122">
        <v>0</v>
      </c>
      <c r="K215" s="122">
        <v>0</v>
      </c>
      <c r="L215" s="122">
        <v>0</v>
      </c>
      <c r="M215" s="122">
        <v>0</v>
      </c>
      <c r="N215" s="122">
        <v>0</v>
      </c>
      <c r="O215" s="122">
        <v>0</v>
      </c>
      <c r="P215" s="122">
        <v>0</v>
      </c>
      <c r="Q215" s="122">
        <v>0</v>
      </c>
      <c r="R215" s="122">
        <v>1.5E-5</v>
      </c>
      <c r="S215" s="122">
        <v>1.5E-5</v>
      </c>
      <c r="T215" s="122">
        <v>1.5E-5</v>
      </c>
      <c r="U215" s="122">
        <v>1.4E-5</v>
      </c>
      <c r="V215" s="122">
        <v>1.4E-5</v>
      </c>
      <c r="W215" s="122">
        <v>1.4E-5</v>
      </c>
      <c r="X215" s="121"/>
      <c r="Y215" s="121"/>
      <c r="Z215" s="121"/>
      <c r="AA215" s="121"/>
      <c r="AB215" s="123">
        <v>0</v>
      </c>
      <c r="AC215" s="123">
        <v>0</v>
      </c>
      <c r="AD215" s="123">
        <v>0</v>
      </c>
      <c r="AE215" s="123">
        <v>0</v>
      </c>
      <c r="AF215" s="123">
        <v>0</v>
      </c>
      <c r="AG215" s="123">
        <v>0</v>
      </c>
      <c r="AH215" s="123">
        <v>0</v>
      </c>
      <c r="AI215" s="123">
        <v>0</v>
      </c>
      <c r="AJ215" s="123">
        <v>0</v>
      </c>
      <c r="AK215" s="123">
        <v>0</v>
      </c>
      <c r="AL215" s="123">
        <v>0</v>
      </c>
      <c r="AM215" s="123">
        <v>0</v>
      </c>
      <c r="AN215" s="123">
        <v>0</v>
      </c>
      <c r="AO215" s="123">
        <v>0</v>
      </c>
      <c r="AP215" s="123">
        <v>0</v>
      </c>
      <c r="AQ215" s="123">
        <v>1.0851E-2</v>
      </c>
      <c r="AR215" s="123">
        <v>1.0851E-2</v>
      </c>
      <c r="AS215" s="123">
        <v>1.0851E-2</v>
      </c>
      <c r="AT215" s="123">
        <v>1.0260999999999999E-2</v>
      </c>
      <c r="AU215" s="123">
        <v>1.0012E-2</v>
      </c>
      <c r="AV215" s="123">
        <v>1.0470999999999999E-2</v>
      </c>
      <c r="AW215" s="126"/>
      <c r="AX215" s="126"/>
      <c r="AY215" s="126"/>
      <c r="AZ215" s="126"/>
      <c r="BA215" s="124">
        <v>0</v>
      </c>
      <c r="BB215" s="124">
        <v>0</v>
      </c>
      <c r="BC215" s="124">
        <v>0</v>
      </c>
      <c r="BD215" s="124">
        <v>0</v>
      </c>
      <c r="BE215" s="124">
        <v>0</v>
      </c>
      <c r="BF215" s="124">
        <v>0</v>
      </c>
      <c r="BG215" s="124">
        <v>0</v>
      </c>
      <c r="BH215" s="124">
        <v>0</v>
      </c>
      <c r="BI215" s="124">
        <v>0</v>
      </c>
      <c r="BJ215" s="124">
        <v>0</v>
      </c>
      <c r="BK215" s="124">
        <v>0</v>
      </c>
      <c r="BL215" s="124">
        <v>0</v>
      </c>
      <c r="BM215" s="124">
        <v>0</v>
      </c>
      <c r="BN215" s="124">
        <v>0</v>
      </c>
      <c r="BO215" s="127">
        <v>-1.0851E-2</v>
      </c>
      <c r="BP215" s="124">
        <v>0</v>
      </c>
      <c r="BQ215" s="124">
        <v>0</v>
      </c>
      <c r="BR215" s="128">
        <v>5.9000000000000003E-4</v>
      </c>
      <c r="BS215" s="128">
        <v>2.4899999999999998E-4</v>
      </c>
      <c r="BT215" s="127">
        <v>-4.5899999999999999E-4</v>
      </c>
      <c r="BU215" s="128">
        <v>1.0470999999999999E-2</v>
      </c>
      <c r="BV215" s="126"/>
      <c r="BW215" s="126"/>
      <c r="BX215" s="126"/>
      <c r="BY215" s="126"/>
      <c r="BZ215" s="123">
        <v>0</v>
      </c>
      <c r="CA215" s="123">
        <v>0</v>
      </c>
      <c r="CB215" s="123">
        <v>0</v>
      </c>
      <c r="CC215" s="123">
        <v>0</v>
      </c>
      <c r="CD215" s="123">
        <v>0</v>
      </c>
      <c r="CE215" s="123">
        <v>0</v>
      </c>
      <c r="CF215" s="123">
        <v>0</v>
      </c>
      <c r="CG215" s="123">
        <v>0</v>
      </c>
      <c r="CH215" s="123">
        <v>0</v>
      </c>
      <c r="CI215" s="123">
        <v>0</v>
      </c>
      <c r="CJ215" s="123">
        <v>0</v>
      </c>
      <c r="CK215" s="123">
        <v>0</v>
      </c>
      <c r="CL215" s="123">
        <v>0</v>
      </c>
      <c r="CM215" s="123">
        <v>0</v>
      </c>
      <c r="CN215" s="123">
        <v>0</v>
      </c>
      <c r="CO215" s="123">
        <v>0.15959655</v>
      </c>
      <c r="CP215" s="123">
        <v>0.17854091999999999</v>
      </c>
      <c r="CQ215" s="123">
        <v>0.20635232000000001</v>
      </c>
      <c r="CR215" s="123">
        <v>0.18580253999999999</v>
      </c>
      <c r="CS215" s="123">
        <v>0.18094012000000001</v>
      </c>
      <c r="CT215" s="123">
        <v>0.19876835000000001</v>
      </c>
      <c r="CU215" s="126"/>
      <c r="CV215" s="126"/>
      <c r="CW215" s="126"/>
      <c r="CX215" s="126"/>
      <c r="CY215" s="125">
        <v>45747</v>
      </c>
      <c r="CZ215" s="125">
        <v>45747</v>
      </c>
      <c r="DA215" s="125">
        <v>45747</v>
      </c>
      <c r="DB215" s="125">
        <v>45747</v>
      </c>
      <c r="DC215" s="125">
        <v>45747</v>
      </c>
      <c r="DD215" s="125">
        <v>45747</v>
      </c>
      <c r="DE215" s="125">
        <v>45747</v>
      </c>
      <c r="DF215" s="125">
        <v>45747</v>
      </c>
      <c r="DG215" s="125">
        <v>45747</v>
      </c>
      <c r="DH215" s="125">
        <v>45747</v>
      </c>
      <c r="DI215" s="125">
        <v>45747</v>
      </c>
      <c r="DJ215" s="125">
        <v>45747</v>
      </c>
      <c r="DK215" s="125">
        <v>45747</v>
      </c>
      <c r="DL215" s="125">
        <v>45747</v>
      </c>
      <c r="DM215" s="125">
        <v>45747</v>
      </c>
      <c r="DN215" s="125">
        <v>45716</v>
      </c>
      <c r="DO215" s="125">
        <v>45688</v>
      </c>
      <c r="DP215" s="125">
        <v>45657</v>
      </c>
      <c r="DQ215" s="125">
        <v>45626</v>
      </c>
      <c r="DR215" s="125">
        <v>45596</v>
      </c>
      <c r="DS215" s="125">
        <v>45565</v>
      </c>
      <c r="DT215" s="126"/>
      <c r="DU215" s="126"/>
      <c r="DV215" s="126"/>
      <c r="DW215" s="126"/>
      <c r="DX215" s="126" t="s">
        <v>150</v>
      </c>
      <c r="DY215" s="126" t="s">
        <v>150</v>
      </c>
      <c r="DZ215" s="126" t="s">
        <v>150</v>
      </c>
      <c r="EA215" s="126" t="s">
        <v>150</v>
      </c>
      <c r="EB215" s="126" t="s">
        <v>150</v>
      </c>
      <c r="EC215" s="126" t="s">
        <v>150</v>
      </c>
      <c r="ED215" s="126" t="s">
        <v>150</v>
      </c>
      <c r="EE215" s="126" t="s">
        <v>150</v>
      </c>
      <c r="EF215" s="126" t="s">
        <v>150</v>
      </c>
      <c r="EG215" s="126" t="s">
        <v>150</v>
      </c>
      <c r="EH215" s="126" t="s">
        <v>150</v>
      </c>
      <c r="EI215" s="126" t="s">
        <v>150</v>
      </c>
      <c r="EJ215" s="126" t="s">
        <v>150</v>
      </c>
      <c r="EK215" s="126" t="s">
        <v>150</v>
      </c>
      <c r="EL215" s="126" t="s">
        <v>150</v>
      </c>
      <c r="EM215" s="126" t="s">
        <v>150</v>
      </c>
      <c r="EN215" s="126" t="s">
        <v>150</v>
      </c>
      <c r="EO215" s="126" t="s">
        <v>150</v>
      </c>
      <c r="EP215" s="126" t="s">
        <v>150</v>
      </c>
      <c r="EQ215" s="126" t="s">
        <v>150</v>
      </c>
      <c r="ER215" s="126" t="s">
        <v>150</v>
      </c>
      <c r="ES215" s="126"/>
      <c r="ET215" s="126"/>
      <c r="EU215" s="126"/>
      <c r="EV215" s="126"/>
      <c r="EW215" s="126" t="s">
        <v>151</v>
      </c>
      <c r="EX215" s="126" t="s">
        <v>152</v>
      </c>
      <c r="EY215" s="123">
        <v>93646.734005480001</v>
      </c>
      <c r="EZ215" s="126" t="s">
        <v>156</v>
      </c>
      <c r="FA215" s="126" t="s">
        <v>144</v>
      </c>
      <c r="FB215" s="126" t="s">
        <v>144</v>
      </c>
      <c r="FC215" s="126" t="s">
        <v>144</v>
      </c>
      <c r="FD215" s="126" t="s">
        <v>144</v>
      </c>
      <c r="FE215" s="126" t="s">
        <v>144</v>
      </c>
      <c r="FF215" s="126" t="s">
        <v>144</v>
      </c>
      <c r="FG215" s="126" t="s">
        <v>144</v>
      </c>
      <c r="FH215" s="126" t="s">
        <v>144</v>
      </c>
      <c r="FI215" s="126" t="s">
        <v>144</v>
      </c>
      <c r="FJ215" s="126" t="s">
        <v>144</v>
      </c>
      <c r="FK215" s="126" t="s">
        <v>144</v>
      </c>
      <c r="FL215" s="126" t="s">
        <v>144</v>
      </c>
      <c r="FM215" s="126" t="s">
        <v>144</v>
      </c>
      <c r="FN215" s="126" t="s">
        <v>144</v>
      </c>
      <c r="FO215" s="126" t="s">
        <v>144</v>
      </c>
      <c r="FP215" s="126" t="s">
        <v>144</v>
      </c>
      <c r="FQ215" s="126" t="s">
        <v>144</v>
      </c>
      <c r="FR215" s="126" t="s">
        <v>144</v>
      </c>
      <c r="FS215" s="126" t="s">
        <v>144</v>
      </c>
      <c r="FT215" s="126" t="s">
        <v>144</v>
      </c>
      <c r="FU215" s="126" t="s">
        <v>144</v>
      </c>
      <c r="FV215" s="126"/>
      <c r="FW215" s="126"/>
      <c r="FX215" s="126"/>
      <c r="FY215" s="126"/>
      <c r="FZ215" s="126" t="s">
        <v>379</v>
      </c>
      <c r="GA215" s="126" t="s">
        <v>163</v>
      </c>
    </row>
    <row r="216" spans="1:183" ht="14.25" customHeight="1">
      <c r="A216" s="121">
        <v>214</v>
      </c>
      <c r="B216" s="121" t="s">
        <v>545</v>
      </c>
      <c r="C216" s="122">
        <v>0</v>
      </c>
      <c r="D216" s="122">
        <v>0</v>
      </c>
      <c r="E216" s="122">
        <v>0</v>
      </c>
      <c r="F216" s="122">
        <v>0</v>
      </c>
      <c r="G216" s="122">
        <v>0</v>
      </c>
      <c r="H216" s="122">
        <v>0</v>
      </c>
      <c r="I216" s="122">
        <v>0</v>
      </c>
      <c r="J216" s="122">
        <v>0</v>
      </c>
      <c r="K216" s="122">
        <v>6.6000000000000005E-5</v>
      </c>
      <c r="L216" s="122">
        <v>1.22E-4</v>
      </c>
      <c r="M216" s="122">
        <v>1.22E-4</v>
      </c>
      <c r="N216" s="122">
        <v>1.4899999999999999E-4</v>
      </c>
      <c r="O216" s="122">
        <v>1.4899999999999999E-4</v>
      </c>
      <c r="P216" s="122">
        <v>1.4899999999999999E-4</v>
      </c>
      <c r="Q216" s="122">
        <v>1.4899999999999999E-4</v>
      </c>
      <c r="R216" s="122">
        <v>1.4899999999999999E-4</v>
      </c>
      <c r="S216" s="122">
        <v>1.4899999999999999E-4</v>
      </c>
      <c r="T216" s="122">
        <v>1.4899999999999999E-4</v>
      </c>
      <c r="U216" s="122">
        <v>1.4899999999999999E-4</v>
      </c>
      <c r="V216" s="122">
        <v>1.4899999999999999E-4</v>
      </c>
      <c r="W216" s="122">
        <v>1.4899999999999999E-4</v>
      </c>
      <c r="X216" s="122">
        <v>1.4899999999999999E-4</v>
      </c>
      <c r="Y216" s="122">
        <v>1.4899999999999999E-4</v>
      </c>
      <c r="Z216" s="122">
        <v>1.47E-4</v>
      </c>
      <c r="AA216" s="122">
        <v>1.47E-4</v>
      </c>
      <c r="AB216" s="123">
        <v>0</v>
      </c>
      <c r="AC216" s="123">
        <v>0</v>
      </c>
      <c r="AD216" s="123">
        <v>0</v>
      </c>
      <c r="AE216" s="123">
        <v>0</v>
      </c>
      <c r="AF216" s="123">
        <v>0</v>
      </c>
      <c r="AG216" s="123">
        <v>0</v>
      </c>
      <c r="AH216" s="123">
        <v>0</v>
      </c>
      <c r="AI216" s="123">
        <v>0</v>
      </c>
      <c r="AJ216" s="123">
        <v>4.8239999999999998E-2</v>
      </c>
      <c r="AK216" s="123">
        <v>8.8451000000000002E-2</v>
      </c>
      <c r="AL216" s="123">
        <v>8.8451000000000002E-2</v>
      </c>
      <c r="AM216" s="123">
        <v>0.108111</v>
      </c>
      <c r="AN216" s="123">
        <v>0.108111</v>
      </c>
      <c r="AO216" s="123">
        <v>0.108111</v>
      </c>
      <c r="AP216" s="123">
        <v>0.108111</v>
      </c>
      <c r="AQ216" s="123">
        <v>0.108111</v>
      </c>
      <c r="AR216" s="123">
        <v>0.108677</v>
      </c>
      <c r="AS216" s="123">
        <v>0.108677</v>
      </c>
      <c r="AT216" s="123">
        <v>0.108677</v>
      </c>
      <c r="AU216" s="123">
        <v>0.108677</v>
      </c>
      <c r="AV216" s="123">
        <v>0.108677</v>
      </c>
      <c r="AW216" s="123">
        <v>0.108677</v>
      </c>
      <c r="AX216" s="123">
        <v>0.108677</v>
      </c>
      <c r="AY216" s="123">
        <v>0.10725</v>
      </c>
      <c r="AZ216" s="123">
        <v>0.10725</v>
      </c>
      <c r="BA216" s="124">
        <v>0</v>
      </c>
      <c r="BB216" s="124">
        <v>0</v>
      </c>
      <c r="BC216" s="124">
        <v>0</v>
      </c>
      <c r="BD216" s="124">
        <v>0</v>
      </c>
      <c r="BE216" s="124">
        <v>0</v>
      </c>
      <c r="BF216" s="124">
        <v>0</v>
      </c>
      <c r="BG216" s="124">
        <v>0</v>
      </c>
      <c r="BH216" s="127">
        <v>-4.8239999999999998E-2</v>
      </c>
      <c r="BI216" s="127">
        <v>-4.0210999999999997E-2</v>
      </c>
      <c r="BJ216" s="124">
        <v>0</v>
      </c>
      <c r="BK216" s="127">
        <v>-1.966E-2</v>
      </c>
      <c r="BL216" s="124">
        <v>0</v>
      </c>
      <c r="BM216" s="124">
        <v>0</v>
      </c>
      <c r="BN216" s="124">
        <v>0</v>
      </c>
      <c r="BO216" s="124">
        <v>0</v>
      </c>
      <c r="BP216" s="127">
        <v>-5.6599999999999999E-4</v>
      </c>
      <c r="BQ216" s="124">
        <v>0</v>
      </c>
      <c r="BR216" s="124">
        <v>0</v>
      </c>
      <c r="BS216" s="124">
        <v>0</v>
      </c>
      <c r="BT216" s="124">
        <v>0</v>
      </c>
      <c r="BU216" s="124">
        <v>0</v>
      </c>
      <c r="BV216" s="124">
        <v>0</v>
      </c>
      <c r="BW216" s="128">
        <v>1.4270000000000001E-3</v>
      </c>
      <c r="BX216" s="124">
        <v>0</v>
      </c>
      <c r="BY216" s="124">
        <v>0</v>
      </c>
      <c r="BZ216" s="123">
        <v>0</v>
      </c>
      <c r="CA216" s="123">
        <v>0</v>
      </c>
      <c r="CB216" s="123">
        <v>0</v>
      </c>
      <c r="CC216" s="123">
        <v>0</v>
      </c>
      <c r="CD216" s="123">
        <v>0</v>
      </c>
      <c r="CE216" s="123">
        <v>0</v>
      </c>
      <c r="CF216" s="123">
        <v>0</v>
      </c>
      <c r="CG216" s="123">
        <v>0</v>
      </c>
      <c r="CH216" s="123">
        <v>0.72043926999999996</v>
      </c>
      <c r="CI216" s="123">
        <v>1.3243254499999999</v>
      </c>
      <c r="CJ216" s="123">
        <v>1.3522624400000001</v>
      </c>
      <c r="CK216" s="123">
        <v>1.80703791</v>
      </c>
      <c r="CL216" s="123">
        <v>1.9245532999999999</v>
      </c>
      <c r="CM216" s="123">
        <v>1.98614767</v>
      </c>
      <c r="CN216" s="123">
        <v>1.7689858000000001</v>
      </c>
      <c r="CO216" s="123">
        <v>1.5900970299999999</v>
      </c>
      <c r="CP216" s="123">
        <v>1.7881570099999999</v>
      </c>
      <c r="CQ216" s="123">
        <v>2.0666989899999999</v>
      </c>
      <c r="CR216" s="123">
        <v>1.96788443</v>
      </c>
      <c r="CS216" s="123">
        <v>1.96404606</v>
      </c>
      <c r="CT216" s="123">
        <v>2.0629880300000001</v>
      </c>
      <c r="CU216" s="123">
        <v>1.91050038</v>
      </c>
      <c r="CV216" s="123">
        <v>1.8350617899999999</v>
      </c>
      <c r="CW216" s="123">
        <v>1.64242847</v>
      </c>
      <c r="CX216" s="123">
        <v>1.49052611</v>
      </c>
      <c r="CY216" s="125">
        <v>45961</v>
      </c>
      <c r="CZ216" s="125">
        <v>45961</v>
      </c>
      <c r="DA216" s="125">
        <v>45961</v>
      </c>
      <c r="DB216" s="125">
        <v>45961</v>
      </c>
      <c r="DC216" s="125">
        <v>45961</v>
      </c>
      <c r="DD216" s="125">
        <v>45961</v>
      </c>
      <c r="DE216" s="125">
        <v>45961</v>
      </c>
      <c r="DF216" s="125">
        <v>45961</v>
      </c>
      <c r="DG216" s="125">
        <v>45930</v>
      </c>
      <c r="DH216" s="125">
        <v>45900</v>
      </c>
      <c r="DI216" s="125">
        <v>45869</v>
      </c>
      <c r="DJ216" s="125">
        <v>45838</v>
      </c>
      <c r="DK216" s="125">
        <v>45808</v>
      </c>
      <c r="DL216" s="125">
        <v>45777</v>
      </c>
      <c r="DM216" s="125">
        <v>45747</v>
      </c>
      <c r="DN216" s="125">
        <v>45716</v>
      </c>
      <c r="DO216" s="125">
        <v>45688</v>
      </c>
      <c r="DP216" s="125">
        <v>45657</v>
      </c>
      <c r="DQ216" s="125">
        <v>45626</v>
      </c>
      <c r="DR216" s="125">
        <v>45596</v>
      </c>
      <c r="DS216" s="125">
        <v>45565</v>
      </c>
      <c r="DT216" s="125">
        <v>45535</v>
      </c>
      <c r="DU216" s="125">
        <v>45504</v>
      </c>
      <c r="DV216" s="125">
        <v>45473</v>
      </c>
      <c r="DW216" s="125">
        <v>45443</v>
      </c>
      <c r="DX216" s="126" t="s">
        <v>150</v>
      </c>
      <c r="DY216" s="126" t="s">
        <v>150</v>
      </c>
      <c r="DZ216" s="126" t="s">
        <v>150</v>
      </c>
      <c r="EA216" s="126" t="s">
        <v>150</v>
      </c>
      <c r="EB216" s="126" t="s">
        <v>150</v>
      </c>
      <c r="EC216" s="126" t="s">
        <v>150</v>
      </c>
      <c r="ED216" s="126" t="s">
        <v>150</v>
      </c>
      <c r="EE216" s="126" t="s">
        <v>150</v>
      </c>
      <c r="EF216" s="126" t="s">
        <v>150</v>
      </c>
      <c r="EG216" s="126" t="s">
        <v>150</v>
      </c>
      <c r="EH216" s="126" t="s">
        <v>150</v>
      </c>
      <c r="EI216" s="126" t="s">
        <v>150</v>
      </c>
      <c r="EJ216" s="126" t="s">
        <v>150</v>
      </c>
      <c r="EK216" s="126" t="s">
        <v>150</v>
      </c>
      <c r="EL216" s="126" t="s">
        <v>150</v>
      </c>
      <c r="EM216" s="126" t="s">
        <v>150</v>
      </c>
      <c r="EN216" s="126" t="s">
        <v>150</v>
      </c>
      <c r="EO216" s="126" t="s">
        <v>150</v>
      </c>
      <c r="EP216" s="126" t="s">
        <v>150</v>
      </c>
      <c r="EQ216" s="126" t="s">
        <v>150</v>
      </c>
      <c r="ER216" s="126" t="s">
        <v>150</v>
      </c>
      <c r="ES216" s="126" t="s">
        <v>150</v>
      </c>
      <c r="ET216" s="126" t="s">
        <v>150</v>
      </c>
      <c r="EU216" s="126" t="s">
        <v>150</v>
      </c>
      <c r="EV216" s="126" t="s">
        <v>150</v>
      </c>
      <c r="EW216" s="126" t="s">
        <v>151</v>
      </c>
      <c r="EX216" s="126" t="s">
        <v>173</v>
      </c>
      <c r="EY216" s="123">
        <v>24260.158005400001</v>
      </c>
      <c r="EZ216" s="126" t="s">
        <v>153</v>
      </c>
      <c r="FA216" s="126" t="s">
        <v>144</v>
      </c>
      <c r="FB216" s="126" t="s">
        <v>144</v>
      </c>
      <c r="FC216" s="126" t="s">
        <v>157</v>
      </c>
      <c r="FD216" s="126" t="s">
        <v>144</v>
      </c>
      <c r="FE216" s="126" t="s">
        <v>157</v>
      </c>
      <c r="FF216" s="126" t="s">
        <v>157</v>
      </c>
      <c r="FG216" s="126" t="s">
        <v>157</v>
      </c>
      <c r="FH216" s="126" t="s">
        <v>157</v>
      </c>
      <c r="FI216" s="126" t="s">
        <v>157</v>
      </c>
      <c r="FJ216" s="126" t="s">
        <v>157</v>
      </c>
      <c r="FK216" s="126" t="s">
        <v>157</v>
      </c>
      <c r="FL216" s="126" t="s">
        <v>157</v>
      </c>
      <c r="FM216" s="126" t="s">
        <v>157</v>
      </c>
      <c r="FN216" s="126" t="s">
        <v>157</v>
      </c>
      <c r="FO216" s="126" t="s">
        <v>157</v>
      </c>
      <c r="FP216" s="126" t="s">
        <v>157</v>
      </c>
      <c r="FQ216" s="126" t="s">
        <v>157</v>
      </c>
      <c r="FR216" s="126" t="s">
        <v>157</v>
      </c>
      <c r="FS216" s="126" t="s">
        <v>157</v>
      </c>
      <c r="FT216" s="126" t="s">
        <v>144</v>
      </c>
      <c r="FU216" s="126" t="s">
        <v>157</v>
      </c>
      <c r="FV216" s="126" t="s">
        <v>144</v>
      </c>
      <c r="FW216" s="126" t="s">
        <v>144</v>
      </c>
      <c r="FX216" s="126" t="s">
        <v>144</v>
      </c>
      <c r="FY216" s="126" t="s">
        <v>157</v>
      </c>
      <c r="FZ216" s="126" t="s">
        <v>438</v>
      </c>
      <c r="GA216" s="126" t="s">
        <v>439</v>
      </c>
    </row>
    <row r="217" spans="1:183" ht="14.25" customHeight="1">
      <c r="A217" s="121">
        <v>215</v>
      </c>
      <c r="B217" s="121" t="s">
        <v>546</v>
      </c>
      <c r="C217" s="122">
        <v>0</v>
      </c>
      <c r="D217" s="122">
        <v>0</v>
      </c>
      <c r="E217" s="122">
        <v>0</v>
      </c>
      <c r="F217" s="122">
        <v>0</v>
      </c>
      <c r="G217" s="122">
        <v>0</v>
      </c>
      <c r="H217" s="122">
        <v>0</v>
      </c>
      <c r="I217" s="122">
        <v>0</v>
      </c>
      <c r="J217" s="122">
        <v>0</v>
      </c>
      <c r="K217" s="122">
        <v>0</v>
      </c>
      <c r="L217" s="122">
        <v>0</v>
      </c>
      <c r="M217" s="122">
        <v>0</v>
      </c>
      <c r="N217" s="122">
        <v>0</v>
      </c>
      <c r="O217" s="122">
        <v>0</v>
      </c>
      <c r="P217" s="122">
        <v>0</v>
      </c>
      <c r="Q217" s="122">
        <v>0</v>
      </c>
      <c r="R217" s="122">
        <v>7.0500000000000001E-4</v>
      </c>
      <c r="S217" s="122">
        <v>7.0500000000000001E-4</v>
      </c>
      <c r="T217" s="122">
        <v>7.0500000000000001E-4</v>
      </c>
      <c r="U217" s="122">
        <v>7.0699999999999995E-4</v>
      </c>
      <c r="V217" s="122">
        <v>7.0699999999999995E-4</v>
      </c>
      <c r="W217" s="122">
        <v>7.0699999999999995E-4</v>
      </c>
      <c r="X217" s="122">
        <v>7.0699999999999995E-4</v>
      </c>
      <c r="Y217" s="122">
        <v>7.0699999999999995E-4</v>
      </c>
      <c r="Z217" s="122">
        <v>6.2100000000000002E-4</v>
      </c>
      <c r="AA217" s="122">
        <v>6.2100000000000002E-4</v>
      </c>
      <c r="AB217" s="123">
        <v>0</v>
      </c>
      <c r="AC217" s="123">
        <v>0</v>
      </c>
      <c r="AD217" s="123">
        <v>0</v>
      </c>
      <c r="AE217" s="123">
        <v>0</v>
      </c>
      <c r="AF217" s="123">
        <v>0</v>
      </c>
      <c r="AG217" s="123">
        <v>0</v>
      </c>
      <c r="AH217" s="123">
        <v>0</v>
      </c>
      <c r="AI217" s="123">
        <v>0</v>
      </c>
      <c r="AJ217" s="123">
        <v>0</v>
      </c>
      <c r="AK217" s="123">
        <v>0</v>
      </c>
      <c r="AL217" s="123">
        <v>0</v>
      </c>
      <c r="AM217" s="123">
        <v>0</v>
      </c>
      <c r="AN217" s="123">
        <v>0</v>
      </c>
      <c r="AO217" s="123">
        <v>0</v>
      </c>
      <c r="AP217" s="123">
        <v>0</v>
      </c>
      <c r="AQ217" s="123">
        <v>0.51273400000000002</v>
      </c>
      <c r="AR217" s="123">
        <v>0.51273400000000002</v>
      </c>
      <c r="AS217" s="123">
        <v>0.51273400000000002</v>
      </c>
      <c r="AT217" s="123">
        <v>0.51453599999999999</v>
      </c>
      <c r="AU217" s="123">
        <v>0.51453599999999999</v>
      </c>
      <c r="AV217" s="123">
        <v>0.51453599999999999</v>
      </c>
      <c r="AW217" s="123">
        <v>0.51453599999999999</v>
      </c>
      <c r="AX217" s="123">
        <v>0.51453599999999999</v>
      </c>
      <c r="AY217" s="123">
        <v>0.45132699999999998</v>
      </c>
      <c r="AZ217" s="123">
        <v>0.45132699999999998</v>
      </c>
      <c r="BA217" s="124">
        <v>0</v>
      </c>
      <c r="BB217" s="124">
        <v>0</v>
      </c>
      <c r="BC217" s="124">
        <v>0</v>
      </c>
      <c r="BD217" s="124">
        <v>0</v>
      </c>
      <c r="BE217" s="124">
        <v>0</v>
      </c>
      <c r="BF217" s="124">
        <v>0</v>
      </c>
      <c r="BG217" s="124">
        <v>0</v>
      </c>
      <c r="BH217" s="124">
        <v>0</v>
      </c>
      <c r="BI217" s="124">
        <v>0</v>
      </c>
      <c r="BJ217" s="124">
        <v>0</v>
      </c>
      <c r="BK217" s="124">
        <v>0</v>
      </c>
      <c r="BL217" s="124">
        <v>0</v>
      </c>
      <c r="BM217" s="124">
        <v>0</v>
      </c>
      <c r="BN217" s="124">
        <v>0</v>
      </c>
      <c r="BO217" s="127">
        <v>-0.51273400000000002</v>
      </c>
      <c r="BP217" s="124">
        <v>0</v>
      </c>
      <c r="BQ217" s="124">
        <v>0</v>
      </c>
      <c r="BR217" s="127">
        <v>-1.802E-3</v>
      </c>
      <c r="BS217" s="124">
        <v>0</v>
      </c>
      <c r="BT217" s="124">
        <v>0</v>
      </c>
      <c r="BU217" s="124">
        <v>0</v>
      </c>
      <c r="BV217" s="124">
        <v>0</v>
      </c>
      <c r="BW217" s="128">
        <v>6.3209000000000001E-2</v>
      </c>
      <c r="BX217" s="124">
        <v>0</v>
      </c>
      <c r="BY217" s="124">
        <v>0</v>
      </c>
      <c r="BZ217" s="123">
        <v>0</v>
      </c>
      <c r="CA217" s="123">
        <v>0</v>
      </c>
      <c r="CB217" s="123">
        <v>0</v>
      </c>
      <c r="CC217" s="123">
        <v>0</v>
      </c>
      <c r="CD217" s="123">
        <v>0</v>
      </c>
      <c r="CE217" s="123">
        <v>0</v>
      </c>
      <c r="CF217" s="123">
        <v>0</v>
      </c>
      <c r="CG217" s="123">
        <v>0</v>
      </c>
      <c r="CH217" s="123">
        <v>0</v>
      </c>
      <c r="CI217" s="123">
        <v>0</v>
      </c>
      <c r="CJ217" s="123">
        <v>0</v>
      </c>
      <c r="CK217" s="123">
        <v>0</v>
      </c>
      <c r="CL217" s="123">
        <v>0</v>
      </c>
      <c r="CM217" s="123">
        <v>0</v>
      </c>
      <c r="CN217" s="123">
        <v>0</v>
      </c>
      <c r="CO217" s="123">
        <v>9.7506081400000006</v>
      </c>
      <c r="CP217" s="123">
        <v>9.7506081400000006</v>
      </c>
      <c r="CQ217" s="123">
        <v>9.7506081400000006</v>
      </c>
      <c r="CR217" s="123">
        <v>8.6881801599999999</v>
      </c>
      <c r="CS217" s="123">
        <v>8.6881801599999999</v>
      </c>
      <c r="CT217" s="123">
        <v>8.6881801599999999</v>
      </c>
      <c r="CU217" s="123">
        <v>8.6881801599999999</v>
      </c>
      <c r="CV217" s="123">
        <v>8.6881801599999999</v>
      </c>
      <c r="CW217" s="123">
        <v>5.9189313200000004</v>
      </c>
      <c r="CX217" s="123">
        <v>5.9189313200000004</v>
      </c>
      <c r="CY217" s="125">
        <v>45747</v>
      </c>
      <c r="CZ217" s="125">
        <v>45747</v>
      </c>
      <c r="DA217" s="125">
        <v>45747</v>
      </c>
      <c r="DB217" s="125">
        <v>45747</v>
      </c>
      <c r="DC217" s="125">
        <v>45747</v>
      </c>
      <c r="DD217" s="125">
        <v>45747</v>
      </c>
      <c r="DE217" s="125">
        <v>45747</v>
      </c>
      <c r="DF217" s="125">
        <v>45747</v>
      </c>
      <c r="DG217" s="125">
        <v>45747</v>
      </c>
      <c r="DH217" s="125">
        <v>45747</v>
      </c>
      <c r="DI217" s="125">
        <v>45747</v>
      </c>
      <c r="DJ217" s="125">
        <v>45747</v>
      </c>
      <c r="DK217" s="125">
        <v>45747</v>
      </c>
      <c r="DL217" s="125">
        <v>45747</v>
      </c>
      <c r="DM217" s="125">
        <v>45747</v>
      </c>
      <c r="DN217" s="125">
        <v>45657</v>
      </c>
      <c r="DO217" s="125">
        <v>45657</v>
      </c>
      <c r="DP217" s="125">
        <v>45657</v>
      </c>
      <c r="DQ217" s="125">
        <v>45504</v>
      </c>
      <c r="DR217" s="125">
        <v>45504</v>
      </c>
      <c r="DS217" s="125">
        <v>45504</v>
      </c>
      <c r="DT217" s="125">
        <v>45504</v>
      </c>
      <c r="DU217" s="125">
        <v>45504</v>
      </c>
      <c r="DV217" s="125">
        <v>45322</v>
      </c>
      <c r="DW217" s="125">
        <v>45322</v>
      </c>
      <c r="DX217" s="126" t="s">
        <v>150</v>
      </c>
      <c r="DY217" s="126" t="s">
        <v>150</v>
      </c>
      <c r="DZ217" s="126" t="s">
        <v>150</v>
      </c>
      <c r="EA217" s="126" t="s">
        <v>150</v>
      </c>
      <c r="EB217" s="126" t="s">
        <v>150</v>
      </c>
      <c r="EC217" s="126" t="s">
        <v>150</v>
      </c>
      <c r="ED217" s="126" t="s">
        <v>150</v>
      </c>
      <c r="EE217" s="126" t="s">
        <v>150</v>
      </c>
      <c r="EF217" s="126" t="s">
        <v>150</v>
      </c>
      <c r="EG217" s="126" t="s">
        <v>150</v>
      </c>
      <c r="EH217" s="126" t="s">
        <v>150</v>
      </c>
      <c r="EI217" s="126" t="s">
        <v>150</v>
      </c>
      <c r="EJ217" s="126" t="s">
        <v>150</v>
      </c>
      <c r="EK217" s="126" t="s">
        <v>150</v>
      </c>
      <c r="EL217" s="126" t="s">
        <v>150</v>
      </c>
      <c r="EM217" s="126" t="s">
        <v>150</v>
      </c>
      <c r="EN217" s="126" t="s">
        <v>150</v>
      </c>
      <c r="EO217" s="126" t="s">
        <v>150</v>
      </c>
      <c r="EP217" s="126" t="s">
        <v>150</v>
      </c>
      <c r="EQ217" s="126" t="s">
        <v>150</v>
      </c>
      <c r="ER217" s="126" t="s">
        <v>150</v>
      </c>
      <c r="ES217" s="126" t="s">
        <v>150</v>
      </c>
      <c r="ET217" s="126" t="s">
        <v>150</v>
      </c>
      <c r="EU217" s="126" t="s">
        <v>150</v>
      </c>
      <c r="EV217" s="126" t="s">
        <v>150</v>
      </c>
      <c r="EW217" s="126" t="s">
        <v>151</v>
      </c>
      <c r="EX217" s="126" t="s">
        <v>199</v>
      </c>
      <c r="EY217" s="123">
        <v>51709.07088531</v>
      </c>
      <c r="EZ217" s="126" t="s">
        <v>165</v>
      </c>
      <c r="FA217" s="126" t="s">
        <v>196</v>
      </c>
      <c r="FB217" s="126" t="s">
        <v>196</v>
      </c>
      <c r="FC217" s="126" t="s">
        <v>157</v>
      </c>
      <c r="FD217" s="126" t="s">
        <v>196</v>
      </c>
      <c r="FE217" s="126" t="s">
        <v>196</v>
      </c>
      <c r="FF217" s="126" t="s">
        <v>157</v>
      </c>
      <c r="FG217" s="126" t="s">
        <v>157</v>
      </c>
      <c r="FH217" s="126" t="s">
        <v>157</v>
      </c>
      <c r="FI217" s="126" t="s">
        <v>157</v>
      </c>
      <c r="FJ217" s="126" t="s">
        <v>157</v>
      </c>
      <c r="FK217" s="126" t="s">
        <v>157</v>
      </c>
      <c r="FL217" s="126" t="s">
        <v>157</v>
      </c>
      <c r="FM217" s="126" t="s">
        <v>144</v>
      </c>
      <c r="FN217" s="126" t="s">
        <v>144</v>
      </c>
      <c r="FO217" s="126" t="s">
        <v>144</v>
      </c>
      <c r="FP217" s="126" t="s">
        <v>144</v>
      </c>
      <c r="FQ217" s="126" t="s">
        <v>144</v>
      </c>
      <c r="FR217" s="126" t="s">
        <v>144</v>
      </c>
      <c r="FS217" s="126" t="s">
        <v>144</v>
      </c>
      <c r="FT217" s="126" t="s">
        <v>144</v>
      </c>
      <c r="FU217" s="126" t="s">
        <v>144</v>
      </c>
      <c r="FV217" s="126" t="s">
        <v>144</v>
      </c>
      <c r="FW217" s="126" t="s">
        <v>144</v>
      </c>
      <c r="FX217" s="126" t="s">
        <v>144</v>
      </c>
      <c r="FY217" s="126" t="s">
        <v>144</v>
      </c>
      <c r="FZ217" s="126" t="s">
        <v>547</v>
      </c>
      <c r="GA217" s="126" t="s">
        <v>288</v>
      </c>
    </row>
    <row r="218" spans="1:183" ht="14.25" customHeight="1">
      <c r="A218" s="121">
        <v>216</v>
      </c>
      <c r="B218" s="121" t="s">
        <v>548</v>
      </c>
      <c r="C218" s="122">
        <v>0</v>
      </c>
      <c r="D218" s="122">
        <v>0</v>
      </c>
      <c r="E218" s="122">
        <v>0</v>
      </c>
      <c r="F218" s="122">
        <v>0</v>
      </c>
      <c r="G218" s="122">
        <v>0</v>
      </c>
      <c r="H218" s="122">
        <v>0</v>
      </c>
      <c r="I218" s="122">
        <v>0</v>
      </c>
      <c r="J218" s="122">
        <v>0</v>
      </c>
      <c r="K218" s="122">
        <v>0</v>
      </c>
      <c r="L218" s="122">
        <v>3.0000000000000001E-6</v>
      </c>
      <c r="M218" s="122">
        <v>3.0000000000000001E-6</v>
      </c>
      <c r="N218" s="122">
        <v>3.0000000000000001E-6</v>
      </c>
      <c r="O218" s="122">
        <v>3.0000000000000001E-6</v>
      </c>
      <c r="P218" s="122">
        <v>3.0000000000000001E-6</v>
      </c>
      <c r="Q218" s="122">
        <v>3.0000000000000001E-6</v>
      </c>
      <c r="R218" s="122">
        <v>3.0000000000000001E-6</v>
      </c>
      <c r="S218" s="122">
        <v>3.0000000000000001E-6</v>
      </c>
      <c r="T218" s="122">
        <v>3.0000000000000001E-6</v>
      </c>
      <c r="U218" s="122">
        <v>1.9999999999999999E-6</v>
      </c>
      <c r="V218" s="122">
        <v>1.9999999999999999E-6</v>
      </c>
      <c r="W218" s="122">
        <v>1.9999999999999999E-6</v>
      </c>
      <c r="X218" s="121"/>
      <c r="Y218" s="121"/>
      <c r="Z218" s="121"/>
      <c r="AA218" s="121"/>
      <c r="AB218" s="123">
        <v>0</v>
      </c>
      <c r="AC218" s="123">
        <v>0</v>
      </c>
      <c r="AD218" s="123">
        <v>0</v>
      </c>
      <c r="AE218" s="123">
        <v>0</v>
      </c>
      <c r="AF218" s="123">
        <v>0</v>
      </c>
      <c r="AG218" s="123">
        <v>0</v>
      </c>
      <c r="AH218" s="123">
        <v>0</v>
      </c>
      <c r="AI218" s="123">
        <v>0</v>
      </c>
      <c r="AJ218" s="123">
        <v>0</v>
      </c>
      <c r="AK218" s="123">
        <v>1.874E-3</v>
      </c>
      <c r="AL218" s="123">
        <v>1.874E-3</v>
      </c>
      <c r="AM218" s="123">
        <v>1.874E-3</v>
      </c>
      <c r="AN218" s="123">
        <v>1.874E-3</v>
      </c>
      <c r="AO218" s="123">
        <v>1.874E-3</v>
      </c>
      <c r="AP218" s="123">
        <v>1.874E-3</v>
      </c>
      <c r="AQ218" s="123">
        <v>1.874E-3</v>
      </c>
      <c r="AR218" s="123">
        <v>1.874E-3</v>
      </c>
      <c r="AS218" s="123">
        <v>1.874E-3</v>
      </c>
      <c r="AT218" s="123">
        <v>1.3320000000000001E-3</v>
      </c>
      <c r="AU218" s="123">
        <v>1.3320000000000001E-3</v>
      </c>
      <c r="AV218" s="123">
        <v>1.3320000000000001E-3</v>
      </c>
      <c r="AW218" s="126"/>
      <c r="AX218" s="126"/>
      <c r="AY218" s="126"/>
      <c r="AZ218" s="126"/>
      <c r="BA218" s="124">
        <v>0</v>
      </c>
      <c r="BB218" s="124">
        <v>0</v>
      </c>
      <c r="BC218" s="124">
        <v>0</v>
      </c>
      <c r="BD218" s="124">
        <v>0</v>
      </c>
      <c r="BE218" s="124">
        <v>0</v>
      </c>
      <c r="BF218" s="124">
        <v>0</v>
      </c>
      <c r="BG218" s="124">
        <v>0</v>
      </c>
      <c r="BH218" s="124">
        <v>0</v>
      </c>
      <c r="BI218" s="127">
        <v>-1.874E-3</v>
      </c>
      <c r="BJ218" s="124">
        <v>0</v>
      </c>
      <c r="BK218" s="124">
        <v>0</v>
      </c>
      <c r="BL218" s="124">
        <v>0</v>
      </c>
      <c r="BM218" s="124">
        <v>0</v>
      </c>
      <c r="BN218" s="124">
        <v>0</v>
      </c>
      <c r="BO218" s="124">
        <v>0</v>
      </c>
      <c r="BP218" s="124">
        <v>0</v>
      </c>
      <c r="BQ218" s="124">
        <v>0</v>
      </c>
      <c r="BR218" s="128">
        <v>5.4199999999999995E-4</v>
      </c>
      <c r="BS218" s="124">
        <v>0</v>
      </c>
      <c r="BT218" s="124">
        <v>0</v>
      </c>
      <c r="BU218" s="128">
        <v>1.3320000000000001E-3</v>
      </c>
      <c r="BV218" s="126"/>
      <c r="BW218" s="126"/>
      <c r="BX218" s="126"/>
      <c r="BY218" s="126"/>
      <c r="BZ218" s="123">
        <v>0</v>
      </c>
      <c r="CA218" s="123">
        <v>0</v>
      </c>
      <c r="CB218" s="123">
        <v>0</v>
      </c>
      <c r="CC218" s="123">
        <v>0</v>
      </c>
      <c r="CD218" s="123">
        <v>0</v>
      </c>
      <c r="CE218" s="123">
        <v>0</v>
      </c>
      <c r="CF218" s="123">
        <v>0</v>
      </c>
      <c r="CG218" s="123">
        <v>0</v>
      </c>
      <c r="CH218" s="123">
        <v>0</v>
      </c>
      <c r="CI218" s="123">
        <v>3.1323259999999999E-2</v>
      </c>
      <c r="CJ218" s="123">
        <v>3.1323259999999999E-2</v>
      </c>
      <c r="CK218" s="123">
        <v>3.1323259999999999E-2</v>
      </c>
      <c r="CL218" s="123">
        <v>3.0663659999999999E-2</v>
      </c>
      <c r="CM218" s="123">
        <v>3.0663659999999999E-2</v>
      </c>
      <c r="CN218" s="123">
        <v>3.0663659999999999E-2</v>
      </c>
      <c r="CO218" s="123">
        <v>3.5637660000000002E-2</v>
      </c>
      <c r="CP218" s="123">
        <v>3.5637660000000002E-2</v>
      </c>
      <c r="CQ218" s="123">
        <v>3.5637660000000002E-2</v>
      </c>
      <c r="CR218" s="123">
        <v>2.5285019999999998E-2</v>
      </c>
      <c r="CS218" s="123">
        <v>2.5285019999999998E-2</v>
      </c>
      <c r="CT218" s="123">
        <v>2.5285019999999998E-2</v>
      </c>
      <c r="CU218" s="126"/>
      <c r="CV218" s="126"/>
      <c r="CW218" s="126"/>
      <c r="CX218" s="126"/>
      <c r="CY218" s="125">
        <v>45930</v>
      </c>
      <c r="CZ218" s="125">
        <v>45930</v>
      </c>
      <c r="DA218" s="125">
        <v>45930</v>
      </c>
      <c r="DB218" s="125">
        <v>45930</v>
      </c>
      <c r="DC218" s="125">
        <v>45930</v>
      </c>
      <c r="DD218" s="125">
        <v>45930</v>
      </c>
      <c r="DE218" s="125">
        <v>45930</v>
      </c>
      <c r="DF218" s="125">
        <v>45930</v>
      </c>
      <c r="DG218" s="125">
        <v>45930</v>
      </c>
      <c r="DH218" s="125">
        <v>45838</v>
      </c>
      <c r="DI218" s="125">
        <v>45838</v>
      </c>
      <c r="DJ218" s="125">
        <v>45838</v>
      </c>
      <c r="DK218" s="125">
        <v>45747</v>
      </c>
      <c r="DL218" s="125">
        <v>45747</v>
      </c>
      <c r="DM218" s="125">
        <v>45747</v>
      </c>
      <c r="DN218" s="125">
        <v>45657</v>
      </c>
      <c r="DO218" s="125">
        <v>45657</v>
      </c>
      <c r="DP218" s="125">
        <v>45657</v>
      </c>
      <c r="DQ218" s="125">
        <v>45565</v>
      </c>
      <c r="DR218" s="125">
        <v>45565</v>
      </c>
      <c r="DS218" s="125">
        <v>45565</v>
      </c>
      <c r="DT218" s="126"/>
      <c r="DU218" s="126"/>
      <c r="DV218" s="126"/>
      <c r="DW218" s="126"/>
      <c r="DX218" s="126" t="s">
        <v>150</v>
      </c>
      <c r="DY218" s="126" t="s">
        <v>150</v>
      </c>
      <c r="DZ218" s="126" t="s">
        <v>150</v>
      </c>
      <c r="EA218" s="126" t="s">
        <v>150</v>
      </c>
      <c r="EB218" s="126" t="s">
        <v>150</v>
      </c>
      <c r="EC218" s="126" t="s">
        <v>150</v>
      </c>
      <c r="ED218" s="126" t="s">
        <v>150</v>
      </c>
      <c r="EE218" s="126" t="s">
        <v>150</v>
      </c>
      <c r="EF218" s="126" t="s">
        <v>150</v>
      </c>
      <c r="EG218" s="126" t="s">
        <v>150</v>
      </c>
      <c r="EH218" s="126" t="s">
        <v>150</v>
      </c>
      <c r="EI218" s="126" t="s">
        <v>150</v>
      </c>
      <c r="EJ218" s="126" t="s">
        <v>150</v>
      </c>
      <c r="EK218" s="126" t="s">
        <v>150</v>
      </c>
      <c r="EL218" s="126" t="s">
        <v>150</v>
      </c>
      <c r="EM218" s="126" t="s">
        <v>150</v>
      </c>
      <c r="EN218" s="126" t="s">
        <v>150</v>
      </c>
      <c r="EO218" s="126" t="s">
        <v>150</v>
      </c>
      <c r="EP218" s="126" t="s">
        <v>150</v>
      </c>
      <c r="EQ218" s="126" t="s">
        <v>150</v>
      </c>
      <c r="ER218" s="126" t="s">
        <v>150</v>
      </c>
      <c r="ES218" s="126"/>
      <c r="ET218" s="126"/>
      <c r="EU218" s="126"/>
      <c r="EV218" s="126"/>
      <c r="EW218" s="126" t="s">
        <v>151</v>
      </c>
      <c r="EX218" s="126" t="s">
        <v>173</v>
      </c>
      <c r="EY218" s="123">
        <v>42644.133261809999</v>
      </c>
      <c r="EZ218" s="126" t="s">
        <v>406</v>
      </c>
      <c r="FA218" s="126" t="s">
        <v>144</v>
      </c>
      <c r="FB218" s="126" t="s">
        <v>144</v>
      </c>
      <c r="FC218" s="126" t="s">
        <v>157</v>
      </c>
      <c r="FD218" s="126" t="s">
        <v>157</v>
      </c>
      <c r="FE218" s="126" t="s">
        <v>157</v>
      </c>
      <c r="FF218" s="126" t="s">
        <v>157</v>
      </c>
      <c r="FG218" s="126" t="s">
        <v>157</v>
      </c>
      <c r="FH218" s="126" t="s">
        <v>157</v>
      </c>
      <c r="FI218" s="126" t="s">
        <v>157</v>
      </c>
      <c r="FJ218" s="126" t="s">
        <v>157</v>
      </c>
      <c r="FK218" s="126" t="s">
        <v>157</v>
      </c>
      <c r="FL218" s="126" t="s">
        <v>157</v>
      </c>
      <c r="FM218" s="126" t="s">
        <v>157</v>
      </c>
      <c r="FN218" s="126" t="s">
        <v>157</v>
      </c>
      <c r="FO218" s="126" t="s">
        <v>157</v>
      </c>
      <c r="FP218" s="126" t="s">
        <v>157</v>
      </c>
      <c r="FQ218" s="126" t="s">
        <v>157</v>
      </c>
      <c r="FR218" s="126" t="s">
        <v>157</v>
      </c>
      <c r="FS218" s="126" t="s">
        <v>157</v>
      </c>
      <c r="FT218" s="126" t="s">
        <v>157</v>
      </c>
      <c r="FU218" s="126" t="s">
        <v>157</v>
      </c>
      <c r="FV218" s="126"/>
      <c r="FW218" s="126"/>
      <c r="FX218" s="126"/>
      <c r="FY218" s="126"/>
      <c r="FZ218" s="126" t="s">
        <v>549</v>
      </c>
      <c r="GA218" s="126" t="s">
        <v>163</v>
      </c>
    </row>
    <row r="219" spans="1:183" ht="14.25" customHeight="1">
      <c r="A219" s="121">
        <v>217</v>
      </c>
      <c r="B219" s="121" t="s">
        <v>550</v>
      </c>
      <c r="C219" s="122">
        <v>0</v>
      </c>
      <c r="D219" s="122">
        <v>0</v>
      </c>
      <c r="E219" s="122">
        <v>0</v>
      </c>
      <c r="F219" s="122">
        <v>0</v>
      </c>
      <c r="G219" s="122">
        <v>0</v>
      </c>
      <c r="H219" s="122">
        <v>0</v>
      </c>
      <c r="I219" s="122">
        <v>0</v>
      </c>
      <c r="J219" s="122">
        <v>2.5999999999999998E-5</v>
      </c>
      <c r="K219" s="122">
        <v>2.5999999999999998E-5</v>
      </c>
      <c r="L219" s="122">
        <v>3.6000000000000001E-5</v>
      </c>
      <c r="M219" s="122">
        <v>3.6000000000000001E-5</v>
      </c>
      <c r="N219" s="122">
        <v>3.6000000000000001E-5</v>
      </c>
      <c r="O219" s="122">
        <v>2.5999999999999998E-5</v>
      </c>
      <c r="P219" s="122">
        <v>2.5999999999999998E-5</v>
      </c>
      <c r="Q219" s="122">
        <v>2.5999999999999998E-5</v>
      </c>
      <c r="R219" s="122">
        <v>2.5999999999999998E-5</v>
      </c>
      <c r="S219" s="122">
        <v>2.5999999999999998E-5</v>
      </c>
      <c r="T219" s="122">
        <v>2.5999999999999998E-5</v>
      </c>
      <c r="U219" s="122">
        <v>3.8000000000000002E-5</v>
      </c>
      <c r="V219" s="122">
        <v>3.8000000000000002E-5</v>
      </c>
      <c r="W219" s="122">
        <v>3.8000000000000002E-5</v>
      </c>
      <c r="X219" s="122">
        <v>3.8000000000000002E-5</v>
      </c>
      <c r="Y219" s="122">
        <v>3.8000000000000002E-5</v>
      </c>
      <c r="Z219" s="122">
        <v>3.8000000000000002E-5</v>
      </c>
      <c r="AA219" s="122">
        <v>3.8000000000000002E-5</v>
      </c>
      <c r="AB219" s="123">
        <v>0</v>
      </c>
      <c r="AC219" s="123">
        <v>0</v>
      </c>
      <c r="AD219" s="123">
        <v>0</v>
      </c>
      <c r="AE219" s="123">
        <v>0</v>
      </c>
      <c r="AF219" s="123">
        <v>0</v>
      </c>
      <c r="AG219" s="123">
        <v>0</v>
      </c>
      <c r="AH219" s="123">
        <v>0</v>
      </c>
      <c r="AI219" s="123">
        <v>1.8797999999999999E-2</v>
      </c>
      <c r="AJ219" s="123">
        <v>1.8797999999999999E-2</v>
      </c>
      <c r="AK219" s="123">
        <v>2.6152000000000002E-2</v>
      </c>
      <c r="AL219" s="123">
        <v>2.6152000000000002E-2</v>
      </c>
      <c r="AM219" s="123">
        <v>2.6152000000000002E-2</v>
      </c>
      <c r="AN219" s="123">
        <v>1.8797999999999999E-2</v>
      </c>
      <c r="AO219" s="123">
        <v>1.8797999999999999E-2</v>
      </c>
      <c r="AP219" s="123">
        <v>1.8797999999999999E-2</v>
      </c>
      <c r="AQ219" s="123">
        <v>1.8797999999999999E-2</v>
      </c>
      <c r="AR219" s="123">
        <v>1.8797999999999999E-2</v>
      </c>
      <c r="AS219" s="123">
        <v>1.8797999999999999E-2</v>
      </c>
      <c r="AT219" s="123">
        <v>2.7992E-2</v>
      </c>
      <c r="AU219" s="123">
        <v>2.7992E-2</v>
      </c>
      <c r="AV219" s="123">
        <v>2.7992E-2</v>
      </c>
      <c r="AW219" s="123">
        <v>2.7992E-2</v>
      </c>
      <c r="AX219" s="123">
        <v>2.7992E-2</v>
      </c>
      <c r="AY219" s="123">
        <v>2.7992E-2</v>
      </c>
      <c r="AZ219" s="123">
        <v>2.7992E-2</v>
      </c>
      <c r="BA219" s="124">
        <v>0</v>
      </c>
      <c r="BB219" s="124">
        <v>0</v>
      </c>
      <c r="BC219" s="124">
        <v>0</v>
      </c>
      <c r="BD219" s="124">
        <v>0</v>
      </c>
      <c r="BE219" s="124">
        <v>0</v>
      </c>
      <c r="BF219" s="124">
        <v>0</v>
      </c>
      <c r="BG219" s="127">
        <v>-1.8797999999999999E-2</v>
      </c>
      <c r="BH219" s="124">
        <v>0</v>
      </c>
      <c r="BI219" s="127">
        <v>-7.3540000000000003E-3</v>
      </c>
      <c r="BJ219" s="124">
        <v>0</v>
      </c>
      <c r="BK219" s="124">
        <v>0</v>
      </c>
      <c r="BL219" s="128">
        <v>7.3540000000000003E-3</v>
      </c>
      <c r="BM219" s="124">
        <v>0</v>
      </c>
      <c r="BN219" s="124">
        <v>0</v>
      </c>
      <c r="BO219" s="124">
        <v>0</v>
      </c>
      <c r="BP219" s="124">
        <v>0</v>
      </c>
      <c r="BQ219" s="124">
        <v>0</v>
      </c>
      <c r="BR219" s="127">
        <v>-9.1940000000000008E-3</v>
      </c>
      <c r="BS219" s="124">
        <v>0</v>
      </c>
      <c r="BT219" s="124">
        <v>0</v>
      </c>
      <c r="BU219" s="124">
        <v>0</v>
      </c>
      <c r="BV219" s="124">
        <v>0</v>
      </c>
      <c r="BW219" s="124">
        <v>0</v>
      </c>
      <c r="BX219" s="124">
        <v>0</v>
      </c>
      <c r="BY219" s="124">
        <v>0</v>
      </c>
      <c r="BZ219" s="123">
        <v>0</v>
      </c>
      <c r="CA219" s="123">
        <v>0</v>
      </c>
      <c r="CB219" s="123">
        <v>0</v>
      </c>
      <c r="CC219" s="123">
        <v>0</v>
      </c>
      <c r="CD219" s="123">
        <v>0</v>
      </c>
      <c r="CE219" s="123">
        <v>0</v>
      </c>
      <c r="CF219" s="123">
        <v>0</v>
      </c>
      <c r="CG219" s="123">
        <v>0.28073833999999998</v>
      </c>
      <c r="CH219" s="123">
        <v>0.28073833999999998</v>
      </c>
      <c r="CI219" s="123">
        <v>0.39155870999999998</v>
      </c>
      <c r="CJ219" s="123">
        <v>0.39981874000000001</v>
      </c>
      <c r="CK219" s="123">
        <v>0.43712161999999999</v>
      </c>
      <c r="CL219" s="123">
        <v>0.33463525999999999</v>
      </c>
      <c r="CM219" s="123">
        <v>0.34534510000000002</v>
      </c>
      <c r="CN219" s="123">
        <v>0.30758567999999997</v>
      </c>
      <c r="CO219" s="123">
        <v>0.27648106</v>
      </c>
      <c r="CP219" s="123">
        <v>0.30929981000000001</v>
      </c>
      <c r="CQ219" s="123">
        <v>0.35747957000000002</v>
      </c>
      <c r="CR219" s="123">
        <v>0.50686916999999998</v>
      </c>
      <c r="CS219" s="123">
        <v>0.50588051999999994</v>
      </c>
      <c r="CT219" s="123">
        <v>0.53136505999999994</v>
      </c>
      <c r="CU219" s="123">
        <v>0.49208872999999997</v>
      </c>
      <c r="CV219" s="123">
        <v>0.47265796999999998</v>
      </c>
      <c r="CW219" s="123">
        <v>0.42867</v>
      </c>
      <c r="CX219" s="123">
        <v>0.38091378999999997</v>
      </c>
      <c r="CY219" s="125">
        <v>45991</v>
      </c>
      <c r="CZ219" s="125">
        <v>45991</v>
      </c>
      <c r="DA219" s="125">
        <v>45991</v>
      </c>
      <c r="DB219" s="125">
        <v>45991</v>
      </c>
      <c r="DC219" s="125">
        <v>45991</v>
      </c>
      <c r="DD219" s="125">
        <v>45991</v>
      </c>
      <c r="DE219" s="125">
        <v>45991</v>
      </c>
      <c r="DF219" s="125">
        <v>45930</v>
      </c>
      <c r="DG219" s="125">
        <v>45930</v>
      </c>
      <c r="DH219" s="125">
        <v>45900</v>
      </c>
      <c r="DI219" s="125">
        <v>45869</v>
      </c>
      <c r="DJ219" s="125">
        <v>45838</v>
      </c>
      <c r="DK219" s="125">
        <v>45808</v>
      </c>
      <c r="DL219" s="125">
        <v>45777</v>
      </c>
      <c r="DM219" s="125">
        <v>45747</v>
      </c>
      <c r="DN219" s="125">
        <v>45716</v>
      </c>
      <c r="DO219" s="125">
        <v>45688</v>
      </c>
      <c r="DP219" s="125">
        <v>45657</v>
      </c>
      <c r="DQ219" s="125">
        <v>45626</v>
      </c>
      <c r="DR219" s="125">
        <v>45596</v>
      </c>
      <c r="DS219" s="125">
        <v>45565</v>
      </c>
      <c r="DT219" s="125">
        <v>45535</v>
      </c>
      <c r="DU219" s="125">
        <v>45504</v>
      </c>
      <c r="DV219" s="125">
        <v>45473</v>
      </c>
      <c r="DW219" s="125">
        <v>45382</v>
      </c>
      <c r="DX219" s="126" t="s">
        <v>150</v>
      </c>
      <c r="DY219" s="126" t="s">
        <v>150</v>
      </c>
      <c r="DZ219" s="126" t="s">
        <v>150</v>
      </c>
      <c r="EA219" s="126" t="s">
        <v>150</v>
      </c>
      <c r="EB219" s="126" t="s">
        <v>150</v>
      </c>
      <c r="EC219" s="126" t="s">
        <v>150</v>
      </c>
      <c r="ED219" s="126" t="s">
        <v>150</v>
      </c>
      <c r="EE219" s="126" t="s">
        <v>150</v>
      </c>
      <c r="EF219" s="126" t="s">
        <v>150</v>
      </c>
      <c r="EG219" s="126" t="s">
        <v>150</v>
      </c>
      <c r="EH219" s="126" t="s">
        <v>150</v>
      </c>
      <c r="EI219" s="126" t="s">
        <v>150</v>
      </c>
      <c r="EJ219" s="126" t="s">
        <v>150</v>
      </c>
      <c r="EK219" s="126" t="s">
        <v>150</v>
      </c>
      <c r="EL219" s="126" t="s">
        <v>150</v>
      </c>
      <c r="EM219" s="126" t="s">
        <v>150</v>
      </c>
      <c r="EN219" s="126" t="s">
        <v>150</v>
      </c>
      <c r="EO219" s="126" t="s">
        <v>150</v>
      </c>
      <c r="EP219" s="126" t="s">
        <v>150</v>
      </c>
      <c r="EQ219" s="126" t="s">
        <v>150</v>
      </c>
      <c r="ER219" s="126" t="s">
        <v>150</v>
      </c>
      <c r="ES219" s="126" t="s">
        <v>150</v>
      </c>
      <c r="ET219" s="126" t="s">
        <v>150</v>
      </c>
      <c r="EU219" s="126" t="s">
        <v>150</v>
      </c>
      <c r="EV219" s="126" t="s">
        <v>150</v>
      </c>
      <c r="EW219" s="126" t="s">
        <v>151</v>
      </c>
      <c r="EX219" s="126" t="s">
        <v>152</v>
      </c>
      <c r="EY219" s="123">
        <v>5235.6711935800004</v>
      </c>
      <c r="EZ219" s="126" t="s">
        <v>178</v>
      </c>
      <c r="FA219" s="126" t="s">
        <v>157</v>
      </c>
      <c r="FB219" s="126" t="s">
        <v>157</v>
      </c>
      <c r="FC219" s="126" t="s">
        <v>157</v>
      </c>
      <c r="FD219" s="126" t="s">
        <v>157</v>
      </c>
      <c r="FE219" s="126" t="s">
        <v>157</v>
      </c>
      <c r="FF219" s="126" t="s">
        <v>157</v>
      </c>
      <c r="FG219" s="126" t="s">
        <v>157</v>
      </c>
      <c r="FH219" s="126" t="s">
        <v>157</v>
      </c>
      <c r="FI219" s="126" t="s">
        <v>157</v>
      </c>
      <c r="FJ219" s="126" t="s">
        <v>157</v>
      </c>
      <c r="FK219" s="126" t="s">
        <v>157</v>
      </c>
      <c r="FL219" s="126" t="s">
        <v>157</v>
      </c>
      <c r="FM219" s="126" t="s">
        <v>157</v>
      </c>
      <c r="FN219" s="126" t="s">
        <v>157</v>
      </c>
      <c r="FO219" s="126" t="s">
        <v>157</v>
      </c>
      <c r="FP219" s="126" t="s">
        <v>157</v>
      </c>
      <c r="FQ219" s="126" t="s">
        <v>157</v>
      </c>
      <c r="FR219" s="126" t="s">
        <v>157</v>
      </c>
      <c r="FS219" s="126" t="s">
        <v>157</v>
      </c>
      <c r="FT219" s="126" t="s">
        <v>157</v>
      </c>
      <c r="FU219" s="126" t="s">
        <v>157</v>
      </c>
      <c r="FV219" s="126" t="s">
        <v>157</v>
      </c>
      <c r="FW219" s="126" t="s">
        <v>157</v>
      </c>
      <c r="FX219" s="126" t="s">
        <v>157</v>
      </c>
      <c r="FY219" s="126" t="s">
        <v>157</v>
      </c>
      <c r="FZ219" s="126" t="s">
        <v>211</v>
      </c>
      <c r="GA219" s="126" t="s">
        <v>212</v>
      </c>
    </row>
    <row r="220" spans="1:183" ht="14.25" customHeight="1">
      <c r="A220" s="121">
        <v>218</v>
      </c>
      <c r="B220" s="121" t="s">
        <v>296</v>
      </c>
      <c r="C220" s="122">
        <v>0</v>
      </c>
      <c r="D220" s="122">
        <v>0</v>
      </c>
      <c r="E220" s="122">
        <v>0</v>
      </c>
      <c r="F220" s="122">
        <v>0</v>
      </c>
      <c r="G220" s="122">
        <v>0</v>
      </c>
      <c r="H220" s="122">
        <v>0</v>
      </c>
      <c r="I220" s="122">
        <v>0</v>
      </c>
      <c r="J220" s="122">
        <v>0</v>
      </c>
      <c r="K220" s="122">
        <v>0</v>
      </c>
      <c r="L220" s="122">
        <v>0</v>
      </c>
      <c r="M220" s="122">
        <v>0</v>
      </c>
      <c r="N220" s="122">
        <v>1.18E-4</v>
      </c>
      <c r="O220" s="122">
        <v>1.25E-4</v>
      </c>
      <c r="P220" s="122">
        <v>1.2E-4</v>
      </c>
      <c r="Q220" s="122">
        <v>1.2E-4</v>
      </c>
      <c r="R220" s="122">
        <v>8.1000000000000004E-5</v>
      </c>
      <c r="S220" s="122">
        <v>8.1000000000000004E-5</v>
      </c>
      <c r="T220" s="122">
        <v>8.1000000000000004E-5</v>
      </c>
      <c r="U220" s="122">
        <v>1.2999999999999999E-4</v>
      </c>
      <c r="V220" s="122">
        <v>1.2400000000000001E-4</v>
      </c>
      <c r="W220" s="122">
        <v>4.8000000000000001E-5</v>
      </c>
      <c r="X220" s="122">
        <v>4.8000000000000001E-5</v>
      </c>
      <c r="Y220" s="122">
        <v>4.8000000000000001E-5</v>
      </c>
      <c r="Z220" s="122">
        <v>1.2400000000000001E-4</v>
      </c>
      <c r="AA220" s="122">
        <v>1.2400000000000001E-4</v>
      </c>
      <c r="AB220" s="123">
        <v>0</v>
      </c>
      <c r="AC220" s="123">
        <v>0</v>
      </c>
      <c r="AD220" s="123">
        <v>0</v>
      </c>
      <c r="AE220" s="123">
        <v>0</v>
      </c>
      <c r="AF220" s="123">
        <v>0</v>
      </c>
      <c r="AG220" s="123">
        <v>0</v>
      </c>
      <c r="AH220" s="123">
        <v>0</v>
      </c>
      <c r="AI220" s="123">
        <v>0</v>
      </c>
      <c r="AJ220" s="123">
        <v>0</v>
      </c>
      <c r="AK220" s="123">
        <v>0</v>
      </c>
      <c r="AL220" s="123">
        <v>0</v>
      </c>
      <c r="AM220" s="123">
        <v>8.5988999999999996E-2</v>
      </c>
      <c r="AN220" s="123">
        <v>9.1050000000000006E-2</v>
      </c>
      <c r="AO220" s="123">
        <v>8.72E-2</v>
      </c>
      <c r="AP220" s="123">
        <v>8.7381E-2</v>
      </c>
      <c r="AQ220" s="123">
        <v>5.9200000000000003E-2</v>
      </c>
      <c r="AR220" s="123">
        <v>5.9200000000000003E-2</v>
      </c>
      <c r="AS220" s="123">
        <v>5.9200000000000003E-2</v>
      </c>
      <c r="AT220" s="123">
        <v>9.4200000000000006E-2</v>
      </c>
      <c r="AU220" s="123">
        <v>0.09</v>
      </c>
      <c r="AV220" s="123">
        <v>3.5000000000000003E-2</v>
      </c>
      <c r="AW220" s="123">
        <v>3.5000000000000003E-2</v>
      </c>
      <c r="AX220" s="123">
        <v>3.5000000000000003E-2</v>
      </c>
      <c r="AY220" s="123">
        <v>0.09</v>
      </c>
      <c r="AZ220" s="123">
        <v>0.09</v>
      </c>
      <c r="BA220" s="124">
        <v>0</v>
      </c>
      <c r="BB220" s="124">
        <v>0</v>
      </c>
      <c r="BC220" s="124">
        <v>0</v>
      </c>
      <c r="BD220" s="124">
        <v>0</v>
      </c>
      <c r="BE220" s="124">
        <v>0</v>
      </c>
      <c r="BF220" s="124">
        <v>0</v>
      </c>
      <c r="BG220" s="124">
        <v>0</v>
      </c>
      <c r="BH220" s="124">
        <v>0</v>
      </c>
      <c r="BI220" s="124">
        <v>0</v>
      </c>
      <c r="BJ220" s="124">
        <v>0</v>
      </c>
      <c r="BK220" s="127">
        <v>-8.5988999999999996E-2</v>
      </c>
      <c r="BL220" s="127">
        <v>-5.0610000000000004E-3</v>
      </c>
      <c r="BM220" s="128">
        <v>3.8500000000000001E-3</v>
      </c>
      <c r="BN220" s="127">
        <v>-1.8100000000000001E-4</v>
      </c>
      <c r="BO220" s="128">
        <v>2.8181000000000001E-2</v>
      </c>
      <c r="BP220" s="124">
        <v>0</v>
      </c>
      <c r="BQ220" s="124">
        <v>0</v>
      </c>
      <c r="BR220" s="127">
        <v>-3.5000000000000003E-2</v>
      </c>
      <c r="BS220" s="128">
        <v>4.1999999999999997E-3</v>
      </c>
      <c r="BT220" s="128">
        <v>5.5E-2</v>
      </c>
      <c r="BU220" s="124">
        <v>0</v>
      </c>
      <c r="BV220" s="124">
        <v>0</v>
      </c>
      <c r="BW220" s="127">
        <v>-5.5E-2</v>
      </c>
      <c r="BX220" s="124">
        <v>0</v>
      </c>
      <c r="BY220" s="124">
        <v>0</v>
      </c>
      <c r="BZ220" s="123">
        <v>0</v>
      </c>
      <c r="CA220" s="123">
        <v>0</v>
      </c>
      <c r="CB220" s="123">
        <v>0</v>
      </c>
      <c r="CC220" s="123">
        <v>0</v>
      </c>
      <c r="CD220" s="123">
        <v>0</v>
      </c>
      <c r="CE220" s="123">
        <v>0</v>
      </c>
      <c r="CF220" s="123">
        <v>0</v>
      </c>
      <c r="CG220" s="123">
        <v>0</v>
      </c>
      <c r="CH220" s="123">
        <v>0</v>
      </c>
      <c r="CI220" s="123">
        <v>0</v>
      </c>
      <c r="CJ220" s="123">
        <v>0</v>
      </c>
      <c r="CK220" s="123">
        <v>1.4372763399999999</v>
      </c>
      <c r="CL220" s="123">
        <v>1.62083949</v>
      </c>
      <c r="CM220" s="123">
        <v>1.60198386</v>
      </c>
      <c r="CN220" s="123">
        <v>1.42978743</v>
      </c>
      <c r="CO220" s="123">
        <v>0.87071383999999996</v>
      </c>
      <c r="CP220" s="123">
        <v>0.97406897999999997</v>
      </c>
      <c r="CQ220" s="123">
        <v>1.12580013</v>
      </c>
      <c r="CR220" s="123">
        <v>1.7057400700000001</v>
      </c>
      <c r="CS220" s="123">
        <v>1.62650925</v>
      </c>
      <c r="CT220" s="123">
        <v>0.66439616000000001</v>
      </c>
      <c r="CU220" s="123">
        <v>0.61528669999999996</v>
      </c>
      <c r="CV220" s="123">
        <v>0.59099131000000005</v>
      </c>
      <c r="CW220" s="123">
        <v>1.37826165</v>
      </c>
      <c r="CX220" s="123">
        <v>1.25079114</v>
      </c>
      <c r="CY220" s="125">
        <v>45869</v>
      </c>
      <c r="CZ220" s="125">
        <v>45869</v>
      </c>
      <c r="DA220" s="125">
        <v>45869</v>
      </c>
      <c r="DB220" s="125">
        <v>45869</v>
      </c>
      <c r="DC220" s="125">
        <v>45869</v>
      </c>
      <c r="DD220" s="125">
        <v>45869</v>
      </c>
      <c r="DE220" s="125">
        <v>45869</v>
      </c>
      <c r="DF220" s="125">
        <v>45869</v>
      </c>
      <c r="DG220" s="125">
        <v>45869</v>
      </c>
      <c r="DH220" s="125">
        <v>45869</v>
      </c>
      <c r="DI220" s="125">
        <v>45869</v>
      </c>
      <c r="DJ220" s="125">
        <v>45838</v>
      </c>
      <c r="DK220" s="125">
        <v>45808</v>
      </c>
      <c r="DL220" s="125">
        <v>45777</v>
      </c>
      <c r="DM220" s="125">
        <v>45747</v>
      </c>
      <c r="DN220" s="125">
        <v>45716</v>
      </c>
      <c r="DO220" s="125">
        <v>45688</v>
      </c>
      <c r="DP220" s="125">
        <v>45657</v>
      </c>
      <c r="DQ220" s="125">
        <v>45626</v>
      </c>
      <c r="DR220" s="125">
        <v>45596</v>
      </c>
      <c r="DS220" s="125">
        <v>45565</v>
      </c>
      <c r="DT220" s="125">
        <v>45535</v>
      </c>
      <c r="DU220" s="125">
        <v>45504</v>
      </c>
      <c r="DV220" s="125">
        <v>45473</v>
      </c>
      <c r="DW220" s="125">
        <v>45443</v>
      </c>
      <c r="DX220" s="126" t="s">
        <v>150</v>
      </c>
      <c r="DY220" s="126" t="s">
        <v>150</v>
      </c>
      <c r="DZ220" s="126" t="s">
        <v>150</v>
      </c>
      <c r="EA220" s="126" t="s">
        <v>150</v>
      </c>
      <c r="EB220" s="126" t="s">
        <v>150</v>
      </c>
      <c r="EC220" s="126" t="s">
        <v>150</v>
      </c>
      <c r="ED220" s="126" t="s">
        <v>150</v>
      </c>
      <c r="EE220" s="126" t="s">
        <v>150</v>
      </c>
      <c r="EF220" s="126" t="s">
        <v>150</v>
      </c>
      <c r="EG220" s="126" t="s">
        <v>150</v>
      </c>
      <c r="EH220" s="126" t="s">
        <v>150</v>
      </c>
      <c r="EI220" s="126" t="s">
        <v>150</v>
      </c>
      <c r="EJ220" s="126" t="s">
        <v>150</v>
      </c>
      <c r="EK220" s="126" t="s">
        <v>150</v>
      </c>
      <c r="EL220" s="126" t="s">
        <v>150</v>
      </c>
      <c r="EM220" s="126" t="s">
        <v>150</v>
      </c>
      <c r="EN220" s="126" t="s">
        <v>150</v>
      </c>
      <c r="EO220" s="126" t="s">
        <v>150</v>
      </c>
      <c r="EP220" s="126" t="s">
        <v>150</v>
      </c>
      <c r="EQ220" s="126" t="s">
        <v>150</v>
      </c>
      <c r="ER220" s="126" t="s">
        <v>150</v>
      </c>
      <c r="ES220" s="126" t="s">
        <v>150</v>
      </c>
      <c r="ET220" s="126" t="s">
        <v>150</v>
      </c>
      <c r="EU220" s="126" t="s">
        <v>150</v>
      </c>
      <c r="EV220" s="126" t="s">
        <v>150</v>
      </c>
      <c r="EW220" s="126" t="s">
        <v>151</v>
      </c>
      <c r="EX220" s="126" t="s">
        <v>152</v>
      </c>
      <c r="EY220" s="123">
        <v>118.02909751</v>
      </c>
      <c r="EZ220" s="126"/>
      <c r="FA220" s="126" t="s">
        <v>196</v>
      </c>
      <c r="FB220" s="126" t="s">
        <v>196</v>
      </c>
      <c r="FC220" s="126" t="s">
        <v>196</v>
      </c>
      <c r="FD220" s="126" t="s">
        <v>196</v>
      </c>
      <c r="FE220" s="126" t="s">
        <v>196</v>
      </c>
      <c r="FF220" s="126" t="s">
        <v>196</v>
      </c>
      <c r="FG220" s="126" t="s">
        <v>196</v>
      </c>
      <c r="FH220" s="126" t="s">
        <v>196</v>
      </c>
      <c r="FI220" s="126" t="s">
        <v>196</v>
      </c>
      <c r="FJ220" s="126" t="s">
        <v>196</v>
      </c>
      <c r="FK220" s="126" t="s">
        <v>196</v>
      </c>
      <c r="FL220" s="126" t="s">
        <v>196</v>
      </c>
      <c r="FM220" s="126" t="s">
        <v>196</v>
      </c>
      <c r="FN220" s="126" t="s">
        <v>196</v>
      </c>
      <c r="FO220" s="126" t="s">
        <v>196</v>
      </c>
      <c r="FP220" s="126" t="s">
        <v>196</v>
      </c>
      <c r="FQ220" s="126" t="s">
        <v>196</v>
      </c>
      <c r="FR220" s="126" t="s">
        <v>196</v>
      </c>
      <c r="FS220" s="126" t="s">
        <v>196</v>
      </c>
      <c r="FT220" s="126" t="s">
        <v>196</v>
      </c>
      <c r="FU220" s="126" t="s">
        <v>196</v>
      </c>
      <c r="FV220" s="126" t="s">
        <v>196</v>
      </c>
      <c r="FW220" s="126" t="s">
        <v>196</v>
      </c>
      <c r="FX220" s="126" t="s">
        <v>196</v>
      </c>
      <c r="FY220" s="126" t="s">
        <v>196</v>
      </c>
      <c r="FZ220" s="126" t="s">
        <v>154</v>
      </c>
      <c r="GA220" s="126" t="s">
        <v>146</v>
      </c>
    </row>
    <row r="221" spans="1:183" ht="14.25" customHeight="1">
      <c r="A221" s="121">
        <v>219</v>
      </c>
      <c r="B221" s="121" t="s">
        <v>224</v>
      </c>
      <c r="C221" s="122">
        <v>0</v>
      </c>
      <c r="D221" s="122">
        <v>0</v>
      </c>
      <c r="E221" s="122">
        <v>0</v>
      </c>
      <c r="F221" s="122">
        <v>0</v>
      </c>
      <c r="G221" s="122">
        <v>0</v>
      </c>
      <c r="H221" s="122">
        <v>0</v>
      </c>
      <c r="I221" s="122">
        <v>1.4300000000000001E-4</v>
      </c>
      <c r="J221" s="122">
        <v>1.4300000000000001E-4</v>
      </c>
      <c r="K221" s="122">
        <v>1.4300000000000001E-4</v>
      </c>
      <c r="L221" s="122">
        <v>0</v>
      </c>
      <c r="M221" s="122">
        <v>0</v>
      </c>
      <c r="N221" s="122">
        <v>0</v>
      </c>
      <c r="O221" s="122">
        <v>5.4600000000000004E-4</v>
      </c>
      <c r="P221" s="122">
        <v>5.4600000000000004E-4</v>
      </c>
      <c r="Q221" s="122">
        <v>5.4600000000000004E-4</v>
      </c>
      <c r="R221" s="122">
        <v>3.6000000000000001E-5</v>
      </c>
      <c r="S221" s="122">
        <v>3.6000000000000001E-5</v>
      </c>
      <c r="T221" s="122">
        <v>3.6000000000000001E-5</v>
      </c>
      <c r="U221" s="121"/>
      <c r="V221" s="121"/>
      <c r="W221" s="121"/>
      <c r="X221" s="121"/>
      <c r="Y221" s="121"/>
      <c r="Z221" s="121"/>
      <c r="AA221" s="121"/>
      <c r="AB221" s="123">
        <v>0</v>
      </c>
      <c r="AC221" s="123">
        <v>0</v>
      </c>
      <c r="AD221" s="123">
        <v>0</v>
      </c>
      <c r="AE221" s="123">
        <v>0</v>
      </c>
      <c r="AF221" s="123">
        <v>0</v>
      </c>
      <c r="AG221" s="123">
        <v>0</v>
      </c>
      <c r="AH221" s="123">
        <v>0.104</v>
      </c>
      <c r="AI221" s="123">
        <v>0.104</v>
      </c>
      <c r="AJ221" s="123">
        <v>0.104</v>
      </c>
      <c r="AK221" s="123">
        <v>0</v>
      </c>
      <c r="AL221" s="123">
        <v>0</v>
      </c>
      <c r="AM221" s="123">
        <v>0</v>
      </c>
      <c r="AN221" s="123">
        <v>0.39732800000000001</v>
      </c>
      <c r="AO221" s="123">
        <v>0.39732800000000001</v>
      </c>
      <c r="AP221" s="123">
        <v>0.39732800000000001</v>
      </c>
      <c r="AQ221" s="123">
        <v>2.5999000000000001E-2</v>
      </c>
      <c r="AR221" s="123">
        <v>2.5999000000000001E-2</v>
      </c>
      <c r="AS221" s="123">
        <v>2.5999000000000001E-2</v>
      </c>
      <c r="AT221" s="126"/>
      <c r="AU221" s="126"/>
      <c r="AV221" s="126"/>
      <c r="AW221" s="126"/>
      <c r="AX221" s="126"/>
      <c r="AY221" s="126"/>
      <c r="AZ221" s="126"/>
      <c r="BA221" s="124">
        <v>0</v>
      </c>
      <c r="BB221" s="124">
        <v>0</v>
      </c>
      <c r="BC221" s="124">
        <v>0</v>
      </c>
      <c r="BD221" s="124">
        <v>0</v>
      </c>
      <c r="BE221" s="124">
        <v>0</v>
      </c>
      <c r="BF221" s="127">
        <v>-0.104</v>
      </c>
      <c r="BG221" s="124">
        <v>0</v>
      </c>
      <c r="BH221" s="124">
        <v>0</v>
      </c>
      <c r="BI221" s="128">
        <v>0.104</v>
      </c>
      <c r="BJ221" s="124">
        <v>0</v>
      </c>
      <c r="BK221" s="124">
        <v>0</v>
      </c>
      <c r="BL221" s="127">
        <v>-0.39732800000000001</v>
      </c>
      <c r="BM221" s="124">
        <v>0</v>
      </c>
      <c r="BN221" s="124">
        <v>0</v>
      </c>
      <c r="BO221" s="128">
        <v>0.37132900000000002</v>
      </c>
      <c r="BP221" s="124">
        <v>0</v>
      </c>
      <c r="BQ221" s="124">
        <v>0</v>
      </c>
      <c r="BR221" s="128">
        <v>2.5999000000000001E-2</v>
      </c>
      <c r="BS221" s="126"/>
      <c r="BT221" s="126"/>
      <c r="BU221" s="126"/>
      <c r="BV221" s="126"/>
      <c r="BW221" s="126"/>
      <c r="BX221" s="126"/>
      <c r="BY221" s="126"/>
      <c r="BZ221" s="123">
        <v>0</v>
      </c>
      <c r="CA221" s="123">
        <v>0</v>
      </c>
      <c r="CB221" s="123">
        <v>0</v>
      </c>
      <c r="CC221" s="123">
        <v>0</v>
      </c>
      <c r="CD221" s="123">
        <v>0</v>
      </c>
      <c r="CE221" s="123">
        <v>0</v>
      </c>
      <c r="CF221" s="123">
        <v>1.5531858300000001</v>
      </c>
      <c r="CG221" s="123">
        <v>1.5531858300000001</v>
      </c>
      <c r="CH221" s="123">
        <v>1.5531858300000001</v>
      </c>
      <c r="CI221" s="123">
        <v>0</v>
      </c>
      <c r="CJ221" s="123">
        <v>0</v>
      </c>
      <c r="CK221" s="123">
        <v>0</v>
      </c>
      <c r="CL221" s="123">
        <v>6.5013513100000004</v>
      </c>
      <c r="CM221" s="123">
        <v>6.5013513100000004</v>
      </c>
      <c r="CN221" s="123">
        <v>6.5013513100000004</v>
      </c>
      <c r="CO221" s="123">
        <v>0.49442023000000002</v>
      </c>
      <c r="CP221" s="123">
        <v>0.49442023000000002</v>
      </c>
      <c r="CQ221" s="123">
        <v>0.49442023000000002</v>
      </c>
      <c r="CR221" s="126"/>
      <c r="CS221" s="126"/>
      <c r="CT221" s="126"/>
      <c r="CU221" s="126"/>
      <c r="CV221" s="126"/>
      <c r="CW221" s="126"/>
      <c r="CX221" s="126"/>
      <c r="CY221" s="125">
        <v>46022</v>
      </c>
      <c r="CZ221" s="125">
        <v>46022</v>
      </c>
      <c r="DA221" s="125">
        <v>46022</v>
      </c>
      <c r="DB221" s="125">
        <v>46022</v>
      </c>
      <c r="DC221" s="125">
        <v>46022</v>
      </c>
      <c r="DD221" s="125">
        <v>46022</v>
      </c>
      <c r="DE221" s="125">
        <v>45930</v>
      </c>
      <c r="DF221" s="125">
        <v>45930</v>
      </c>
      <c r="DG221" s="125">
        <v>45930</v>
      </c>
      <c r="DH221" s="125">
        <v>45838</v>
      </c>
      <c r="DI221" s="125">
        <v>45838</v>
      </c>
      <c r="DJ221" s="125">
        <v>45838</v>
      </c>
      <c r="DK221" s="125">
        <v>45747</v>
      </c>
      <c r="DL221" s="125">
        <v>45747</v>
      </c>
      <c r="DM221" s="125">
        <v>45747</v>
      </c>
      <c r="DN221" s="125">
        <v>45657</v>
      </c>
      <c r="DO221" s="125">
        <v>45657</v>
      </c>
      <c r="DP221" s="125">
        <v>45657</v>
      </c>
      <c r="DQ221" s="126"/>
      <c r="DR221" s="126"/>
      <c r="DS221" s="126"/>
      <c r="DT221" s="126"/>
      <c r="DU221" s="126"/>
      <c r="DV221" s="126"/>
      <c r="DW221" s="126"/>
      <c r="DX221" s="126" t="s">
        <v>150</v>
      </c>
      <c r="DY221" s="126" t="s">
        <v>150</v>
      </c>
      <c r="DZ221" s="126" t="s">
        <v>150</v>
      </c>
      <c r="EA221" s="126" t="s">
        <v>150</v>
      </c>
      <c r="EB221" s="126" t="s">
        <v>150</v>
      </c>
      <c r="EC221" s="126" t="s">
        <v>150</v>
      </c>
      <c r="ED221" s="126" t="s">
        <v>150</v>
      </c>
      <c r="EE221" s="126" t="s">
        <v>150</v>
      </c>
      <c r="EF221" s="126" t="s">
        <v>150</v>
      </c>
      <c r="EG221" s="126" t="s">
        <v>150</v>
      </c>
      <c r="EH221" s="126" t="s">
        <v>150</v>
      </c>
      <c r="EI221" s="126" t="s">
        <v>150</v>
      </c>
      <c r="EJ221" s="126" t="s">
        <v>150</v>
      </c>
      <c r="EK221" s="126" t="s">
        <v>150</v>
      </c>
      <c r="EL221" s="126" t="s">
        <v>150</v>
      </c>
      <c r="EM221" s="126" t="s">
        <v>150</v>
      </c>
      <c r="EN221" s="126" t="s">
        <v>150</v>
      </c>
      <c r="EO221" s="126" t="s">
        <v>150</v>
      </c>
      <c r="EP221" s="126"/>
      <c r="EQ221" s="126"/>
      <c r="ER221" s="126"/>
      <c r="ES221" s="126"/>
      <c r="ET221" s="126"/>
      <c r="EU221" s="126"/>
      <c r="EV221" s="126"/>
      <c r="EW221" s="126" t="s">
        <v>151</v>
      </c>
      <c r="EX221" s="126" t="s">
        <v>152</v>
      </c>
      <c r="EY221" s="123">
        <v>83986.001970529993</v>
      </c>
      <c r="EZ221" s="126" t="s">
        <v>178</v>
      </c>
      <c r="FA221" s="126" t="s">
        <v>157</v>
      </c>
      <c r="FB221" s="126" t="s">
        <v>157</v>
      </c>
      <c r="FC221" s="126" t="s">
        <v>157</v>
      </c>
      <c r="FD221" s="126" t="s">
        <v>157</v>
      </c>
      <c r="FE221" s="126" t="s">
        <v>157</v>
      </c>
      <c r="FF221" s="126" t="s">
        <v>157</v>
      </c>
      <c r="FG221" s="126" t="s">
        <v>157</v>
      </c>
      <c r="FH221" s="126" t="s">
        <v>157</v>
      </c>
      <c r="FI221" s="126" t="s">
        <v>157</v>
      </c>
      <c r="FJ221" s="126" t="s">
        <v>157</v>
      </c>
      <c r="FK221" s="126" t="s">
        <v>157</v>
      </c>
      <c r="FL221" s="126" t="s">
        <v>157</v>
      </c>
      <c r="FM221" s="126" t="s">
        <v>144</v>
      </c>
      <c r="FN221" s="126" t="s">
        <v>144</v>
      </c>
      <c r="FO221" s="126" t="s">
        <v>157</v>
      </c>
      <c r="FP221" s="126" t="s">
        <v>157</v>
      </c>
      <c r="FQ221" s="126" t="s">
        <v>157</v>
      </c>
      <c r="FR221" s="126" t="s">
        <v>157</v>
      </c>
      <c r="FS221" s="126"/>
      <c r="FT221" s="126"/>
      <c r="FU221" s="126"/>
      <c r="FV221" s="126"/>
      <c r="FW221" s="126"/>
      <c r="FX221" s="126"/>
      <c r="FY221" s="126"/>
      <c r="FZ221" s="126" t="s">
        <v>225</v>
      </c>
      <c r="GA221" s="126" t="s">
        <v>226</v>
      </c>
    </row>
    <row r="222" spans="1:183" ht="14.25" customHeight="1">
      <c r="A222" s="121">
        <v>220</v>
      </c>
      <c r="B222" s="121" t="s">
        <v>551</v>
      </c>
      <c r="C222" s="122">
        <v>0</v>
      </c>
      <c r="D222" s="122">
        <v>0</v>
      </c>
      <c r="E222" s="122">
        <v>0</v>
      </c>
      <c r="F222" s="122">
        <v>0</v>
      </c>
      <c r="G222" s="122">
        <v>0</v>
      </c>
      <c r="H222" s="122">
        <v>0</v>
      </c>
      <c r="I222" s="122">
        <v>0</v>
      </c>
      <c r="J222" s="122">
        <v>0</v>
      </c>
      <c r="K222" s="122">
        <v>0</v>
      </c>
      <c r="L222" s="122">
        <v>0</v>
      </c>
      <c r="M222" s="122">
        <v>0</v>
      </c>
      <c r="N222" s="122">
        <v>6.7000000000000002E-5</v>
      </c>
      <c r="O222" s="122">
        <v>1.5300000000000001E-4</v>
      </c>
      <c r="P222" s="122">
        <v>1.5300000000000001E-4</v>
      </c>
      <c r="Q222" s="122">
        <v>1.2899999999999999E-4</v>
      </c>
      <c r="R222" s="122">
        <v>1.2899999999999999E-4</v>
      </c>
      <c r="S222" s="122">
        <v>1.2899999999999999E-4</v>
      </c>
      <c r="T222" s="122">
        <v>1.2899999999999999E-4</v>
      </c>
      <c r="U222" s="122">
        <v>1.2899999999999999E-4</v>
      </c>
      <c r="V222" s="122">
        <v>1.2899999999999999E-4</v>
      </c>
      <c r="W222" s="122">
        <v>1.22E-4</v>
      </c>
      <c r="X222" s="121"/>
      <c r="Y222" s="121"/>
      <c r="Z222" s="121"/>
      <c r="AA222" s="121"/>
      <c r="AB222" s="123">
        <v>0</v>
      </c>
      <c r="AC222" s="123">
        <v>0</v>
      </c>
      <c r="AD222" s="123">
        <v>0</v>
      </c>
      <c r="AE222" s="123">
        <v>0</v>
      </c>
      <c r="AF222" s="123">
        <v>0</v>
      </c>
      <c r="AG222" s="123">
        <v>0</v>
      </c>
      <c r="AH222" s="123">
        <v>0</v>
      </c>
      <c r="AI222" s="123">
        <v>0</v>
      </c>
      <c r="AJ222" s="123">
        <v>0</v>
      </c>
      <c r="AK222" s="123">
        <v>0</v>
      </c>
      <c r="AL222" s="123">
        <v>0</v>
      </c>
      <c r="AM222" s="123">
        <v>4.8413999999999999E-2</v>
      </c>
      <c r="AN222" s="123">
        <v>0.11135399999999999</v>
      </c>
      <c r="AO222" s="123">
        <v>0.11135399999999999</v>
      </c>
      <c r="AP222" s="123">
        <v>9.3659000000000006E-2</v>
      </c>
      <c r="AQ222" s="123">
        <v>9.3659000000000006E-2</v>
      </c>
      <c r="AR222" s="123">
        <v>9.3659000000000006E-2</v>
      </c>
      <c r="AS222" s="123">
        <v>9.3659000000000006E-2</v>
      </c>
      <c r="AT222" s="123">
        <v>9.3659000000000006E-2</v>
      </c>
      <c r="AU222" s="123">
        <v>9.3659000000000006E-2</v>
      </c>
      <c r="AV222" s="123">
        <v>8.8624999999999995E-2</v>
      </c>
      <c r="AW222" s="126"/>
      <c r="AX222" s="126"/>
      <c r="AY222" s="126"/>
      <c r="AZ222" s="126"/>
      <c r="BA222" s="124">
        <v>0</v>
      </c>
      <c r="BB222" s="124">
        <v>0</v>
      </c>
      <c r="BC222" s="124">
        <v>0</v>
      </c>
      <c r="BD222" s="124">
        <v>0</v>
      </c>
      <c r="BE222" s="124">
        <v>0</v>
      </c>
      <c r="BF222" s="124">
        <v>0</v>
      </c>
      <c r="BG222" s="124">
        <v>0</v>
      </c>
      <c r="BH222" s="124">
        <v>0</v>
      </c>
      <c r="BI222" s="124">
        <v>0</v>
      </c>
      <c r="BJ222" s="124">
        <v>0</v>
      </c>
      <c r="BK222" s="127">
        <v>-4.8413999999999999E-2</v>
      </c>
      <c r="BL222" s="127">
        <v>-6.2939999999999996E-2</v>
      </c>
      <c r="BM222" s="124">
        <v>0</v>
      </c>
      <c r="BN222" s="128">
        <v>1.7694999999999999E-2</v>
      </c>
      <c r="BO222" s="124">
        <v>0</v>
      </c>
      <c r="BP222" s="124">
        <v>0</v>
      </c>
      <c r="BQ222" s="124">
        <v>0</v>
      </c>
      <c r="BR222" s="124">
        <v>0</v>
      </c>
      <c r="BS222" s="124">
        <v>0</v>
      </c>
      <c r="BT222" s="128">
        <v>5.0340000000000003E-3</v>
      </c>
      <c r="BU222" s="128">
        <v>8.8624999999999995E-2</v>
      </c>
      <c r="BV222" s="126"/>
      <c r="BW222" s="126"/>
      <c r="BX222" s="126"/>
      <c r="BY222" s="126"/>
      <c r="BZ222" s="123">
        <v>0</v>
      </c>
      <c r="CA222" s="123">
        <v>0</v>
      </c>
      <c r="CB222" s="123">
        <v>0</v>
      </c>
      <c r="CC222" s="123">
        <v>0</v>
      </c>
      <c r="CD222" s="123">
        <v>0</v>
      </c>
      <c r="CE222" s="123">
        <v>0</v>
      </c>
      <c r="CF222" s="123">
        <v>0</v>
      </c>
      <c r="CG222" s="123">
        <v>0</v>
      </c>
      <c r="CH222" s="123">
        <v>0</v>
      </c>
      <c r="CI222" s="123">
        <v>0</v>
      </c>
      <c r="CJ222" s="123">
        <v>0</v>
      </c>
      <c r="CK222" s="123">
        <v>0.80922324000000001</v>
      </c>
      <c r="CL222" s="123">
        <v>1.98228403</v>
      </c>
      <c r="CM222" s="123">
        <v>2.0457260399999999</v>
      </c>
      <c r="CN222" s="123">
        <v>1.53251234</v>
      </c>
      <c r="CO222" s="123">
        <v>1.37753696</v>
      </c>
      <c r="CP222" s="123">
        <v>1.54105282</v>
      </c>
      <c r="CQ222" s="123">
        <v>1.78110328</v>
      </c>
      <c r="CR222" s="123">
        <v>1.69594383</v>
      </c>
      <c r="CS222" s="123">
        <v>1.69263589</v>
      </c>
      <c r="CT222" s="123">
        <v>1.68234598</v>
      </c>
      <c r="CU222" s="126"/>
      <c r="CV222" s="126"/>
      <c r="CW222" s="126"/>
      <c r="CX222" s="126"/>
      <c r="CY222" s="125">
        <v>45869</v>
      </c>
      <c r="CZ222" s="125">
        <v>45869</v>
      </c>
      <c r="DA222" s="125">
        <v>45869</v>
      </c>
      <c r="DB222" s="125">
        <v>45869</v>
      </c>
      <c r="DC222" s="125">
        <v>45869</v>
      </c>
      <c r="DD222" s="125">
        <v>45869</v>
      </c>
      <c r="DE222" s="125">
        <v>45869</v>
      </c>
      <c r="DF222" s="125">
        <v>45869</v>
      </c>
      <c r="DG222" s="125">
        <v>45869</v>
      </c>
      <c r="DH222" s="125">
        <v>45869</v>
      </c>
      <c r="DI222" s="125">
        <v>45869</v>
      </c>
      <c r="DJ222" s="125">
        <v>45838</v>
      </c>
      <c r="DK222" s="125">
        <v>45808</v>
      </c>
      <c r="DL222" s="125">
        <v>45777</v>
      </c>
      <c r="DM222" s="125">
        <v>45747</v>
      </c>
      <c r="DN222" s="125">
        <v>45716</v>
      </c>
      <c r="DO222" s="125">
        <v>45688</v>
      </c>
      <c r="DP222" s="125">
        <v>45657</v>
      </c>
      <c r="DQ222" s="125">
        <v>45626</v>
      </c>
      <c r="DR222" s="125">
        <v>45596</v>
      </c>
      <c r="DS222" s="125">
        <v>45565</v>
      </c>
      <c r="DT222" s="126"/>
      <c r="DU222" s="126"/>
      <c r="DV222" s="126"/>
      <c r="DW222" s="126"/>
      <c r="DX222" s="126" t="s">
        <v>150</v>
      </c>
      <c r="DY222" s="126" t="s">
        <v>150</v>
      </c>
      <c r="DZ222" s="126" t="s">
        <v>150</v>
      </c>
      <c r="EA222" s="126" t="s">
        <v>150</v>
      </c>
      <c r="EB222" s="126" t="s">
        <v>150</v>
      </c>
      <c r="EC222" s="126" t="s">
        <v>150</v>
      </c>
      <c r="ED222" s="126" t="s">
        <v>150</v>
      </c>
      <c r="EE222" s="126" t="s">
        <v>150</v>
      </c>
      <c r="EF222" s="126" t="s">
        <v>150</v>
      </c>
      <c r="EG222" s="126" t="s">
        <v>150</v>
      </c>
      <c r="EH222" s="126" t="s">
        <v>150</v>
      </c>
      <c r="EI222" s="126" t="s">
        <v>150</v>
      </c>
      <c r="EJ222" s="126" t="s">
        <v>150</v>
      </c>
      <c r="EK222" s="126" t="s">
        <v>150</v>
      </c>
      <c r="EL222" s="126" t="s">
        <v>150</v>
      </c>
      <c r="EM222" s="126" t="s">
        <v>150</v>
      </c>
      <c r="EN222" s="126" t="s">
        <v>150</v>
      </c>
      <c r="EO222" s="126" t="s">
        <v>150</v>
      </c>
      <c r="EP222" s="126" t="s">
        <v>150</v>
      </c>
      <c r="EQ222" s="126" t="s">
        <v>150</v>
      </c>
      <c r="ER222" s="126" t="s">
        <v>150</v>
      </c>
      <c r="ES222" s="126"/>
      <c r="ET222" s="126"/>
      <c r="EU222" s="126"/>
      <c r="EV222" s="126"/>
      <c r="EW222" s="126" t="s">
        <v>151</v>
      </c>
      <c r="EX222" s="126" t="s">
        <v>173</v>
      </c>
      <c r="EY222" s="123">
        <v>16375.733813479999</v>
      </c>
      <c r="EZ222" s="126" t="s">
        <v>165</v>
      </c>
      <c r="FA222" s="126" t="s">
        <v>144</v>
      </c>
      <c r="FB222" s="126" t="s">
        <v>144</v>
      </c>
      <c r="FC222" s="126" t="s">
        <v>144</v>
      </c>
      <c r="FD222" s="126" t="s">
        <v>144</v>
      </c>
      <c r="FE222" s="126" t="s">
        <v>144</v>
      </c>
      <c r="FF222" s="126" t="s">
        <v>144</v>
      </c>
      <c r="FG222" s="126" t="s">
        <v>144</v>
      </c>
      <c r="FH222" s="126" t="s">
        <v>144</v>
      </c>
      <c r="FI222" s="126" t="s">
        <v>144</v>
      </c>
      <c r="FJ222" s="126" t="s">
        <v>144</v>
      </c>
      <c r="FK222" s="126" t="s">
        <v>144</v>
      </c>
      <c r="FL222" s="126" t="s">
        <v>144</v>
      </c>
      <c r="FM222" s="126" t="s">
        <v>144</v>
      </c>
      <c r="FN222" s="126" t="s">
        <v>144</v>
      </c>
      <c r="FO222" s="126" t="s">
        <v>144</v>
      </c>
      <c r="FP222" s="126" t="s">
        <v>144</v>
      </c>
      <c r="FQ222" s="126" t="s">
        <v>144</v>
      </c>
      <c r="FR222" s="126" t="s">
        <v>144</v>
      </c>
      <c r="FS222" s="126" t="s">
        <v>144</v>
      </c>
      <c r="FT222" s="126" t="s">
        <v>157</v>
      </c>
      <c r="FU222" s="126" t="s">
        <v>144</v>
      </c>
      <c r="FV222" s="126"/>
      <c r="FW222" s="126"/>
      <c r="FX222" s="126"/>
      <c r="FY222" s="126"/>
      <c r="FZ222" s="126" t="s">
        <v>222</v>
      </c>
      <c r="GA222" s="126" t="s">
        <v>222</v>
      </c>
    </row>
    <row r="223" spans="1:183" ht="14.25" customHeight="1">
      <c r="A223" s="121">
        <v>221</v>
      </c>
      <c r="B223" s="121" t="s">
        <v>552</v>
      </c>
      <c r="C223" s="122">
        <v>0</v>
      </c>
      <c r="D223" s="122">
        <v>0</v>
      </c>
      <c r="E223" s="122">
        <v>0</v>
      </c>
      <c r="F223" s="122">
        <v>0</v>
      </c>
      <c r="G223" s="122">
        <v>0</v>
      </c>
      <c r="H223" s="122">
        <v>0</v>
      </c>
      <c r="I223" s="122">
        <v>0</v>
      </c>
      <c r="J223" s="122">
        <v>0</v>
      </c>
      <c r="K223" s="122">
        <v>0</v>
      </c>
      <c r="L223" s="122">
        <v>0</v>
      </c>
      <c r="M223" s="122">
        <v>0</v>
      </c>
      <c r="N223" s="122">
        <v>0</v>
      </c>
      <c r="O223" s="122">
        <v>0</v>
      </c>
      <c r="P223" s="122">
        <v>0</v>
      </c>
      <c r="Q223" s="122">
        <v>0</v>
      </c>
      <c r="R223" s="122">
        <v>7.9999999999999996E-6</v>
      </c>
      <c r="S223" s="122">
        <v>7.9999999999999996E-6</v>
      </c>
      <c r="T223" s="122">
        <v>7.9999999999999996E-6</v>
      </c>
      <c r="U223" s="122">
        <v>9.0000000000000002E-6</v>
      </c>
      <c r="V223" s="122">
        <v>9.0000000000000002E-6</v>
      </c>
      <c r="W223" s="122">
        <v>3.0000000000000001E-5</v>
      </c>
      <c r="X223" s="122">
        <v>3.0000000000000001E-5</v>
      </c>
      <c r="Y223" s="122">
        <v>3.0000000000000001E-5</v>
      </c>
      <c r="Z223" s="122">
        <v>3.1000000000000001E-5</v>
      </c>
      <c r="AA223" s="122">
        <v>3.1000000000000001E-5</v>
      </c>
      <c r="AB223" s="123">
        <v>0</v>
      </c>
      <c r="AC223" s="123">
        <v>0</v>
      </c>
      <c r="AD223" s="123">
        <v>0</v>
      </c>
      <c r="AE223" s="123">
        <v>0</v>
      </c>
      <c r="AF223" s="123">
        <v>0</v>
      </c>
      <c r="AG223" s="123">
        <v>0</v>
      </c>
      <c r="AH223" s="123">
        <v>0</v>
      </c>
      <c r="AI223" s="123">
        <v>0</v>
      </c>
      <c r="AJ223" s="123">
        <v>0</v>
      </c>
      <c r="AK223" s="123">
        <v>0</v>
      </c>
      <c r="AL223" s="123">
        <v>0</v>
      </c>
      <c r="AM223" s="123">
        <v>0</v>
      </c>
      <c r="AN223" s="123">
        <v>0</v>
      </c>
      <c r="AO223" s="123">
        <v>0</v>
      </c>
      <c r="AP223" s="123">
        <v>0</v>
      </c>
      <c r="AQ223" s="123">
        <v>6.0330000000000002E-3</v>
      </c>
      <c r="AR223" s="123">
        <v>6.0330000000000002E-3</v>
      </c>
      <c r="AS223" s="123">
        <v>6.0330000000000002E-3</v>
      </c>
      <c r="AT223" s="123">
        <v>6.1970000000000003E-3</v>
      </c>
      <c r="AU223" s="123">
        <v>6.2950000000000002E-3</v>
      </c>
      <c r="AV223" s="123">
        <v>2.2023999999999998E-2</v>
      </c>
      <c r="AW223" s="123">
        <v>2.2023999999999998E-2</v>
      </c>
      <c r="AX223" s="123">
        <v>2.2023999999999998E-2</v>
      </c>
      <c r="AY223" s="123">
        <v>2.2509999999999999E-2</v>
      </c>
      <c r="AZ223" s="123">
        <v>2.2193000000000001E-2</v>
      </c>
      <c r="BA223" s="124">
        <v>0</v>
      </c>
      <c r="BB223" s="124">
        <v>0</v>
      </c>
      <c r="BC223" s="124">
        <v>0</v>
      </c>
      <c r="BD223" s="124">
        <v>0</v>
      </c>
      <c r="BE223" s="124">
        <v>0</v>
      </c>
      <c r="BF223" s="124">
        <v>0</v>
      </c>
      <c r="BG223" s="124">
        <v>0</v>
      </c>
      <c r="BH223" s="124">
        <v>0</v>
      </c>
      <c r="BI223" s="124">
        <v>0</v>
      </c>
      <c r="BJ223" s="124">
        <v>0</v>
      </c>
      <c r="BK223" s="124">
        <v>0</v>
      </c>
      <c r="BL223" s="124">
        <v>0</v>
      </c>
      <c r="BM223" s="124">
        <v>0</v>
      </c>
      <c r="BN223" s="124">
        <v>0</v>
      </c>
      <c r="BO223" s="127">
        <v>-6.0330000000000002E-3</v>
      </c>
      <c r="BP223" s="124">
        <v>0</v>
      </c>
      <c r="BQ223" s="124">
        <v>0</v>
      </c>
      <c r="BR223" s="127">
        <v>-1.64E-4</v>
      </c>
      <c r="BS223" s="127">
        <v>-9.7999999999999997E-5</v>
      </c>
      <c r="BT223" s="127">
        <v>-1.5729E-2</v>
      </c>
      <c r="BU223" s="124">
        <v>0</v>
      </c>
      <c r="BV223" s="124">
        <v>0</v>
      </c>
      <c r="BW223" s="127">
        <v>-4.86E-4</v>
      </c>
      <c r="BX223" s="128">
        <v>3.1700000000000001E-4</v>
      </c>
      <c r="BY223" s="124">
        <v>0</v>
      </c>
      <c r="BZ223" s="123">
        <v>0</v>
      </c>
      <c r="CA223" s="123">
        <v>0</v>
      </c>
      <c r="CB223" s="123">
        <v>0</v>
      </c>
      <c r="CC223" s="123">
        <v>0</v>
      </c>
      <c r="CD223" s="123">
        <v>0</v>
      </c>
      <c r="CE223" s="123">
        <v>0</v>
      </c>
      <c r="CF223" s="123">
        <v>0</v>
      </c>
      <c r="CG223" s="123">
        <v>0</v>
      </c>
      <c r="CH223" s="123">
        <v>0</v>
      </c>
      <c r="CI223" s="123">
        <v>0</v>
      </c>
      <c r="CJ223" s="123">
        <v>0</v>
      </c>
      <c r="CK223" s="123">
        <v>0</v>
      </c>
      <c r="CL223" s="123">
        <v>0</v>
      </c>
      <c r="CM223" s="123">
        <v>0</v>
      </c>
      <c r="CN223" s="123">
        <v>0</v>
      </c>
      <c r="CO223" s="123">
        <v>8.8733389999999995E-2</v>
      </c>
      <c r="CP223" s="123">
        <v>9.9266190000000004E-2</v>
      </c>
      <c r="CQ223" s="123">
        <v>0.11472892</v>
      </c>
      <c r="CR223" s="123">
        <v>0.11221307</v>
      </c>
      <c r="CS223" s="123">
        <v>0.11376529000000001</v>
      </c>
      <c r="CT223" s="123">
        <v>0.38717354999999998</v>
      </c>
      <c r="CU223" s="123">
        <v>0.38717354999999998</v>
      </c>
      <c r="CV223" s="123">
        <v>0.37188549999999998</v>
      </c>
      <c r="CW223" s="123">
        <v>0.34471855000000001</v>
      </c>
      <c r="CX223" s="123">
        <v>0.30843120000000002</v>
      </c>
      <c r="CY223" s="125">
        <v>45747</v>
      </c>
      <c r="CZ223" s="125">
        <v>45747</v>
      </c>
      <c r="DA223" s="125">
        <v>45747</v>
      </c>
      <c r="DB223" s="125">
        <v>45747</v>
      </c>
      <c r="DC223" s="125">
        <v>45747</v>
      </c>
      <c r="DD223" s="125">
        <v>45747</v>
      </c>
      <c r="DE223" s="125">
        <v>45747</v>
      </c>
      <c r="DF223" s="125">
        <v>45747</v>
      </c>
      <c r="DG223" s="125">
        <v>45747</v>
      </c>
      <c r="DH223" s="125">
        <v>45747</v>
      </c>
      <c r="DI223" s="125">
        <v>45747</v>
      </c>
      <c r="DJ223" s="125">
        <v>45747</v>
      </c>
      <c r="DK223" s="125">
        <v>45747</v>
      </c>
      <c r="DL223" s="125">
        <v>45747</v>
      </c>
      <c r="DM223" s="125">
        <v>45747</v>
      </c>
      <c r="DN223" s="125">
        <v>45716</v>
      </c>
      <c r="DO223" s="125">
        <v>45688</v>
      </c>
      <c r="DP223" s="125">
        <v>45657</v>
      </c>
      <c r="DQ223" s="125">
        <v>45626</v>
      </c>
      <c r="DR223" s="125">
        <v>45596</v>
      </c>
      <c r="DS223" s="125">
        <v>45535</v>
      </c>
      <c r="DT223" s="125">
        <v>45535</v>
      </c>
      <c r="DU223" s="125">
        <v>45504</v>
      </c>
      <c r="DV223" s="125">
        <v>45473</v>
      </c>
      <c r="DW223" s="125">
        <v>45443</v>
      </c>
      <c r="DX223" s="126" t="s">
        <v>150</v>
      </c>
      <c r="DY223" s="126" t="s">
        <v>150</v>
      </c>
      <c r="DZ223" s="126" t="s">
        <v>150</v>
      </c>
      <c r="EA223" s="126" t="s">
        <v>150</v>
      </c>
      <c r="EB223" s="126" t="s">
        <v>150</v>
      </c>
      <c r="EC223" s="126" t="s">
        <v>150</v>
      </c>
      <c r="ED223" s="126" t="s">
        <v>150</v>
      </c>
      <c r="EE223" s="126" t="s">
        <v>150</v>
      </c>
      <c r="EF223" s="126" t="s">
        <v>150</v>
      </c>
      <c r="EG223" s="126" t="s">
        <v>150</v>
      </c>
      <c r="EH223" s="126" t="s">
        <v>150</v>
      </c>
      <c r="EI223" s="126" t="s">
        <v>150</v>
      </c>
      <c r="EJ223" s="126" t="s">
        <v>150</v>
      </c>
      <c r="EK223" s="126" t="s">
        <v>150</v>
      </c>
      <c r="EL223" s="126" t="s">
        <v>150</v>
      </c>
      <c r="EM223" s="126" t="s">
        <v>150</v>
      </c>
      <c r="EN223" s="126" t="s">
        <v>150</v>
      </c>
      <c r="EO223" s="126" t="s">
        <v>150</v>
      </c>
      <c r="EP223" s="126" t="s">
        <v>150</v>
      </c>
      <c r="EQ223" s="126" t="s">
        <v>150</v>
      </c>
      <c r="ER223" s="126" t="s">
        <v>150</v>
      </c>
      <c r="ES223" s="126" t="s">
        <v>150</v>
      </c>
      <c r="ET223" s="126" t="s">
        <v>150</v>
      </c>
      <c r="EU223" s="126" t="s">
        <v>150</v>
      </c>
      <c r="EV223" s="126" t="s">
        <v>150</v>
      </c>
      <c r="EW223" s="126" t="s">
        <v>151</v>
      </c>
      <c r="EX223" s="126" t="s">
        <v>553</v>
      </c>
      <c r="EY223" s="123">
        <v>641.25509782999995</v>
      </c>
      <c r="EZ223" s="126" t="s">
        <v>312</v>
      </c>
      <c r="FA223" s="126" t="s">
        <v>157</v>
      </c>
      <c r="FB223" s="126" t="s">
        <v>157</v>
      </c>
      <c r="FC223" s="126" t="s">
        <v>157</v>
      </c>
      <c r="FD223" s="126" t="s">
        <v>157</v>
      </c>
      <c r="FE223" s="126" t="s">
        <v>157</v>
      </c>
      <c r="FF223" s="126" t="s">
        <v>157</v>
      </c>
      <c r="FG223" s="126" t="s">
        <v>157</v>
      </c>
      <c r="FH223" s="126" t="s">
        <v>157</v>
      </c>
      <c r="FI223" s="126" t="s">
        <v>196</v>
      </c>
      <c r="FJ223" s="126" t="s">
        <v>196</v>
      </c>
      <c r="FK223" s="126" t="s">
        <v>196</v>
      </c>
      <c r="FL223" s="126" t="s">
        <v>157</v>
      </c>
      <c r="FM223" s="126" t="s">
        <v>157</v>
      </c>
      <c r="FN223" s="126" t="s">
        <v>157</v>
      </c>
      <c r="FO223" s="126" t="s">
        <v>157</v>
      </c>
      <c r="FP223" s="126" t="s">
        <v>144</v>
      </c>
      <c r="FQ223" s="126" t="s">
        <v>144</v>
      </c>
      <c r="FR223" s="126" t="s">
        <v>144</v>
      </c>
      <c r="FS223" s="126" t="s">
        <v>144</v>
      </c>
      <c r="FT223" s="126" t="s">
        <v>144</v>
      </c>
      <c r="FU223" s="126" t="s">
        <v>144</v>
      </c>
      <c r="FV223" s="126" t="s">
        <v>144</v>
      </c>
      <c r="FW223" s="126" t="s">
        <v>144</v>
      </c>
      <c r="FX223" s="126" t="s">
        <v>144</v>
      </c>
      <c r="FY223" s="126" t="s">
        <v>144</v>
      </c>
      <c r="FZ223" s="126" t="s">
        <v>554</v>
      </c>
      <c r="GA223" s="126" t="s">
        <v>212</v>
      </c>
    </row>
    <row r="224" spans="1:183" ht="14.25" customHeight="1">
      <c r="A224" s="121">
        <v>222</v>
      </c>
      <c r="B224" s="121" t="s">
        <v>349</v>
      </c>
      <c r="C224" s="122">
        <v>0</v>
      </c>
      <c r="D224" s="122">
        <v>0</v>
      </c>
      <c r="E224" s="122">
        <v>0</v>
      </c>
      <c r="F224" s="122">
        <v>0</v>
      </c>
      <c r="G224" s="122">
        <v>0</v>
      </c>
      <c r="H224" s="122">
        <v>3.9999999999999998E-6</v>
      </c>
      <c r="I224" s="122">
        <v>2.9E-5</v>
      </c>
      <c r="J224" s="122">
        <v>2.0999999999999999E-5</v>
      </c>
      <c r="K224" s="122">
        <v>1.9799999999999999E-4</v>
      </c>
      <c r="L224" s="122">
        <v>3.5599999999999998E-4</v>
      </c>
      <c r="M224" s="122">
        <v>3.6400000000000001E-4</v>
      </c>
      <c r="N224" s="122">
        <v>3.8200000000000002E-4</v>
      </c>
      <c r="O224" s="122">
        <v>3.3599999999999998E-4</v>
      </c>
      <c r="P224" s="122">
        <v>3.3599999999999998E-4</v>
      </c>
      <c r="Q224" s="122">
        <v>2.4600000000000002E-4</v>
      </c>
      <c r="R224" s="122">
        <v>8.8999999999999995E-5</v>
      </c>
      <c r="S224" s="122">
        <v>8.8999999999999995E-5</v>
      </c>
      <c r="T224" s="122">
        <v>8.8999999999999995E-5</v>
      </c>
      <c r="U224" s="122">
        <v>8.8999999999999995E-5</v>
      </c>
      <c r="V224" s="122">
        <v>8.8999999999999995E-5</v>
      </c>
      <c r="W224" s="122">
        <v>8.8999999999999995E-5</v>
      </c>
      <c r="X224" s="122">
        <v>8.8999999999999995E-5</v>
      </c>
      <c r="Y224" s="121"/>
      <c r="Z224" s="121"/>
      <c r="AA224" s="121"/>
      <c r="AB224" s="123">
        <v>0</v>
      </c>
      <c r="AC224" s="123">
        <v>0</v>
      </c>
      <c r="AD224" s="123">
        <v>0</v>
      </c>
      <c r="AE224" s="123">
        <v>0</v>
      </c>
      <c r="AF224" s="123">
        <v>0</v>
      </c>
      <c r="AG224" s="123">
        <v>3.0720000000000001E-3</v>
      </c>
      <c r="AH224" s="123">
        <v>2.1291999999999998E-2</v>
      </c>
      <c r="AI224" s="123">
        <v>1.5492000000000001E-2</v>
      </c>
      <c r="AJ224" s="123">
        <v>0.143982</v>
      </c>
      <c r="AK224" s="123">
        <v>0.25904300000000002</v>
      </c>
      <c r="AL224" s="123">
        <v>0.26474300000000001</v>
      </c>
      <c r="AM224" s="123">
        <v>0.27812999999999999</v>
      </c>
      <c r="AN224" s="123">
        <v>0.24438699999999999</v>
      </c>
      <c r="AO224" s="123">
        <v>0.24438699999999999</v>
      </c>
      <c r="AP224" s="123">
        <v>0.17910999999999999</v>
      </c>
      <c r="AQ224" s="123">
        <v>6.4391000000000004E-2</v>
      </c>
      <c r="AR224" s="123">
        <v>6.4391000000000004E-2</v>
      </c>
      <c r="AS224" s="123">
        <v>6.4391000000000004E-2</v>
      </c>
      <c r="AT224" s="123">
        <v>6.4391000000000004E-2</v>
      </c>
      <c r="AU224" s="123">
        <v>6.4391000000000004E-2</v>
      </c>
      <c r="AV224" s="123">
        <v>6.4391000000000004E-2</v>
      </c>
      <c r="AW224" s="123">
        <v>6.4391000000000004E-2</v>
      </c>
      <c r="AX224" s="126"/>
      <c r="AY224" s="126"/>
      <c r="AZ224" s="126"/>
      <c r="BA224" s="124">
        <v>0</v>
      </c>
      <c r="BB224" s="124">
        <v>0</v>
      </c>
      <c r="BC224" s="124">
        <v>0</v>
      </c>
      <c r="BD224" s="124">
        <v>0</v>
      </c>
      <c r="BE224" s="127">
        <v>-3.0720000000000001E-3</v>
      </c>
      <c r="BF224" s="127">
        <v>-1.822E-2</v>
      </c>
      <c r="BG224" s="128">
        <v>5.7999999999999996E-3</v>
      </c>
      <c r="BH224" s="127">
        <v>-0.12848999999999999</v>
      </c>
      <c r="BI224" s="127">
        <v>-0.115061</v>
      </c>
      <c r="BJ224" s="127">
        <v>-5.7000000000000002E-3</v>
      </c>
      <c r="BK224" s="127">
        <v>-1.3387E-2</v>
      </c>
      <c r="BL224" s="128">
        <v>3.3743000000000002E-2</v>
      </c>
      <c r="BM224" s="124">
        <v>0</v>
      </c>
      <c r="BN224" s="128">
        <v>6.5277000000000002E-2</v>
      </c>
      <c r="BO224" s="128">
        <v>0.114719</v>
      </c>
      <c r="BP224" s="124">
        <v>0</v>
      </c>
      <c r="BQ224" s="124">
        <v>0</v>
      </c>
      <c r="BR224" s="124">
        <v>0</v>
      </c>
      <c r="BS224" s="124">
        <v>0</v>
      </c>
      <c r="BT224" s="124">
        <v>0</v>
      </c>
      <c r="BU224" s="124">
        <v>0</v>
      </c>
      <c r="BV224" s="128">
        <v>6.4391000000000004E-2</v>
      </c>
      <c r="BW224" s="126"/>
      <c r="BX224" s="126"/>
      <c r="BY224" s="126"/>
      <c r="BZ224" s="123">
        <v>0</v>
      </c>
      <c r="CA224" s="123">
        <v>0</v>
      </c>
      <c r="CB224" s="123">
        <v>0</v>
      </c>
      <c r="CC224" s="123">
        <v>0</v>
      </c>
      <c r="CD224" s="123">
        <v>0</v>
      </c>
      <c r="CE224" s="123">
        <v>4.9416109999999999E-2</v>
      </c>
      <c r="CF224" s="123">
        <v>0.34593393</v>
      </c>
      <c r="CG224" s="123">
        <v>0.25027084999999999</v>
      </c>
      <c r="CH224" s="123">
        <v>2.1502961699999998</v>
      </c>
      <c r="CI224" s="123">
        <v>3.8785003900000001</v>
      </c>
      <c r="CJ224" s="123">
        <v>4.0474614799999999</v>
      </c>
      <c r="CK224" s="123">
        <v>4.6488465899999998</v>
      </c>
      <c r="CL224" s="123">
        <v>4.3504898499999998</v>
      </c>
      <c r="CM224" s="123">
        <v>4.4897251100000002</v>
      </c>
      <c r="CN224" s="123">
        <v>2.9307197899999999</v>
      </c>
      <c r="CO224" s="123">
        <v>0.94706309</v>
      </c>
      <c r="CP224" s="123">
        <v>1.0594810100000001</v>
      </c>
      <c r="CQ224" s="123">
        <v>1.2245168200000001</v>
      </c>
      <c r="CR224" s="123">
        <v>1.1659693099999999</v>
      </c>
      <c r="CS224" s="123">
        <v>1.1636950800000001</v>
      </c>
      <c r="CT224" s="123">
        <v>1.22231808</v>
      </c>
      <c r="CU224" s="123">
        <v>1.1319693200000001</v>
      </c>
      <c r="CV224" s="126"/>
      <c r="CW224" s="126"/>
      <c r="CX224" s="126"/>
      <c r="CY224" s="125">
        <v>46053</v>
      </c>
      <c r="CZ224" s="125">
        <v>46053</v>
      </c>
      <c r="DA224" s="125">
        <v>46053</v>
      </c>
      <c r="DB224" s="125">
        <v>46053</v>
      </c>
      <c r="DC224" s="125">
        <v>46053</v>
      </c>
      <c r="DD224" s="125">
        <v>46022</v>
      </c>
      <c r="DE224" s="125">
        <v>45991</v>
      </c>
      <c r="DF224" s="125">
        <v>45961</v>
      </c>
      <c r="DG224" s="125">
        <v>45930</v>
      </c>
      <c r="DH224" s="125">
        <v>45900</v>
      </c>
      <c r="DI224" s="125">
        <v>45869</v>
      </c>
      <c r="DJ224" s="125">
        <v>45838</v>
      </c>
      <c r="DK224" s="125">
        <v>45808</v>
      </c>
      <c r="DL224" s="125">
        <v>45777</v>
      </c>
      <c r="DM224" s="125">
        <v>45747</v>
      </c>
      <c r="DN224" s="125">
        <v>45716</v>
      </c>
      <c r="DO224" s="125">
        <v>45688</v>
      </c>
      <c r="DP224" s="125">
        <v>45657</v>
      </c>
      <c r="DQ224" s="125">
        <v>45626</v>
      </c>
      <c r="DR224" s="125">
        <v>45596</v>
      </c>
      <c r="DS224" s="125">
        <v>45565</v>
      </c>
      <c r="DT224" s="125">
        <v>45535</v>
      </c>
      <c r="DU224" s="126"/>
      <c r="DV224" s="126"/>
      <c r="DW224" s="126"/>
      <c r="DX224" s="126" t="s">
        <v>150</v>
      </c>
      <c r="DY224" s="126" t="s">
        <v>150</v>
      </c>
      <c r="DZ224" s="126" t="s">
        <v>150</v>
      </c>
      <c r="EA224" s="126" t="s">
        <v>150</v>
      </c>
      <c r="EB224" s="126" t="s">
        <v>150</v>
      </c>
      <c r="EC224" s="126" t="s">
        <v>150</v>
      </c>
      <c r="ED224" s="126" t="s">
        <v>150</v>
      </c>
      <c r="EE224" s="126" t="s">
        <v>150</v>
      </c>
      <c r="EF224" s="126" t="s">
        <v>150</v>
      </c>
      <c r="EG224" s="126" t="s">
        <v>150</v>
      </c>
      <c r="EH224" s="126" t="s">
        <v>150</v>
      </c>
      <c r="EI224" s="126" t="s">
        <v>150</v>
      </c>
      <c r="EJ224" s="126" t="s">
        <v>150</v>
      </c>
      <c r="EK224" s="126" t="s">
        <v>150</v>
      </c>
      <c r="EL224" s="126" t="s">
        <v>150</v>
      </c>
      <c r="EM224" s="126" t="s">
        <v>150</v>
      </c>
      <c r="EN224" s="126" t="s">
        <v>150</v>
      </c>
      <c r="EO224" s="126" t="s">
        <v>150</v>
      </c>
      <c r="EP224" s="126" t="s">
        <v>150</v>
      </c>
      <c r="EQ224" s="126" t="s">
        <v>150</v>
      </c>
      <c r="ER224" s="126" t="s">
        <v>150</v>
      </c>
      <c r="ES224" s="126" t="s">
        <v>150</v>
      </c>
      <c r="ET224" s="126"/>
      <c r="EU224" s="126"/>
      <c r="EV224" s="126"/>
      <c r="EW224" s="126" t="s">
        <v>151</v>
      </c>
      <c r="EX224" s="126" t="s">
        <v>173</v>
      </c>
      <c r="EY224" s="123">
        <v>118866.9170933</v>
      </c>
      <c r="EZ224" s="126"/>
      <c r="FA224" s="126" t="s">
        <v>144</v>
      </c>
      <c r="FB224" s="126" t="s">
        <v>144</v>
      </c>
      <c r="FC224" s="126" t="s">
        <v>144</v>
      </c>
      <c r="FD224" s="126" t="s">
        <v>144</v>
      </c>
      <c r="FE224" s="126" t="s">
        <v>144</v>
      </c>
      <c r="FF224" s="126" t="s">
        <v>144</v>
      </c>
      <c r="FG224" s="126" t="s">
        <v>144</v>
      </c>
      <c r="FH224" s="126" t="s">
        <v>144</v>
      </c>
      <c r="FI224" s="126" t="s">
        <v>144</v>
      </c>
      <c r="FJ224" s="126" t="s">
        <v>144</v>
      </c>
      <c r="FK224" s="126" t="s">
        <v>144</v>
      </c>
      <c r="FL224" s="126" t="s">
        <v>144</v>
      </c>
      <c r="FM224" s="126" t="s">
        <v>144</v>
      </c>
      <c r="FN224" s="126" t="s">
        <v>144</v>
      </c>
      <c r="FO224" s="126" t="s">
        <v>144</v>
      </c>
      <c r="FP224" s="126" t="s">
        <v>144</v>
      </c>
      <c r="FQ224" s="126" t="s">
        <v>144</v>
      </c>
      <c r="FR224" s="126" t="s">
        <v>144</v>
      </c>
      <c r="FS224" s="126" t="s">
        <v>144</v>
      </c>
      <c r="FT224" s="126" t="s">
        <v>144</v>
      </c>
      <c r="FU224" s="126" t="s">
        <v>144</v>
      </c>
      <c r="FV224" s="126" t="s">
        <v>144</v>
      </c>
      <c r="FW224" s="126"/>
      <c r="FX224" s="126"/>
      <c r="FY224" s="126"/>
      <c r="FZ224" s="126" t="s">
        <v>350</v>
      </c>
      <c r="GA224" s="126" t="s">
        <v>163</v>
      </c>
    </row>
    <row r="225" spans="1:183" ht="14.25" customHeight="1">
      <c r="A225" s="121">
        <v>223</v>
      </c>
      <c r="B225" s="121" t="s">
        <v>555</v>
      </c>
      <c r="C225" s="122">
        <v>0</v>
      </c>
      <c r="D225" s="122">
        <v>0</v>
      </c>
      <c r="E225" s="122">
        <v>0</v>
      </c>
      <c r="F225" s="122">
        <v>0</v>
      </c>
      <c r="G225" s="122">
        <v>0</v>
      </c>
      <c r="H225" s="122">
        <v>0</v>
      </c>
      <c r="I225" s="122">
        <v>0</v>
      </c>
      <c r="J225" s="122">
        <v>0</v>
      </c>
      <c r="K225" s="122">
        <v>0</v>
      </c>
      <c r="L225" s="122">
        <v>0</v>
      </c>
      <c r="M225" s="122">
        <v>0</v>
      </c>
      <c r="N225" s="122">
        <v>0</v>
      </c>
      <c r="O225" s="122">
        <v>0</v>
      </c>
      <c r="P225" s="122">
        <v>0</v>
      </c>
      <c r="Q225" s="122">
        <v>0</v>
      </c>
      <c r="R225" s="122">
        <v>9.0000000000000002E-6</v>
      </c>
      <c r="S225" s="122">
        <v>9.0000000000000002E-6</v>
      </c>
      <c r="T225" s="122">
        <v>9.0000000000000002E-6</v>
      </c>
      <c r="U225" s="122">
        <v>0</v>
      </c>
      <c r="V225" s="122">
        <v>0</v>
      </c>
      <c r="W225" s="122">
        <v>0</v>
      </c>
      <c r="X225" s="122">
        <v>0</v>
      </c>
      <c r="Y225" s="122">
        <v>0</v>
      </c>
      <c r="Z225" s="122">
        <v>0</v>
      </c>
      <c r="AA225" s="122">
        <v>0</v>
      </c>
      <c r="AB225" s="123">
        <v>0</v>
      </c>
      <c r="AC225" s="123">
        <v>0</v>
      </c>
      <c r="AD225" s="123">
        <v>0</v>
      </c>
      <c r="AE225" s="123">
        <v>0</v>
      </c>
      <c r="AF225" s="123">
        <v>0</v>
      </c>
      <c r="AG225" s="123">
        <v>0</v>
      </c>
      <c r="AH225" s="123">
        <v>0</v>
      </c>
      <c r="AI225" s="123">
        <v>0</v>
      </c>
      <c r="AJ225" s="123">
        <v>0</v>
      </c>
      <c r="AK225" s="123">
        <v>0</v>
      </c>
      <c r="AL225" s="123">
        <v>0</v>
      </c>
      <c r="AM225" s="123">
        <v>0</v>
      </c>
      <c r="AN225" s="123">
        <v>0</v>
      </c>
      <c r="AO225" s="123">
        <v>0</v>
      </c>
      <c r="AP225" s="123">
        <v>0</v>
      </c>
      <c r="AQ225" s="123">
        <v>6.7809999999999997E-3</v>
      </c>
      <c r="AR225" s="123">
        <v>6.7809999999999997E-3</v>
      </c>
      <c r="AS225" s="123">
        <v>6.7809999999999997E-3</v>
      </c>
      <c r="AT225" s="123">
        <v>0</v>
      </c>
      <c r="AU225" s="123">
        <v>0</v>
      </c>
      <c r="AV225" s="123">
        <v>0</v>
      </c>
      <c r="AW225" s="123">
        <v>0</v>
      </c>
      <c r="AX225" s="123">
        <v>0</v>
      </c>
      <c r="AY225" s="123">
        <v>0</v>
      </c>
      <c r="AZ225" s="123">
        <v>0</v>
      </c>
      <c r="BA225" s="124">
        <v>0</v>
      </c>
      <c r="BB225" s="124">
        <v>0</v>
      </c>
      <c r="BC225" s="124">
        <v>0</v>
      </c>
      <c r="BD225" s="124">
        <v>0</v>
      </c>
      <c r="BE225" s="124">
        <v>0</v>
      </c>
      <c r="BF225" s="124">
        <v>0</v>
      </c>
      <c r="BG225" s="124">
        <v>0</v>
      </c>
      <c r="BH225" s="124">
        <v>0</v>
      </c>
      <c r="BI225" s="124">
        <v>0</v>
      </c>
      <c r="BJ225" s="124">
        <v>0</v>
      </c>
      <c r="BK225" s="124">
        <v>0</v>
      </c>
      <c r="BL225" s="124">
        <v>0</v>
      </c>
      <c r="BM225" s="124">
        <v>0</v>
      </c>
      <c r="BN225" s="124">
        <v>0</v>
      </c>
      <c r="BO225" s="127">
        <v>-6.7809999999999997E-3</v>
      </c>
      <c r="BP225" s="124">
        <v>0</v>
      </c>
      <c r="BQ225" s="124">
        <v>0</v>
      </c>
      <c r="BR225" s="128">
        <v>6.7809999999999997E-3</v>
      </c>
      <c r="BS225" s="124">
        <v>0</v>
      </c>
      <c r="BT225" s="124">
        <v>0</v>
      </c>
      <c r="BU225" s="124">
        <v>0</v>
      </c>
      <c r="BV225" s="124">
        <v>0</v>
      </c>
      <c r="BW225" s="124">
        <v>0</v>
      </c>
      <c r="BX225" s="124">
        <v>0</v>
      </c>
      <c r="BY225" s="124">
        <v>0</v>
      </c>
      <c r="BZ225" s="123">
        <v>0</v>
      </c>
      <c r="CA225" s="123">
        <v>0</v>
      </c>
      <c r="CB225" s="123">
        <v>0</v>
      </c>
      <c r="CC225" s="123">
        <v>0</v>
      </c>
      <c r="CD225" s="123">
        <v>0</v>
      </c>
      <c r="CE225" s="123">
        <v>0</v>
      </c>
      <c r="CF225" s="123">
        <v>0</v>
      </c>
      <c r="CG225" s="123">
        <v>0</v>
      </c>
      <c r="CH225" s="123">
        <v>0</v>
      </c>
      <c r="CI225" s="123">
        <v>0</v>
      </c>
      <c r="CJ225" s="123">
        <v>0</v>
      </c>
      <c r="CK225" s="123">
        <v>0</v>
      </c>
      <c r="CL225" s="123">
        <v>0</v>
      </c>
      <c r="CM225" s="123">
        <v>0</v>
      </c>
      <c r="CN225" s="123">
        <v>0</v>
      </c>
      <c r="CO225" s="123">
        <v>9.9734980000000001E-2</v>
      </c>
      <c r="CP225" s="123">
        <v>0.11157367999999999</v>
      </c>
      <c r="CQ225" s="123">
        <v>0.12895355999999999</v>
      </c>
      <c r="CR225" s="123">
        <v>0</v>
      </c>
      <c r="CS225" s="123">
        <v>0</v>
      </c>
      <c r="CT225" s="123">
        <v>0</v>
      </c>
      <c r="CU225" s="123">
        <v>0</v>
      </c>
      <c r="CV225" s="123">
        <v>0</v>
      </c>
      <c r="CW225" s="123">
        <v>0</v>
      </c>
      <c r="CX225" s="123">
        <v>0</v>
      </c>
      <c r="CY225" s="125">
        <v>45747</v>
      </c>
      <c r="CZ225" s="125">
        <v>45747</v>
      </c>
      <c r="DA225" s="125">
        <v>45747</v>
      </c>
      <c r="DB225" s="125">
        <v>45747</v>
      </c>
      <c r="DC225" s="125">
        <v>45747</v>
      </c>
      <c r="DD225" s="125">
        <v>45747</v>
      </c>
      <c r="DE225" s="125">
        <v>45747</v>
      </c>
      <c r="DF225" s="125">
        <v>45747</v>
      </c>
      <c r="DG225" s="125">
        <v>45747</v>
      </c>
      <c r="DH225" s="125">
        <v>45747</v>
      </c>
      <c r="DI225" s="125">
        <v>45747</v>
      </c>
      <c r="DJ225" s="125">
        <v>45747</v>
      </c>
      <c r="DK225" s="125">
        <v>45747</v>
      </c>
      <c r="DL225" s="125">
        <v>45747</v>
      </c>
      <c r="DM225" s="125">
        <v>45747</v>
      </c>
      <c r="DN225" s="125">
        <v>45716</v>
      </c>
      <c r="DO225" s="125">
        <v>45688</v>
      </c>
      <c r="DP225" s="125">
        <v>45657</v>
      </c>
      <c r="DQ225" s="125">
        <v>45382</v>
      </c>
      <c r="DR225" s="125">
        <v>45382</v>
      </c>
      <c r="DS225" s="125">
        <v>45382</v>
      </c>
      <c r="DT225" s="125">
        <v>45382</v>
      </c>
      <c r="DU225" s="125">
        <v>45382</v>
      </c>
      <c r="DV225" s="125">
        <v>45382</v>
      </c>
      <c r="DW225" s="125">
        <v>45382</v>
      </c>
      <c r="DX225" s="126" t="s">
        <v>150</v>
      </c>
      <c r="DY225" s="126" t="s">
        <v>150</v>
      </c>
      <c r="DZ225" s="126" t="s">
        <v>150</v>
      </c>
      <c r="EA225" s="126" t="s">
        <v>150</v>
      </c>
      <c r="EB225" s="126" t="s">
        <v>150</v>
      </c>
      <c r="EC225" s="126" t="s">
        <v>150</v>
      </c>
      <c r="ED225" s="126" t="s">
        <v>150</v>
      </c>
      <c r="EE225" s="126" t="s">
        <v>150</v>
      </c>
      <c r="EF225" s="126" t="s">
        <v>150</v>
      </c>
      <c r="EG225" s="126" t="s">
        <v>150</v>
      </c>
      <c r="EH225" s="126" t="s">
        <v>150</v>
      </c>
      <c r="EI225" s="126" t="s">
        <v>150</v>
      </c>
      <c r="EJ225" s="126" t="s">
        <v>150</v>
      </c>
      <c r="EK225" s="126" t="s">
        <v>150</v>
      </c>
      <c r="EL225" s="126" t="s">
        <v>150</v>
      </c>
      <c r="EM225" s="126" t="s">
        <v>150</v>
      </c>
      <c r="EN225" s="126" t="s">
        <v>150</v>
      </c>
      <c r="EO225" s="126" t="s">
        <v>150</v>
      </c>
      <c r="EP225" s="126" t="s">
        <v>150</v>
      </c>
      <c r="EQ225" s="126" t="s">
        <v>150</v>
      </c>
      <c r="ER225" s="126" t="s">
        <v>150</v>
      </c>
      <c r="ES225" s="126" t="s">
        <v>150</v>
      </c>
      <c r="ET225" s="126" t="s">
        <v>150</v>
      </c>
      <c r="EU225" s="126" t="s">
        <v>150</v>
      </c>
      <c r="EV225" s="126" t="s">
        <v>150</v>
      </c>
      <c r="EW225" s="126" t="s">
        <v>151</v>
      </c>
      <c r="EX225" s="126" t="s">
        <v>152</v>
      </c>
      <c r="EY225" s="123">
        <v>1043.0548297099999</v>
      </c>
      <c r="EZ225" s="126"/>
      <c r="FA225" s="126" t="s">
        <v>157</v>
      </c>
      <c r="FB225" s="126" t="s">
        <v>157</v>
      </c>
      <c r="FC225" s="126" t="s">
        <v>144</v>
      </c>
      <c r="FD225" s="126" t="s">
        <v>157</v>
      </c>
      <c r="FE225" s="126" t="s">
        <v>144</v>
      </c>
      <c r="FF225" s="126" t="s">
        <v>144</v>
      </c>
      <c r="FG225" s="126" t="s">
        <v>157</v>
      </c>
      <c r="FH225" s="126" t="s">
        <v>157</v>
      </c>
      <c r="FI225" s="126" t="s">
        <v>157</v>
      </c>
      <c r="FJ225" s="126" t="s">
        <v>157</v>
      </c>
      <c r="FK225" s="126" t="s">
        <v>157</v>
      </c>
      <c r="FL225" s="126" t="s">
        <v>157</v>
      </c>
      <c r="FM225" s="126" t="s">
        <v>157</v>
      </c>
      <c r="FN225" s="126" t="s">
        <v>157</v>
      </c>
      <c r="FO225" s="126" t="s">
        <v>157</v>
      </c>
      <c r="FP225" s="126" t="s">
        <v>157</v>
      </c>
      <c r="FQ225" s="126" t="s">
        <v>157</v>
      </c>
      <c r="FR225" s="126" t="s">
        <v>157</v>
      </c>
      <c r="FS225" s="126" t="s">
        <v>144</v>
      </c>
      <c r="FT225" s="126" t="s">
        <v>144</v>
      </c>
      <c r="FU225" s="126" t="s">
        <v>144</v>
      </c>
      <c r="FV225" s="126" t="s">
        <v>157</v>
      </c>
      <c r="FW225" s="126" t="s">
        <v>157</v>
      </c>
      <c r="FX225" s="126" t="s">
        <v>157</v>
      </c>
      <c r="FY225" s="126" t="s">
        <v>157</v>
      </c>
      <c r="FZ225" s="126" t="s">
        <v>328</v>
      </c>
      <c r="GA225" s="126" t="s">
        <v>163</v>
      </c>
    </row>
    <row r="226" spans="1:183" ht="14.25" customHeight="1">
      <c r="A226" s="121">
        <v>224</v>
      </c>
      <c r="B226" s="121" t="s">
        <v>279</v>
      </c>
      <c r="C226" s="122">
        <v>0</v>
      </c>
      <c r="D226" s="122">
        <v>0</v>
      </c>
      <c r="E226" s="122">
        <v>0</v>
      </c>
      <c r="F226" s="122">
        <v>0</v>
      </c>
      <c r="G226" s="122">
        <v>0</v>
      </c>
      <c r="H226" s="122">
        <v>0</v>
      </c>
      <c r="I226" s="122">
        <v>0</v>
      </c>
      <c r="J226" s="122">
        <v>0</v>
      </c>
      <c r="K226" s="122">
        <v>0</v>
      </c>
      <c r="L226" s="122">
        <v>0</v>
      </c>
      <c r="M226" s="122">
        <v>0</v>
      </c>
      <c r="N226" s="122">
        <v>0</v>
      </c>
      <c r="O226" s="122">
        <v>0</v>
      </c>
      <c r="P226" s="122">
        <v>0</v>
      </c>
      <c r="Q226" s="122">
        <v>0</v>
      </c>
      <c r="R226" s="122">
        <v>0</v>
      </c>
      <c r="S226" s="122">
        <v>0</v>
      </c>
      <c r="T226" s="122">
        <v>3.0699999999999998E-4</v>
      </c>
      <c r="U226" s="122">
        <v>2.5799999999999998E-4</v>
      </c>
      <c r="V226" s="121"/>
      <c r="W226" s="121"/>
      <c r="X226" s="121"/>
      <c r="Y226" s="121"/>
      <c r="Z226" s="121"/>
      <c r="AA226" s="121"/>
      <c r="AB226" s="123">
        <v>0</v>
      </c>
      <c r="AC226" s="123">
        <v>0</v>
      </c>
      <c r="AD226" s="123">
        <v>0</v>
      </c>
      <c r="AE226" s="123">
        <v>0</v>
      </c>
      <c r="AF226" s="123">
        <v>0</v>
      </c>
      <c r="AG226" s="123">
        <v>0</v>
      </c>
      <c r="AH226" s="123">
        <v>0</v>
      </c>
      <c r="AI226" s="123">
        <v>0</v>
      </c>
      <c r="AJ226" s="123">
        <v>0</v>
      </c>
      <c r="AK226" s="123">
        <v>0</v>
      </c>
      <c r="AL226" s="123">
        <v>0</v>
      </c>
      <c r="AM226" s="123">
        <v>0</v>
      </c>
      <c r="AN226" s="123">
        <v>0</v>
      </c>
      <c r="AO226" s="123">
        <v>0</v>
      </c>
      <c r="AP226" s="123">
        <v>0</v>
      </c>
      <c r="AQ226" s="123">
        <v>0</v>
      </c>
      <c r="AR226" s="123">
        <v>0</v>
      </c>
      <c r="AS226" s="123">
        <v>0.22317100000000001</v>
      </c>
      <c r="AT226" s="123">
        <v>0.18795600000000001</v>
      </c>
      <c r="AU226" s="126"/>
      <c r="AV226" s="126"/>
      <c r="AW226" s="126"/>
      <c r="AX226" s="126"/>
      <c r="AY226" s="126"/>
      <c r="AZ226" s="126"/>
      <c r="BA226" s="124">
        <v>0</v>
      </c>
      <c r="BB226" s="124">
        <v>0</v>
      </c>
      <c r="BC226" s="124">
        <v>0</v>
      </c>
      <c r="BD226" s="124">
        <v>0</v>
      </c>
      <c r="BE226" s="124">
        <v>0</v>
      </c>
      <c r="BF226" s="124">
        <v>0</v>
      </c>
      <c r="BG226" s="124">
        <v>0</v>
      </c>
      <c r="BH226" s="124">
        <v>0</v>
      </c>
      <c r="BI226" s="124">
        <v>0</v>
      </c>
      <c r="BJ226" s="124">
        <v>0</v>
      </c>
      <c r="BK226" s="124">
        <v>0</v>
      </c>
      <c r="BL226" s="124">
        <v>0</v>
      </c>
      <c r="BM226" s="124">
        <v>0</v>
      </c>
      <c r="BN226" s="124">
        <v>0</v>
      </c>
      <c r="BO226" s="124">
        <v>0</v>
      </c>
      <c r="BP226" s="124">
        <v>0</v>
      </c>
      <c r="BQ226" s="127">
        <v>-0.22317100000000001</v>
      </c>
      <c r="BR226" s="128">
        <v>3.5215000000000003E-2</v>
      </c>
      <c r="BS226" s="128">
        <v>0.18795600000000001</v>
      </c>
      <c r="BT226" s="126"/>
      <c r="BU226" s="126"/>
      <c r="BV226" s="126"/>
      <c r="BW226" s="126"/>
      <c r="BX226" s="126"/>
      <c r="BY226" s="126"/>
      <c r="BZ226" s="123">
        <v>0</v>
      </c>
      <c r="CA226" s="123">
        <v>0</v>
      </c>
      <c r="CB226" s="123">
        <v>0</v>
      </c>
      <c r="CC226" s="123">
        <v>0</v>
      </c>
      <c r="CD226" s="123">
        <v>0</v>
      </c>
      <c r="CE226" s="123">
        <v>0</v>
      </c>
      <c r="CF226" s="123">
        <v>0</v>
      </c>
      <c r="CG226" s="123">
        <v>0</v>
      </c>
      <c r="CH226" s="123">
        <v>0</v>
      </c>
      <c r="CI226" s="123">
        <v>0</v>
      </c>
      <c r="CJ226" s="123">
        <v>0</v>
      </c>
      <c r="CK226" s="123">
        <v>0</v>
      </c>
      <c r="CL226" s="123">
        <v>0</v>
      </c>
      <c r="CM226" s="123">
        <v>0</v>
      </c>
      <c r="CN226" s="123">
        <v>0</v>
      </c>
      <c r="CO226" s="123">
        <v>0</v>
      </c>
      <c r="CP226" s="123">
        <v>0</v>
      </c>
      <c r="CQ226" s="123">
        <v>4.24401926</v>
      </c>
      <c r="CR226" s="123">
        <v>3.40344034</v>
      </c>
      <c r="CS226" s="126"/>
      <c r="CT226" s="126"/>
      <c r="CU226" s="126"/>
      <c r="CV226" s="126"/>
      <c r="CW226" s="126"/>
      <c r="CX226" s="126"/>
      <c r="CY226" s="125">
        <v>45688</v>
      </c>
      <c r="CZ226" s="125">
        <v>45688</v>
      </c>
      <c r="DA226" s="125">
        <v>45688</v>
      </c>
      <c r="DB226" s="125">
        <v>45688</v>
      </c>
      <c r="DC226" s="125">
        <v>45688</v>
      </c>
      <c r="DD226" s="125">
        <v>45688</v>
      </c>
      <c r="DE226" s="125">
        <v>45688</v>
      </c>
      <c r="DF226" s="125">
        <v>45688</v>
      </c>
      <c r="DG226" s="125">
        <v>45688</v>
      </c>
      <c r="DH226" s="125">
        <v>45688</v>
      </c>
      <c r="DI226" s="125">
        <v>45688</v>
      </c>
      <c r="DJ226" s="125">
        <v>45688</v>
      </c>
      <c r="DK226" s="125">
        <v>45688</v>
      </c>
      <c r="DL226" s="125">
        <v>45688</v>
      </c>
      <c r="DM226" s="125">
        <v>45688</v>
      </c>
      <c r="DN226" s="125">
        <v>45688</v>
      </c>
      <c r="DO226" s="125">
        <v>45688</v>
      </c>
      <c r="DP226" s="125">
        <v>45657</v>
      </c>
      <c r="DQ226" s="125">
        <v>45626</v>
      </c>
      <c r="DR226" s="126"/>
      <c r="DS226" s="126"/>
      <c r="DT226" s="126"/>
      <c r="DU226" s="126"/>
      <c r="DV226" s="126"/>
      <c r="DW226" s="126"/>
      <c r="DX226" s="126" t="s">
        <v>150</v>
      </c>
      <c r="DY226" s="126" t="s">
        <v>150</v>
      </c>
      <c r="DZ226" s="126" t="s">
        <v>150</v>
      </c>
      <c r="EA226" s="126" t="s">
        <v>150</v>
      </c>
      <c r="EB226" s="126" t="s">
        <v>150</v>
      </c>
      <c r="EC226" s="126" t="s">
        <v>150</v>
      </c>
      <c r="ED226" s="126" t="s">
        <v>150</v>
      </c>
      <c r="EE226" s="126" t="s">
        <v>150</v>
      </c>
      <c r="EF226" s="126" t="s">
        <v>150</v>
      </c>
      <c r="EG226" s="126" t="s">
        <v>150</v>
      </c>
      <c r="EH226" s="126" t="s">
        <v>150</v>
      </c>
      <c r="EI226" s="126" t="s">
        <v>150</v>
      </c>
      <c r="EJ226" s="126" t="s">
        <v>150</v>
      </c>
      <c r="EK226" s="126" t="s">
        <v>150</v>
      </c>
      <c r="EL226" s="126" t="s">
        <v>150</v>
      </c>
      <c r="EM226" s="126" t="s">
        <v>150</v>
      </c>
      <c r="EN226" s="126" t="s">
        <v>150</v>
      </c>
      <c r="EO226" s="126" t="s">
        <v>150</v>
      </c>
      <c r="EP226" s="126" t="s">
        <v>150</v>
      </c>
      <c r="EQ226" s="126"/>
      <c r="ER226" s="126"/>
      <c r="ES226" s="126"/>
      <c r="ET226" s="126"/>
      <c r="EU226" s="126"/>
      <c r="EV226" s="126"/>
      <c r="EW226" s="126" t="s">
        <v>151</v>
      </c>
      <c r="EX226" s="126" t="s">
        <v>280</v>
      </c>
      <c r="EY226" s="123">
        <v>6115.9426218899998</v>
      </c>
      <c r="EZ226" s="126" t="s">
        <v>153</v>
      </c>
      <c r="FA226" s="126" t="s">
        <v>157</v>
      </c>
      <c r="FB226" s="126" t="s">
        <v>144</v>
      </c>
      <c r="FC226" s="126" t="s">
        <v>157</v>
      </c>
      <c r="FD226" s="126" t="s">
        <v>157</v>
      </c>
      <c r="FE226" s="126" t="s">
        <v>157</v>
      </c>
      <c r="FF226" s="126" t="s">
        <v>157</v>
      </c>
      <c r="FG226" s="126" t="s">
        <v>144</v>
      </c>
      <c r="FH226" s="126" t="s">
        <v>157</v>
      </c>
      <c r="FI226" s="126" t="s">
        <v>157</v>
      </c>
      <c r="FJ226" s="126" t="s">
        <v>157</v>
      </c>
      <c r="FK226" s="126" t="s">
        <v>157</v>
      </c>
      <c r="FL226" s="126" t="s">
        <v>157</v>
      </c>
      <c r="FM226" s="126" t="s">
        <v>157</v>
      </c>
      <c r="FN226" s="126" t="s">
        <v>157</v>
      </c>
      <c r="FO226" s="126" t="s">
        <v>157</v>
      </c>
      <c r="FP226" s="126" t="s">
        <v>157</v>
      </c>
      <c r="FQ226" s="126" t="s">
        <v>157</v>
      </c>
      <c r="FR226" s="126" t="s">
        <v>157</v>
      </c>
      <c r="FS226" s="126" t="s">
        <v>157</v>
      </c>
      <c r="FT226" s="126"/>
      <c r="FU226" s="126"/>
      <c r="FV226" s="126"/>
      <c r="FW226" s="126"/>
      <c r="FX226" s="126"/>
      <c r="FY226" s="126"/>
      <c r="FZ226" s="126" t="s">
        <v>281</v>
      </c>
      <c r="GA226" s="126" t="s">
        <v>282</v>
      </c>
    </row>
    <row r="227" spans="1:183" ht="14.25" customHeight="1">
      <c r="A227" s="121">
        <v>225</v>
      </c>
      <c r="B227" s="121" t="s">
        <v>283</v>
      </c>
      <c r="C227" s="122">
        <v>0</v>
      </c>
      <c r="D227" s="122">
        <v>0</v>
      </c>
      <c r="E227" s="122">
        <v>0</v>
      </c>
      <c r="F227" s="122">
        <v>0</v>
      </c>
      <c r="G227" s="122">
        <v>0</v>
      </c>
      <c r="H227" s="122">
        <v>0</v>
      </c>
      <c r="I227" s="122">
        <v>0</v>
      </c>
      <c r="J227" s="122">
        <v>0</v>
      </c>
      <c r="K227" s="122">
        <v>0</v>
      </c>
      <c r="L227" s="122">
        <v>0</v>
      </c>
      <c r="M227" s="122">
        <v>0</v>
      </c>
      <c r="N227" s="122">
        <v>0</v>
      </c>
      <c r="O227" s="122">
        <v>0</v>
      </c>
      <c r="P227" s="122">
        <v>0</v>
      </c>
      <c r="Q227" s="122">
        <v>0</v>
      </c>
      <c r="R227" s="122">
        <v>0</v>
      </c>
      <c r="S227" s="122">
        <v>0</v>
      </c>
      <c r="T227" s="122">
        <v>2.9E-4</v>
      </c>
      <c r="U227" s="122">
        <v>2.23E-4</v>
      </c>
      <c r="V227" s="121"/>
      <c r="W227" s="121"/>
      <c r="X227" s="121"/>
      <c r="Y227" s="121"/>
      <c r="Z227" s="121"/>
      <c r="AA227" s="121"/>
      <c r="AB227" s="123">
        <v>0</v>
      </c>
      <c r="AC227" s="123">
        <v>0</v>
      </c>
      <c r="AD227" s="123">
        <v>0</v>
      </c>
      <c r="AE227" s="123">
        <v>0</v>
      </c>
      <c r="AF227" s="123">
        <v>0</v>
      </c>
      <c r="AG227" s="123">
        <v>0</v>
      </c>
      <c r="AH227" s="123">
        <v>0</v>
      </c>
      <c r="AI227" s="123">
        <v>0</v>
      </c>
      <c r="AJ227" s="123">
        <v>0</v>
      </c>
      <c r="AK227" s="123">
        <v>0</v>
      </c>
      <c r="AL227" s="123">
        <v>0</v>
      </c>
      <c r="AM227" s="123">
        <v>0</v>
      </c>
      <c r="AN227" s="123">
        <v>0</v>
      </c>
      <c r="AO227" s="123">
        <v>0</v>
      </c>
      <c r="AP227" s="123">
        <v>0</v>
      </c>
      <c r="AQ227" s="123">
        <v>0</v>
      </c>
      <c r="AR227" s="123">
        <v>0</v>
      </c>
      <c r="AS227" s="123">
        <v>0.21084800000000001</v>
      </c>
      <c r="AT227" s="123">
        <v>0.16247300000000001</v>
      </c>
      <c r="AU227" s="126"/>
      <c r="AV227" s="126"/>
      <c r="AW227" s="126"/>
      <c r="AX227" s="126"/>
      <c r="AY227" s="126"/>
      <c r="AZ227" s="126"/>
      <c r="BA227" s="124">
        <v>0</v>
      </c>
      <c r="BB227" s="124">
        <v>0</v>
      </c>
      <c r="BC227" s="124">
        <v>0</v>
      </c>
      <c r="BD227" s="124">
        <v>0</v>
      </c>
      <c r="BE227" s="124">
        <v>0</v>
      </c>
      <c r="BF227" s="124">
        <v>0</v>
      </c>
      <c r="BG227" s="124">
        <v>0</v>
      </c>
      <c r="BH227" s="124">
        <v>0</v>
      </c>
      <c r="BI227" s="124">
        <v>0</v>
      </c>
      <c r="BJ227" s="124">
        <v>0</v>
      </c>
      <c r="BK227" s="124">
        <v>0</v>
      </c>
      <c r="BL227" s="124">
        <v>0</v>
      </c>
      <c r="BM227" s="124">
        <v>0</v>
      </c>
      <c r="BN227" s="124">
        <v>0</v>
      </c>
      <c r="BO227" s="124">
        <v>0</v>
      </c>
      <c r="BP227" s="124">
        <v>0</v>
      </c>
      <c r="BQ227" s="127">
        <v>-0.21084800000000001</v>
      </c>
      <c r="BR227" s="128">
        <v>4.8375000000000001E-2</v>
      </c>
      <c r="BS227" s="128">
        <v>0.16247300000000001</v>
      </c>
      <c r="BT227" s="126"/>
      <c r="BU227" s="126"/>
      <c r="BV227" s="126"/>
      <c r="BW227" s="126"/>
      <c r="BX227" s="126"/>
      <c r="BY227" s="126"/>
      <c r="BZ227" s="123">
        <v>0</v>
      </c>
      <c r="CA227" s="123">
        <v>0</v>
      </c>
      <c r="CB227" s="123">
        <v>0</v>
      </c>
      <c r="CC227" s="123">
        <v>0</v>
      </c>
      <c r="CD227" s="123">
        <v>0</v>
      </c>
      <c r="CE227" s="123">
        <v>0</v>
      </c>
      <c r="CF227" s="123">
        <v>0</v>
      </c>
      <c r="CG227" s="123">
        <v>0</v>
      </c>
      <c r="CH227" s="123">
        <v>0</v>
      </c>
      <c r="CI227" s="123">
        <v>0</v>
      </c>
      <c r="CJ227" s="123">
        <v>0</v>
      </c>
      <c r="CK227" s="123">
        <v>0</v>
      </c>
      <c r="CL227" s="123">
        <v>0</v>
      </c>
      <c r="CM227" s="123">
        <v>0</v>
      </c>
      <c r="CN227" s="123">
        <v>0</v>
      </c>
      <c r="CO227" s="123">
        <v>0</v>
      </c>
      <c r="CP227" s="123">
        <v>0</v>
      </c>
      <c r="CQ227" s="123">
        <v>4.00967407</v>
      </c>
      <c r="CR227" s="123">
        <v>2.94200325</v>
      </c>
      <c r="CS227" s="126"/>
      <c r="CT227" s="126"/>
      <c r="CU227" s="126"/>
      <c r="CV227" s="126"/>
      <c r="CW227" s="126"/>
      <c r="CX227" s="126"/>
      <c r="CY227" s="125">
        <v>45688</v>
      </c>
      <c r="CZ227" s="125">
        <v>45688</v>
      </c>
      <c r="DA227" s="125">
        <v>45688</v>
      </c>
      <c r="DB227" s="125">
        <v>45688</v>
      </c>
      <c r="DC227" s="125">
        <v>45688</v>
      </c>
      <c r="DD227" s="125">
        <v>45688</v>
      </c>
      <c r="DE227" s="125">
        <v>45688</v>
      </c>
      <c r="DF227" s="125">
        <v>45688</v>
      </c>
      <c r="DG227" s="125">
        <v>45688</v>
      </c>
      <c r="DH227" s="125">
        <v>45688</v>
      </c>
      <c r="DI227" s="125">
        <v>45688</v>
      </c>
      <c r="DJ227" s="125">
        <v>45688</v>
      </c>
      <c r="DK227" s="125">
        <v>45688</v>
      </c>
      <c r="DL227" s="125">
        <v>45688</v>
      </c>
      <c r="DM227" s="125">
        <v>45688</v>
      </c>
      <c r="DN227" s="125">
        <v>45688</v>
      </c>
      <c r="DO227" s="125">
        <v>45688</v>
      </c>
      <c r="DP227" s="125">
        <v>45657</v>
      </c>
      <c r="DQ227" s="125">
        <v>45626</v>
      </c>
      <c r="DR227" s="126"/>
      <c r="DS227" s="126"/>
      <c r="DT227" s="126"/>
      <c r="DU227" s="126"/>
      <c r="DV227" s="126"/>
      <c r="DW227" s="126"/>
      <c r="DX227" s="126" t="s">
        <v>150</v>
      </c>
      <c r="DY227" s="126" t="s">
        <v>150</v>
      </c>
      <c r="DZ227" s="126" t="s">
        <v>150</v>
      </c>
      <c r="EA227" s="126" t="s">
        <v>150</v>
      </c>
      <c r="EB227" s="126" t="s">
        <v>150</v>
      </c>
      <c r="EC227" s="126" t="s">
        <v>150</v>
      </c>
      <c r="ED227" s="126" t="s">
        <v>150</v>
      </c>
      <c r="EE227" s="126" t="s">
        <v>150</v>
      </c>
      <c r="EF227" s="126" t="s">
        <v>150</v>
      </c>
      <c r="EG227" s="126" t="s">
        <v>150</v>
      </c>
      <c r="EH227" s="126" t="s">
        <v>150</v>
      </c>
      <c r="EI227" s="126" t="s">
        <v>150</v>
      </c>
      <c r="EJ227" s="126" t="s">
        <v>150</v>
      </c>
      <c r="EK227" s="126" t="s">
        <v>150</v>
      </c>
      <c r="EL227" s="126" t="s">
        <v>150</v>
      </c>
      <c r="EM227" s="126" t="s">
        <v>150</v>
      </c>
      <c r="EN227" s="126" t="s">
        <v>150</v>
      </c>
      <c r="EO227" s="126" t="s">
        <v>150</v>
      </c>
      <c r="EP227" s="126" t="s">
        <v>150</v>
      </c>
      <c r="EQ227" s="126"/>
      <c r="ER227" s="126"/>
      <c r="ES227" s="126"/>
      <c r="ET227" s="126"/>
      <c r="EU227" s="126"/>
      <c r="EV227" s="126"/>
      <c r="EW227" s="126" t="s">
        <v>151</v>
      </c>
      <c r="EX227" s="126" t="s">
        <v>152</v>
      </c>
      <c r="EY227" s="123">
        <v>986.27592503999995</v>
      </c>
      <c r="EZ227" s="126" t="s">
        <v>153</v>
      </c>
      <c r="FA227" s="126" t="s">
        <v>157</v>
      </c>
      <c r="FB227" s="126" t="s">
        <v>196</v>
      </c>
      <c r="FC227" s="126" t="s">
        <v>196</v>
      </c>
      <c r="FD227" s="126" t="s">
        <v>157</v>
      </c>
      <c r="FE227" s="126" t="s">
        <v>157</v>
      </c>
      <c r="FF227" s="126" t="s">
        <v>157</v>
      </c>
      <c r="FG227" s="126" t="s">
        <v>157</v>
      </c>
      <c r="FH227" s="126" t="s">
        <v>157</v>
      </c>
      <c r="FI227" s="126" t="s">
        <v>157</v>
      </c>
      <c r="FJ227" s="126" t="s">
        <v>157</v>
      </c>
      <c r="FK227" s="126" t="s">
        <v>157</v>
      </c>
      <c r="FL227" s="126" t="s">
        <v>157</v>
      </c>
      <c r="FM227" s="126" t="s">
        <v>196</v>
      </c>
      <c r="FN227" s="126" t="s">
        <v>196</v>
      </c>
      <c r="FO227" s="126" t="s">
        <v>196</v>
      </c>
      <c r="FP227" s="126" t="s">
        <v>196</v>
      </c>
      <c r="FQ227" s="126" t="s">
        <v>196</v>
      </c>
      <c r="FR227" s="126" t="s">
        <v>196</v>
      </c>
      <c r="FS227" s="126" t="s">
        <v>196</v>
      </c>
      <c r="FT227" s="126"/>
      <c r="FU227" s="126"/>
      <c r="FV227" s="126"/>
      <c r="FW227" s="126"/>
      <c r="FX227" s="126"/>
      <c r="FY227" s="126"/>
      <c r="FZ227" s="126" t="s">
        <v>284</v>
      </c>
      <c r="GA227" s="126" t="s">
        <v>282</v>
      </c>
    </row>
    <row r="228" spans="1:183" ht="14.25" customHeight="1">
      <c r="A228" s="121">
        <v>226</v>
      </c>
      <c r="B228" s="121" t="s">
        <v>556</v>
      </c>
      <c r="C228" s="122">
        <v>0</v>
      </c>
      <c r="D228" s="122">
        <v>0</v>
      </c>
      <c r="E228" s="122">
        <v>0</v>
      </c>
      <c r="F228" s="122">
        <v>0</v>
      </c>
      <c r="G228" s="122">
        <v>0</v>
      </c>
      <c r="H228" s="122">
        <v>0</v>
      </c>
      <c r="I228" s="122">
        <v>0</v>
      </c>
      <c r="J228" s="122">
        <v>0</v>
      </c>
      <c r="K228" s="122">
        <v>0</v>
      </c>
      <c r="L228" s="122">
        <v>2.1699999999999999E-4</v>
      </c>
      <c r="M228" s="122">
        <v>2.1699999999999999E-4</v>
      </c>
      <c r="N228" s="122">
        <v>2.1800000000000001E-4</v>
      </c>
      <c r="O228" s="122">
        <v>3.2400000000000001E-4</v>
      </c>
      <c r="P228" s="122">
        <v>3.2400000000000001E-4</v>
      </c>
      <c r="Q228" s="122">
        <v>3.2400000000000001E-4</v>
      </c>
      <c r="R228" s="122">
        <v>3.3799999999999998E-4</v>
      </c>
      <c r="S228" s="122">
        <v>3.48E-4</v>
      </c>
      <c r="T228" s="122">
        <v>3.3799999999999998E-4</v>
      </c>
      <c r="U228" s="122">
        <v>3.48E-4</v>
      </c>
      <c r="V228" s="122">
        <v>3.48E-4</v>
      </c>
      <c r="W228" s="122">
        <v>3.3799999999999998E-4</v>
      </c>
      <c r="X228" s="122">
        <v>3.48E-4</v>
      </c>
      <c r="Y228" s="122">
        <v>3.48E-4</v>
      </c>
      <c r="Z228" s="122">
        <v>3.3799999999999998E-4</v>
      </c>
      <c r="AA228" s="122">
        <v>3.6299999999999999E-4</v>
      </c>
      <c r="AB228" s="123">
        <v>0</v>
      </c>
      <c r="AC228" s="123">
        <v>0</v>
      </c>
      <c r="AD228" s="123">
        <v>0</v>
      </c>
      <c r="AE228" s="123">
        <v>0</v>
      </c>
      <c r="AF228" s="123">
        <v>0</v>
      </c>
      <c r="AG228" s="123">
        <v>0</v>
      </c>
      <c r="AH228" s="123">
        <v>0</v>
      </c>
      <c r="AI228" s="123">
        <v>0</v>
      </c>
      <c r="AJ228" s="123">
        <v>0</v>
      </c>
      <c r="AK228" s="123">
        <v>0.15761600000000001</v>
      </c>
      <c r="AL228" s="123">
        <v>0.15761600000000001</v>
      </c>
      <c r="AM228" s="123">
        <v>0.15854699999999999</v>
      </c>
      <c r="AN228" s="123">
        <v>0.23541400000000001</v>
      </c>
      <c r="AO228" s="123">
        <v>0.23541400000000001</v>
      </c>
      <c r="AP228" s="123">
        <v>0.23541400000000001</v>
      </c>
      <c r="AQ228" s="123">
        <v>0.245507</v>
      </c>
      <c r="AR228" s="123">
        <v>0.25277699999999997</v>
      </c>
      <c r="AS228" s="123">
        <v>0.245507</v>
      </c>
      <c r="AT228" s="123">
        <v>0.25295000000000001</v>
      </c>
      <c r="AU228" s="123">
        <v>0.25295000000000001</v>
      </c>
      <c r="AV228" s="123">
        <v>0.245507</v>
      </c>
      <c r="AW228" s="123">
        <v>0.253473</v>
      </c>
      <c r="AX228" s="123">
        <v>0.253473</v>
      </c>
      <c r="AY228" s="123">
        <v>0.24589900000000001</v>
      </c>
      <c r="AZ228" s="123">
        <v>0.26413199999999998</v>
      </c>
      <c r="BA228" s="124">
        <v>0</v>
      </c>
      <c r="BB228" s="124">
        <v>0</v>
      </c>
      <c r="BC228" s="124">
        <v>0</v>
      </c>
      <c r="BD228" s="124">
        <v>0</v>
      </c>
      <c r="BE228" s="124">
        <v>0</v>
      </c>
      <c r="BF228" s="124">
        <v>0</v>
      </c>
      <c r="BG228" s="124">
        <v>0</v>
      </c>
      <c r="BH228" s="124">
        <v>0</v>
      </c>
      <c r="BI228" s="127">
        <v>-0.15761600000000001</v>
      </c>
      <c r="BJ228" s="124">
        <v>0</v>
      </c>
      <c r="BK228" s="127">
        <v>-9.3099999999999997E-4</v>
      </c>
      <c r="BL228" s="127">
        <v>-7.6867000000000005E-2</v>
      </c>
      <c r="BM228" s="124">
        <v>0</v>
      </c>
      <c r="BN228" s="124">
        <v>0</v>
      </c>
      <c r="BO228" s="127">
        <v>-1.0093E-2</v>
      </c>
      <c r="BP228" s="127">
        <v>-7.2700000000000004E-3</v>
      </c>
      <c r="BQ228" s="128">
        <v>7.2700000000000004E-3</v>
      </c>
      <c r="BR228" s="127">
        <v>-7.443E-3</v>
      </c>
      <c r="BS228" s="124">
        <v>0</v>
      </c>
      <c r="BT228" s="128">
        <v>7.443E-3</v>
      </c>
      <c r="BU228" s="127">
        <v>-7.9660000000000009E-3</v>
      </c>
      <c r="BV228" s="124">
        <v>0</v>
      </c>
      <c r="BW228" s="128">
        <v>7.574E-3</v>
      </c>
      <c r="BX228" s="127">
        <v>-1.8232999999999999E-2</v>
      </c>
      <c r="BY228" s="124">
        <v>0</v>
      </c>
      <c r="BZ228" s="123">
        <v>0</v>
      </c>
      <c r="CA228" s="123">
        <v>0</v>
      </c>
      <c r="CB228" s="123">
        <v>0</v>
      </c>
      <c r="CC228" s="123">
        <v>0</v>
      </c>
      <c r="CD228" s="123">
        <v>0</v>
      </c>
      <c r="CE228" s="123">
        <v>0</v>
      </c>
      <c r="CF228" s="123">
        <v>0</v>
      </c>
      <c r="CG228" s="123">
        <v>0</v>
      </c>
      <c r="CH228" s="123">
        <v>0</v>
      </c>
      <c r="CI228" s="123">
        <v>2.3598928300000002</v>
      </c>
      <c r="CJ228" s="123">
        <v>2.4096753799999999</v>
      </c>
      <c r="CK228" s="123">
        <v>2.6500581799999998</v>
      </c>
      <c r="CL228" s="123">
        <v>4.1907557200000003</v>
      </c>
      <c r="CM228" s="123">
        <v>3.8520041800000002</v>
      </c>
      <c r="CN228" s="123">
        <v>3.8520041800000002</v>
      </c>
      <c r="CO228" s="123">
        <v>3.61091797</v>
      </c>
      <c r="CP228" s="123">
        <v>4.1591593700000002</v>
      </c>
      <c r="CQ228" s="123">
        <v>4.6687805999999998</v>
      </c>
      <c r="CR228" s="123">
        <v>4.5803285599999999</v>
      </c>
      <c r="CS228" s="123">
        <v>4.5713946099999996</v>
      </c>
      <c r="CT228" s="123">
        <v>4.6603973400000003</v>
      </c>
      <c r="CU228" s="123">
        <v>4.4559590499999997</v>
      </c>
      <c r="CV228" s="123">
        <v>4.2800097399999997</v>
      </c>
      <c r="CW228" s="123">
        <v>3.7657018</v>
      </c>
      <c r="CX228" s="123">
        <v>3.6708218399999999</v>
      </c>
      <c r="CY228" s="125">
        <v>45930</v>
      </c>
      <c r="CZ228" s="125">
        <v>45930</v>
      </c>
      <c r="DA228" s="125">
        <v>45930</v>
      </c>
      <c r="DB228" s="125">
        <v>45930</v>
      </c>
      <c r="DC228" s="125">
        <v>45930</v>
      </c>
      <c r="DD228" s="125">
        <v>45930</v>
      </c>
      <c r="DE228" s="125">
        <v>45930</v>
      </c>
      <c r="DF228" s="125">
        <v>45930</v>
      </c>
      <c r="DG228" s="125">
        <v>45930</v>
      </c>
      <c r="DH228" s="125">
        <v>45900</v>
      </c>
      <c r="DI228" s="125">
        <v>45869</v>
      </c>
      <c r="DJ228" s="125">
        <v>45838</v>
      </c>
      <c r="DK228" s="125">
        <v>45808</v>
      </c>
      <c r="DL228" s="125">
        <v>45747</v>
      </c>
      <c r="DM228" s="125">
        <v>45747</v>
      </c>
      <c r="DN228" s="125">
        <v>45716</v>
      </c>
      <c r="DO228" s="125">
        <v>45688</v>
      </c>
      <c r="DP228" s="125">
        <v>45657</v>
      </c>
      <c r="DQ228" s="125">
        <v>45626</v>
      </c>
      <c r="DR228" s="125">
        <v>45596</v>
      </c>
      <c r="DS228" s="125">
        <v>45565</v>
      </c>
      <c r="DT228" s="125">
        <v>45535</v>
      </c>
      <c r="DU228" s="125">
        <v>45504</v>
      </c>
      <c r="DV228" s="125">
        <v>45473</v>
      </c>
      <c r="DW228" s="125">
        <v>45443</v>
      </c>
      <c r="DX228" s="126" t="s">
        <v>150</v>
      </c>
      <c r="DY228" s="126" t="s">
        <v>150</v>
      </c>
      <c r="DZ228" s="126" t="s">
        <v>150</v>
      </c>
      <c r="EA228" s="126" t="s">
        <v>150</v>
      </c>
      <c r="EB228" s="126" t="s">
        <v>150</v>
      </c>
      <c r="EC228" s="126" t="s">
        <v>150</v>
      </c>
      <c r="ED228" s="126" t="s">
        <v>150</v>
      </c>
      <c r="EE228" s="126" t="s">
        <v>150</v>
      </c>
      <c r="EF228" s="126" t="s">
        <v>150</v>
      </c>
      <c r="EG228" s="126" t="s">
        <v>150</v>
      </c>
      <c r="EH228" s="126" t="s">
        <v>150</v>
      </c>
      <c r="EI228" s="126" t="s">
        <v>150</v>
      </c>
      <c r="EJ228" s="126" t="s">
        <v>150</v>
      </c>
      <c r="EK228" s="126" t="s">
        <v>150</v>
      </c>
      <c r="EL228" s="126" t="s">
        <v>150</v>
      </c>
      <c r="EM228" s="126" t="s">
        <v>150</v>
      </c>
      <c r="EN228" s="126" t="s">
        <v>150</v>
      </c>
      <c r="EO228" s="126" t="s">
        <v>150</v>
      </c>
      <c r="EP228" s="126" t="s">
        <v>150</v>
      </c>
      <c r="EQ228" s="126" t="s">
        <v>150</v>
      </c>
      <c r="ER228" s="126" t="s">
        <v>150</v>
      </c>
      <c r="ES228" s="126" t="s">
        <v>150</v>
      </c>
      <c r="ET228" s="126" t="s">
        <v>150</v>
      </c>
      <c r="EU228" s="126" t="s">
        <v>150</v>
      </c>
      <c r="EV228" s="126" t="s">
        <v>150</v>
      </c>
      <c r="EW228" s="126" t="s">
        <v>151</v>
      </c>
      <c r="EX228" s="126" t="s">
        <v>152</v>
      </c>
      <c r="EY228" s="123">
        <v>1064158.63023897</v>
      </c>
      <c r="EZ228" s="126" t="s">
        <v>165</v>
      </c>
      <c r="FA228" s="126" t="s">
        <v>144</v>
      </c>
      <c r="FB228" s="126" t="s">
        <v>144</v>
      </c>
      <c r="FC228" s="126" t="s">
        <v>144</v>
      </c>
      <c r="FD228" s="126" t="s">
        <v>144</v>
      </c>
      <c r="FE228" s="126" t="s">
        <v>144</v>
      </c>
      <c r="FF228" s="126" t="s">
        <v>144</v>
      </c>
      <c r="FG228" s="126" t="s">
        <v>144</v>
      </c>
      <c r="FH228" s="126" t="s">
        <v>144</v>
      </c>
      <c r="FI228" s="126" t="s">
        <v>144</v>
      </c>
      <c r="FJ228" s="126" t="s">
        <v>144</v>
      </c>
      <c r="FK228" s="126" t="s">
        <v>144</v>
      </c>
      <c r="FL228" s="126" t="s">
        <v>144</v>
      </c>
      <c r="FM228" s="126" t="s">
        <v>144</v>
      </c>
      <c r="FN228" s="126" t="s">
        <v>144</v>
      </c>
      <c r="FO228" s="126" t="s">
        <v>144</v>
      </c>
      <c r="FP228" s="126" t="s">
        <v>144</v>
      </c>
      <c r="FQ228" s="126" t="s">
        <v>144</v>
      </c>
      <c r="FR228" s="126" t="s">
        <v>144</v>
      </c>
      <c r="FS228" s="126" t="s">
        <v>144</v>
      </c>
      <c r="FT228" s="126" t="s">
        <v>144</v>
      </c>
      <c r="FU228" s="126" t="s">
        <v>144</v>
      </c>
      <c r="FV228" s="126" t="s">
        <v>144</v>
      </c>
      <c r="FW228" s="126" t="s">
        <v>144</v>
      </c>
      <c r="FX228" s="126" t="s">
        <v>144</v>
      </c>
      <c r="FY228" s="126" t="s">
        <v>144</v>
      </c>
      <c r="FZ228" s="126" t="s">
        <v>557</v>
      </c>
      <c r="GA228" s="126" t="s">
        <v>163</v>
      </c>
    </row>
    <row r="229" spans="1:183" ht="14.25" customHeight="1">
      <c r="A229" s="121">
        <v>227</v>
      </c>
      <c r="B229" s="121" t="s">
        <v>558</v>
      </c>
      <c r="C229" s="122">
        <v>0</v>
      </c>
      <c r="D229" s="122">
        <v>0</v>
      </c>
      <c r="E229" s="122">
        <v>0</v>
      </c>
      <c r="F229" s="122">
        <v>0</v>
      </c>
      <c r="G229" s="122">
        <v>0</v>
      </c>
      <c r="H229" s="122">
        <v>0</v>
      </c>
      <c r="I229" s="122">
        <v>0</v>
      </c>
      <c r="J229" s="122">
        <v>0</v>
      </c>
      <c r="K229" s="122">
        <v>0</v>
      </c>
      <c r="L229" s="122">
        <v>0</v>
      </c>
      <c r="M229" s="122">
        <v>0</v>
      </c>
      <c r="N229" s="122">
        <v>0</v>
      </c>
      <c r="O229" s="122">
        <v>0</v>
      </c>
      <c r="P229" s="122">
        <v>2.9E-5</v>
      </c>
      <c r="Q229" s="122">
        <v>2.9E-5</v>
      </c>
      <c r="R229" s="122">
        <v>2.4000000000000001E-5</v>
      </c>
      <c r="S229" s="122">
        <v>1.2999999999999999E-5</v>
      </c>
      <c r="T229" s="121"/>
      <c r="U229" s="121"/>
      <c r="V229" s="121"/>
      <c r="W229" s="121"/>
      <c r="X229" s="121"/>
      <c r="Y229" s="121"/>
      <c r="Z229" s="121"/>
      <c r="AA229" s="121"/>
      <c r="AB229" s="123">
        <v>0</v>
      </c>
      <c r="AC229" s="123">
        <v>0</v>
      </c>
      <c r="AD229" s="123">
        <v>0</v>
      </c>
      <c r="AE229" s="123">
        <v>0</v>
      </c>
      <c r="AF229" s="123">
        <v>0</v>
      </c>
      <c r="AG229" s="123">
        <v>0</v>
      </c>
      <c r="AH229" s="123">
        <v>0</v>
      </c>
      <c r="AI229" s="123">
        <v>0</v>
      </c>
      <c r="AJ229" s="123">
        <v>0</v>
      </c>
      <c r="AK229" s="123">
        <v>0</v>
      </c>
      <c r="AL229" s="123">
        <v>0</v>
      </c>
      <c r="AM229" s="123">
        <v>0</v>
      </c>
      <c r="AN229" s="123">
        <v>0</v>
      </c>
      <c r="AO229" s="123">
        <v>2.1267999999999999E-2</v>
      </c>
      <c r="AP229" s="123">
        <v>2.1267999999999999E-2</v>
      </c>
      <c r="AQ229" s="123">
        <v>1.7457E-2</v>
      </c>
      <c r="AR229" s="123">
        <v>9.6600000000000002E-3</v>
      </c>
      <c r="AS229" s="126"/>
      <c r="AT229" s="126"/>
      <c r="AU229" s="126"/>
      <c r="AV229" s="126"/>
      <c r="AW229" s="126"/>
      <c r="AX229" s="126"/>
      <c r="AY229" s="126"/>
      <c r="AZ229" s="126"/>
      <c r="BA229" s="124">
        <v>0</v>
      </c>
      <c r="BB229" s="124">
        <v>0</v>
      </c>
      <c r="BC229" s="124">
        <v>0</v>
      </c>
      <c r="BD229" s="124">
        <v>0</v>
      </c>
      <c r="BE229" s="124">
        <v>0</v>
      </c>
      <c r="BF229" s="124">
        <v>0</v>
      </c>
      <c r="BG229" s="124">
        <v>0</v>
      </c>
      <c r="BH229" s="124">
        <v>0</v>
      </c>
      <c r="BI229" s="124">
        <v>0</v>
      </c>
      <c r="BJ229" s="124">
        <v>0</v>
      </c>
      <c r="BK229" s="124">
        <v>0</v>
      </c>
      <c r="BL229" s="124">
        <v>0</v>
      </c>
      <c r="BM229" s="127">
        <v>-2.1267999999999999E-2</v>
      </c>
      <c r="BN229" s="124">
        <v>0</v>
      </c>
      <c r="BO229" s="128">
        <v>3.8110000000000002E-3</v>
      </c>
      <c r="BP229" s="128">
        <v>7.7970000000000001E-3</v>
      </c>
      <c r="BQ229" s="128">
        <v>9.6600000000000002E-3</v>
      </c>
      <c r="BR229" s="126"/>
      <c r="BS229" s="126"/>
      <c r="BT229" s="126"/>
      <c r="BU229" s="126"/>
      <c r="BV229" s="126"/>
      <c r="BW229" s="126"/>
      <c r="BX229" s="126"/>
      <c r="BY229" s="126"/>
      <c r="BZ229" s="123">
        <v>0</v>
      </c>
      <c r="CA229" s="123">
        <v>0</v>
      </c>
      <c r="CB229" s="123">
        <v>0</v>
      </c>
      <c r="CC229" s="123">
        <v>0</v>
      </c>
      <c r="CD229" s="123">
        <v>0</v>
      </c>
      <c r="CE229" s="123">
        <v>0</v>
      </c>
      <c r="CF229" s="123">
        <v>0</v>
      </c>
      <c r="CG229" s="123">
        <v>0</v>
      </c>
      <c r="CH229" s="123">
        <v>0</v>
      </c>
      <c r="CI229" s="123">
        <v>0</v>
      </c>
      <c r="CJ229" s="123">
        <v>0</v>
      </c>
      <c r="CK229" s="123">
        <v>0</v>
      </c>
      <c r="CL229" s="123">
        <v>0</v>
      </c>
      <c r="CM229" s="123">
        <v>0.39072238999999997</v>
      </c>
      <c r="CN229" s="123">
        <v>0.34800150000000002</v>
      </c>
      <c r="CO229" s="123">
        <v>0.25675763000000001</v>
      </c>
      <c r="CP229" s="123">
        <v>0.15894436000000001</v>
      </c>
      <c r="CQ229" s="126"/>
      <c r="CR229" s="126"/>
      <c r="CS229" s="126"/>
      <c r="CT229" s="126"/>
      <c r="CU229" s="126"/>
      <c r="CV229" s="126"/>
      <c r="CW229" s="126"/>
      <c r="CX229" s="126"/>
      <c r="CY229" s="125">
        <v>45808</v>
      </c>
      <c r="CZ229" s="125">
        <v>45808</v>
      </c>
      <c r="DA229" s="125">
        <v>45808</v>
      </c>
      <c r="DB229" s="125">
        <v>45808</v>
      </c>
      <c r="DC229" s="125">
        <v>45808</v>
      </c>
      <c r="DD229" s="125">
        <v>45808</v>
      </c>
      <c r="DE229" s="125">
        <v>45808</v>
      </c>
      <c r="DF229" s="125">
        <v>45808</v>
      </c>
      <c r="DG229" s="125">
        <v>45808</v>
      </c>
      <c r="DH229" s="125">
        <v>45808</v>
      </c>
      <c r="DI229" s="125">
        <v>45808</v>
      </c>
      <c r="DJ229" s="125">
        <v>45808</v>
      </c>
      <c r="DK229" s="125">
        <v>45808</v>
      </c>
      <c r="DL229" s="125">
        <v>45777</v>
      </c>
      <c r="DM229" s="125">
        <v>45747</v>
      </c>
      <c r="DN229" s="125">
        <v>45716</v>
      </c>
      <c r="DO229" s="125">
        <v>45688</v>
      </c>
      <c r="DP229" s="126"/>
      <c r="DQ229" s="126"/>
      <c r="DR229" s="126"/>
      <c r="DS229" s="126"/>
      <c r="DT229" s="126"/>
      <c r="DU229" s="126"/>
      <c r="DV229" s="126"/>
      <c r="DW229" s="126"/>
      <c r="DX229" s="126" t="s">
        <v>150</v>
      </c>
      <c r="DY229" s="126" t="s">
        <v>150</v>
      </c>
      <c r="DZ229" s="126" t="s">
        <v>150</v>
      </c>
      <c r="EA229" s="126" t="s">
        <v>150</v>
      </c>
      <c r="EB229" s="126" t="s">
        <v>150</v>
      </c>
      <c r="EC229" s="126" t="s">
        <v>150</v>
      </c>
      <c r="ED229" s="126" t="s">
        <v>150</v>
      </c>
      <c r="EE229" s="126" t="s">
        <v>150</v>
      </c>
      <c r="EF229" s="126" t="s">
        <v>150</v>
      </c>
      <c r="EG229" s="126" t="s">
        <v>150</v>
      </c>
      <c r="EH229" s="126" t="s">
        <v>150</v>
      </c>
      <c r="EI229" s="126" t="s">
        <v>150</v>
      </c>
      <c r="EJ229" s="126" t="s">
        <v>150</v>
      </c>
      <c r="EK229" s="126" t="s">
        <v>150</v>
      </c>
      <c r="EL229" s="126" t="s">
        <v>150</v>
      </c>
      <c r="EM229" s="126" t="s">
        <v>150</v>
      </c>
      <c r="EN229" s="126" t="s">
        <v>150</v>
      </c>
      <c r="EO229" s="126"/>
      <c r="EP229" s="126"/>
      <c r="EQ229" s="126"/>
      <c r="ER229" s="126"/>
      <c r="ES229" s="126"/>
      <c r="ET229" s="126"/>
      <c r="EU229" s="126"/>
      <c r="EV229" s="126"/>
      <c r="EW229" s="126" t="s">
        <v>151</v>
      </c>
      <c r="EX229" s="126" t="s">
        <v>152</v>
      </c>
      <c r="EY229" s="123">
        <v>104.16360246000001</v>
      </c>
      <c r="EZ229" s="126" t="s">
        <v>156</v>
      </c>
      <c r="FA229" s="126" t="s">
        <v>157</v>
      </c>
      <c r="FB229" s="126" t="s">
        <v>157</v>
      </c>
      <c r="FC229" s="126" t="s">
        <v>157</v>
      </c>
      <c r="FD229" s="126" t="s">
        <v>157</v>
      </c>
      <c r="FE229" s="126" t="s">
        <v>157</v>
      </c>
      <c r="FF229" s="126" t="s">
        <v>157</v>
      </c>
      <c r="FG229" s="126" t="s">
        <v>157</v>
      </c>
      <c r="FH229" s="126" t="s">
        <v>157</v>
      </c>
      <c r="FI229" s="126" t="s">
        <v>157</v>
      </c>
      <c r="FJ229" s="126" t="s">
        <v>157</v>
      </c>
      <c r="FK229" s="126" t="s">
        <v>157</v>
      </c>
      <c r="FL229" s="126" t="s">
        <v>157</v>
      </c>
      <c r="FM229" s="126" t="s">
        <v>157</v>
      </c>
      <c r="FN229" s="126" t="s">
        <v>157</v>
      </c>
      <c r="FO229" s="126" t="s">
        <v>157</v>
      </c>
      <c r="FP229" s="126" t="s">
        <v>157</v>
      </c>
      <c r="FQ229" s="126" t="s">
        <v>157</v>
      </c>
      <c r="FR229" s="126"/>
      <c r="FS229" s="126"/>
      <c r="FT229" s="126"/>
      <c r="FU229" s="126"/>
      <c r="FV229" s="126"/>
      <c r="FW229" s="126"/>
      <c r="FX229" s="126"/>
      <c r="FY229" s="126"/>
      <c r="FZ229" s="126" t="s">
        <v>154</v>
      </c>
      <c r="GA229" s="126" t="s">
        <v>146</v>
      </c>
    </row>
    <row r="230" spans="1:183" ht="14.25" customHeight="1">
      <c r="A230" s="121">
        <v>228</v>
      </c>
      <c r="B230" s="121" t="s">
        <v>559</v>
      </c>
      <c r="C230" s="122">
        <v>0</v>
      </c>
      <c r="D230" s="122">
        <v>0</v>
      </c>
      <c r="E230" s="122">
        <v>0</v>
      </c>
      <c r="F230" s="122">
        <v>0</v>
      </c>
      <c r="G230" s="122">
        <v>0</v>
      </c>
      <c r="H230" s="122">
        <v>0</v>
      </c>
      <c r="I230" s="122">
        <v>0</v>
      </c>
      <c r="J230" s="122">
        <v>0</v>
      </c>
      <c r="K230" s="122">
        <v>0</v>
      </c>
      <c r="L230" s="122">
        <v>0</v>
      </c>
      <c r="M230" s="122">
        <v>7.7000000000000001E-5</v>
      </c>
      <c r="N230" s="122">
        <v>1.02E-4</v>
      </c>
      <c r="O230" s="122">
        <v>1.02E-4</v>
      </c>
      <c r="P230" s="122">
        <v>1.02E-4</v>
      </c>
      <c r="Q230" s="122">
        <v>1.03E-4</v>
      </c>
      <c r="R230" s="122">
        <v>1.03E-4</v>
      </c>
      <c r="S230" s="122">
        <v>1.03E-4</v>
      </c>
      <c r="T230" s="122">
        <v>1.03E-4</v>
      </c>
      <c r="U230" s="122">
        <v>1.03E-4</v>
      </c>
      <c r="V230" s="122">
        <v>1.03E-4</v>
      </c>
      <c r="W230" s="122">
        <v>1.03E-4</v>
      </c>
      <c r="X230" s="122">
        <v>1.03E-4</v>
      </c>
      <c r="Y230" s="122">
        <v>1.03E-4</v>
      </c>
      <c r="Z230" s="122">
        <v>1.03E-4</v>
      </c>
      <c r="AA230" s="122">
        <v>1.03E-4</v>
      </c>
      <c r="AB230" s="123">
        <v>0</v>
      </c>
      <c r="AC230" s="123">
        <v>0</v>
      </c>
      <c r="AD230" s="123">
        <v>0</v>
      </c>
      <c r="AE230" s="123">
        <v>0</v>
      </c>
      <c r="AF230" s="123">
        <v>0</v>
      </c>
      <c r="AG230" s="123">
        <v>0</v>
      </c>
      <c r="AH230" s="123">
        <v>0</v>
      </c>
      <c r="AI230" s="123">
        <v>0</v>
      </c>
      <c r="AJ230" s="123">
        <v>0</v>
      </c>
      <c r="AK230" s="123">
        <v>0</v>
      </c>
      <c r="AL230" s="123">
        <v>5.6068E-2</v>
      </c>
      <c r="AM230" s="123">
        <v>7.3829000000000006E-2</v>
      </c>
      <c r="AN230" s="123">
        <v>7.3829000000000006E-2</v>
      </c>
      <c r="AO230" s="123">
        <v>7.3829000000000006E-2</v>
      </c>
      <c r="AP230" s="123">
        <v>7.4646000000000004E-2</v>
      </c>
      <c r="AQ230" s="123">
        <v>7.4646000000000004E-2</v>
      </c>
      <c r="AR230" s="123">
        <v>7.4646000000000004E-2</v>
      </c>
      <c r="AS230" s="123">
        <v>7.4646000000000004E-2</v>
      </c>
      <c r="AT230" s="123">
        <v>7.4646000000000004E-2</v>
      </c>
      <c r="AU230" s="123">
        <v>7.4646000000000004E-2</v>
      </c>
      <c r="AV230" s="123">
        <v>7.4646000000000004E-2</v>
      </c>
      <c r="AW230" s="123">
        <v>7.4646000000000004E-2</v>
      </c>
      <c r="AX230" s="123">
        <v>7.4646000000000004E-2</v>
      </c>
      <c r="AY230" s="123">
        <v>7.4646000000000004E-2</v>
      </c>
      <c r="AZ230" s="123">
        <v>7.4646000000000004E-2</v>
      </c>
      <c r="BA230" s="124">
        <v>0</v>
      </c>
      <c r="BB230" s="124">
        <v>0</v>
      </c>
      <c r="BC230" s="124">
        <v>0</v>
      </c>
      <c r="BD230" s="124">
        <v>0</v>
      </c>
      <c r="BE230" s="124">
        <v>0</v>
      </c>
      <c r="BF230" s="124">
        <v>0</v>
      </c>
      <c r="BG230" s="124">
        <v>0</v>
      </c>
      <c r="BH230" s="124">
        <v>0</v>
      </c>
      <c r="BI230" s="124">
        <v>0</v>
      </c>
      <c r="BJ230" s="127">
        <v>-5.6068E-2</v>
      </c>
      <c r="BK230" s="127">
        <v>-1.7760999999999999E-2</v>
      </c>
      <c r="BL230" s="124">
        <v>0</v>
      </c>
      <c r="BM230" s="124">
        <v>0</v>
      </c>
      <c r="BN230" s="127">
        <v>-8.1700000000000002E-4</v>
      </c>
      <c r="BO230" s="124">
        <v>0</v>
      </c>
      <c r="BP230" s="124">
        <v>0</v>
      </c>
      <c r="BQ230" s="124">
        <v>0</v>
      </c>
      <c r="BR230" s="124">
        <v>0</v>
      </c>
      <c r="BS230" s="124">
        <v>0</v>
      </c>
      <c r="BT230" s="124">
        <v>0</v>
      </c>
      <c r="BU230" s="124">
        <v>0</v>
      </c>
      <c r="BV230" s="124">
        <v>0</v>
      </c>
      <c r="BW230" s="124">
        <v>0</v>
      </c>
      <c r="BX230" s="124">
        <v>0</v>
      </c>
      <c r="BY230" s="124">
        <v>0</v>
      </c>
      <c r="BZ230" s="123">
        <v>0</v>
      </c>
      <c r="CA230" s="123">
        <v>0</v>
      </c>
      <c r="CB230" s="123">
        <v>0</v>
      </c>
      <c r="CC230" s="123">
        <v>0</v>
      </c>
      <c r="CD230" s="123">
        <v>0</v>
      </c>
      <c r="CE230" s="123">
        <v>0</v>
      </c>
      <c r="CF230" s="123">
        <v>0</v>
      </c>
      <c r="CG230" s="123">
        <v>0</v>
      </c>
      <c r="CH230" s="123">
        <v>0</v>
      </c>
      <c r="CI230" s="123">
        <v>0</v>
      </c>
      <c r="CJ230" s="123">
        <v>0.85718251000000001</v>
      </c>
      <c r="CK230" s="123">
        <v>1.23402616</v>
      </c>
      <c r="CL230" s="123">
        <v>1.31427742</v>
      </c>
      <c r="CM230" s="123">
        <v>1.3563402099999999</v>
      </c>
      <c r="CN230" s="123">
        <v>1.2214086900000001</v>
      </c>
      <c r="CO230" s="123">
        <v>1.0978936800000001</v>
      </c>
      <c r="CP230" s="123">
        <v>1.2282154300000001</v>
      </c>
      <c r="CQ230" s="123">
        <v>1.41953507</v>
      </c>
      <c r="CR230" s="123">
        <v>1.3516632</v>
      </c>
      <c r="CS230" s="123">
        <v>1.34902677</v>
      </c>
      <c r="CT230" s="123">
        <v>1.4169861500000001</v>
      </c>
      <c r="CU230" s="123">
        <v>1.3122483199999999</v>
      </c>
      <c r="CV230" s="123">
        <v>1.2604325000000001</v>
      </c>
      <c r="CW230" s="123">
        <v>1.14313021</v>
      </c>
      <c r="CX230" s="123">
        <v>1.0374061699999999</v>
      </c>
      <c r="CY230" s="125">
        <v>45900</v>
      </c>
      <c r="CZ230" s="125">
        <v>45900</v>
      </c>
      <c r="DA230" s="125">
        <v>45900</v>
      </c>
      <c r="DB230" s="125">
        <v>45900</v>
      </c>
      <c r="DC230" s="125">
        <v>45900</v>
      </c>
      <c r="DD230" s="125">
        <v>45900</v>
      </c>
      <c r="DE230" s="125">
        <v>45900</v>
      </c>
      <c r="DF230" s="125">
        <v>45900</v>
      </c>
      <c r="DG230" s="125">
        <v>45900</v>
      </c>
      <c r="DH230" s="125">
        <v>45900</v>
      </c>
      <c r="DI230" s="125">
        <v>45869</v>
      </c>
      <c r="DJ230" s="125">
        <v>45838</v>
      </c>
      <c r="DK230" s="125">
        <v>45808</v>
      </c>
      <c r="DL230" s="125">
        <v>45777</v>
      </c>
      <c r="DM230" s="125">
        <v>45747</v>
      </c>
      <c r="DN230" s="125">
        <v>45716</v>
      </c>
      <c r="DO230" s="125">
        <v>45688</v>
      </c>
      <c r="DP230" s="125">
        <v>45657</v>
      </c>
      <c r="DQ230" s="125">
        <v>45626</v>
      </c>
      <c r="DR230" s="125">
        <v>45596</v>
      </c>
      <c r="DS230" s="125">
        <v>45565</v>
      </c>
      <c r="DT230" s="125">
        <v>45535</v>
      </c>
      <c r="DU230" s="125">
        <v>45504</v>
      </c>
      <c r="DV230" s="125">
        <v>45473</v>
      </c>
      <c r="DW230" s="125">
        <v>45443</v>
      </c>
      <c r="DX230" s="126" t="s">
        <v>150</v>
      </c>
      <c r="DY230" s="126" t="s">
        <v>150</v>
      </c>
      <c r="DZ230" s="126" t="s">
        <v>150</v>
      </c>
      <c r="EA230" s="126" t="s">
        <v>150</v>
      </c>
      <c r="EB230" s="126" t="s">
        <v>150</v>
      </c>
      <c r="EC230" s="126" t="s">
        <v>150</v>
      </c>
      <c r="ED230" s="126" t="s">
        <v>150</v>
      </c>
      <c r="EE230" s="126" t="s">
        <v>150</v>
      </c>
      <c r="EF230" s="126" t="s">
        <v>150</v>
      </c>
      <c r="EG230" s="126" t="s">
        <v>150</v>
      </c>
      <c r="EH230" s="126" t="s">
        <v>150</v>
      </c>
      <c r="EI230" s="126" t="s">
        <v>150</v>
      </c>
      <c r="EJ230" s="126" t="s">
        <v>150</v>
      </c>
      <c r="EK230" s="126" t="s">
        <v>150</v>
      </c>
      <c r="EL230" s="126" t="s">
        <v>150</v>
      </c>
      <c r="EM230" s="126" t="s">
        <v>150</v>
      </c>
      <c r="EN230" s="126" t="s">
        <v>150</v>
      </c>
      <c r="EO230" s="126" t="s">
        <v>150</v>
      </c>
      <c r="EP230" s="126" t="s">
        <v>150</v>
      </c>
      <c r="EQ230" s="126" t="s">
        <v>150</v>
      </c>
      <c r="ER230" s="126" t="s">
        <v>150</v>
      </c>
      <c r="ES230" s="126" t="s">
        <v>150</v>
      </c>
      <c r="ET230" s="126" t="s">
        <v>150</v>
      </c>
      <c r="EU230" s="126" t="s">
        <v>150</v>
      </c>
      <c r="EV230" s="126" t="s">
        <v>150</v>
      </c>
      <c r="EW230" s="126" t="s">
        <v>151</v>
      </c>
      <c r="EX230" s="126" t="s">
        <v>152</v>
      </c>
      <c r="EY230" s="123">
        <v>69652.061475530005</v>
      </c>
      <c r="EZ230" s="126" t="s">
        <v>165</v>
      </c>
      <c r="FA230" s="126" t="s">
        <v>157</v>
      </c>
      <c r="FB230" s="126" t="s">
        <v>157</v>
      </c>
      <c r="FC230" s="126" t="s">
        <v>157</v>
      </c>
      <c r="FD230" s="126" t="s">
        <v>157</v>
      </c>
      <c r="FE230" s="126" t="s">
        <v>157</v>
      </c>
      <c r="FF230" s="126" t="s">
        <v>157</v>
      </c>
      <c r="FG230" s="126" t="s">
        <v>157</v>
      </c>
      <c r="FH230" s="126" t="s">
        <v>157</v>
      </c>
      <c r="FI230" s="126" t="s">
        <v>157</v>
      </c>
      <c r="FJ230" s="126" t="s">
        <v>157</v>
      </c>
      <c r="FK230" s="126" t="s">
        <v>157</v>
      </c>
      <c r="FL230" s="126" t="s">
        <v>144</v>
      </c>
      <c r="FM230" s="126" t="s">
        <v>144</v>
      </c>
      <c r="FN230" s="126" t="s">
        <v>144</v>
      </c>
      <c r="FO230" s="126" t="s">
        <v>144</v>
      </c>
      <c r="FP230" s="126" t="s">
        <v>144</v>
      </c>
      <c r="FQ230" s="126" t="s">
        <v>144</v>
      </c>
      <c r="FR230" s="126" t="s">
        <v>144</v>
      </c>
      <c r="FS230" s="126" t="s">
        <v>144</v>
      </c>
      <c r="FT230" s="126" t="s">
        <v>144</v>
      </c>
      <c r="FU230" s="126" t="s">
        <v>144</v>
      </c>
      <c r="FV230" s="126" t="s">
        <v>144</v>
      </c>
      <c r="FW230" s="126" t="s">
        <v>144</v>
      </c>
      <c r="FX230" s="126" t="s">
        <v>144</v>
      </c>
      <c r="FY230" s="126" t="s">
        <v>144</v>
      </c>
      <c r="FZ230" s="126" t="s">
        <v>560</v>
      </c>
      <c r="GA230" s="126" t="s">
        <v>163</v>
      </c>
    </row>
    <row r="231" spans="1:183" ht="14.25" customHeight="1">
      <c r="A231" s="121">
        <v>229</v>
      </c>
      <c r="B231" s="121" t="s">
        <v>561</v>
      </c>
      <c r="C231" s="122">
        <v>0</v>
      </c>
      <c r="D231" s="122">
        <v>0</v>
      </c>
      <c r="E231" s="122">
        <v>0</v>
      </c>
      <c r="F231" s="122">
        <v>0</v>
      </c>
      <c r="G231" s="122">
        <v>0</v>
      </c>
      <c r="H231" s="122">
        <v>0</v>
      </c>
      <c r="I231" s="122">
        <v>0</v>
      </c>
      <c r="J231" s="122">
        <v>0</v>
      </c>
      <c r="K231" s="122">
        <v>1.5999999999999999E-5</v>
      </c>
      <c r="L231" s="122">
        <v>1.5999999999999999E-5</v>
      </c>
      <c r="M231" s="122">
        <v>1.5999999999999999E-5</v>
      </c>
      <c r="N231" s="121"/>
      <c r="O231" s="121"/>
      <c r="P231" s="121"/>
      <c r="Q231" s="121"/>
      <c r="R231" s="121"/>
      <c r="S231" s="121"/>
      <c r="T231" s="121"/>
      <c r="U231" s="121"/>
      <c r="V231" s="121"/>
      <c r="W231" s="121"/>
      <c r="X231" s="121"/>
      <c r="Y231" s="121"/>
      <c r="Z231" s="121"/>
      <c r="AA231" s="121"/>
      <c r="AB231" s="123">
        <v>0</v>
      </c>
      <c r="AC231" s="123">
        <v>0</v>
      </c>
      <c r="AD231" s="123">
        <v>0</v>
      </c>
      <c r="AE231" s="123">
        <v>0</v>
      </c>
      <c r="AF231" s="123">
        <v>0</v>
      </c>
      <c r="AG231" s="123">
        <v>0</v>
      </c>
      <c r="AH231" s="123">
        <v>0</v>
      </c>
      <c r="AI231" s="123">
        <v>0</v>
      </c>
      <c r="AJ231" s="123">
        <v>1.1521E-2</v>
      </c>
      <c r="AK231" s="123">
        <v>1.1521E-2</v>
      </c>
      <c r="AL231" s="123">
        <v>1.1521E-2</v>
      </c>
      <c r="AM231" s="126"/>
      <c r="AN231" s="126"/>
      <c r="AO231" s="126"/>
      <c r="AP231" s="126"/>
      <c r="AQ231" s="126"/>
      <c r="AR231" s="126"/>
      <c r="AS231" s="126"/>
      <c r="AT231" s="126"/>
      <c r="AU231" s="126"/>
      <c r="AV231" s="126"/>
      <c r="AW231" s="126"/>
      <c r="AX231" s="126"/>
      <c r="AY231" s="126"/>
      <c r="AZ231" s="126"/>
      <c r="BA231" s="124">
        <v>0</v>
      </c>
      <c r="BB231" s="124">
        <v>0</v>
      </c>
      <c r="BC231" s="124">
        <v>0</v>
      </c>
      <c r="BD231" s="124">
        <v>0</v>
      </c>
      <c r="BE231" s="124">
        <v>0</v>
      </c>
      <c r="BF231" s="124">
        <v>0</v>
      </c>
      <c r="BG231" s="124">
        <v>0</v>
      </c>
      <c r="BH231" s="127">
        <v>-1.1521E-2</v>
      </c>
      <c r="BI231" s="124">
        <v>0</v>
      </c>
      <c r="BJ231" s="124">
        <v>0</v>
      </c>
      <c r="BK231" s="128">
        <v>1.1521E-2</v>
      </c>
      <c r="BL231" s="126"/>
      <c r="BM231" s="126"/>
      <c r="BN231" s="126"/>
      <c r="BO231" s="126"/>
      <c r="BP231" s="126"/>
      <c r="BQ231" s="126"/>
      <c r="BR231" s="126"/>
      <c r="BS231" s="126"/>
      <c r="BT231" s="126"/>
      <c r="BU231" s="126"/>
      <c r="BV231" s="126"/>
      <c r="BW231" s="126"/>
      <c r="BX231" s="126"/>
      <c r="BY231" s="126"/>
      <c r="BZ231" s="123">
        <v>0</v>
      </c>
      <c r="CA231" s="123">
        <v>0</v>
      </c>
      <c r="CB231" s="123">
        <v>0</v>
      </c>
      <c r="CC231" s="123">
        <v>0</v>
      </c>
      <c r="CD231" s="123">
        <v>0</v>
      </c>
      <c r="CE231" s="123">
        <v>0</v>
      </c>
      <c r="CF231" s="123">
        <v>0</v>
      </c>
      <c r="CG231" s="123">
        <v>0</v>
      </c>
      <c r="CH231" s="123">
        <v>0.17206013000000001</v>
      </c>
      <c r="CI231" s="123">
        <v>0.17249724</v>
      </c>
      <c r="CJ231" s="123">
        <v>0.17613612000000001</v>
      </c>
      <c r="CK231" s="126"/>
      <c r="CL231" s="126"/>
      <c r="CM231" s="126"/>
      <c r="CN231" s="126"/>
      <c r="CO231" s="126"/>
      <c r="CP231" s="126"/>
      <c r="CQ231" s="126"/>
      <c r="CR231" s="126"/>
      <c r="CS231" s="126"/>
      <c r="CT231" s="126"/>
      <c r="CU231" s="126"/>
      <c r="CV231" s="126"/>
      <c r="CW231" s="126"/>
      <c r="CX231" s="126"/>
      <c r="CY231" s="125">
        <v>45961</v>
      </c>
      <c r="CZ231" s="125">
        <v>45961</v>
      </c>
      <c r="DA231" s="125">
        <v>45961</v>
      </c>
      <c r="DB231" s="125">
        <v>45961</v>
      </c>
      <c r="DC231" s="125">
        <v>45961</v>
      </c>
      <c r="DD231" s="125">
        <v>45961</v>
      </c>
      <c r="DE231" s="125">
        <v>45961</v>
      </c>
      <c r="DF231" s="125">
        <v>45961</v>
      </c>
      <c r="DG231" s="125">
        <v>45930</v>
      </c>
      <c r="DH231" s="125">
        <v>45900</v>
      </c>
      <c r="DI231" s="125">
        <v>45869</v>
      </c>
      <c r="DJ231" s="126"/>
      <c r="DK231" s="126"/>
      <c r="DL231" s="126"/>
      <c r="DM231" s="126"/>
      <c r="DN231" s="126"/>
      <c r="DO231" s="126"/>
      <c r="DP231" s="126"/>
      <c r="DQ231" s="126"/>
      <c r="DR231" s="126"/>
      <c r="DS231" s="126"/>
      <c r="DT231" s="126"/>
      <c r="DU231" s="126"/>
      <c r="DV231" s="126"/>
      <c r="DW231" s="126"/>
      <c r="DX231" s="126" t="s">
        <v>150</v>
      </c>
      <c r="DY231" s="126" t="s">
        <v>150</v>
      </c>
      <c r="DZ231" s="126" t="s">
        <v>150</v>
      </c>
      <c r="EA231" s="126" t="s">
        <v>150</v>
      </c>
      <c r="EB231" s="126" t="s">
        <v>150</v>
      </c>
      <c r="EC231" s="126" t="s">
        <v>150</v>
      </c>
      <c r="ED231" s="126" t="s">
        <v>150</v>
      </c>
      <c r="EE231" s="126" t="s">
        <v>150</v>
      </c>
      <c r="EF231" s="126" t="s">
        <v>150</v>
      </c>
      <c r="EG231" s="126" t="s">
        <v>150</v>
      </c>
      <c r="EH231" s="126" t="s">
        <v>150</v>
      </c>
      <c r="EI231" s="126"/>
      <c r="EJ231" s="126"/>
      <c r="EK231" s="126"/>
      <c r="EL231" s="126"/>
      <c r="EM231" s="126"/>
      <c r="EN231" s="126"/>
      <c r="EO231" s="126"/>
      <c r="EP231" s="126"/>
      <c r="EQ231" s="126"/>
      <c r="ER231" s="126"/>
      <c r="ES231" s="126"/>
      <c r="ET231" s="126"/>
      <c r="EU231" s="126"/>
      <c r="EV231" s="126"/>
      <c r="EW231" s="126" t="s">
        <v>151</v>
      </c>
      <c r="EX231" s="126" t="s">
        <v>173</v>
      </c>
      <c r="EY231" s="123">
        <v>2136.5783054799999</v>
      </c>
      <c r="EZ231" s="126" t="s">
        <v>178</v>
      </c>
      <c r="FA231" s="126" t="s">
        <v>144</v>
      </c>
      <c r="FB231" s="126" t="s">
        <v>144</v>
      </c>
      <c r="FC231" s="126" t="s">
        <v>144</v>
      </c>
      <c r="FD231" s="126" t="s">
        <v>144</v>
      </c>
      <c r="FE231" s="126" t="s">
        <v>144</v>
      </c>
      <c r="FF231" s="126" t="s">
        <v>144</v>
      </c>
      <c r="FG231" s="126" t="s">
        <v>144</v>
      </c>
      <c r="FH231" s="126" t="s">
        <v>144</v>
      </c>
      <c r="FI231" s="126" t="s">
        <v>144</v>
      </c>
      <c r="FJ231" s="126" t="s">
        <v>157</v>
      </c>
      <c r="FK231" s="126" t="s">
        <v>157</v>
      </c>
      <c r="FL231" s="126"/>
      <c r="FM231" s="126"/>
      <c r="FN231" s="126"/>
      <c r="FO231" s="126"/>
      <c r="FP231" s="126"/>
      <c r="FQ231" s="126"/>
      <c r="FR231" s="126"/>
      <c r="FS231" s="126"/>
      <c r="FT231" s="126"/>
      <c r="FU231" s="126"/>
      <c r="FV231" s="126"/>
      <c r="FW231" s="126"/>
      <c r="FX231" s="126"/>
      <c r="FY231" s="126"/>
      <c r="FZ231" s="126" t="s">
        <v>323</v>
      </c>
      <c r="GA231" s="126" t="s">
        <v>324</v>
      </c>
    </row>
    <row r="232" spans="1:183" ht="14.25" customHeight="1">
      <c r="A232" s="121">
        <v>230</v>
      </c>
      <c r="B232" s="121" t="s">
        <v>562</v>
      </c>
      <c r="C232" s="122">
        <v>0</v>
      </c>
      <c r="D232" s="122">
        <v>0</v>
      </c>
      <c r="E232" s="122">
        <v>0</v>
      </c>
      <c r="F232" s="122">
        <v>1.5E-5</v>
      </c>
      <c r="G232" s="122">
        <v>1.7E-5</v>
      </c>
      <c r="H232" s="122">
        <v>1.7E-5</v>
      </c>
      <c r="I232" s="122">
        <v>1.7E-5</v>
      </c>
      <c r="J232" s="122">
        <v>1.1E-5</v>
      </c>
      <c r="K232" s="122">
        <v>1.1E-5</v>
      </c>
      <c r="L232" s="122">
        <v>6.9999999999999999E-6</v>
      </c>
      <c r="M232" s="122">
        <v>6.0000000000000002E-6</v>
      </c>
      <c r="N232" s="122">
        <v>3.9999999999999998E-6</v>
      </c>
      <c r="O232" s="122">
        <v>3.9999999999999998E-6</v>
      </c>
      <c r="P232" s="122">
        <v>3.9999999999999998E-6</v>
      </c>
      <c r="Q232" s="122">
        <v>5.0000000000000004E-6</v>
      </c>
      <c r="R232" s="122">
        <v>5.0000000000000004E-6</v>
      </c>
      <c r="S232" s="122">
        <v>5.0000000000000004E-6</v>
      </c>
      <c r="T232" s="122">
        <v>5.0000000000000004E-6</v>
      </c>
      <c r="U232" s="122">
        <v>5.0000000000000004E-6</v>
      </c>
      <c r="V232" s="122">
        <v>5.0000000000000004E-6</v>
      </c>
      <c r="W232" s="122">
        <v>5.0000000000000004E-6</v>
      </c>
      <c r="X232" s="122">
        <v>5.0000000000000004E-6</v>
      </c>
      <c r="Y232" s="122">
        <v>5.0000000000000004E-6</v>
      </c>
      <c r="Z232" s="122">
        <v>5.0000000000000004E-6</v>
      </c>
      <c r="AA232" s="122">
        <v>5.0000000000000004E-6</v>
      </c>
      <c r="AB232" s="123">
        <v>0</v>
      </c>
      <c r="AC232" s="123">
        <v>0</v>
      </c>
      <c r="AD232" s="123">
        <v>0</v>
      </c>
      <c r="AE232" s="123">
        <v>1.1067E-2</v>
      </c>
      <c r="AF232" s="123">
        <v>1.2236E-2</v>
      </c>
      <c r="AG232" s="123">
        <v>1.2236E-2</v>
      </c>
      <c r="AH232" s="123">
        <v>1.2236E-2</v>
      </c>
      <c r="AI232" s="123">
        <v>8.2959999999999996E-3</v>
      </c>
      <c r="AJ232" s="123">
        <v>8.2959999999999996E-3</v>
      </c>
      <c r="AK232" s="123">
        <v>5.3829999999999998E-3</v>
      </c>
      <c r="AL232" s="123">
        <v>4.1840000000000002E-3</v>
      </c>
      <c r="AM232" s="123">
        <v>3.1099999999999999E-3</v>
      </c>
      <c r="AN232" s="123">
        <v>3.1099999999999999E-3</v>
      </c>
      <c r="AO232" s="123">
        <v>3.1099999999999999E-3</v>
      </c>
      <c r="AP232" s="123">
        <v>3.5140000000000002E-3</v>
      </c>
      <c r="AQ232" s="123">
        <v>3.5140000000000002E-3</v>
      </c>
      <c r="AR232" s="123">
        <v>3.5140000000000002E-3</v>
      </c>
      <c r="AS232" s="123">
        <v>3.5140000000000002E-3</v>
      </c>
      <c r="AT232" s="123">
        <v>3.5140000000000002E-3</v>
      </c>
      <c r="AU232" s="123">
        <v>3.5140000000000002E-3</v>
      </c>
      <c r="AV232" s="123">
        <v>3.673E-3</v>
      </c>
      <c r="AW232" s="123">
        <v>3.7550000000000001E-3</v>
      </c>
      <c r="AX232" s="123">
        <v>3.875E-3</v>
      </c>
      <c r="AY232" s="123">
        <v>3.875E-3</v>
      </c>
      <c r="AZ232" s="123">
        <v>3.875E-3</v>
      </c>
      <c r="BA232" s="124">
        <v>0</v>
      </c>
      <c r="BB232" s="124">
        <v>0</v>
      </c>
      <c r="BC232" s="127">
        <v>-1.1067E-2</v>
      </c>
      <c r="BD232" s="127">
        <v>-1.1689999999999999E-3</v>
      </c>
      <c r="BE232" s="124">
        <v>0</v>
      </c>
      <c r="BF232" s="124">
        <v>0</v>
      </c>
      <c r="BG232" s="128">
        <v>3.9399999999999999E-3</v>
      </c>
      <c r="BH232" s="124">
        <v>0</v>
      </c>
      <c r="BI232" s="128">
        <v>2.9129999999999998E-3</v>
      </c>
      <c r="BJ232" s="128">
        <v>1.199E-3</v>
      </c>
      <c r="BK232" s="128">
        <v>1.0740000000000001E-3</v>
      </c>
      <c r="BL232" s="124">
        <v>0</v>
      </c>
      <c r="BM232" s="124">
        <v>0</v>
      </c>
      <c r="BN232" s="127">
        <v>-4.0400000000000001E-4</v>
      </c>
      <c r="BO232" s="124">
        <v>0</v>
      </c>
      <c r="BP232" s="124">
        <v>0</v>
      </c>
      <c r="BQ232" s="124">
        <v>0</v>
      </c>
      <c r="BR232" s="124">
        <v>0</v>
      </c>
      <c r="BS232" s="124">
        <v>0</v>
      </c>
      <c r="BT232" s="127">
        <v>-1.5899999999999999E-4</v>
      </c>
      <c r="BU232" s="127">
        <v>-8.2000000000000001E-5</v>
      </c>
      <c r="BV232" s="127">
        <v>-1.2E-4</v>
      </c>
      <c r="BW232" s="124">
        <v>0</v>
      </c>
      <c r="BX232" s="124">
        <v>0</v>
      </c>
      <c r="BY232" s="124">
        <v>0</v>
      </c>
      <c r="BZ232" s="123">
        <v>0</v>
      </c>
      <c r="CA232" s="123">
        <v>0</v>
      </c>
      <c r="CB232" s="123">
        <v>0</v>
      </c>
      <c r="CC232" s="123">
        <v>0.16797635999999999</v>
      </c>
      <c r="CD232" s="123">
        <v>0.18166614</v>
      </c>
      <c r="CE232" s="123">
        <v>0.19682796999999999</v>
      </c>
      <c r="CF232" s="123">
        <v>0.19879991</v>
      </c>
      <c r="CG232" s="123">
        <v>0.13402059</v>
      </c>
      <c r="CH232" s="123">
        <v>0.12389644</v>
      </c>
      <c r="CI232" s="123">
        <v>8.059653E-2</v>
      </c>
      <c r="CJ232" s="123">
        <v>6.3966110000000007E-2</v>
      </c>
      <c r="CK232" s="123">
        <v>5.1982569999999999E-2</v>
      </c>
      <c r="CL232" s="123">
        <v>5.536311E-2</v>
      </c>
      <c r="CM232" s="123">
        <v>5.713497E-2</v>
      </c>
      <c r="CN232" s="123">
        <v>6.3506149999999997E-2</v>
      </c>
      <c r="CO232" s="123">
        <v>6.3506149999999997E-2</v>
      </c>
      <c r="CP232" s="123">
        <v>6.3506149999999997E-2</v>
      </c>
      <c r="CQ232" s="123">
        <v>6.3506149999999997E-2</v>
      </c>
      <c r="CR232" s="123">
        <v>6.3506149999999997E-2</v>
      </c>
      <c r="CS232" s="123">
        <v>6.3506149999999997E-2</v>
      </c>
      <c r="CT232" s="123">
        <v>6.9723629999999995E-2</v>
      </c>
      <c r="CU232" s="123">
        <v>6.6011470000000003E-2</v>
      </c>
      <c r="CV232" s="123">
        <v>6.5431180000000005E-2</v>
      </c>
      <c r="CW232" s="123">
        <v>5.9341820000000003E-2</v>
      </c>
      <c r="CX232" s="123">
        <v>5.385351E-2</v>
      </c>
      <c r="CY232" s="125">
        <v>46112</v>
      </c>
      <c r="CZ232" s="125">
        <v>46112</v>
      </c>
      <c r="DA232" s="125">
        <v>46112</v>
      </c>
      <c r="DB232" s="125">
        <v>46081</v>
      </c>
      <c r="DC232" s="125">
        <v>46053</v>
      </c>
      <c r="DD232" s="125">
        <v>46022</v>
      </c>
      <c r="DE232" s="125">
        <v>45991</v>
      </c>
      <c r="DF232" s="125">
        <v>45961</v>
      </c>
      <c r="DG232" s="125">
        <v>45930</v>
      </c>
      <c r="DH232" s="125">
        <v>45900</v>
      </c>
      <c r="DI232" s="125">
        <v>45869</v>
      </c>
      <c r="DJ232" s="125">
        <v>45838</v>
      </c>
      <c r="DK232" s="125">
        <v>45808</v>
      </c>
      <c r="DL232" s="125">
        <v>45777</v>
      </c>
      <c r="DM232" s="125">
        <v>45596</v>
      </c>
      <c r="DN232" s="125">
        <v>45596</v>
      </c>
      <c r="DO232" s="125">
        <v>45596</v>
      </c>
      <c r="DP232" s="125">
        <v>45596</v>
      </c>
      <c r="DQ232" s="125">
        <v>45596</v>
      </c>
      <c r="DR232" s="125">
        <v>45596</v>
      </c>
      <c r="DS232" s="125">
        <v>45565</v>
      </c>
      <c r="DT232" s="125">
        <v>45535</v>
      </c>
      <c r="DU232" s="125">
        <v>45504</v>
      </c>
      <c r="DV232" s="125">
        <v>45473</v>
      </c>
      <c r="DW232" s="125">
        <v>45443</v>
      </c>
      <c r="DX232" s="126" t="s">
        <v>150</v>
      </c>
      <c r="DY232" s="126" t="s">
        <v>150</v>
      </c>
      <c r="DZ232" s="126" t="s">
        <v>150</v>
      </c>
      <c r="EA232" s="126" t="s">
        <v>150</v>
      </c>
      <c r="EB232" s="126" t="s">
        <v>150</v>
      </c>
      <c r="EC232" s="126" t="s">
        <v>150</v>
      </c>
      <c r="ED232" s="126" t="s">
        <v>150</v>
      </c>
      <c r="EE232" s="126" t="s">
        <v>150</v>
      </c>
      <c r="EF232" s="126" t="s">
        <v>150</v>
      </c>
      <c r="EG232" s="126" t="s">
        <v>150</v>
      </c>
      <c r="EH232" s="126" t="s">
        <v>150</v>
      </c>
      <c r="EI232" s="126" t="s">
        <v>150</v>
      </c>
      <c r="EJ232" s="126" t="s">
        <v>150</v>
      </c>
      <c r="EK232" s="126" t="s">
        <v>150</v>
      </c>
      <c r="EL232" s="126" t="s">
        <v>150</v>
      </c>
      <c r="EM232" s="126" t="s">
        <v>150</v>
      </c>
      <c r="EN232" s="126" t="s">
        <v>150</v>
      </c>
      <c r="EO232" s="126" t="s">
        <v>150</v>
      </c>
      <c r="EP232" s="126" t="s">
        <v>150</v>
      </c>
      <c r="EQ232" s="126" t="s">
        <v>150</v>
      </c>
      <c r="ER232" s="126" t="s">
        <v>150</v>
      </c>
      <c r="ES232" s="126" t="s">
        <v>150</v>
      </c>
      <c r="ET232" s="126" t="s">
        <v>150</v>
      </c>
      <c r="EU232" s="126" t="s">
        <v>150</v>
      </c>
      <c r="EV232" s="126" t="s">
        <v>150</v>
      </c>
      <c r="EW232" s="126" t="s">
        <v>151</v>
      </c>
      <c r="EX232" s="126" t="s">
        <v>173</v>
      </c>
      <c r="EY232" s="123">
        <v>100364.04569462</v>
      </c>
      <c r="EZ232" s="126" t="s">
        <v>153</v>
      </c>
      <c r="FA232" s="126" t="s">
        <v>157</v>
      </c>
      <c r="FB232" s="126" t="s">
        <v>144</v>
      </c>
      <c r="FC232" s="126" t="s">
        <v>157</v>
      </c>
      <c r="FD232" s="126" t="s">
        <v>157</v>
      </c>
      <c r="FE232" s="126" t="s">
        <v>157</v>
      </c>
      <c r="FF232" s="126" t="s">
        <v>157</v>
      </c>
      <c r="FG232" s="126" t="s">
        <v>157</v>
      </c>
      <c r="FH232" s="126" t="s">
        <v>157</v>
      </c>
      <c r="FI232" s="126" t="s">
        <v>157</v>
      </c>
      <c r="FJ232" s="126" t="s">
        <v>157</v>
      </c>
      <c r="FK232" s="126" t="s">
        <v>157</v>
      </c>
      <c r="FL232" s="126" t="s">
        <v>157</v>
      </c>
      <c r="FM232" s="126" t="s">
        <v>157</v>
      </c>
      <c r="FN232" s="126" t="s">
        <v>157</v>
      </c>
      <c r="FO232" s="126" t="s">
        <v>157</v>
      </c>
      <c r="FP232" s="126" t="s">
        <v>157</v>
      </c>
      <c r="FQ232" s="126" t="s">
        <v>157</v>
      </c>
      <c r="FR232" s="126" t="s">
        <v>157</v>
      </c>
      <c r="FS232" s="126" t="s">
        <v>157</v>
      </c>
      <c r="FT232" s="126" t="s">
        <v>157</v>
      </c>
      <c r="FU232" s="126" t="s">
        <v>157</v>
      </c>
      <c r="FV232" s="126" t="s">
        <v>144</v>
      </c>
      <c r="FW232" s="126" t="s">
        <v>144</v>
      </c>
      <c r="FX232" s="126" t="s">
        <v>144</v>
      </c>
      <c r="FY232" s="126" t="s">
        <v>157</v>
      </c>
      <c r="FZ232" s="126" t="s">
        <v>247</v>
      </c>
      <c r="GA232" s="126" t="s">
        <v>163</v>
      </c>
    </row>
    <row r="233" spans="1:183" ht="14.25" customHeight="1">
      <c r="A233" s="121">
        <v>231</v>
      </c>
      <c r="B233" s="121" t="s">
        <v>563</v>
      </c>
      <c r="C233" s="121"/>
      <c r="D233" s="121"/>
      <c r="E233" s="121"/>
      <c r="F233" s="121"/>
      <c r="G233" s="121"/>
      <c r="H233" s="121"/>
      <c r="I233" s="121"/>
      <c r="J233" s="121"/>
      <c r="K233" s="121"/>
      <c r="L233" s="122">
        <v>0</v>
      </c>
      <c r="M233" s="122">
        <v>0</v>
      </c>
      <c r="N233" s="122">
        <v>0</v>
      </c>
      <c r="O233" s="122">
        <v>0</v>
      </c>
      <c r="P233" s="122">
        <v>0</v>
      </c>
      <c r="Q233" s="122">
        <v>0</v>
      </c>
      <c r="R233" s="122">
        <v>0</v>
      </c>
      <c r="S233" s="122">
        <v>0</v>
      </c>
      <c r="T233" s="122">
        <v>0</v>
      </c>
      <c r="U233" s="122">
        <v>0</v>
      </c>
      <c r="V233" s="122">
        <v>0</v>
      </c>
      <c r="W233" s="122">
        <v>0</v>
      </c>
      <c r="X233" s="122">
        <v>0</v>
      </c>
      <c r="Y233" s="122">
        <v>0</v>
      </c>
      <c r="Z233" s="122">
        <v>0</v>
      </c>
      <c r="AA233" s="122">
        <v>0</v>
      </c>
      <c r="AB233" s="126"/>
      <c r="AC233" s="126"/>
      <c r="AD233" s="126"/>
      <c r="AE233" s="126"/>
      <c r="AF233" s="126"/>
      <c r="AG233" s="126"/>
      <c r="AH233" s="126"/>
      <c r="AI233" s="126"/>
      <c r="AJ233" s="126"/>
      <c r="AK233" s="123">
        <v>0</v>
      </c>
      <c r="AL233" s="123">
        <v>0</v>
      </c>
      <c r="AM233" s="123">
        <v>0</v>
      </c>
      <c r="AN233" s="123">
        <v>0</v>
      </c>
      <c r="AO233" s="123">
        <v>0</v>
      </c>
      <c r="AP233" s="123">
        <v>0</v>
      </c>
      <c r="AQ233" s="123">
        <v>0</v>
      </c>
      <c r="AR233" s="123">
        <v>0</v>
      </c>
      <c r="AS233" s="123">
        <v>0</v>
      </c>
      <c r="AT233" s="123">
        <v>0</v>
      </c>
      <c r="AU233" s="123">
        <v>0</v>
      </c>
      <c r="AV233" s="123">
        <v>0</v>
      </c>
      <c r="AW233" s="123">
        <v>0</v>
      </c>
      <c r="AX233" s="123">
        <v>0</v>
      </c>
      <c r="AY233" s="123">
        <v>0</v>
      </c>
      <c r="AZ233" s="123">
        <v>0</v>
      </c>
      <c r="BA233" s="126"/>
      <c r="BB233" s="126"/>
      <c r="BC233" s="126"/>
      <c r="BD233" s="126"/>
      <c r="BE233" s="126"/>
      <c r="BF233" s="126"/>
      <c r="BG233" s="126"/>
      <c r="BH233" s="126"/>
      <c r="BI233" s="126"/>
      <c r="BJ233" s="124">
        <v>0</v>
      </c>
      <c r="BK233" s="124">
        <v>0</v>
      </c>
      <c r="BL233" s="124">
        <v>0</v>
      </c>
      <c r="BM233" s="124">
        <v>0</v>
      </c>
      <c r="BN233" s="124">
        <v>0</v>
      </c>
      <c r="BO233" s="124">
        <v>0</v>
      </c>
      <c r="BP233" s="124">
        <v>0</v>
      </c>
      <c r="BQ233" s="124">
        <v>0</v>
      </c>
      <c r="BR233" s="124">
        <v>0</v>
      </c>
      <c r="BS233" s="124">
        <v>0</v>
      </c>
      <c r="BT233" s="124">
        <v>0</v>
      </c>
      <c r="BU233" s="124">
        <v>0</v>
      </c>
      <c r="BV233" s="124">
        <v>0</v>
      </c>
      <c r="BW233" s="124">
        <v>0</v>
      </c>
      <c r="BX233" s="124">
        <v>0</v>
      </c>
      <c r="BY233" s="124">
        <v>0</v>
      </c>
      <c r="BZ233" s="126"/>
      <c r="CA233" s="126"/>
      <c r="CB233" s="126"/>
      <c r="CC233" s="126"/>
      <c r="CD233" s="126"/>
      <c r="CE233" s="126"/>
      <c r="CF233" s="126"/>
      <c r="CG233" s="126"/>
      <c r="CH233" s="126"/>
      <c r="CI233" s="123">
        <v>0</v>
      </c>
      <c r="CJ233" s="123">
        <v>0</v>
      </c>
      <c r="CK233" s="123">
        <v>0</v>
      </c>
      <c r="CL233" s="123">
        <v>0</v>
      </c>
      <c r="CM233" s="123">
        <v>0</v>
      </c>
      <c r="CN233" s="123">
        <v>0</v>
      </c>
      <c r="CO233" s="123">
        <v>0</v>
      </c>
      <c r="CP233" s="123">
        <v>0</v>
      </c>
      <c r="CQ233" s="123">
        <v>0</v>
      </c>
      <c r="CR233" s="123">
        <v>0</v>
      </c>
      <c r="CS233" s="123">
        <v>0</v>
      </c>
      <c r="CT233" s="123">
        <v>0</v>
      </c>
      <c r="CU233" s="123">
        <v>0</v>
      </c>
      <c r="CV233" s="123">
        <v>0</v>
      </c>
      <c r="CW233" s="123">
        <v>0</v>
      </c>
      <c r="CX233" s="123">
        <v>0</v>
      </c>
      <c r="CY233" s="126"/>
      <c r="CZ233" s="126"/>
      <c r="DA233" s="126"/>
      <c r="DB233" s="126"/>
      <c r="DC233" s="126"/>
      <c r="DD233" s="126"/>
      <c r="DE233" s="126"/>
      <c r="DF233" s="126"/>
      <c r="DG233" s="126"/>
      <c r="DH233" s="125">
        <v>45260</v>
      </c>
      <c r="DI233" s="125">
        <v>45260</v>
      </c>
      <c r="DJ233" s="125">
        <v>45260</v>
      </c>
      <c r="DK233" s="125">
        <v>45260</v>
      </c>
      <c r="DL233" s="125">
        <v>45260</v>
      </c>
      <c r="DM233" s="125">
        <v>45260</v>
      </c>
      <c r="DN233" s="125">
        <v>45260</v>
      </c>
      <c r="DO233" s="125">
        <v>45260</v>
      </c>
      <c r="DP233" s="125">
        <v>45260</v>
      </c>
      <c r="DQ233" s="125">
        <v>45260</v>
      </c>
      <c r="DR233" s="125">
        <v>45260</v>
      </c>
      <c r="DS233" s="125">
        <v>45260</v>
      </c>
      <c r="DT233" s="125">
        <v>45260</v>
      </c>
      <c r="DU233" s="125">
        <v>45260</v>
      </c>
      <c r="DV233" s="125">
        <v>45260</v>
      </c>
      <c r="DW233" s="125">
        <v>45260</v>
      </c>
      <c r="DX233" s="126"/>
      <c r="DY233" s="126"/>
      <c r="DZ233" s="126"/>
      <c r="EA233" s="126"/>
      <c r="EB233" s="126"/>
      <c r="EC233" s="126"/>
      <c r="ED233" s="126"/>
      <c r="EE233" s="126"/>
      <c r="EF233" s="126"/>
      <c r="EG233" s="126" t="s">
        <v>150</v>
      </c>
      <c r="EH233" s="126" t="s">
        <v>150</v>
      </c>
      <c r="EI233" s="126" t="s">
        <v>150</v>
      </c>
      <c r="EJ233" s="126" t="s">
        <v>150</v>
      </c>
      <c r="EK233" s="126" t="s">
        <v>150</v>
      </c>
      <c r="EL233" s="126" t="s">
        <v>150</v>
      </c>
      <c r="EM233" s="126" t="s">
        <v>150</v>
      </c>
      <c r="EN233" s="126" t="s">
        <v>150</v>
      </c>
      <c r="EO233" s="126" t="s">
        <v>150</v>
      </c>
      <c r="EP233" s="126" t="s">
        <v>150</v>
      </c>
      <c r="EQ233" s="126" t="s">
        <v>150</v>
      </c>
      <c r="ER233" s="126" t="s">
        <v>150</v>
      </c>
      <c r="ES233" s="126" t="s">
        <v>150</v>
      </c>
      <c r="ET233" s="126" t="s">
        <v>150</v>
      </c>
      <c r="EU233" s="126" t="s">
        <v>150</v>
      </c>
      <c r="EV233" s="126" t="s">
        <v>150</v>
      </c>
      <c r="EW233" s="126" t="s">
        <v>151</v>
      </c>
      <c r="EX233" s="126" t="s">
        <v>173</v>
      </c>
      <c r="EY233" s="123">
        <v>75220.557612570003</v>
      </c>
      <c r="EZ233" s="126" t="s">
        <v>178</v>
      </c>
      <c r="FA233" s="126"/>
      <c r="FB233" s="126"/>
      <c r="FC233" s="126"/>
      <c r="FD233" s="126"/>
      <c r="FE233" s="126"/>
      <c r="FF233" s="126"/>
      <c r="FG233" s="126"/>
      <c r="FH233" s="126"/>
      <c r="FI233" s="126"/>
      <c r="FJ233" s="126" t="s">
        <v>144</v>
      </c>
      <c r="FK233" s="126" t="s">
        <v>144</v>
      </c>
      <c r="FL233" s="126" t="s">
        <v>144</v>
      </c>
      <c r="FM233" s="126" t="s">
        <v>144</v>
      </c>
      <c r="FN233" s="126" t="s">
        <v>144</v>
      </c>
      <c r="FO233" s="126" t="s">
        <v>144</v>
      </c>
      <c r="FP233" s="126" t="s">
        <v>144</v>
      </c>
      <c r="FQ233" s="126" t="s">
        <v>144</v>
      </c>
      <c r="FR233" s="126" t="s">
        <v>144</v>
      </c>
      <c r="FS233" s="126" t="s">
        <v>144</v>
      </c>
      <c r="FT233" s="126" t="s">
        <v>144</v>
      </c>
      <c r="FU233" s="126" t="s">
        <v>144</v>
      </c>
      <c r="FV233" s="126" t="s">
        <v>144</v>
      </c>
      <c r="FW233" s="126" t="s">
        <v>144</v>
      </c>
      <c r="FX233" s="126" t="s">
        <v>144</v>
      </c>
      <c r="FY233" s="126" t="s">
        <v>144</v>
      </c>
      <c r="FZ233" s="126" t="s">
        <v>176</v>
      </c>
      <c r="GA233" s="126" t="s">
        <v>163</v>
      </c>
    </row>
    <row r="234" spans="1:183" ht="14.25" customHeight="1">
      <c r="A234" s="121">
        <v>232</v>
      </c>
      <c r="B234" s="121" t="s">
        <v>564</v>
      </c>
      <c r="C234" s="121"/>
      <c r="D234" s="121"/>
      <c r="E234" s="121"/>
      <c r="F234" s="121"/>
      <c r="G234" s="121"/>
      <c r="H234" s="121"/>
      <c r="I234" s="121"/>
      <c r="J234" s="121"/>
      <c r="K234" s="122">
        <v>0</v>
      </c>
      <c r="L234" s="122">
        <v>0</v>
      </c>
      <c r="M234" s="122">
        <v>0</v>
      </c>
      <c r="N234" s="122">
        <v>0</v>
      </c>
      <c r="O234" s="122">
        <v>0</v>
      </c>
      <c r="P234" s="122">
        <v>0</v>
      </c>
      <c r="Q234" s="122">
        <v>0</v>
      </c>
      <c r="R234" s="122">
        <v>0</v>
      </c>
      <c r="S234" s="122">
        <v>0</v>
      </c>
      <c r="T234" s="122">
        <v>0</v>
      </c>
      <c r="U234" s="122">
        <v>0</v>
      </c>
      <c r="V234" s="122">
        <v>0</v>
      </c>
      <c r="W234" s="122">
        <v>0</v>
      </c>
      <c r="X234" s="122">
        <v>0</v>
      </c>
      <c r="Y234" s="122">
        <v>0</v>
      </c>
      <c r="Z234" s="122">
        <v>0</v>
      </c>
      <c r="AA234" s="122">
        <v>0</v>
      </c>
      <c r="AB234" s="126"/>
      <c r="AC234" s="126"/>
      <c r="AD234" s="126"/>
      <c r="AE234" s="126"/>
      <c r="AF234" s="126"/>
      <c r="AG234" s="126"/>
      <c r="AH234" s="126"/>
      <c r="AI234" s="126"/>
      <c r="AJ234" s="123">
        <v>0</v>
      </c>
      <c r="AK234" s="123">
        <v>0</v>
      </c>
      <c r="AL234" s="123">
        <v>0</v>
      </c>
      <c r="AM234" s="123">
        <v>0</v>
      </c>
      <c r="AN234" s="123">
        <v>0</v>
      </c>
      <c r="AO234" s="123">
        <v>0</v>
      </c>
      <c r="AP234" s="123">
        <v>0</v>
      </c>
      <c r="AQ234" s="123">
        <v>0</v>
      </c>
      <c r="AR234" s="123">
        <v>0</v>
      </c>
      <c r="AS234" s="123">
        <v>0</v>
      </c>
      <c r="AT234" s="123">
        <v>0</v>
      </c>
      <c r="AU234" s="123">
        <v>0</v>
      </c>
      <c r="AV234" s="123">
        <v>0</v>
      </c>
      <c r="AW234" s="123">
        <v>0</v>
      </c>
      <c r="AX234" s="123">
        <v>0</v>
      </c>
      <c r="AY234" s="123">
        <v>0</v>
      </c>
      <c r="AZ234" s="123">
        <v>0</v>
      </c>
      <c r="BA234" s="126"/>
      <c r="BB234" s="126"/>
      <c r="BC234" s="126"/>
      <c r="BD234" s="126"/>
      <c r="BE234" s="126"/>
      <c r="BF234" s="126"/>
      <c r="BG234" s="126"/>
      <c r="BH234" s="126"/>
      <c r="BI234" s="124">
        <v>0</v>
      </c>
      <c r="BJ234" s="124">
        <v>0</v>
      </c>
      <c r="BK234" s="124">
        <v>0</v>
      </c>
      <c r="BL234" s="124">
        <v>0</v>
      </c>
      <c r="BM234" s="124">
        <v>0</v>
      </c>
      <c r="BN234" s="124">
        <v>0</v>
      </c>
      <c r="BO234" s="124">
        <v>0</v>
      </c>
      <c r="BP234" s="124">
        <v>0</v>
      </c>
      <c r="BQ234" s="124">
        <v>0</v>
      </c>
      <c r="BR234" s="124">
        <v>0</v>
      </c>
      <c r="BS234" s="124">
        <v>0</v>
      </c>
      <c r="BT234" s="124">
        <v>0</v>
      </c>
      <c r="BU234" s="124">
        <v>0</v>
      </c>
      <c r="BV234" s="124">
        <v>0</v>
      </c>
      <c r="BW234" s="124">
        <v>0</v>
      </c>
      <c r="BX234" s="124">
        <v>0</v>
      </c>
      <c r="BY234" s="124">
        <v>0</v>
      </c>
      <c r="BZ234" s="126"/>
      <c r="CA234" s="126"/>
      <c r="CB234" s="126"/>
      <c r="CC234" s="126"/>
      <c r="CD234" s="126"/>
      <c r="CE234" s="126"/>
      <c r="CF234" s="126"/>
      <c r="CG234" s="126"/>
      <c r="CH234" s="123">
        <v>0</v>
      </c>
      <c r="CI234" s="123">
        <v>0</v>
      </c>
      <c r="CJ234" s="123">
        <v>0</v>
      </c>
      <c r="CK234" s="123">
        <v>0</v>
      </c>
      <c r="CL234" s="123">
        <v>0</v>
      </c>
      <c r="CM234" s="123">
        <v>0</v>
      </c>
      <c r="CN234" s="123">
        <v>0</v>
      </c>
      <c r="CO234" s="123">
        <v>0</v>
      </c>
      <c r="CP234" s="123">
        <v>0</v>
      </c>
      <c r="CQ234" s="123">
        <v>0</v>
      </c>
      <c r="CR234" s="123">
        <v>0</v>
      </c>
      <c r="CS234" s="123">
        <v>0</v>
      </c>
      <c r="CT234" s="123">
        <v>0</v>
      </c>
      <c r="CU234" s="123">
        <v>0</v>
      </c>
      <c r="CV234" s="123">
        <v>0</v>
      </c>
      <c r="CW234" s="123">
        <v>0</v>
      </c>
      <c r="CX234" s="123">
        <v>0</v>
      </c>
      <c r="CY234" s="126"/>
      <c r="CZ234" s="126"/>
      <c r="DA234" s="126"/>
      <c r="DB234" s="126"/>
      <c r="DC234" s="126"/>
      <c r="DD234" s="126"/>
      <c r="DE234" s="126"/>
      <c r="DF234" s="126"/>
      <c r="DG234" s="125">
        <v>45291</v>
      </c>
      <c r="DH234" s="125">
        <v>45291</v>
      </c>
      <c r="DI234" s="125">
        <v>45291</v>
      </c>
      <c r="DJ234" s="125">
        <v>45291</v>
      </c>
      <c r="DK234" s="125">
        <v>45291</v>
      </c>
      <c r="DL234" s="125">
        <v>45291</v>
      </c>
      <c r="DM234" s="125">
        <v>45291</v>
      </c>
      <c r="DN234" s="125">
        <v>45291</v>
      </c>
      <c r="DO234" s="125">
        <v>45291</v>
      </c>
      <c r="DP234" s="125">
        <v>45291</v>
      </c>
      <c r="DQ234" s="125">
        <v>45291</v>
      </c>
      <c r="DR234" s="125">
        <v>45291</v>
      </c>
      <c r="DS234" s="125">
        <v>45291</v>
      </c>
      <c r="DT234" s="125">
        <v>45291</v>
      </c>
      <c r="DU234" s="125">
        <v>45291</v>
      </c>
      <c r="DV234" s="125">
        <v>45291</v>
      </c>
      <c r="DW234" s="125">
        <v>45291</v>
      </c>
      <c r="DX234" s="126"/>
      <c r="DY234" s="126"/>
      <c r="DZ234" s="126"/>
      <c r="EA234" s="126"/>
      <c r="EB234" s="126"/>
      <c r="EC234" s="126"/>
      <c r="ED234" s="126"/>
      <c r="EE234" s="126"/>
      <c r="EF234" s="126" t="s">
        <v>150</v>
      </c>
      <c r="EG234" s="126" t="s">
        <v>150</v>
      </c>
      <c r="EH234" s="126" t="s">
        <v>150</v>
      </c>
      <c r="EI234" s="126" t="s">
        <v>150</v>
      </c>
      <c r="EJ234" s="126" t="s">
        <v>150</v>
      </c>
      <c r="EK234" s="126" t="s">
        <v>150</v>
      </c>
      <c r="EL234" s="126" t="s">
        <v>150</v>
      </c>
      <c r="EM234" s="126" t="s">
        <v>150</v>
      </c>
      <c r="EN234" s="126" t="s">
        <v>150</v>
      </c>
      <c r="EO234" s="126" t="s">
        <v>150</v>
      </c>
      <c r="EP234" s="126" t="s">
        <v>150</v>
      </c>
      <c r="EQ234" s="126" t="s">
        <v>150</v>
      </c>
      <c r="ER234" s="126" t="s">
        <v>150</v>
      </c>
      <c r="ES234" s="126" t="s">
        <v>150</v>
      </c>
      <c r="ET234" s="126" t="s">
        <v>150</v>
      </c>
      <c r="EU234" s="126" t="s">
        <v>150</v>
      </c>
      <c r="EV234" s="126" t="s">
        <v>150</v>
      </c>
      <c r="EW234" s="126" t="s">
        <v>151</v>
      </c>
      <c r="EX234" s="126" t="s">
        <v>173</v>
      </c>
      <c r="EY234" s="123">
        <v>214694.51231897</v>
      </c>
      <c r="EZ234" s="126" t="s">
        <v>175</v>
      </c>
      <c r="FA234" s="126"/>
      <c r="FB234" s="126"/>
      <c r="FC234" s="126"/>
      <c r="FD234" s="126"/>
      <c r="FE234" s="126"/>
      <c r="FF234" s="126"/>
      <c r="FG234" s="126"/>
      <c r="FH234" s="126"/>
      <c r="FI234" s="126" t="s">
        <v>157</v>
      </c>
      <c r="FJ234" s="126" t="s">
        <v>157</v>
      </c>
      <c r="FK234" s="126" t="s">
        <v>157</v>
      </c>
      <c r="FL234" s="126" t="s">
        <v>157</v>
      </c>
      <c r="FM234" s="126" t="s">
        <v>157</v>
      </c>
      <c r="FN234" s="126" t="s">
        <v>157</v>
      </c>
      <c r="FO234" s="126" t="s">
        <v>157</v>
      </c>
      <c r="FP234" s="126" t="s">
        <v>157</v>
      </c>
      <c r="FQ234" s="126" t="s">
        <v>157</v>
      </c>
      <c r="FR234" s="126" t="s">
        <v>157</v>
      </c>
      <c r="FS234" s="126" t="s">
        <v>157</v>
      </c>
      <c r="FT234" s="126" t="s">
        <v>157</v>
      </c>
      <c r="FU234" s="126" t="s">
        <v>157</v>
      </c>
      <c r="FV234" s="126" t="s">
        <v>157</v>
      </c>
      <c r="FW234" s="126" t="s">
        <v>157</v>
      </c>
      <c r="FX234" s="126" t="s">
        <v>157</v>
      </c>
      <c r="FY234" s="126" t="s">
        <v>157</v>
      </c>
      <c r="FZ234" s="126" t="s">
        <v>565</v>
      </c>
      <c r="GA234" s="126" t="s">
        <v>163</v>
      </c>
    </row>
    <row r="235" spans="1:183" ht="14.25" customHeight="1">
      <c r="A235" s="121">
        <v>233</v>
      </c>
      <c r="B235" s="121" t="s">
        <v>566</v>
      </c>
      <c r="C235" s="121"/>
      <c r="D235" s="121"/>
      <c r="E235" s="122">
        <v>1.4E-5</v>
      </c>
      <c r="F235" s="122">
        <v>1.4E-5</v>
      </c>
      <c r="G235" s="122">
        <v>1.4E-5</v>
      </c>
      <c r="H235" s="122">
        <v>1.4E-5</v>
      </c>
      <c r="I235" s="122">
        <v>1.4E-5</v>
      </c>
      <c r="J235" s="122">
        <v>1.4E-5</v>
      </c>
      <c r="K235" s="122">
        <v>1.4E-5</v>
      </c>
      <c r="L235" s="122">
        <v>1.4E-5</v>
      </c>
      <c r="M235" s="122">
        <v>1.4E-5</v>
      </c>
      <c r="N235" s="122">
        <v>1.4E-5</v>
      </c>
      <c r="O235" s="122">
        <v>1.4E-5</v>
      </c>
      <c r="P235" s="122">
        <v>1.4E-5</v>
      </c>
      <c r="Q235" s="122">
        <v>1.4E-5</v>
      </c>
      <c r="R235" s="122">
        <v>1.4E-5</v>
      </c>
      <c r="S235" s="122">
        <v>1.4E-5</v>
      </c>
      <c r="T235" s="122">
        <v>1.4E-5</v>
      </c>
      <c r="U235" s="122">
        <v>1.4E-5</v>
      </c>
      <c r="V235" s="122">
        <v>2.0000000000000002E-5</v>
      </c>
      <c r="W235" s="122">
        <v>2.0000000000000002E-5</v>
      </c>
      <c r="X235" s="122">
        <v>2.0000000000000002E-5</v>
      </c>
      <c r="Y235" s="122">
        <v>2.0000000000000002E-5</v>
      </c>
      <c r="Z235" s="122">
        <v>2.0000000000000002E-5</v>
      </c>
      <c r="AA235" s="122">
        <v>2.0000000000000002E-5</v>
      </c>
      <c r="AB235" s="126"/>
      <c r="AC235" s="126"/>
      <c r="AD235" s="123">
        <v>9.9340000000000001E-3</v>
      </c>
      <c r="AE235" s="123">
        <v>9.9340000000000001E-3</v>
      </c>
      <c r="AF235" s="123">
        <v>9.9340000000000001E-3</v>
      </c>
      <c r="AG235" s="123">
        <v>9.9340000000000001E-3</v>
      </c>
      <c r="AH235" s="123">
        <v>9.9340000000000001E-3</v>
      </c>
      <c r="AI235" s="123">
        <v>9.9340000000000001E-3</v>
      </c>
      <c r="AJ235" s="123">
        <v>9.9340000000000001E-3</v>
      </c>
      <c r="AK235" s="123">
        <v>9.9340000000000001E-3</v>
      </c>
      <c r="AL235" s="123">
        <v>9.9340000000000001E-3</v>
      </c>
      <c r="AM235" s="123">
        <v>9.9340000000000001E-3</v>
      </c>
      <c r="AN235" s="123">
        <v>9.9340000000000001E-3</v>
      </c>
      <c r="AO235" s="123">
        <v>9.9340000000000001E-3</v>
      </c>
      <c r="AP235" s="123">
        <v>9.9340000000000001E-3</v>
      </c>
      <c r="AQ235" s="123">
        <v>9.9340000000000001E-3</v>
      </c>
      <c r="AR235" s="123">
        <v>9.9340000000000001E-3</v>
      </c>
      <c r="AS235" s="123">
        <v>9.9340000000000001E-3</v>
      </c>
      <c r="AT235" s="123">
        <v>9.9340000000000001E-3</v>
      </c>
      <c r="AU235" s="123">
        <v>1.4726E-2</v>
      </c>
      <c r="AV235" s="123">
        <v>1.4726E-2</v>
      </c>
      <c r="AW235" s="123">
        <v>1.4726E-2</v>
      </c>
      <c r="AX235" s="123">
        <v>1.4726E-2</v>
      </c>
      <c r="AY235" s="123">
        <v>1.4726E-2</v>
      </c>
      <c r="AZ235" s="123">
        <v>1.4726E-2</v>
      </c>
      <c r="BA235" s="126"/>
      <c r="BB235" s="126"/>
      <c r="BC235" s="124">
        <v>0</v>
      </c>
      <c r="BD235" s="124">
        <v>0</v>
      </c>
      <c r="BE235" s="124">
        <v>0</v>
      </c>
      <c r="BF235" s="124">
        <v>0</v>
      </c>
      <c r="BG235" s="124">
        <v>0</v>
      </c>
      <c r="BH235" s="124">
        <v>0</v>
      </c>
      <c r="BI235" s="124">
        <v>0</v>
      </c>
      <c r="BJ235" s="124">
        <v>0</v>
      </c>
      <c r="BK235" s="124">
        <v>0</v>
      </c>
      <c r="BL235" s="124">
        <v>0</v>
      </c>
      <c r="BM235" s="124">
        <v>0</v>
      </c>
      <c r="BN235" s="124">
        <v>0</v>
      </c>
      <c r="BO235" s="124">
        <v>0</v>
      </c>
      <c r="BP235" s="124">
        <v>0</v>
      </c>
      <c r="BQ235" s="124">
        <v>0</v>
      </c>
      <c r="BR235" s="124">
        <v>0</v>
      </c>
      <c r="BS235" s="127">
        <v>-4.7920000000000003E-3</v>
      </c>
      <c r="BT235" s="124">
        <v>0</v>
      </c>
      <c r="BU235" s="124">
        <v>0</v>
      </c>
      <c r="BV235" s="124">
        <v>0</v>
      </c>
      <c r="BW235" s="124">
        <v>0</v>
      </c>
      <c r="BX235" s="124">
        <v>0</v>
      </c>
      <c r="BY235" s="124">
        <v>0</v>
      </c>
      <c r="BZ235" s="126"/>
      <c r="CA235" s="126"/>
      <c r="CB235" s="123">
        <v>0.12774785999999999</v>
      </c>
      <c r="CC235" s="123">
        <v>0.15077953999999999</v>
      </c>
      <c r="CD235" s="123">
        <v>0.14748868000000001</v>
      </c>
      <c r="CE235" s="123">
        <v>0.15979805999999999</v>
      </c>
      <c r="CF235" s="123">
        <v>0.16048223</v>
      </c>
      <c r="CG235" s="123">
        <v>0.16048223</v>
      </c>
      <c r="CH235" s="123">
        <v>0.14835912000000001</v>
      </c>
      <c r="CI235" s="123">
        <v>0.14873601</v>
      </c>
      <c r="CJ235" s="123">
        <v>0.15187364</v>
      </c>
      <c r="CK235" s="123">
        <v>0.16604337</v>
      </c>
      <c r="CL235" s="123">
        <v>0.17684151000000001</v>
      </c>
      <c r="CM235" s="123">
        <v>0.18250122999999999</v>
      </c>
      <c r="CN235" s="123">
        <v>0.16254687000000001</v>
      </c>
      <c r="CO235" s="123">
        <v>0.14610930999999999</v>
      </c>
      <c r="CP235" s="123">
        <v>0.16345272</v>
      </c>
      <c r="CQ235" s="123">
        <v>0.18891383</v>
      </c>
      <c r="CR235" s="123">
        <v>0.17988134</v>
      </c>
      <c r="CS235" s="123">
        <v>0.26613305999999998</v>
      </c>
      <c r="CT235" s="123">
        <v>0.27953993999999999</v>
      </c>
      <c r="CU235" s="123">
        <v>0.25887748999999999</v>
      </c>
      <c r="CV235" s="123">
        <v>0.24865536999999999</v>
      </c>
      <c r="CW235" s="123">
        <v>0.22551423000000001</v>
      </c>
      <c r="CX235" s="123">
        <v>0.20465723</v>
      </c>
      <c r="CY235" s="126"/>
      <c r="CZ235" s="126"/>
      <c r="DA235" s="125">
        <v>46112</v>
      </c>
      <c r="DB235" s="125">
        <v>46081</v>
      </c>
      <c r="DC235" s="125">
        <v>46053</v>
      </c>
      <c r="DD235" s="125">
        <v>46022</v>
      </c>
      <c r="DE235" s="125">
        <v>45961</v>
      </c>
      <c r="DF235" s="125">
        <v>45961</v>
      </c>
      <c r="DG235" s="125">
        <v>45930</v>
      </c>
      <c r="DH235" s="125">
        <v>45900</v>
      </c>
      <c r="DI235" s="125">
        <v>45869</v>
      </c>
      <c r="DJ235" s="125">
        <v>45838</v>
      </c>
      <c r="DK235" s="125">
        <v>45808</v>
      </c>
      <c r="DL235" s="125">
        <v>45777</v>
      </c>
      <c r="DM235" s="125">
        <v>45747</v>
      </c>
      <c r="DN235" s="125">
        <v>45716</v>
      </c>
      <c r="DO235" s="125">
        <v>45688</v>
      </c>
      <c r="DP235" s="125">
        <v>45657</v>
      </c>
      <c r="DQ235" s="125">
        <v>45626</v>
      </c>
      <c r="DR235" s="125">
        <v>45596</v>
      </c>
      <c r="DS235" s="125">
        <v>45565</v>
      </c>
      <c r="DT235" s="125">
        <v>45535</v>
      </c>
      <c r="DU235" s="125">
        <v>45504</v>
      </c>
      <c r="DV235" s="125">
        <v>45473</v>
      </c>
      <c r="DW235" s="125">
        <v>45443</v>
      </c>
      <c r="DX235" s="126"/>
      <c r="DY235" s="126"/>
      <c r="DZ235" s="126" t="s">
        <v>150</v>
      </c>
      <c r="EA235" s="126" t="s">
        <v>150</v>
      </c>
      <c r="EB235" s="126" t="s">
        <v>150</v>
      </c>
      <c r="EC235" s="126" t="s">
        <v>150</v>
      </c>
      <c r="ED235" s="126" t="s">
        <v>150</v>
      </c>
      <c r="EE235" s="126" t="s">
        <v>150</v>
      </c>
      <c r="EF235" s="126" t="s">
        <v>150</v>
      </c>
      <c r="EG235" s="126" t="s">
        <v>150</v>
      </c>
      <c r="EH235" s="126" t="s">
        <v>150</v>
      </c>
      <c r="EI235" s="126" t="s">
        <v>150</v>
      </c>
      <c r="EJ235" s="126" t="s">
        <v>150</v>
      </c>
      <c r="EK235" s="126" t="s">
        <v>150</v>
      </c>
      <c r="EL235" s="126" t="s">
        <v>150</v>
      </c>
      <c r="EM235" s="126" t="s">
        <v>150</v>
      </c>
      <c r="EN235" s="126" t="s">
        <v>150</v>
      </c>
      <c r="EO235" s="126" t="s">
        <v>150</v>
      </c>
      <c r="EP235" s="126" t="s">
        <v>150</v>
      </c>
      <c r="EQ235" s="126" t="s">
        <v>150</v>
      </c>
      <c r="ER235" s="126" t="s">
        <v>150</v>
      </c>
      <c r="ES235" s="126" t="s">
        <v>150</v>
      </c>
      <c r="ET235" s="126" t="s">
        <v>150</v>
      </c>
      <c r="EU235" s="126" t="s">
        <v>150</v>
      </c>
      <c r="EV235" s="126" t="s">
        <v>150</v>
      </c>
      <c r="EW235" s="126" t="s">
        <v>151</v>
      </c>
      <c r="EX235" s="126" t="s">
        <v>173</v>
      </c>
      <c r="EY235" s="123">
        <v>101.80599718000001</v>
      </c>
      <c r="EZ235" s="126"/>
      <c r="FA235" s="126"/>
      <c r="FB235" s="126"/>
      <c r="FC235" s="126" t="s">
        <v>144</v>
      </c>
      <c r="FD235" s="126" t="s">
        <v>144</v>
      </c>
      <c r="FE235" s="126" t="s">
        <v>144</v>
      </c>
      <c r="FF235" s="126" t="s">
        <v>144</v>
      </c>
      <c r="FG235" s="126" t="s">
        <v>157</v>
      </c>
      <c r="FH235" s="126" t="s">
        <v>157</v>
      </c>
      <c r="FI235" s="126" t="s">
        <v>157</v>
      </c>
      <c r="FJ235" s="126" t="s">
        <v>157</v>
      </c>
      <c r="FK235" s="126" t="s">
        <v>157</v>
      </c>
      <c r="FL235" s="126" t="s">
        <v>157</v>
      </c>
      <c r="FM235" s="126" t="s">
        <v>157</v>
      </c>
      <c r="FN235" s="126" t="s">
        <v>157</v>
      </c>
      <c r="FO235" s="126" t="s">
        <v>157</v>
      </c>
      <c r="FP235" s="126" t="s">
        <v>144</v>
      </c>
      <c r="FQ235" s="126" t="s">
        <v>144</v>
      </c>
      <c r="FR235" s="126" t="s">
        <v>144</v>
      </c>
      <c r="FS235" s="126" t="s">
        <v>157</v>
      </c>
      <c r="FT235" s="126" t="s">
        <v>144</v>
      </c>
      <c r="FU235" s="126"/>
      <c r="FV235" s="126"/>
      <c r="FW235" s="126"/>
      <c r="FX235" s="126"/>
      <c r="FY235" s="126" t="s">
        <v>144</v>
      </c>
      <c r="FZ235" s="126" t="s">
        <v>567</v>
      </c>
      <c r="GA235" s="126" t="s">
        <v>233</v>
      </c>
    </row>
    <row r="236" spans="1:183" ht="14.25" customHeight="1">
      <c r="A236" s="121">
        <v>234</v>
      </c>
      <c r="B236" s="121" t="s">
        <v>568</v>
      </c>
      <c r="C236" s="121"/>
      <c r="D236" s="121"/>
      <c r="E236" s="122">
        <v>0</v>
      </c>
      <c r="F236" s="122">
        <v>0</v>
      </c>
      <c r="G236" s="122">
        <v>0</v>
      </c>
      <c r="H236" s="122">
        <v>0</v>
      </c>
      <c r="I236" s="122">
        <v>0</v>
      </c>
      <c r="J236" s="122">
        <v>0</v>
      </c>
      <c r="K236" s="122">
        <v>0</v>
      </c>
      <c r="L236" s="122">
        <v>0</v>
      </c>
      <c r="M236" s="122">
        <v>0</v>
      </c>
      <c r="N236" s="122">
        <v>0</v>
      </c>
      <c r="O236" s="122">
        <v>0</v>
      </c>
      <c r="P236" s="122">
        <v>0</v>
      </c>
      <c r="Q236" s="122">
        <v>0</v>
      </c>
      <c r="R236" s="122">
        <v>0</v>
      </c>
      <c r="S236" s="122">
        <v>0</v>
      </c>
      <c r="T236" s="122">
        <v>0</v>
      </c>
      <c r="U236" s="122">
        <v>0</v>
      </c>
      <c r="V236" s="122">
        <v>0</v>
      </c>
      <c r="W236" s="122">
        <v>0</v>
      </c>
      <c r="X236" s="122">
        <v>0</v>
      </c>
      <c r="Y236" s="122">
        <v>0</v>
      </c>
      <c r="Z236" s="122">
        <v>0</v>
      </c>
      <c r="AA236" s="122">
        <v>3.862E-3</v>
      </c>
      <c r="AB236" s="126"/>
      <c r="AC236" s="126"/>
      <c r="AD236" s="123">
        <v>0</v>
      </c>
      <c r="AE236" s="123">
        <v>0</v>
      </c>
      <c r="AF236" s="123">
        <v>0</v>
      </c>
      <c r="AG236" s="123">
        <v>0</v>
      </c>
      <c r="AH236" s="123">
        <v>0</v>
      </c>
      <c r="AI236" s="123">
        <v>0</v>
      </c>
      <c r="AJ236" s="123">
        <v>0</v>
      </c>
      <c r="AK236" s="123">
        <v>0</v>
      </c>
      <c r="AL236" s="123">
        <v>0</v>
      </c>
      <c r="AM236" s="123">
        <v>0</v>
      </c>
      <c r="AN236" s="123">
        <v>0</v>
      </c>
      <c r="AO236" s="123">
        <v>0</v>
      </c>
      <c r="AP236" s="123">
        <v>0</v>
      </c>
      <c r="AQ236" s="123">
        <v>0</v>
      </c>
      <c r="AR236" s="123">
        <v>0</v>
      </c>
      <c r="AS236" s="123">
        <v>0</v>
      </c>
      <c r="AT236" s="123">
        <v>0</v>
      </c>
      <c r="AU236" s="123">
        <v>0</v>
      </c>
      <c r="AV236" s="123">
        <v>0</v>
      </c>
      <c r="AW236" s="123">
        <v>0</v>
      </c>
      <c r="AX236" s="123">
        <v>0</v>
      </c>
      <c r="AY236" s="123">
        <v>0</v>
      </c>
      <c r="AZ236" s="123">
        <v>2.8087430000000002</v>
      </c>
      <c r="BA236" s="126"/>
      <c r="BB236" s="126"/>
      <c r="BC236" s="124">
        <v>0</v>
      </c>
      <c r="BD236" s="124">
        <v>0</v>
      </c>
      <c r="BE236" s="124">
        <v>0</v>
      </c>
      <c r="BF236" s="124">
        <v>0</v>
      </c>
      <c r="BG236" s="124">
        <v>0</v>
      </c>
      <c r="BH236" s="124">
        <v>0</v>
      </c>
      <c r="BI236" s="124">
        <v>0</v>
      </c>
      <c r="BJ236" s="124">
        <v>0</v>
      </c>
      <c r="BK236" s="124">
        <v>0</v>
      </c>
      <c r="BL236" s="124">
        <v>0</v>
      </c>
      <c r="BM236" s="124">
        <v>0</v>
      </c>
      <c r="BN236" s="124">
        <v>0</v>
      </c>
      <c r="BO236" s="124">
        <v>0</v>
      </c>
      <c r="BP236" s="124">
        <v>0</v>
      </c>
      <c r="BQ236" s="124">
        <v>0</v>
      </c>
      <c r="BR236" s="124">
        <v>0</v>
      </c>
      <c r="BS236" s="124">
        <v>0</v>
      </c>
      <c r="BT236" s="124">
        <v>0</v>
      </c>
      <c r="BU236" s="124">
        <v>0</v>
      </c>
      <c r="BV236" s="124">
        <v>0</v>
      </c>
      <c r="BW236" s="124">
        <v>0</v>
      </c>
      <c r="BX236" s="127">
        <v>-2.8087430000000002</v>
      </c>
      <c r="BY236" s="124">
        <v>0</v>
      </c>
      <c r="BZ236" s="126"/>
      <c r="CA236" s="126"/>
      <c r="CB236" s="123">
        <v>0</v>
      </c>
      <c r="CC236" s="123">
        <v>0</v>
      </c>
      <c r="CD236" s="123">
        <v>0</v>
      </c>
      <c r="CE236" s="123">
        <v>0</v>
      </c>
      <c r="CF236" s="123">
        <v>0</v>
      </c>
      <c r="CG236" s="123">
        <v>0</v>
      </c>
      <c r="CH236" s="123">
        <v>0</v>
      </c>
      <c r="CI236" s="123">
        <v>0</v>
      </c>
      <c r="CJ236" s="123">
        <v>0</v>
      </c>
      <c r="CK236" s="123">
        <v>0</v>
      </c>
      <c r="CL236" s="123">
        <v>0</v>
      </c>
      <c r="CM236" s="123">
        <v>0</v>
      </c>
      <c r="CN236" s="123">
        <v>0</v>
      </c>
      <c r="CO236" s="123">
        <v>0</v>
      </c>
      <c r="CP236" s="123">
        <v>0</v>
      </c>
      <c r="CQ236" s="123">
        <v>0</v>
      </c>
      <c r="CR236" s="123">
        <v>0</v>
      </c>
      <c r="CS236" s="123">
        <v>0</v>
      </c>
      <c r="CT236" s="123">
        <v>0</v>
      </c>
      <c r="CU236" s="123">
        <v>0</v>
      </c>
      <c r="CV236" s="123">
        <v>0</v>
      </c>
      <c r="CW236" s="123">
        <v>0</v>
      </c>
      <c r="CX236" s="123">
        <v>38.221239420000003</v>
      </c>
      <c r="CY236" s="126"/>
      <c r="CZ236" s="126"/>
      <c r="DA236" s="125">
        <v>45473</v>
      </c>
      <c r="DB236" s="125">
        <v>45473</v>
      </c>
      <c r="DC236" s="125">
        <v>45473</v>
      </c>
      <c r="DD236" s="125">
        <v>45473</v>
      </c>
      <c r="DE236" s="125">
        <v>45473</v>
      </c>
      <c r="DF236" s="125">
        <v>45473</v>
      </c>
      <c r="DG236" s="125">
        <v>45473</v>
      </c>
      <c r="DH236" s="125">
        <v>45473</v>
      </c>
      <c r="DI236" s="125">
        <v>45473</v>
      </c>
      <c r="DJ236" s="125">
        <v>45473</v>
      </c>
      <c r="DK236" s="125">
        <v>45473</v>
      </c>
      <c r="DL236" s="125">
        <v>45473</v>
      </c>
      <c r="DM236" s="125">
        <v>45473</v>
      </c>
      <c r="DN236" s="125">
        <v>45473</v>
      </c>
      <c r="DO236" s="125">
        <v>45473</v>
      </c>
      <c r="DP236" s="125">
        <v>45473</v>
      </c>
      <c r="DQ236" s="125">
        <v>45473</v>
      </c>
      <c r="DR236" s="125">
        <v>45473</v>
      </c>
      <c r="DS236" s="125">
        <v>45473</v>
      </c>
      <c r="DT236" s="125">
        <v>45473</v>
      </c>
      <c r="DU236" s="125">
        <v>45473</v>
      </c>
      <c r="DV236" s="125">
        <v>45473</v>
      </c>
      <c r="DW236" s="125">
        <v>45382</v>
      </c>
      <c r="DX236" s="126"/>
      <c r="DY236" s="126"/>
      <c r="DZ236" s="126" t="s">
        <v>150</v>
      </c>
      <c r="EA236" s="126" t="s">
        <v>150</v>
      </c>
      <c r="EB236" s="126" t="s">
        <v>150</v>
      </c>
      <c r="EC236" s="126" t="s">
        <v>150</v>
      </c>
      <c r="ED236" s="126" t="s">
        <v>150</v>
      </c>
      <c r="EE236" s="126" t="s">
        <v>150</v>
      </c>
      <c r="EF236" s="126" t="s">
        <v>150</v>
      </c>
      <c r="EG236" s="126" t="s">
        <v>150</v>
      </c>
      <c r="EH236" s="126" t="s">
        <v>150</v>
      </c>
      <c r="EI236" s="126" t="s">
        <v>150</v>
      </c>
      <c r="EJ236" s="126" t="s">
        <v>150</v>
      </c>
      <c r="EK236" s="126" t="s">
        <v>150</v>
      </c>
      <c r="EL236" s="126" t="s">
        <v>150</v>
      </c>
      <c r="EM236" s="126" t="s">
        <v>150</v>
      </c>
      <c r="EN236" s="126" t="s">
        <v>150</v>
      </c>
      <c r="EO236" s="126" t="s">
        <v>150</v>
      </c>
      <c r="EP236" s="126" t="s">
        <v>150</v>
      </c>
      <c r="EQ236" s="126" t="s">
        <v>150</v>
      </c>
      <c r="ER236" s="126" t="s">
        <v>150</v>
      </c>
      <c r="ES236" s="126" t="s">
        <v>150</v>
      </c>
      <c r="ET236" s="126" t="s">
        <v>150</v>
      </c>
      <c r="EU236" s="126" t="s">
        <v>150</v>
      </c>
      <c r="EV236" s="126" t="s">
        <v>150</v>
      </c>
      <c r="EW236" s="126" t="s">
        <v>151</v>
      </c>
      <c r="EX236" s="126" t="s">
        <v>152</v>
      </c>
      <c r="EY236" s="123">
        <v>195819.71392891</v>
      </c>
      <c r="EZ236" s="126" t="s">
        <v>153</v>
      </c>
      <c r="FA236" s="126"/>
      <c r="FB236" s="126"/>
      <c r="FC236" s="126" t="s">
        <v>144</v>
      </c>
      <c r="FD236" s="126" t="s">
        <v>144</v>
      </c>
      <c r="FE236" s="126" t="s">
        <v>144</v>
      </c>
      <c r="FF236" s="126" t="s">
        <v>144</v>
      </c>
      <c r="FG236" s="126" t="s">
        <v>144</v>
      </c>
      <c r="FH236" s="126" t="s">
        <v>144</v>
      </c>
      <c r="FI236" s="126" t="s">
        <v>144</v>
      </c>
      <c r="FJ236" s="126" t="s">
        <v>144</v>
      </c>
      <c r="FK236" s="126" t="s">
        <v>144</v>
      </c>
      <c r="FL236" s="126" t="s">
        <v>144</v>
      </c>
      <c r="FM236" s="126" t="s">
        <v>144</v>
      </c>
      <c r="FN236" s="126" t="s">
        <v>144</v>
      </c>
      <c r="FO236" s="126" t="s">
        <v>144</v>
      </c>
      <c r="FP236" s="126" t="s">
        <v>144</v>
      </c>
      <c r="FQ236" s="126" t="s">
        <v>144</v>
      </c>
      <c r="FR236" s="126" t="s">
        <v>144</v>
      </c>
      <c r="FS236" s="126" t="s">
        <v>144</v>
      </c>
      <c r="FT236" s="126" t="s">
        <v>144</v>
      </c>
      <c r="FU236" s="126" t="s">
        <v>144</v>
      </c>
      <c r="FV236" s="126" t="s">
        <v>144</v>
      </c>
      <c r="FW236" s="126" t="s">
        <v>144</v>
      </c>
      <c r="FX236" s="126" t="s">
        <v>144</v>
      </c>
      <c r="FY236" s="126" t="s">
        <v>144</v>
      </c>
      <c r="FZ236" s="126" t="s">
        <v>298</v>
      </c>
      <c r="GA236" s="126" t="s">
        <v>212</v>
      </c>
    </row>
    <row r="237" spans="1:183" ht="14.25" customHeight="1">
      <c r="A237" s="121">
        <v>235</v>
      </c>
      <c r="B237" s="121" t="s">
        <v>569</v>
      </c>
      <c r="C237" s="121"/>
      <c r="D237" s="121"/>
      <c r="E237" s="121"/>
      <c r="F237" s="121"/>
      <c r="G237" s="121"/>
      <c r="H237" s="121"/>
      <c r="I237" s="121"/>
      <c r="J237" s="121"/>
      <c r="K237" s="121"/>
      <c r="L237" s="121"/>
      <c r="M237" s="121"/>
      <c r="N237" s="121"/>
      <c r="O237" s="121"/>
      <c r="P237" s="121"/>
      <c r="Q237" s="121"/>
      <c r="R237" s="121"/>
      <c r="S237" s="121"/>
      <c r="T237" s="121"/>
      <c r="U237" s="121"/>
      <c r="V237" s="121"/>
      <c r="W237" s="122">
        <v>0</v>
      </c>
      <c r="X237" s="122">
        <v>0</v>
      </c>
      <c r="Y237" s="122">
        <v>0</v>
      </c>
      <c r="Z237" s="122">
        <v>0</v>
      </c>
      <c r="AA237" s="122">
        <v>0</v>
      </c>
      <c r="AB237" s="126"/>
      <c r="AC237" s="126"/>
      <c r="AD237" s="126"/>
      <c r="AE237" s="126"/>
      <c r="AF237" s="126"/>
      <c r="AG237" s="126"/>
      <c r="AH237" s="126"/>
      <c r="AI237" s="126"/>
      <c r="AJ237" s="126"/>
      <c r="AK237" s="126"/>
      <c r="AL237" s="126"/>
      <c r="AM237" s="126"/>
      <c r="AN237" s="126"/>
      <c r="AO237" s="126"/>
      <c r="AP237" s="126"/>
      <c r="AQ237" s="126"/>
      <c r="AR237" s="126"/>
      <c r="AS237" s="126"/>
      <c r="AT237" s="126"/>
      <c r="AU237" s="126"/>
      <c r="AV237" s="123">
        <v>0</v>
      </c>
      <c r="AW237" s="123">
        <v>0</v>
      </c>
      <c r="AX237" s="123">
        <v>0</v>
      </c>
      <c r="AY237" s="123">
        <v>0</v>
      </c>
      <c r="AZ237" s="123">
        <v>0</v>
      </c>
      <c r="BA237" s="126"/>
      <c r="BB237" s="126"/>
      <c r="BC237" s="126"/>
      <c r="BD237" s="126"/>
      <c r="BE237" s="126"/>
      <c r="BF237" s="126"/>
      <c r="BG237" s="126"/>
      <c r="BH237" s="126"/>
      <c r="BI237" s="126"/>
      <c r="BJ237" s="126"/>
      <c r="BK237" s="126"/>
      <c r="BL237" s="126"/>
      <c r="BM237" s="126"/>
      <c r="BN237" s="126"/>
      <c r="BO237" s="126"/>
      <c r="BP237" s="126"/>
      <c r="BQ237" s="126"/>
      <c r="BR237" s="126"/>
      <c r="BS237" s="126"/>
      <c r="BT237" s="126"/>
      <c r="BU237" s="124">
        <v>0</v>
      </c>
      <c r="BV237" s="124">
        <v>0</v>
      </c>
      <c r="BW237" s="124">
        <v>0</v>
      </c>
      <c r="BX237" s="124">
        <v>0</v>
      </c>
      <c r="BY237" s="124">
        <v>0</v>
      </c>
      <c r="BZ237" s="126"/>
      <c r="CA237" s="126"/>
      <c r="CB237" s="126"/>
      <c r="CC237" s="126"/>
      <c r="CD237" s="126"/>
      <c r="CE237" s="126"/>
      <c r="CF237" s="126"/>
      <c r="CG237" s="126"/>
      <c r="CH237" s="126"/>
      <c r="CI237" s="126"/>
      <c r="CJ237" s="126"/>
      <c r="CK237" s="126"/>
      <c r="CL237" s="126"/>
      <c r="CM237" s="126"/>
      <c r="CN237" s="126"/>
      <c r="CO237" s="126"/>
      <c r="CP237" s="126"/>
      <c r="CQ237" s="126"/>
      <c r="CR237" s="126"/>
      <c r="CS237" s="126"/>
      <c r="CT237" s="123">
        <v>0</v>
      </c>
      <c r="CU237" s="123">
        <v>0</v>
      </c>
      <c r="CV237" s="123">
        <v>0</v>
      </c>
      <c r="CW237" s="123">
        <v>0</v>
      </c>
      <c r="CX237" s="123">
        <v>0</v>
      </c>
      <c r="CY237" s="126"/>
      <c r="CZ237" s="126"/>
      <c r="DA237" s="126"/>
      <c r="DB237" s="126"/>
      <c r="DC237" s="126"/>
      <c r="DD237" s="126"/>
      <c r="DE237" s="126"/>
      <c r="DF237" s="126"/>
      <c r="DG237" s="126"/>
      <c r="DH237" s="126"/>
      <c r="DI237" s="126"/>
      <c r="DJ237" s="126"/>
      <c r="DK237" s="126"/>
      <c r="DL237" s="126"/>
      <c r="DM237" s="126"/>
      <c r="DN237" s="126"/>
      <c r="DO237" s="126"/>
      <c r="DP237" s="126"/>
      <c r="DQ237" s="126"/>
      <c r="DR237" s="126"/>
      <c r="DS237" s="125">
        <v>44926</v>
      </c>
      <c r="DT237" s="125">
        <v>44926</v>
      </c>
      <c r="DU237" s="125">
        <v>44926</v>
      </c>
      <c r="DV237" s="125">
        <v>44926</v>
      </c>
      <c r="DW237" s="125">
        <v>44926</v>
      </c>
      <c r="DX237" s="126"/>
      <c r="DY237" s="126"/>
      <c r="DZ237" s="126"/>
      <c r="EA237" s="126"/>
      <c r="EB237" s="126"/>
      <c r="EC237" s="126"/>
      <c r="ED237" s="126"/>
      <c r="EE237" s="126"/>
      <c r="EF237" s="126"/>
      <c r="EG237" s="126"/>
      <c r="EH237" s="126"/>
      <c r="EI237" s="126"/>
      <c r="EJ237" s="126"/>
      <c r="EK237" s="126"/>
      <c r="EL237" s="126"/>
      <c r="EM237" s="126"/>
      <c r="EN237" s="126"/>
      <c r="EO237" s="126"/>
      <c r="EP237" s="126"/>
      <c r="EQ237" s="126"/>
      <c r="ER237" s="126" t="s">
        <v>150</v>
      </c>
      <c r="ES237" s="126" t="s">
        <v>150</v>
      </c>
      <c r="ET237" s="126" t="s">
        <v>150</v>
      </c>
      <c r="EU237" s="126" t="s">
        <v>150</v>
      </c>
      <c r="EV237" s="126" t="s">
        <v>150</v>
      </c>
      <c r="EW237" s="126" t="s">
        <v>151</v>
      </c>
      <c r="EX237" s="126" t="s">
        <v>152</v>
      </c>
      <c r="EY237" s="123">
        <v>153692.68311108</v>
      </c>
      <c r="EZ237" s="126" t="s">
        <v>161</v>
      </c>
      <c r="FA237" s="126"/>
      <c r="FB237" s="126"/>
      <c r="FC237" s="126"/>
      <c r="FD237" s="126"/>
      <c r="FE237" s="126"/>
      <c r="FF237" s="126"/>
      <c r="FG237" s="126"/>
      <c r="FH237" s="126"/>
      <c r="FI237" s="126"/>
      <c r="FJ237" s="126"/>
      <c r="FK237" s="126"/>
      <c r="FL237" s="126"/>
      <c r="FM237" s="126"/>
      <c r="FN237" s="126"/>
      <c r="FO237" s="126"/>
      <c r="FP237" s="126"/>
      <c r="FQ237" s="126"/>
      <c r="FR237" s="126"/>
      <c r="FS237" s="126"/>
      <c r="FT237" s="126"/>
      <c r="FU237" s="126" t="s">
        <v>144</v>
      </c>
      <c r="FV237" s="126" t="s">
        <v>144</v>
      </c>
      <c r="FW237" s="126" t="s">
        <v>144</v>
      </c>
      <c r="FX237" s="126" t="s">
        <v>144</v>
      </c>
      <c r="FY237" s="126" t="s">
        <v>144</v>
      </c>
      <c r="FZ237" s="126" t="s">
        <v>415</v>
      </c>
      <c r="GA237" s="126" t="s">
        <v>416</v>
      </c>
    </row>
    <row r="238" spans="1:183" ht="14.25" customHeight="1">
      <c r="A238" s="121">
        <v>236</v>
      </c>
      <c r="B238" s="121" t="s">
        <v>362</v>
      </c>
      <c r="C238" s="121"/>
      <c r="D238" s="121"/>
      <c r="E238" s="121"/>
      <c r="F238" s="122">
        <v>0</v>
      </c>
      <c r="G238" s="122">
        <v>0</v>
      </c>
      <c r="H238" s="122">
        <v>0</v>
      </c>
      <c r="I238" s="122">
        <v>0</v>
      </c>
      <c r="J238" s="122">
        <v>0</v>
      </c>
      <c r="K238" s="122">
        <v>0</v>
      </c>
      <c r="L238" s="122">
        <v>0</v>
      </c>
      <c r="M238" s="122">
        <v>0</v>
      </c>
      <c r="N238" s="122">
        <v>0</v>
      </c>
      <c r="O238" s="122">
        <v>0</v>
      </c>
      <c r="P238" s="122">
        <v>0</v>
      </c>
      <c r="Q238" s="122">
        <v>0</v>
      </c>
      <c r="R238" s="122">
        <v>0</v>
      </c>
      <c r="S238" s="122">
        <v>0</v>
      </c>
      <c r="T238" s="122">
        <v>0</v>
      </c>
      <c r="U238" s="122">
        <v>0</v>
      </c>
      <c r="V238" s="122">
        <v>0</v>
      </c>
      <c r="W238" s="122">
        <v>0</v>
      </c>
      <c r="X238" s="122">
        <v>0</v>
      </c>
      <c r="Y238" s="122">
        <v>0</v>
      </c>
      <c r="Z238" s="122">
        <v>0</v>
      </c>
      <c r="AA238" s="122">
        <v>0</v>
      </c>
      <c r="AB238" s="126"/>
      <c r="AC238" s="126"/>
      <c r="AD238" s="126"/>
      <c r="AE238" s="123">
        <v>0</v>
      </c>
      <c r="AF238" s="123">
        <v>0</v>
      </c>
      <c r="AG238" s="123">
        <v>0</v>
      </c>
      <c r="AH238" s="123">
        <v>0</v>
      </c>
      <c r="AI238" s="123">
        <v>0</v>
      </c>
      <c r="AJ238" s="123">
        <v>0</v>
      </c>
      <c r="AK238" s="123">
        <v>0</v>
      </c>
      <c r="AL238" s="123">
        <v>0</v>
      </c>
      <c r="AM238" s="123">
        <v>0</v>
      </c>
      <c r="AN238" s="123">
        <v>0</v>
      </c>
      <c r="AO238" s="123">
        <v>0</v>
      </c>
      <c r="AP238" s="123">
        <v>0</v>
      </c>
      <c r="AQ238" s="123">
        <v>0</v>
      </c>
      <c r="AR238" s="123">
        <v>0</v>
      </c>
      <c r="AS238" s="123">
        <v>0</v>
      </c>
      <c r="AT238" s="123">
        <v>0</v>
      </c>
      <c r="AU238" s="123">
        <v>0</v>
      </c>
      <c r="AV238" s="123">
        <v>0</v>
      </c>
      <c r="AW238" s="123">
        <v>0</v>
      </c>
      <c r="AX238" s="123">
        <v>0</v>
      </c>
      <c r="AY238" s="123">
        <v>0</v>
      </c>
      <c r="AZ238" s="123">
        <v>0</v>
      </c>
      <c r="BA238" s="126"/>
      <c r="BB238" s="126"/>
      <c r="BC238" s="126"/>
      <c r="BD238" s="124">
        <v>0</v>
      </c>
      <c r="BE238" s="124">
        <v>0</v>
      </c>
      <c r="BF238" s="124">
        <v>0</v>
      </c>
      <c r="BG238" s="124">
        <v>0</v>
      </c>
      <c r="BH238" s="124">
        <v>0</v>
      </c>
      <c r="BI238" s="124">
        <v>0</v>
      </c>
      <c r="BJ238" s="124">
        <v>0</v>
      </c>
      <c r="BK238" s="124">
        <v>0</v>
      </c>
      <c r="BL238" s="124">
        <v>0</v>
      </c>
      <c r="BM238" s="124">
        <v>0</v>
      </c>
      <c r="BN238" s="124">
        <v>0</v>
      </c>
      <c r="BO238" s="124">
        <v>0</v>
      </c>
      <c r="BP238" s="124">
        <v>0</v>
      </c>
      <c r="BQ238" s="124">
        <v>0</v>
      </c>
      <c r="BR238" s="124">
        <v>0</v>
      </c>
      <c r="BS238" s="124">
        <v>0</v>
      </c>
      <c r="BT238" s="124">
        <v>0</v>
      </c>
      <c r="BU238" s="124">
        <v>0</v>
      </c>
      <c r="BV238" s="124">
        <v>0</v>
      </c>
      <c r="BW238" s="124">
        <v>0</v>
      </c>
      <c r="BX238" s="124">
        <v>0</v>
      </c>
      <c r="BY238" s="127">
        <v>-4.2570000000000004E-3</v>
      </c>
      <c r="BZ238" s="126"/>
      <c r="CA238" s="126"/>
      <c r="CB238" s="126"/>
      <c r="CC238" s="123">
        <v>0</v>
      </c>
      <c r="CD238" s="123">
        <v>0</v>
      </c>
      <c r="CE238" s="123">
        <v>0</v>
      </c>
      <c r="CF238" s="123">
        <v>0</v>
      </c>
      <c r="CG238" s="123">
        <v>0</v>
      </c>
      <c r="CH238" s="123">
        <v>0</v>
      </c>
      <c r="CI238" s="123">
        <v>0</v>
      </c>
      <c r="CJ238" s="123">
        <v>0</v>
      </c>
      <c r="CK238" s="123">
        <v>0</v>
      </c>
      <c r="CL238" s="123">
        <v>0</v>
      </c>
      <c r="CM238" s="123">
        <v>0</v>
      </c>
      <c r="CN238" s="123">
        <v>0</v>
      </c>
      <c r="CO238" s="123">
        <v>0</v>
      </c>
      <c r="CP238" s="123">
        <v>0</v>
      </c>
      <c r="CQ238" s="123">
        <v>0</v>
      </c>
      <c r="CR238" s="123">
        <v>0</v>
      </c>
      <c r="CS238" s="123">
        <v>0</v>
      </c>
      <c r="CT238" s="123">
        <v>0</v>
      </c>
      <c r="CU238" s="123">
        <v>0</v>
      </c>
      <c r="CV238" s="123">
        <v>0</v>
      </c>
      <c r="CW238" s="123">
        <v>0</v>
      </c>
      <c r="CX238" s="123">
        <v>0</v>
      </c>
      <c r="CY238" s="126"/>
      <c r="CZ238" s="126"/>
      <c r="DA238" s="126"/>
      <c r="DB238" s="125">
        <v>45443</v>
      </c>
      <c r="DC238" s="125">
        <v>45443</v>
      </c>
      <c r="DD238" s="125">
        <v>45443</v>
      </c>
      <c r="DE238" s="125">
        <v>45443</v>
      </c>
      <c r="DF238" s="125">
        <v>45443</v>
      </c>
      <c r="DG238" s="125">
        <v>45443</v>
      </c>
      <c r="DH238" s="125">
        <v>45443</v>
      </c>
      <c r="DI238" s="125">
        <v>45443</v>
      </c>
      <c r="DJ238" s="125">
        <v>45443</v>
      </c>
      <c r="DK238" s="125">
        <v>45443</v>
      </c>
      <c r="DL238" s="125">
        <v>45443</v>
      </c>
      <c r="DM238" s="125">
        <v>45443</v>
      </c>
      <c r="DN238" s="125">
        <v>45443</v>
      </c>
      <c r="DO238" s="125">
        <v>45443</v>
      </c>
      <c r="DP238" s="125">
        <v>45443</v>
      </c>
      <c r="DQ238" s="125">
        <v>45443</v>
      </c>
      <c r="DR238" s="125">
        <v>45443</v>
      </c>
      <c r="DS238" s="125">
        <v>45443</v>
      </c>
      <c r="DT238" s="125">
        <v>45443</v>
      </c>
      <c r="DU238" s="125">
        <v>45443</v>
      </c>
      <c r="DV238" s="125">
        <v>45443</v>
      </c>
      <c r="DW238" s="125">
        <v>45443</v>
      </c>
      <c r="DX238" s="126"/>
      <c r="DY238" s="126"/>
      <c r="DZ238" s="126"/>
      <c r="EA238" s="126" t="s">
        <v>150</v>
      </c>
      <c r="EB238" s="126" t="s">
        <v>150</v>
      </c>
      <c r="EC238" s="126" t="s">
        <v>150</v>
      </c>
      <c r="ED238" s="126" t="s">
        <v>150</v>
      </c>
      <c r="EE238" s="126" t="s">
        <v>150</v>
      </c>
      <c r="EF238" s="126" t="s">
        <v>150</v>
      </c>
      <c r="EG238" s="126" t="s">
        <v>150</v>
      </c>
      <c r="EH238" s="126" t="s">
        <v>150</v>
      </c>
      <c r="EI238" s="126" t="s">
        <v>150</v>
      </c>
      <c r="EJ238" s="126" t="s">
        <v>150</v>
      </c>
      <c r="EK238" s="126" t="s">
        <v>150</v>
      </c>
      <c r="EL238" s="126" t="s">
        <v>150</v>
      </c>
      <c r="EM238" s="126" t="s">
        <v>150</v>
      </c>
      <c r="EN238" s="126" t="s">
        <v>150</v>
      </c>
      <c r="EO238" s="126" t="s">
        <v>150</v>
      </c>
      <c r="EP238" s="126" t="s">
        <v>150</v>
      </c>
      <c r="EQ238" s="126" t="s">
        <v>150</v>
      </c>
      <c r="ER238" s="126" t="s">
        <v>150</v>
      </c>
      <c r="ES238" s="126" t="s">
        <v>150</v>
      </c>
      <c r="ET238" s="126" t="s">
        <v>150</v>
      </c>
      <c r="EU238" s="126" t="s">
        <v>150</v>
      </c>
      <c r="EV238" s="126" t="s">
        <v>150</v>
      </c>
      <c r="EW238" s="126" t="s">
        <v>151</v>
      </c>
      <c r="EX238" s="126" t="s">
        <v>173</v>
      </c>
      <c r="EY238" s="123">
        <v>112221.33611695</v>
      </c>
      <c r="EZ238" s="126" t="s">
        <v>207</v>
      </c>
      <c r="FA238" s="126"/>
      <c r="FB238" s="126"/>
      <c r="FC238" s="126"/>
      <c r="FD238" s="126" t="s">
        <v>157</v>
      </c>
      <c r="FE238" s="126" t="s">
        <v>157</v>
      </c>
      <c r="FF238" s="126" t="s">
        <v>157</v>
      </c>
      <c r="FG238" s="126" t="s">
        <v>157</v>
      </c>
      <c r="FH238" s="126" t="s">
        <v>157</v>
      </c>
      <c r="FI238" s="126" t="s">
        <v>157</v>
      </c>
      <c r="FJ238" s="126" t="s">
        <v>157</v>
      </c>
      <c r="FK238" s="126" t="s">
        <v>157</v>
      </c>
      <c r="FL238" s="126" t="s">
        <v>157</v>
      </c>
      <c r="FM238" s="126" t="s">
        <v>157</v>
      </c>
      <c r="FN238" s="126" t="s">
        <v>157</v>
      </c>
      <c r="FO238" s="126" t="s">
        <v>157</v>
      </c>
      <c r="FP238" s="126" t="s">
        <v>157</v>
      </c>
      <c r="FQ238" s="126" t="s">
        <v>157</v>
      </c>
      <c r="FR238" s="126" t="s">
        <v>157</v>
      </c>
      <c r="FS238" s="126" t="s">
        <v>157</v>
      </c>
      <c r="FT238" s="126" t="s">
        <v>157</v>
      </c>
      <c r="FU238" s="126" t="s">
        <v>157</v>
      </c>
      <c r="FV238" s="126" t="s">
        <v>144</v>
      </c>
      <c r="FW238" s="126" t="s">
        <v>144</v>
      </c>
      <c r="FX238" s="126" t="s">
        <v>144</v>
      </c>
      <c r="FY238" s="126" t="s">
        <v>144</v>
      </c>
      <c r="FZ238" s="126" t="s">
        <v>214</v>
      </c>
      <c r="GA238" s="126" t="s">
        <v>163</v>
      </c>
    </row>
    <row r="239" spans="1:183" ht="14.25" customHeight="1">
      <c r="A239" s="121">
        <v>237</v>
      </c>
      <c r="B239" s="121" t="s">
        <v>570</v>
      </c>
      <c r="C239" s="121"/>
      <c r="D239" s="121"/>
      <c r="E239" s="121"/>
      <c r="F239" s="121"/>
      <c r="G239" s="121"/>
      <c r="H239" s="122">
        <v>0</v>
      </c>
      <c r="I239" s="122">
        <v>0</v>
      </c>
      <c r="J239" s="122">
        <v>0</v>
      </c>
      <c r="K239" s="122">
        <v>0</v>
      </c>
      <c r="L239" s="122">
        <v>0</v>
      </c>
      <c r="M239" s="122">
        <v>0</v>
      </c>
      <c r="N239" s="122">
        <v>0</v>
      </c>
      <c r="O239" s="122">
        <v>0</v>
      </c>
      <c r="P239" s="122">
        <v>0</v>
      </c>
      <c r="Q239" s="122">
        <v>0</v>
      </c>
      <c r="R239" s="122">
        <v>0</v>
      </c>
      <c r="S239" s="122">
        <v>0</v>
      </c>
      <c r="T239" s="122">
        <v>0</v>
      </c>
      <c r="U239" s="122">
        <v>0</v>
      </c>
      <c r="V239" s="122">
        <v>0</v>
      </c>
      <c r="W239" s="122">
        <v>0</v>
      </c>
      <c r="X239" s="122">
        <v>0</v>
      </c>
      <c r="Y239" s="122">
        <v>0</v>
      </c>
      <c r="Z239" s="122">
        <v>0</v>
      </c>
      <c r="AA239" s="122">
        <v>0</v>
      </c>
      <c r="AB239" s="126"/>
      <c r="AC239" s="126"/>
      <c r="AD239" s="126"/>
      <c r="AE239" s="126"/>
      <c r="AF239" s="126"/>
      <c r="AG239" s="123">
        <v>0</v>
      </c>
      <c r="AH239" s="123">
        <v>0</v>
      </c>
      <c r="AI239" s="123">
        <v>0</v>
      </c>
      <c r="AJ239" s="123">
        <v>0</v>
      </c>
      <c r="AK239" s="123">
        <v>0</v>
      </c>
      <c r="AL239" s="123">
        <v>0</v>
      </c>
      <c r="AM239" s="123">
        <v>0</v>
      </c>
      <c r="AN239" s="123">
        <v>0</v>
      </c>
      <c r="AO239" s="123">
        <v>0</v>
      </c>
      <c r="AP239" s="123">
        <v>0</v>
      </c>
      <c r="AQ239" s="123">
        <v>0</v>
      </c>
      <c r="AR239" s="123">
        <v>0</v>
      </c>
      <c r="AS239" s="123">
        <v>0</v>
      </c>
      <c r="AT239" s="123">
        <v>0</v>
      </c>
      <c r="AU239" s="123">
        <v>0</v>
      </c>
      <c r="AV239" s="123">
        <v>0</v>
      </c>
      <c r="AW239" s="123">
        <v>0</v>
      </c>
      <c r="AX239" s="123">
        <v>0</v>
      </c>
      <c r="AY239" s="123">
        <v>0</v>
      </c>
      <c r="AZ239" s="123">
        <v>0</v>
      </c>
      <c r="BA239" s="126"/>
      <c r="BB239" s="126"/>
      <c r="BC239" s="126"/>
      <c r="BD239" s="126"/>
      <c r="BE239" s="126"/>
      <c r="BF239" s="124">
        <v>0</v>
      </c>
      <c r="BG239" s="124">
        <v>0</v>
      </c>
      <c r="BH239" s="124">
        <v>0</v>
      </c>
      <c r="BI239" s="124">
        <v>0</v>
      </c>
      <c r="BJ239" s="124">
        <v>0</v>
      </c>
      <c r="BK239" s="124">
        <v>0</v>
      </c>
      <c r="BL239" s="124">
        <v>0</v>
      </c>
      <c r="BM239" s="124">
        <v>0</v>
      </c>
      <c r="BN239" s="124">
        <v>0</v>
      </c>
      <c r="BO239" s="124">
        <v>0</v>
      </c>
      <c r="BP239" s="124">
        <v>0</v>
      </c>
      <c r="BQ239" s="124">
        <v>0</v>
      </c>
      <c r="BR239" s="124">
        <v>0</v>
      </c>
      <c r="BS239" s="124">
        <v>0</v>
      </c>
      <c r="BT239" s="124">
        <v>0</v>
      </c>
      <c r="BU239" s="124">
        <v>0</v>
      </c>
      <c r="BV239" s="124">
        <v>0</v>
      </c>
      <c r="BW239" s="124">
        <v>0</v>
      </c>
      <c r="BX239" s="124">
        <v>0</v>
      </c>
      <c r="BY239" s="124">
        <v>0</v>
      </c>
      <c r="BZ239" s="126"/>
      <c r="CA239" s="126"/>
      <c r="CB239" s="126"/>
      <c r="CC239" s="126"/>
      <c r="CD239" s="126"/>
      <c r="CE239" s="123">
        <v>0</v>
      </c>
      <c r="CF239" s="123">
        <v>0</v>
      </c>
      <c r="CG239" s="123">
        <v>0</v>
      </c>
      <c r="CH239" s="123">
        <v>0</v>
      </c>
      <c r="CI239" s="123">
        <v>0</v>
      </c>
      <c r="CJ239" s="123">
        <v>0</v>
      </c>
      <c r="CK239" s="123">
        <v>0</v>
      </c>
      <c r="CL239" s="123">
        <v>0</v>
      </c>
      <c r="CM239" s="123">
        <v>0</v>
      </c>
      <c r="CN239" s="123">
        <v>0</v>
      </c>
      <c r="CO239" s="123">
        <v>0</v>
      </c>
      <c r="CP239" s="123">
        <v>0</v>
      </c>
      <c r="CQ239" s="123">
        <v>0</v>
      </c>
      <c r="CR239" s="123">
        <v>0</v>
      </c>
      <c r="CS239" s="123">
        <v>0</v>
      </c>
      <c r="CT239" s="123">
        <v>0</v>
      </c>
      <c r="CU239" s="123">
        <v>0</v>
      </c>
      <c r="CV239" s="123">
        <v>0</v>
      </c>
      <c r="CW239" s="123">
        <v>0</v>
      </c>
      <c r="CX239" s="123">
        <v>0</v>
      </c>
      <c r="CY239" s="126"/>
      <c r="CZ239" s="126"/>
      <c r="DA239" s="126"/>
      <c r="DB239" s="126"/>
      <c r="DC239" s="126"/>
      <c r="DD239" s="125">
        <v>45382</v>
      </c>
      <c r="DE239" s="125">
        <v>45382</v>
      </c>
      <c r="DF239" s="125">
        <v>45382</v>
      </c>
      <c r="DG239" s="125">
        <v>45382</v>
      </c>
      <c r="DH239" s="125">
        <v>45382</v>
      </c>
      <c r="DI239" s="125">
        <v>45382</v>
      </c>
      <c r="DJ239" s="125">
        <v>45382</v>
      </c>
      <c r="DK239" s="125">
        <v>45382</v>
      </c>
      <c r="DL239" s="125">
        <v>45382</v>
      </c>
      <c r="DM239" s="125">
        <v>45382</v>
      </c>
      <c r="DN239" s="125">
        <v>45382</v>
      </c>
      <c r="DO239" s="125">
        <v>45382</v>
      </c>
      <c r="DP239" s="125">
        <v>45382</v>
      </c>
      <c r="DQ239" s="125">
        <v>45382</v>
      </c>
      <c r="DR239" s="125">
        <v>45382</v>
      </c>
      <c r="DS239" s="125">
        <v>45382</v>
      </c>
      <c r="DT239" s="125">
        <v>45382</v>
      </c>
      <c r="DU239" s="125">
        <v>45382</v>
      </c>
      <c r="DV239" s="125">
        <v>45382</v>
      </c>
      <c r="DW239" s="125">
        <v>45382</v>
      </c>
      <c r="DX239" s="126"/>
      <c r="DY239" s="126"/>
      <c r="DZ239" s="126"/>
      <c r="EA239" s="126"/>
      <c r="EB239" s="126"/>
      <c r="EC239" s="126" t="s">
        <v>150</v>
      </c>
      <c r="ED239" s="126" t="s">
        <v>150</v>
      </c>
      <c r="EE239" s="126" t="s">
        <v>150</v>
      </c>
      <c r="EF239" s="126" t="s">
        <v>150</v>
      </c>
      <c r="EG239" s="126" t="s">
        <v>150</v>
      </c>
      <c r="EH239" s="126" t="s">
        <v>150</v>
      </c>
      <c r="EI239" s="126" t="s">
        <v>150</v>
      </c>
      <c r="EJ239" s="126" t="s">
        <v>150</v>
      </c>
      <c r="EK239" s="126" t="s">
        <v>150</v>
      </c>
      <c r="EL239" s="126" t="s">
        <v>150</v>
      </c>
      <c r="EM239" s="126" t="s">
        <v>150</v>
      </c>
      <c r="EN239" s="126" t="s">
        <v>150</v>
      </c>
      <c r="EO239" s="126" t="s">
        <v>150</v>
      </c>
      <c r="EP239" s="126" t="s">
        <v>150</v>
      </c>
      <c r="EQ239" s="126" t="s">
        <v>150</v>
      </c>
      <c r="ER239" s="126" t="s">
        <v>150</v>
      </c>
      <c r="ES239" s="126" t="s">
        <v>150</v>
      </c>
      <c r="ET239" s="126" t="s">
        <v>150</v>
      </c>
      <c r="EU239" s="126" t="s">
        <v>150</v>
      </c>
      <c r="EV239" s="126" t="s">
        <v>150</v>
      </c>
      <c r="EW239" s="126" t="s">
        <v>151</v>
      </c>
      <c r="EX239" s="126" t="s">
        <v>199</v>
      </c>
      <c r="EY239" s="123">
        <v>25531.026458190001</v>
      </c>
      <c r="EZ239" s="126" t="s">
        <v>178</v>
      </c>
      <c r="FA239" s="126"/>
      <c r="FB239" s="126"/>
      <c r="FC239" s="126"/>
      <c r="FD239" s="126"/>
      <c r="FE239" s="126"/>
      <c r="FF239" s="126" t="s">
        <v>144</v>
      </c>
      <c r="FG239" s="126" t="s">
        <v>144</v>
      </c>
      <c r="FH239" s="126" t="s">
        <v>144</v>
      </c>
      <c r="FI239" s="126" t="s">
        <v>144</v>
      </c>
      <c r="FJ239" s="126" t="s">
        <v>144</v>
      </c>
      <c r="FK239" s="126" t="s">
        <v>144</v>
      </c>
      <c r="FL239" s="126" t="s">
        <v>144</v>
      </c>
      <c r="FM239" s="126" t="s">
        <v>157</v>
      </c>
      <c r="FN239" s="126" t="s">
        <v>157</v>
      </c>
      <c r="FO239" s="126" t="s">
        <v>157</v>
      </c>
      <c r="FP239" s="126" t="s">
        <v>157</v>
      </c>
      <c r="FQ239" s="126" t="s">
        <v>157</v>
      </c>
      <c r="FR239" s="126" t="s">
        <v>157</v>
      </c>
      <c r="FS239" s="126" t="s">
        <v>157</v>
      </c>
      <c r="FT239" s="126" t="s">
        <v>157</v>
      </c>
      <c r="FU239" s="126" t="s">
        <v>157</v>
      </c>
      <c r="FV239" s="126" t="s">
        <v>157</v>
      </c>
      <c r="FW239" s="126" t="s">
        <v>157</v>
      </c>
      <c r="FX239" s="126" t="s">
        <v>157</v>
      </c>
      <c r="FY239" s="126" t="s">
        <v>144</v>
      </c>
      <c r="FZ239" s="126" t="s">
        <v>571</v>
      </c>
      <c r="GA239" s="126" t="s">
        <v>201</v>
      </c>
    </row>
    <row r="240" spans="1:183" ht="14.25" customHeight="1">
      <c r="A240" s="121">
        <v>238</v>
      </c>
      <c r="B240" s="121" t="s">
        <v>572</v>
      </c>
      <c r="C240" s="121"/>
      <c r="D240" s="121"/>
      <c r="E240" s="121"/>
      <c r="F240" s="121"/>
      <c r="G240" s="121"/>
      <c r="H240" s="122">
        <v>5.5000000000000002E-5</v>
      </c>
      <c r="I240" s="122">
        <v>5.3999999999999998E-5</v>
      </c>
      <c r="J240" s="122">
        <v>5.3999999999999998E-5</v>
      </c>
      <c r="K240" s="122">
        <v>5.3999999999999998E-5</v>
      </c>
      <c r="L240" s="122">
        <v>5.3000000000000001E-5</v>
      </c>
      <c r="M240" s="122">
        <v>6.0000000000000002E-5</v>
      </c>
      <c r="N240" s="122">
        <v>6.3999999999999997E-5</v>
      </c>
      <c r="O240" s="122">
        <v>6.4999999999999994E-5</v>
      </c>
      <c r="P240" s="122">
        <v>6.4999999999999994E-5</v>
      </c>
      <c r="Q240" s="122">
        <v>6.4999999999999994E-5</v>
      </c>
      <c r="R240" s="122">
        <v>6.3E-5</v>
      </c>
      <c r="S240" s="122">
        <v>6.0000000000000002E-5</v>
      </c>
      <c r="T240" s="122">
        <v>6.0000000000000002E-5</v>
      </c>
      <c r="U240" s="122">
        <v>6.7999999999999999E-5</v>
      </c>
      <c r="V240" s="122">
        <v>6.7999999999999999E-5</v>
      </c>
      <c r="W240" s="122">
        <v>6.7999999999999999E-5</v>
      </c>
      <c r="X240" s="122">
        <v>6.7999999999999999E-5</v>
      </c>
      <c r="Y240" s="122">
        <v>4.6999999999999997E-5</v>
      </c>
      <c r="Z240" s="122">
        <v>5.1E-5</v>
      </c>
      <c r="AA240" s="122">
        <v>5.1E-5</v>
      </c>
      <c r="AB240" s="126"/>
      <c r="AC240" s="126"/>
      <c r="AD240" s="126"/>
      <c r="AE240" s="126"/>
      <c r="AF240" s="126"/>
      <c r="AG240" s="123">
        <v>3.9833E-2</v>
      </c>
      <c r="AH240" s="123">
        <v>3.9524999999999998E-2</v>
      </c>
      <c r="AI240" s="123">
        <v>3.9524999999999998E-2</v>
      </c>
      <c r="AJ240" s="123">
        <v>3.9524999999999998E-2</v>
      </c>
      <c r="AK240" s="123">
        <v>3.8477999999999998E-2</v>
      </c>
      <c r="AL240" s="123">
        <v>4.3660999999999998E-2</v>
      </c>
      <c r="AM240" s="123">
        <v>4.6657999999999998E-2</v>
      </c>
      <c r="AN240" s="123">
        <v>4.6938000000000001E-2</v>
      </c>
      <c r="AO240" s="123">
        <v>4.7537999999999997E-2</v>
      </c>
      <c r="AP240" s="123">
        <v>4.7307000000000002E-2</v>
      </c>
      <c r="AQ240" s="123">
        <v>4.5617999999999999E-2</v>
      </c>
      <c r="AR240" s="123">
        <v>4.3802000000000001E-2</v>
      </c>
      <c r="AS240" s="123">
        <v>4.3802000000000001E-2</v>
      </c>
      <c r="AT240" s="123">
        <v>4.9532E-2</v>
      </c>
      <c r="AU240" s="123">
        <v>4.9532E-2</v>
      </c>
      <c r="AV240" s="123">
        <v>4.9532E-2</v>
      </c>
      <c r="AW240" s="123">
        <v>4.9532E-2</v>
      </c>
      <c r="AX240" s="123">
        <v>3.3870999999999998E-2</v>
      </c>
      <c r="AY240" s="123">
        <v>3.7010000000000001E-2</v>
      </c>
      <c r="AZ240" s="123">
        <v>3.7010000000000001E-2</v>
      </c>
      <c r="BA240" s="126"/>
      <c r="BB240" s="126"/>
      <c r="BC240" s="126"/>
      <c r="BD240" s="126"/>
      <c r="BE240" s="126"/>
      <c r="BF240" s="128">
        <v>3.0800000000000001E-4</v>
      </c>
      <c r="BG240" s="124">
        <v>0</v>
      </c>
      <c r="BH240" s="124">
        <v>0</v>
      </c>
      <c r="BI240" s="128">
        <v>1.047E-3</v>
      </c>
      <c r="BJ240" s="127">
        <v>-5.1830000000000001E-3</v>
      </c>
      <c r="BK240" s="127">
        <v>-2.9970000000000001E-3</v>
      </c>
      <c r="BL240" s="127">
        <v>-2.7999999999999998E-4</v>
      </c>
      <c r="BM240" s="127">
        <v>-5.9999999999999995E-4</v>
      </c>
      <c r="BN240" s="128">
        <v>2.31E-4</v>
      </c>
      <c r="BO240" s="128">
        <v>1.689E-3</v>
      </c>
      <c r="BP240" s="128">
        <v>1.8159999999999999E-3</v>
      </c>
      <c r="BQ240" s="124">
        <v>0</v>
      </c>
      <c r="BR240" s="127">
        <v>-5.7299999999999999E-3</v>
      </c>
      <c r="BS240" s="124">
        <v>0</v>
      </c>
      <c r="BT240" s="124">
        <v>0</v>
      </c>
      <c r="BU240" s="124">
        <v>0</v>
      </c>
      <c r="BV240" s="128">
        <v>1.5661000000000001E-2</v>
      </c>
      <c r="BW240" s="127">
        <v>-3.1389999999999999E-3</v>
      </c>
      <c r="BX240" s="124">
        <v>0</v>
      </c>
      <c r="BY240" s="127">
        <v>-4.6900000000000002E-4</v>
      </c>
      <c r="BZ240" s="126"/>
      <c r="CA240" s="126"/>
      <c r="CB240" s="126"/>
      <c r="CC240" s="126"/>
      <c r="CD240" s="126"/>
      <c r="CE240" s="123">
        <v>0.64075256999999997</v>
      </c>
      <c r="CF240" s="123">
        <v>0.64216788999999996</v>
      </c>
      <c r="CG240" s="123">
        <v>0.59028528999999996</v>
      </c>
      <c r="CH240" s="123">
        <v>0.59028528999999996</v>
      </c>
      <c r="CI240" s="123">
        <v>0.57610874999999995</v>
      </c>
      <c r="CJ240" s="123">
        <v>0.66750098999999996</v>
      </c>
      <c r="CK240" s="123">
        <v>0.77987231000000001</v>
      </c>
      <c r="CL240" s="123">
        <v>0.83557347000000004</v>
      </c>
      <c r="CM240" s="123">
        <v>0.87333839999999996</v>
      </c>
      <c r="CN240" s="123">
        <v>0.77406934999999999</v>
      </c>
      <c r="CO240" s="123">
        <v>0.67094973000000002</v>
      </c>
      <c r="CP240" s="123">
        <v>0.72071231999999996</v>
      </c>
      <c r="CQ240" s="123">
        <v>0.83297798999999995</v>
      </c>
      <c r="CR240" s="123">
        <v>0.89515840000000002</v>
      </c>
      <c r="CS240" s="123">
        <v>0.89515840000000002</v>
      </c>
      <c r="CT240" s="123">
        <v>0.94025344</v>
      </c>
      <c r="CU240" s="123">
        <v>0.87075374000000005</v>
      </c>
      <c r="CV240" s="123">
        <v>0.57192761999999997</v>
      </c>
      <c r="CW240" s="123">
        <v>0.56677182000000004</v>
      </c>
      <c r="CX240" s="123">
        <v>0.51435310999999995</v>
      </c>
      <c r="CY240" s="126"/>
      <c r="CZ240" s="126"/>
      <c r="DA240" s="126"/>
      <c r="DB240" s="126"/>
      <c r="DC240" s="126"/>
      <c r="DD240" s="125">
        <v>46022</v>
      </c>
      <c r="DE240" s="125">
        <v>45991</v>
      </c>
      <c r="DF240" s="125">
        <v>45930</v>
      </c>
      <c r="DG240" s="125">
        <v>45930</v>
      </c>
      <c r="DH240" s="125">
        <v>45900</v>
      </c>
      <c r="DI240" s="125">
        <v>45869</v>
      </c>
      <c r="DJ240" s="125">
        <v>45838</v>
      </c>
      <c r="DK240" s="125">
        <v>45808</v>
      </c>
      <c r="DL240" s="125">
        <v>45777</v>
      </c>
      <c r="DM240" s="125">
        <v>45747</v>
      </c>
      <c r="DN240" s="125">
        <v>45716</v>
      </c>
      <c r="DO240" s="125">
        <v>45688</v>
      </c>
      <c r="DP240" s="125">
        <v>45657</v>
      </c>
      <c r="DQ240" s="125">
        <v>45596</v>
      </c>
      <c r="DR240" s="125">
        <v>45596</v>
      </c>
      <c r="DS240" s="125">
        <v>45565</v>
      </c>
      <c r="DT240" s="125">
        <v>45535</v>
      </c>
      <c r="DU240" s="125">
        <v>45504</v>
      </c>
      <c r="DV240" s="125">
        <v>45473</v>
      </c>
      <c r="DW240" s="125">
        <v>45443</v>
      </c>
      <c r="DX240" s="126"/>
      <c r="DY240" s="126"/>
      <c r="DZ240" s="126"/>
      <c r="EA240" s="126"/>
      <c r="EB240" s="126"/>
      <c r="EC240" s="126" t="s">
        <v>150</v>
      </c>
      <c r="ED240" s="126" t="s">
        <v>150</v>
      </c>
      <c r="EE240" s="126" t="s">
        <v>150</v>
      </c>
      <c r="EF240" s="126" t="s">
        <v>150</v>
      </c>
      <c r="EG240" s="126" t="s">
        <v>150</v>
      </c>
      <c r="EH240" s="126" t="s">
        <v>150</v>
      </c>
      <c r="EI240" s="126" t="s">
        <v>150</v>
      </c>
      <c r="EJ240" s="126" t="s">
        <v>150</v>
      </c>
      <c r="EK240" s="126" t="s">
        <v>150</v>
      </c>
      <c r="EL240" s="126" t="s">
        <v>150</v>
      </c>
      <c r="EM240" s="126" t="s">
        <v>150</v>
      </c>
      <c r="EN240" s="126" t="s">
        <v>150</v>
      </c>
      <c r="EO240" s="126" t="s">
        <v>150</v>
      </c>
      <c r="EP240" s="126" t="s">
        <v>150</v>
      </c>
      <c r="EQ240" s="126" t="s">
        <v>150</v>
      </c>
      <c r="ER240" s="126" t="s">
        <v>150</v>
      </c>
      <c r="ES240" s="126" t="s">
        <v>150</v>
      </c>
      <c r="ET240" s="126" t="s">
        <v>150</v>
      </c>
      <c r="EU240" s="126" t="s">
        <v>150</v>
      </c>
      <c r="EV240" s="126" t="s">
        <v>150</v>
      </c>
      <c r="EW240" s="126" t="s">
        <v>151</v>
      </c>
      <c r="EX240" s="126" t="s">
        <v>152</v>
      </c>
      <c r="EY240" s="123">
        <v>16868.079885859999</v>
      </c>
      <c r="EZ240" s="126"/>
      <c r="FA240" s="126"/>
      <c r="FB240" s="126"/>
      <c r="FC240" s="126"/>
      <c r="FD240" s="126"/>
      <c r="FE240" s="126"/>
      <c r="FF240" s="126" t="s">
        <v>157</v>
      </c>
      <c r="FG240" s="126" t="s">
        <v>144</v>
      </c>
      <c r="FH240" s="126" t="s">
        <v>157</v>
      </c>
      <c r="FI240" s="126" t="s">
        <v>157</v>
      </c>
      <c r="FJ240" s="126" t="s">
        <v>157</v>
      </c>
      <c r="FK240" s="126" t="s">
        <v>157</v>
      </c>
      <c r="FL240" s="126" t="s">
        <v>157</v>
      </c>
      <c r="FM240" s="126" t="s">
        <v>157</v>
      </c>
      <c r="FN240" s="126" t="s">
        <v>157</v>
      </c>
      <c r="FO240" s="126" t="s">
        <v>157</v>
      </c>
      <c r="FP240" s="126" t="s">
        <v>157</v>
      </c>
      <c r="FQ240" s="126" t="s">
        <v>157</v>
      </c>
      <c r="FR240" s="126" t="s">
        <v>157</v>
      </c>
      <c r="FS240" s="126" t="s">
        <v>157</v>
      </c>
      <c r="FT240" s="126" t="s">
        <v>157</v>
      </c>
      <c r="FU240" s="126" t="s">
        <v>157</v>
      </c>
      <c r="FV240" s="126" t="s">
        <v>157</v>
      </c>
      <c r="FW240" s="126" t="s">
        <v>157</v>
      </c>
      <c r="FX240" s="126" t="s">
        <v>157</v>
      </c>
      <c r="FY240" s="126" t="s">
        <v>157</v>
      </c>
      <c r="FZ240" s="126" t="s">
        <v>315</v>
      </c>
      <c r="GA240" s="126" t="s">
        <v>315</v>
      </c>
    </row>
    <row r="241" spans="1:183" ht="14.25" customHeight="1">
      <c r="A241" s="121">
        <v>239</v>
      </c>
      <c r="B241" s="121" t="s">
        <v>573</v>
      </c>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c r="AA241" s="122">
        <v>2.3000000000000001E-4</v>
      </c>
      <c r="AB241" s="126"/>
      <c r="AC241" s="126"/>
      <c r="AD241" s="126"/>
      <c r="AE241" s="126"/>
      <c r="AF241" s="126"/>
      <c r="AG241" s="126"/>
      <c r="AH241" s="126"/>
      <c r="AI241" s="126"/>
      <c r="AJ241" s="126"/>
      <c r="AK241" s="126"/>
      <c r="AL241" s="126"/>
      <c r="AM241" s="126"/>
      <c r="AN241" s="126"/>
      <c r="AO241" s="126"/>
      <c r="AP241" s="126"/>
      <c r="AQ241" s="126"/>
      <c r="AR241" s="126"/>
      <c r="AS241" s="126"/>
      <c r="AT241" s="126"/>
      <c r="AU241" s="126"/>
      <c r="AV241" s="126"/>
      <c r="AW241" s="126"/>
      <c r="AX241" s="126"/>
      <c r="AY241" s="126"/>
      <c r="AZ241" s="123">
        <v>0.1671</v>
      </c>
      <c r="BA241" s="126"/>
      <c r="BB241" s="126"/>
      <c r="BC241" s="126"/>
      <c r="BD241" s="126"/>
      <c r="BE241" s="126"/>
      <c r="BF241" s="126"/>
      <c r="BG241" s="126"/>
      <c r="BH241" s="126"/>
      <c r="BI241" s="126"/>
      <c r="BJ241" s="126"/>
      <c r="BK241" s="126"/>
      <c r="BL241" s="126"/>
      <c r="BM241" s="126"/>
      <c r="BN241" s="126"/>
      <c r="BO241" s="126"/>
      <c r="BP241" s="126"/>
      <c r="BQ241" s="126"/>
      <c r="BR241" s="126"/>
      <c r="BS241" s="126"/>
      <c r="BT241" s="126"/>
      <c r="BU241" s="126"/>
      <c r="BV241" s="126"/>
      <c r="BW241" s="126"/>
      <c r="BX241" s="126"/>
      <c r="BY241" s="124">
        <v>0</v>
      </c>
      <c r="BZ241" s="126"/>
      <c r="CA241" s="126"/>
      <c r="CB241" s="126"/>
      <c r="CC241" s="126"/>
      <c r="CD241" s="126"/>
      <c r="CE241" s="126"/>
      <c r="CF241" s="126"/>
      <c r="CG241" s="126"/>
      <c r="CH241" s="126"/>
      <c r="CI241" s="126"/>
      <c r="CJ241" s="126"/>
      <c r="CK241" s="126"/>
      <c r="CL241" s="126"/>
      <c r="CM241" s="126"/>
      <c r="CN241" s="126"/>
      <c r="CO241" s="126"/>
      <c r="CP241" s="126"/>
      <c r="CQ241" s="126"/>
      <c r="CR241" s="126"/>
      <c r="CS241" s="126"/>
      <c r="CT241" s="126"/>
      <c r="CU241" s="126"/>
      <c r="CV241" s="126"/>
      <c r="CW241" s="126"/>
      <c r="CX241" s="123">
        <v>1.70288251</v>
      </c>
      <c r="CY241" s="126"/>
      <c r="CZ241" s="126"/>
      <c r="DA241" s="126"/>
      <c r="DB241" s="126"/>
      <c r="DC241" s="126"/>
      <c r="DD241" s="126"/>
      <c r="DE241" s="126"/>
      <c r="DF241" s="126"/>
      <c r="DG241" s="126"/>
      <c r="DH241" s="126"/>
      <c r="DI241" s="126"/>
      <c r="DJ241" s="126"/>
      <c r="DK241" s="126"/>
      <c r="DL241" s="126"/>
      <c r="DM241" s="126"/>
      <c r="DN241" s="126"/>
      <c r="DO241" s="126"/>
      <c r="DP241" s="126"/>
      <c r="DQ241" s="126"/>
      <c r="DR241" s="126"/>
      <c r="DS241" s="126"/>
      <c r="DT241" s="126"/>
      <c r="DU241" s="126"/>
      <c r="DV241" s="126"/>
      <c r="DW241" s="125">
        <v>44804</v>
      </c>
      <c r="DX241" s="126"/>
      <c r="DY241" s="126"/>
      <c r="DZ241" s="126"/>
      <c r="EA241" s="126"/>
      <c r="EB241" s="126"/>
      <c r="EC241" s="126"/>
      <c r="ED241" s="126"/>
      <c r="EE241" s="126"/>
      <c r="EF241" s="126"/>
      <c r="EG241" s="126"/>
      <c r="EH241" s="126"/>
      <c r="EI241" s="126"/>
      <c r="EJ241" s="126"/>
      <c r="EK241" s="126"/>
      <c r="EL241" s="126"/>
      <c r="EM241" s="126"/>
      <c r="EN241" s="126"/>
      <c r="EO241" s="126"/>
      <c r="EP241" s="126"/>
      <c r="EQ241" s="126"/>
      <c r="ER241" s="126"/>
      <c r="ES241" s="126"/>
      <c r="ET241" s="126"/>
      <c r="EU241" s="126"/>
      <c r="EV241" s="126" t="s">
        <v>150</v>
      </c>
      <c r="EW241" s="126" t="s">
        <v>151</v>
      </c>
      <c r="EX241" s="126" t="s">
        <v>173</v>
      </c>
      <c r="EY241" s="123">
        <v>302575.56427996</v>
      </c>
      <c r="EZ241" s="126" t="s">
        <v>178</v>
      </c>
      <c r="FA241" s="126"/>
      <c r="FB241" s="126"/>
      <c r="FC241" s="126"/>
      <c r="FD241" s="126"/>
      <c r="FE241" s="126"/>
      <c r="FF241" s="126"/>
      <c r="FG241" s="126"/>
      <c r="FH241" s="126"/>
      <c r="FI241" s="126"/>
      <c r="FJ241" s="126"/>
      <c r="FK241" s="126"/>
      <c r="FL241" s="126"/>
      <c r="FM241" s="126"/>
      <c r="FN241" s="126"/>
      <c r="FO241" s="126"/>
      <c r="FP241" s="126"/>
      <c r="FQ241" s="126"/>
      <c r="FR241" s="126"/>
      <c r="FS241" s="126"/>
      <c r="FT241" s="126"/>
      <c r="FU241" s="126"/>
      <c r="FV241" s="126"/>
      <c r="FW241" s="126"/>
      <c r="FX241" s="126"/>
      <c r="FY241" s="126" t="s">
        <v>144</v>
      </c>
      <c r="FZ241" s="126" t="s">
        <v>574</v>
      </c>
      <c r="GA241" s="126" t="s">
        <v>163</v>
      </c>
    </row>
    <row r="242" spans="1:183" ht="14.25" customHeight="1">
      <c r="A242" s="121">
        <v>240</v>
      </c>
      <c r="B242" s="121" t="s">
        <v>575</v>
      </c>
      <c r="C242" s="121"/>
      <c r="D242" s="121"/>
      <c r="E242" s="121"/>
      <c r="F242" s="121"/>
      <c r="G242" s="121"/>
      <c r="H242" s="121"/>
      <c r="I242" s="121"/>
      <c r="J242" s="121"/>
      <c r="K242" s="122">
        <v>0</v>
      </c>
      <c r="L242" s="122">
        <v>0</v>
      </c>
      <c r="M242" s="122">
        <v>0</v>
      </c>
      <c r="N242" s="122">
        <v>0</v>
      </c>
      <c r="O242" s="122">
        <v>0</v>
      </c>
      <c r="P242" s="122">
        <v>0</v>
      </c>
      <c r="Q242" s="122">
        <v>0</v>
      </c>
      <c r="R242" s="122">
        <v>0</v>
      </c>
      <c r="S242" s="122">
        <v>0</v>
      </c>
      <c r="T242" s="122">
        <v>0</v>
      </c>
      <c r="U242" s="122">
        <v>0</v>
      </c>
      <c r="V242" s="122">
        <v>0</v>
      </c>
      <c r="W242" s="122">
        <v>0</v>
      </c>
      <c r="X242" s="122">
        <v>0</v>
      </c>
      <c r="Y242" s="122">
        <v>0</v>
      </c>
      <c r="Z242" s="122">
        <v>0</v>
      </c>
      <c r="AA242" s="122">
        <v>0</v>
      </c>
      <c r="AB242" s="126"/>
      <c r="AC242" s="126"/>
      <c r="AD242" s="126"/>
      <c r="AE242" s="126"/>
      <c r="AF242" s="126"/>
      <c r="AG242" s="126"/>
      <c r="AH242" s="126"/>
      <c r="AI242" s="126"/>
      <c r="AJ242" s="123">
        <v>0</v>
      </c>
      <c r="AK242" s="123">
        <v>0</v>
      </c>
      <c r="AL242" s="123">
        <v>0</v>
      </c>
      <c r="AM242" s="123">
        <v>0</v>
      </c>
      <c r="AN242" s="123">
        <v>0</v>
      </c>
      <c r="AO242" s="123">
        <v>0</v>
      </c>
      <c r="AP242" s="123">
        <v>0</v>
      </c>
      <c r="AQ242" s="123">
        <v>0</v>
      </c>
      <c r="AR242" s="123">
        <v>0</v>
      </c>
      <c r="AS242" s="123">
        <v>0</v>
      </c>
      <c r="AT242" s="123">
        <v>0</v>
      </c>
      <c r="AU242" s="123">
        <v>0</v>
      </c>
      <c r="AV242" s="123">
        <v>0</v>
      </c>
      <c r="AW242" s="123">
        <v>0</v>
      </c>
      <c r="AX242" s="123">
        <v>0</v>
      </c>
      <c r="AY242" s="123">
        <v>0</v>
      </c>
      <c r="AZ242" s="123">
        <v>0</v>
      </c>
      <c r="BA242" s="126"/>
      <c r="BB242" s="126"/>
      <c r="BC242" s="126"/>
      <c r="BD242" s="126"/>
      <c r="BE242" s="126"/>
      <c r="BF242" s="126"/>
      <c r="BG242" s="126"/>
      <c r="BH242" s="126"/>
      <c r="BI242" s="124">
        <v>0</v>
      </c>
      <c r="BJ242" s="124">
        <v>0</v>
      </c>
      <c r="BK242" s="124">
        <v>0</v>
      </c>
      <c r="BL242" s="124">
        <v>0</v>
      </c>
      <c r="BM242" s="124">
        <v>0</v>
      </c>
      <c r="BN242" s="124">
        <v>0</v>
      </c>
      <c r="BO242" s="124">
        <v>0</v>
      </c>
      <c r="BP242" s="124">
        <v>0</v>
      </c>
      <c r="BQ242" s="124">
        <v>0</v>
      </c>
      <c r="BR242" s="124">
        <v>0</v>
      </c>
      <c r="BS242" s="124">
        <v>0</v>
      </c>
      <c r="BT242" s="124">
        <v>0</v>
      </c>
      <c r="BU242" s="124">
        <v>0</v>
      </c>
      <c r="BV242" s="124">
        <v>0</v>
      </c>
      <c r="BW242" s="124">
        <v>0</v>
      </c>
      <c r="BX242" s="124">
        <v>0</v>
      </c>
      <c r="BY242" s="124">
        <v>0</v>
      </c>
      <c r="BZ242" s="126"/>
      <c r="CA242" s="126"/>
      <c r="CB242" s="126"/>
      <c r="CC242" s="126"/>
      <c r="CD242" s="126"/>
      <c r="CE242" s="126"/>
      <c r="CF242" s="126"/>
      <c r="CG242" s="126"/>
      <c r="CH242" s="123">
        <v>0</v>
      </c>
      <c r="CI242" s="123">
        <v>0</v>
      </c>
      <c r="CJ242" s="123">
        <v>0</v>
      </c>
      <c r="CK242" s="123">
        <v>0</v>
      </c>
      <c r="CL242" s="123">
        <v>0</v>
      </c>
      <c r="CM242" s="123">
        <v>0</v>
      </c>
      <c r="CN242" s="123">
        <v>0</v>
      </c>
      <c r="CO242" s="123">
        <v>0</v>
      </c>
      <c r="CP242" s="123">
        <v>0</v>
      </c>
      <c r="CQ242" s="123">
        <v>0</v>
      </c>
      <c r="CR242" s="123">
        <v>0</v>
      </c>
      <c r="CS242" s="123">
        <v>0</v>
      </c>
      <c r="CT242" s="123">
        <v>0</v>
      </c>
      <c r="CU242" s="123">
        <v>0</v>
      </c>
      <c r="CV242" s="123">
        <v>0</v>
      </c>
      <c r="CW242" s="123">
        <v>0</v>
      </c>
      <c r="CX242" s="123">
        <v>0</v>
      </c>
      <c r="CY242" s="126"/>
      <c r="CZ242" s="126"/>
      <c r="DA242" s="126"/>
      <c r="DB242" s="126"/>
      <c r="DC242" s="126"/>
      <c r="DD242" s="126"/>
      <c r="DE242" s="126"/>
      <c r="DF242" s="126"/>
      <c r="DG242" s="125">
        <v>45291</v>
      </c>
      <c r="DH242" s="125">
        <v>45291</v>
      </c>
      <c r="DI242" s="125">
        <v>45291</v>
      </c>
      <c r="DJ242" s="125">
        <v>45291</v>
      </c>
      <c r="DK242" s="125">
        <v>45291</v>
      </c>
      <c r="DL242" s="125">
        <v>45291</v>
      </c>
      <c r="DM242" s="125">
        <v>45291</v>
      </c>
      <c r="DN242" s="125">
        <v>45291</v>
      </c>
      <c r="DO242" s="125">
        <v>45291</v>
      </c>
      <c r="DP242" s="125">
        <v>45291</v>
      </c>
      <c r="DQ242" s="125">
        <v>45291</v>
      </c>
      <c r="DR242" s="125">
        <v>45291</v>
      </c>
      <c r="DS242" s="125">
        <v>45291</v>
      </c>
      <c r="DT242" s="125">
        <v>45291</v>
      </c>
      <c r="DU242" s="125">
        <v>45291</v>
      </c>
      <c r="DV242" s="125">
        <v>45291</v>
      </c>
      <c r="DW242" s="125">
        <v>45291</v>
      </c>
      <c r="DX242" s="126"/>
      <c r="DY242" s="126"/>
      <c r="DZ242" s="126"/>
      <c r="EA242" s="126"/>
      <c r="EB242" s="126"/>
      <c r="EC242" s="126"/>
      <c r="ED242" s="126"/>
      <c r="EE242" s="126"/>
      <c r="EF242" s="126" t="s">
        <v>150</v>
      </c>
      <c r="EG242" s="126" t="s">
        <v>150</v>
      </c>
      <c r="EH242" s="126" t="s">
        <v>150</v>
      </c>
      <c r="EI242" s="126" t="s">
        <v>150</v>
      </c>
      <c r="EJ242" s="126" t="s">
        <v>150</v>
      </c>
      <c r="EK242" s="126" t="s">
        <v>150</v>
      </c>
      <c r="EL242" s="126" t="s">
        <v>150</v>
      </c>
      <c r="EM242" s="126" t="s">
        <v>150</v>
      </c>
      <c r="EN242" s="126" t="s">
        <v>150</v>
      </c>
      <c r="EO242" s="126" t="s">
        <v>150</v>
      </c>
      <c r="EP242" s="126" t="s">
        <v>150</v>
      </c>
      <c r="EQ242" s="126" t="s">
        <v>150</v>
      </c>
      <c r="ER242" s="126" t="s">
        <v>150</v>
      </c>
      <c r="ES242" s="126" t="s">
        <v>150</v>
      </c>
      <c r="ET242" s="126" t="s">
        <v>150</v>
      </c>
      <c r="EU242" s="126" t="s">
        <v>150</v>
      </c>
      <c r="EV242" s="126" t="s">
        <v>150</v>
      </c>
      <c r="EW242" s="126" t="s">
        <v>151</v>
      </c>
      <c r="EX242" s="126" t="s">
        <v>199</v>
      </c>
      <c r="EY242" s="123">
        <v>30674.787803719999</v>
      </c>
      <c r="EZ242" s="126"/>
      <c r="FA242" s="126"/>
      <c r="FB242" s="126"/>
      <c r="FC242" s="126"/>
      <c r="FD242" s="126"/>
      <c r="FE242" s="126"/>
      <c r="FF242" s="126"/>
      <c r="FG242" s="126"/>
      <c r="FH242" s="126"/>
      <c r="FI242" s="126" t="s">
        <v>144</v>
      </c>
      <c r="FJ242" s="126" t="s">
        <v>144</v>
      </c>
      <c r="FK242" s="126" t="s">
        <v>144</v>
      </c>
      <c r="FL242" s="126" t="s">
        <v>144</v>
      </c>
      <c r="FM242" s="126" t="s">
        <v>144</v>
      </c>
      <c r="FN242" s="126" t="s">
        <v>144</v>
      </c>
      <c r="FO242" s="126" t="s">
        <v>144</v>
      </c>
      <c r="FP242" s="126" t="s">
        <v>144</v>
      </c>
      <c r="FQ242" s="126" t="s">
        <v>144</v>
      </c>
      <c r="FR242" s="126" t="s">
        <v>144</v>
      </c>
      <c r="FS242" s="126" t="s">
        <v>144</v>
      </c>
      <c r="FT242" s="126" t="s">
        <v>144</v>
      </c>
      <c r="FU242" s="126" t="s">
        <v>144</v>
      </c>
      <c r="FV242" s="126" t="s">
        <v>144</v>
      </c>
      <c r="FW242" s="126" t="s">
        <v>144</v>
      </c>
      <c r="FX242" s="126" t="s">
        <v>144</v>
      </c>
      <c r="FY242" s="126" t="s">
        <v>144</v>
      </c>
      <c r="FZ242" s="126" t="s">
        <v>444</v>
      </c>
      <c r="GA242" s="126" t="s">
        <v>404</v>
      </c>
    </row>
    <row r="243" spans="1:183" ht="14.25" customHeight="1">
      <c r="A243" s="121">
        <v>241</v>
      </c>
      <c r="B243" s="121" t="s">
        <v>576</v>
      </c>
      <c r="C243" s="121"/>
      <c r="D243" s="121"/>
      <c r="E243" s="121"/>
      <c r="F243" s="121"/>
      <c r="G243" s="121"/>
      <c r="H243" s="121"/>
      <c r="I243" s="121"/>
      <c r="J243" s="121"/>
      <c r="K243" s="122">
        <v>1.0286999999999999E-2</v>
      </c>
      <c r="L243" s="122">
        <v>1.0286999999999999E-2</v>
      </c>
      <c r="M243" s="122">
        <v>1.0286999999999999E-2</v>
      </c>
      <c r="N243" s="122">
        <v>1.0286999999999999E-2</v>
      </c>
      <c r="O243" s="122">
        <v>1.0286999999999999E-2</v>
      </c>
      <c r="P243" s="122">
        <v>1.0286999999999999E-2</v>
      </c>
      <c r="Q243" s="122">
        <v>1.0286999999999999E-2</v>
      </c>
      <c r="R243" s="122">
        <v>1.3518000000000001E-2</v>
      </c>
      <c r="S243" s="122">
        <v>1.3518000000000001E-2</v>
      </c>
      <c r="T243" s="122">
        <v>1.3518000000000001E-2</v>
      </c>
      <c r="U243" s="122">
        <v>1.4474000000000001E-2</v>
      </c>
      <c r="V243" s="122">
        <v>1.4474000000000001E-2</v>
      </c>
      <c r="W243" s="122">
        <v>1.4474000000000001E-2</v>
      </c>
      <c r="X243" s="122">
        <v>1.0614999999999999E-2</v>
      </c>
      <c r="Y243" s="122">
        <v>1.0614999999999999E-2</v>
      </c>
      <c r="Z243" s="122">
        <v>1.0614999999999999E-2</v>
      </c>
      <c r="AA243" s="122">
        <v>1.0614999999999999E-2</v>
      </c>
      <c r="AB243" s="126"/>
      <c r="AC243" s="126"/>
      <c r="AD243" s="126"/>
      <c r="AE243" s="126"/>
      <c r="AF243" s="126"/>
      <c r="AG243" s="126"/>
      <c r="AH243" s="126"/>
      <c r="AI243" s="126"/>
      <c r="AJ243" s="123">
        <v>7.482037</v>
      </c>
      <c r="AK243" s="123">
        <v>7.482037</v>
      </c>
      <c r="AL243" s="123">
        <v>7.482037</v>
      </c>
      <c r="AM243" s="123">
        <v>7.482037</v>
      </c>
      <c r="AN243" s="123">
        <v>7.482037</v>
      </c>
      <c r="AO243" s="123">
        <v>7.482037</v>
      </c>
      <c r="AP243" s="123">
        <v>7.482037</v>
      </c>
      <c r="AQ243" s="123">
        <v>9.8323169999999998</v>
      </c>
      <c r="AR243" s="123">
        <v>9.8323169999999998</v>
      </c>
      <c r="AS243" s="123">
        <v>9.8323169999999998</v>
      </c>
      <c r="AT243" s="123">
        <v>10.527452</v>
      </c>
      <c r="AU243" s="123">
        <v>10.527452</v>
      </c>
      <c r="AV243" s="123">
        <v>10.527452</v>
      </c>
      <c r="AW243" s="123">
        <v>7.7206210000000004</v>
      </c>
      <c r="AX243" s="123">
        <v>7.7206210000000004</v>
      </c>
      <c r="AY243" s="123">
        <v>7.7206210000000004</v>
      </c>
      <c r="AZ243" s="123">
        <v>7.7206210000000004</v>
      </c>
      <c r="BA243" s="126"/>
      <c r="BB243" s="126"/>
      <c r="BC243" s="126"/>
      <c r="BD243" s="126"/>
      <c r="BE243" s="126"/>
      <c r="BF243" s="126"/>
      <c r="BG243" s="126"/>
      <c r="BH243" s="126"/>
      <c r="BI243" s="124">
        <v>0</v>
      </c>
      <c r="BJ243" s="124">
        <v>0</v>
      </c>
      <c r="BK243" s="124">
        <v>0</v>
      </c>
      <c r="BL243" s="124">
        <v>0</v>
      </c>
      <c r="BM243" s="124">
        <v>0</v>
      </c>
      <c r="BN243" s="124">
        <v>0</v>
      </c>
      <c r="BO243" s="127">
        <v>-2.3502800000000001</v>
      </c>
      <c r="BP243" s="124">
        <v>0</v>
      </c>
      <c r="BQ243" s="124">
        <v>0</v>
      </c>
      <c r="BR243" s="127">
        <v>-0.69513499999999995</v>
      </c>
      <c r="BS243" s="124">
        <v>0</v>
      </c>
      <c r="BT243" s="124">
        <v>0</v>
      </c>
      <c r="BU243" s="128">
        <v>2.8068309999999999</v>
      </c>
      <c r="BV243" s="124">
        <v>0</v>
      </c>
      <c r="BW243" s="124">
        <v>0</v>
      </c>
      <c r="BX243" s="124">
        <v>0</v>
      </c>
      <c r="BY243" s="124">
        <v>0</v>
      </c>
      <c r="BZ243" s="126"/>
      <c r="CA243" s="126"/>
      <c r="CB243" s="126"/>
      <c r="CC243" s="126"/>
      <c r="CD243" s="126"/>
      <c r="CE243" s="126"/>
      <c r="CF243" s="126"/>
      <c r="CG243" s="126"/>
      <c r="CH243" s="123">
        <v>122.42618459000001</v>
      </c>
      <c r="CI243" s="123">
        <v>122.42618459000001</v>
      </c>
      <c r="CJ243" s="123">
        <v>122.42618459000001</v>
      </c>
      <c r="CK243" s="123">
        <v>122.42618459000001</v>
      </c>
      <c r="CL243" s="123">
        <v>122.42618459000001</v>
      </c>
      <c r="CM243" s="123">
        <v>122.42618459000001</v>
      </c>
      <c r="CN243" s="123">
        <v>122.42618459000001</v>
      </c>
      <c r="CO243" s="123">
        <v>186.98013041999999</v>
      </c>
      <c r="CP243" s="123">
        <v>186.98013041999999</v>
      </c>
      <c r="CQ243" s="123">
        <v>186.98013041999999</v>
      </c>
      <c r="CR243" s="123">
        <v>199.83996102</v>
      </c>
      <c r="CS243" s="123">
        <v>199.83996102</v>
      </c>
      <c r="CT243" s="123">
        <v>199.83996102</v>
      </c>
      <c r="CU243" s="123">
        <v>81.908567270000006</v>
      </c>
      <c r="CV243" s="123">
        <v>81.908567270000006</v>
      </c>
      <c r="CW243" s="123">
        <v>81.908567270000006</v>
      </c>
      <c r="CX243" s="123">
        <v>81.908567270000006</v>
      </c>
      <c r="CY243" s="126"/>
      <c r="CZ243" s="126"/>
      <c r="DA243" s="126"/>
      <c r="DB243" s="126"/>
      <c r="DC243" s="126"/>
      <c r="DD243" s="126"/>
      <c r="DE243" s="126"/>
      <c r="DF243" s="126"/>
      <c r="DG243" s="125">
        <v>45747</v>
      </c>
      <c r="DH243" s="125">
        <v>45747</v>
      </c>
      <c r="DI243" s="125">
        <v>45747</v>
      </c>
      <c r="DJ243" s="125">
        <v>45747</v>
      </c>
      <c r="DK243" s="125">
        <v>45747</v>
      </c>
      <c r="DL243" s="125">
        <v>45747</v>
      </c>
      <c r="DM243" s="125">
        <v>45747</v>
      </c>
      <c r="DN243" s="125">
        <v>45657</v>
      </c>
      <c r="DO243" s="125">
        <v>45657</v>
      </c>
      <c r="DP243" s="125">
        <v>45657</v>
      </c>
      <c r="DQ243" s="125">
        <v>45565</v>
      </c>
      <c r="DR243" s="125">
        <v>45565</v>
      </c>
      <c r="DS243" s="125">
        <v>45565</v>
      </c>
      <c r="DT243" s="125">
        <v>44926</v>
      </c>
      <c r="DU243" s="125">
        <v>44926</v>
      </c>
      <c r="DV243" s="125">
        <v>44926</v>
      </c>
      <c r="DW243" s="125">
        <v>44926</v>
      </c>
      <c r="DX243" s="126"/>
      <c r="DY243" s="126"/>
      <c r="DZ243" s="126"/>
      <c r="EA243" s="126"/>
      <c r="EB243" s="126"/>
      <c r="EC243" s="126"/>
      <c r="ED243" s="126"/>
      <c r="EE243" s="126"/>
      <c r="EF243" s="126" t="s">
        <v>141</v>
      </c>
      <c r="EG243" s="126" t="s">
        <v>141</v>
      </c>
      <c r="EH243" s="126" t="s">
        <v>141</v>
      </c>
      <c r="EI243" s="126" t="s">
        <v>141</v>
      </c>
      <c r="EJ243" s="126" t="s">
        <v>141</v>
      </c>
      <c r="EK243" s="126" t="s">
        <v>141</v>
      </c>
      <c r="EL243" s="126" t="s">
        <v>141</v>
      </c>
      <c r="EM243" s="126" t="s">
        <v>141</v>
      </c>
      <c r="EN243" s="126" t="s">
        <v>141</v>
      </c>
      <c r="EO243" s="126" t="s">
        <v>141</v>
      </c>
      <c r="EP243" s="126" t="s">
        <v>141</v>
      </c>
      <c r="EQ243" s="126" t="s">
        <v>141</v>
      </c>
      <c r="ER243" s="126" t="s">
        <v>141</v>
      </c>
      <c r="ES243" s="126" t="s">
        <v>141</v>
      </c>
      <c r="ET243" s="126" t="s">
        <v>141</v>
      </c>
      <c r="EU243" s="126" t="s">
        <v>141</v>
      </c>
      <c r="EV243" s="126" t="s">
        <v>141</v>
      </c>
      <c r="EW243" s="126" t="s">
        <v>151</v>
      </c>
      <c r="EX243" s="126" t="s">
        <v>189</v>
      </c>
      <c r="EY243" s="123">
        <v>133009.21351688</v>
      </c>
      <c r="EZ243" s="126" t="s">
        <v>178</v>
      </c>
      <c r="FA243" s="126"/>
      <c r="FB243" s="126"/>
      <c r="FC243" s="126"/>
      <c r="FD243" s="126"/>
      <c r="FE243" s="126"/>
      <c r="FF243" s="126"/>
      <c r="FG243" s="126"/>
      <c r="FH243" s="126"/>
      <c r="FI243" s="126" t="s">
        <v>144</v>
      </c>
      <c r="FJ243" s="126" t="s">
        <v>144</v>
      </c>
      <c r="FK243" s="126" t="s">
        <v>144</v>
      </c>
      <c r="FL243" s="126" t="s">
        <v>144</v>
      </c>
      <c r="FM243" s="126" t="s">
        <v>144</v>
      </c>
      <c r="FN243" s="126" t="s">
        <v>144</v>
      </c>
      <c r="FO243" s="126" t="s">
        <v>144</v>
      </c>
      <c r="FP243" s="126" t="s">
        <v>144</v>
      </c>
      <c r="FQ243" s="126" t="s">
        <v>144</v>
      </c>
      <c r="FR243" s="126" t="s">
        <v>144</v>
      </c>
      <c r="FS243" s="126" t="s">
        <v>144</v>
      </c>
      <c r="FT243" s="126" t="s">
        <v>144</v>
      </c>
      <c r="FU243" s="126" t="s">
        <v>144</v>
      </c>
      <c r="FV243" s="126" t="s">
        <v>144</v>
      </c>
      <c r="FW243" s="126" t="s">
        <v>144</v>
      </c>
      <c r="FX243" s="126" t="s">
        <v>144</v>
      </c>
      <c r="FY243" s="126" t="s">
        <v>144</v>
      </c>
      <c r="FZ243" s="126" t="s">
        <v>222</v>
      </c>
      <c r="GA243" s="126" t="s">
        <v>222</v>
      </c>
    </row>
    <row r="244" spans="1:183" ht="14.25" customHeight="1">
      <c r="A244" s="121">
        <v>242</v>
      </c>
      <c r="B244" s="121" t="s">
        <v>577</v>
      </c>
      <c r="C244" s="121"/>
      <c r="D244" s="121"/>
      <c r="E244" s="121"/>
      <c r="F244" s="121"/>
      <c r="G244" s="121"/>
      <c r="H244" s="121"/>
      <c r="I244" s="121"/>
      <c r="J244" s="121"/>
      <c r="K244" s="121"/>
      <c r="L244" s="121"/>
      <c r="M244" s="121"/>
      <c r="N244" s="121"/>
      <c r="O244" s="121"/>
      <c r="P244" s="121"/>
      <c r="Q244" s="121"/>
      <c r="R244" s="121"/>
      <c r="S244" s="121"/>
      <c r="T244" s="122">
        <v>0</v>
      </c>
      <c r="U244" s="122">
        <v>0</v>
      </c>
      <c r="V244" s="122">
        <v>0</v>
      </c>
      <c r="W244" s="122">
        <v>0</v>
      </c>
      <c r="X244" s="122">
        <v>0</v>
      </c>
      <c r="Y244" s="122">
        <v>0</v>
      </c>
      <c r="Z244" s="122">
        <v>0</v>
      </c>
      <c r="AA244" s="122">
        <v>0</v>
      </c>
      <c r="AB244" s="126"/>
      <c r="AC244" s="126"/>
      <c r="AD244" s="126"/>
      <c r="AE244" s="126"/>
      <c r="AF244" s="126"/>
      <c r="AG244" s="126"/>
      <c r="AH244" s="126"/>
      <c r="AI244" s="126"/>
      <c r="AJ244" s="126"/>
      <c r="AK244" s="126"/>
      <c r="AL244" s="126"/>
      <c r="AM244" s="126"/>
      <c r="AN244" s="126"/>
      <c r="AO244" s="126"/>
      <c r="AP244" s="126"/>
      <c r="AQ244" s="126"/>
      <c r="AR244" s="126"/>
      <c r="AS244" s="123">
        <v>0</v>
      </c>
      <c r="AT244" s="123">
        <v>0</v>
      </c>
      <c r="AU244" s="123">
        <v>0</v>
      </c>
      <c r="AV244" s="123">
        <v>0</v>
      </c>
      <c r="AW244" s="123">
        <v>0</v>
      </c>
      <c r="AX244" s="123">
        <v>0</v>
      </c>
      <c r="AY244" s="123">
        <v>0</v>
      </c>
      <c r="AZ244" s="123">
        <v>0</v>
      </c>
      <c r="BA244" s="126"/>
      <c r="BB244" s="126"/>
      <c r="BC244" s="126"/>
      <c r="BD244" s="126"/>
      <c r="BE244" s="126"/>
      <c r="BF244" s="126"/>
      <c r="BG244" s="126"/>
      <c r="BH244" s="126"/>
      <c r="BI244" s="126"/>
      <c r="BJ244" s="126"/>
      <c r="BK244" s="126"/>
      <c r="BL244" s="126"/>
      <c r="BM244" s="126"/>
      <c r="BN244" s="126"/>
      <c r="BO244" s="126"/>
      <c r="BP244" s="126"/>
      <c r="BQ244" s="126"/>
      <c r="BR244" s="124">
        <v>0</v>
      </c>
      <c r="BS244" s="124">
        <v>0</v>
      </c>
      <c r="BT244" s="124">
        <v>0</v>
      </c>
      <c r="BU244" s="124">
        <v>0</v>
      </c>
      <c r="BV244" s="124">
        <v>0</v>
      </c>
      <c r="BW244" s="124">
        <v>0</v>
      </c>
      <c r="BX244" s="124">
        <v>0</v>
      </c>
      <c r="BY244" s="124">
        <v>0</v>
      </c>
      <c r="BZ244" s="126"/>
      <c r="CA244" s="126"/>
      <c r="CB244" s="126"/>
      <c r="CC244" s="126"/>
      <c r="CD244" s="126"/>
      <c r="CE244" s="126"/>
      <c r="CF244" s="126"/>
      <c r="CG244" s="126"/>
      <c r="CH244" s="126"/>
      <c r="CI244" s="126"/>
      <c r="CJ244" s="126"/>
      <c r="CK244" s="126"/>
      <c r="CL244" s="126"/>
      <c r="CM244" s="126"/>
      <c r="CN244" s="126"/>
      <c r="CO244" s="126"/>
      <c r="CP244" s="126"/>
      <c r="CQ244" s="123">
        <v>0</v>
      </c>
      <c r="CR244" s="123">
        <v>0</v>
      </c>
      <c r="CS244" s="123">
        <v>0</v>
      </c>
      <c r="CT244" s="123">
        <v>0</v>
      </c>
      <c r="CU244" s="123">
        <v>0</v>
      </c>
      <c r="CV244" s="123">
        <v>0</v>
      </c>
      <c r="CW244" s="123">
        <v>0</v>
      </c>
      <c r="CX244" s="123">
        <v>0</v>
      </c>
      <c r="CY244" s="126"/>
      <c r="CZ244" s="126"/>
      <c r="DA244" s="126"/>
      <c r="DB244" s="126"/>
      <c r="DC244" s="126"/>
      <c r="DD244" s="126"/>
      <c r="DE244" s="126"/>
      <c r="DF244" s="126"/>
      <c r="DG244" s="126"/>
      <c r="DH244" s="126"/>
      <c r="DI244" s="126"/>
      <c r="DJ244" s="126"/>
      <c r="DK244" s="126"/>
      <c r="DL244" s="126"/>
      <c r="DM244" s="126"/>
      <c r="DN244" s="126"/>
      <c r="DO244" s="126"/>
      <c r="DP244" s="125">
        <v>45016</v>
      </c>
      <c r="DQ244" s="125">
        <v>45016</v>
      </c>
      <c r="DR244" s="125">
        <v>45016</v>
      </c>
      <c r="DS244" s="125">
        <v>45016</v>
      </c>
      <c r="DT244" s="125">
        <v>45016</v>
      </c>
      <c r="DU244" s="125">
        <v>45016</v>
      </c>
      <c r="DV244" s="125">
        <v>45016</v>
      </c>
      <c r="DW244" s="125">
        <v>45016</v>
      </c>
      <c r="DX244" s="126"/>
      <c r="DY244" s="126"/>
      <c r="DZ244" s="126"/>
      <c r="EA244" s="126"/>
      <c r="EB244" s="126"/>
      <c r="EC244" s="126"/>
      <c r="ED244" s="126"/>
      <c r="EE244" s="126"/>
      <c r="EF244" s="126"/>
      <c r="EG244" s="126"/>
      <c r="EH244" s="126"/>
      <c r="EI244" s="126"/>
      <c r="EJ244" s="126"/>
      <c r="EK244" s="126"/>
      <c r="EL244" s="126"/>
      <c r="EM244" s="126"/>
      <c r="EN244" s="126"/>
      <c r="EO244" s="126" t="s">
        <v>150</v>
      </c>
      <c r="EP244" s="126" t="s">
        <v>150</v>
      </c>
      <c r="EQ244" s="126" t="s">
        <v>150</v>
      </c>
      <c r="ER244" s="126" t="s">
        <v>150</v>
      </c>
      <c r="ES244" s="126" t="s">
        <v>150</v>
      </c>
      <c r="ET244" s="126" t="s">
        <v>150</v>
      </c>
      <c r="EU244" s="126" t="s">
        <v>150</v>
      </c>
      <c r="EV244" s="126" t="s">
        <v>150</v>
      </c>
      <c r="EW244" s="126" t="s">
        <v>151</v>
      </c>
      <c r="EX244" s="126" t="s">
        <v>152</v>
      </c>
      <c r="EY244" s="123">
        <v>57265.644092729999</v>
      </c>
      <c r="EZ244" s="126"/>
      <c r="FA244" s="126"/>
      <c r="FB244" s="126"/>
      <c r="FC244" s="126"/>
      <c r="FD244" s="126"/>
      <c r="FE244" s="126"/>
      <c r="FF244" s="126"/>
      <c r="FG244" s="126"/>
      <c r="FH244" s="126"/>
      <c r="FI244" s="126"/>
      <c r="FJ244" s="126"/>
      <c r="FK244" s="126"/>
      <c r="FL244" s="126"/>
      <c r="FM244" s="126"/>
      <c r="FN244" s="126"/>
      <c r="FO244" s="126"/>
      <c r="FP244" s="126"/>
      <c r="FQ244" s="126"/>
      <c r="FR244" s="126" t="s">
        <v>157</v>
      </c>
      <c r="FS244" s="126" t="s">
        <v>157</v>
      </c>
      <c r="FT244" s="126" t="s">
        <v>157</v>
      </c>
      <c r="FU244" s="126" t="s">
        <v>157</v>
      </c>
      <c r="FV244" s="126" t="s">
        <v>157</v>
      </c>
      <c r="FW244" s="126" t="s">
        <v>144</v>
      </c>
      <c r="FX244" s="126" t="s">
        <v>144</v>
      </c>
      <c r="FY244" s="126" t="s">
        <v>157</v>
      </c>
      <c r="FZ244" s="126" t="s">
        <v>578</v>
      </c>
      <c r="GA244" s="126" t="s">
        <v>288</v>
      </c>
    </row>
    <row r="245" spans="1:183" ht="14.25" customHeight="1">
      <c r="A245" s="121">
        <v>243</v>
      </c>
      <c r="B245" s="121" t="s">
        <v>579</v>
      </c>
      <c r="C245" s="121"/>
      <c r="D245" s="121"/>
      <c r="E245" s="121"/>
      <c r="F245" s="121"/>
      <c r="G245" s="122">
        <v>0</v>
      </c>
      <c r="H245" s="122">
        <v>0</v>
      </c>
      <c r="I245" s="122">
        <v>0</v>
      </c>
      <c r="J245" s="122">
        <v>0</v>
      </c>
      <c r="K245" s="122">
        <v>0</v>
      </c>
      <c r="L245" s="122">
        <v>0</v>
      </c>
      <c r="M245" s="122">
        <v>0</v>
      </c>
      <c r="N245" s="122">
        <v>0</v>
      </c>
      <c r="O245" s="122">
        <v>0</v>
      </c>
      <c r="P245" s="122">
        <v>0</v>
      </c>
      <c r="Q245" s="122">
        <v>0</v>
      </c>
      <c r="R245" s="122">
        <v>0</v>
      </c>
      <c r="S245" s="122">
        <v>0</v>
      </c>
      <c r="T245" s="122">
        <v>0</v>
      </c>
      <c r="U245" s="122">
        <v>0</v>
      </c>
      <c r="V245" s="122">
        <v>0</v>
      </c>
      <c r="W245" s="122">
        <v>0</v>
      </c>
      <c r="X245" s="122">
        <v>0</v>
      </c>
      <c r="Y245" s="122">
        <v>0</v>
      </c>
      <c r="Z245" s="122">
        <v>0</v>
      </c>
      <c r="AA245" s="122">
        <v>0</v>
      </c>
      <c r="AB245" s="126"/>
      <c r="AC245" s="126"/>
      <c r="AD245" s="126"/>
      <c r="AE245" s="126"/>
      <c r="AF245" s="123">
        <v>0</v>
      </c>
      <c r="AG245" s="123">
        <v>0</v>
      </c>
      <c r="AH245" s="123">
        <v>0</v>
      </c>
      <c r="AI245" s="123">
        <v>0</v>
      </c>
      <c r="AJ245" s="123">
        <v>0</v>
      </c>
      <c r="AK245" s="123">
        <v>0</v>
      </c>
      <c r="AL245" s="123">
        <v>0</v>
      </c>
      <c r="AM245" s="123">
        <v>0</v>
      </c>
      <c r="AN245" s="123">
        <v>0</v>
      </c>
      <c r="AO245" s="123">
        <v>0</v>
      </c>
      <c r="AP245" s="123">
        <v>0</v>
      </c>
      <c r="AQ245" s="123">
        <v>0</v>
      </c>
      <c r="AR245" s="123">
        <v>0</v>
      </c>
      <c r="AS245" s="123">
        <v>0</v>
      </c>
      <c r="AT245" s="123">
        <v>0</v>
      </c>
      <c r="AU245" s="123">
        <v>0</v>
      </c>
      <c r="AV245" s="123">
        <v>0</v>
      </c>
      <c r="AW245" s="123">
        <v>0</v>
      </c>
      <c r="AX245" s="123">
        <v>0</v>
      </c>
      <c r="AY245" s="123">
        <v>0</v>
      </c>
      <c r="AZ245" s="123">
        <v>0</v>
      </c>
      <c r="BA245" s="126"/>
      <c r="BB245" s="126"/>
      <c r="BC245" s="126"/>
      <c r="BD245" s="126"/>
      <c r="BE245" s="124">
        <v>0</v>
      </c>
      <c r="BF245" s="124">
        <v>0</v>
      </c>
      <c r="BG245" s="124">
        <v>0</v>
      </c>
      <c r="BH245" s="124">
        <v>0</v>
      </c>
      <c r="BI245" s="124">
        <v>0</v>
      </c>
      <c r="BJ245" s="124">
        <v>0</v>
      </c>
      <c r="BK245" s="124">
        <v>0</v>
      </c>
      <c r="BL245" s="124">
        <v>0</v>
      </c>
      <c r="BM245" s="124">
        <v>0</v>
      </c>
      <c r="BN245" s="124">
        <v>0</v>
      </c>
      <c r="BO245" s="124">
        <v>0</v>
      </c>
      <c r="BP245" s="124">
        <v>0</v>
      </c>
      <c r="BQ245" s="124">
        <v>0</v>
      </c>
      <c r="BR245" s="124">
        <v>0</v>
      </c>
      <c r="BS245" s="124">
        <v>0</v>
      </c>
      <c r="BT245" s="124">
        <v>0</v>
      </c>
      <c r="BU245" s="124">
        <v>0</v>
      </c>
      <c r="BV245" s="124">
        <v>0</v>
      </c>
      <c r="BW245" s="124">
        <v>0</v>
      </c>
      <c r="BX245" s="124">
        <v>0</v>
      </c>
      <c r="BY245" s="124">
        <v>0</v>
      </c>
      <c r="BZ245" s="126"/>
      <c r="CA245" s="126"/>
      <c r="CB245" s="126"/>
      <c r="CC245" s="126"/>
      <c r="CD245" s="123">
        <v>0</v>
      </c>
      <c r="CE245" s="123">
        <v>0</v>
      </c>
      <c r="CF245" s="123">
        <v>0</v>
      </c>
      <c r="CG245" s="123">
        <v>0</v>
      </c>
      <c r="CH245" s="123">
        <v>0</v>
      </c>
      <c r="CI245" s="123">
        <v>0</v>
      </c>
      <c r="CJ245" s="123">
        <v>0</v>
      </c>
      <c r="CK245" s="123">
        <v>0</v>
      </c>
      <c r="CL245" s="123">
        <v>0</v>
      </c>
      <c r="CM245" s="123">
        <v>0</v>
      </c>
      <c r="CN245" s="123">
        <v>0</v>
      </c>
      <c r="CO245" s="123">
        <v>0</v>
      </c>
      <c r="CP245" s="123">
        <v>0</v>
      </c>
      <c r="CQ245" s="123">
        <v>0</v>
      </c>
      <c r="CR245" s="123">
        <v>0</v>
      </c>
      <c r="CS245" s="123">
        <v>0</v>
      </c>
      <c r="CT245" s="123">
        <v>0</v>
      </c>
      <c r="CU245" s="123">
        <v>0</v>
      </c>
      <c r="CV245" s="123">
        <v>0</v>
      </c>
      <c r="CW245" s="123">
        <v>0</v>
      </c>
      <c r="CX245" s="123">
        <v>0</v>
      </c>
      <c r="CY245" s="126"/>
      <c r="CZ245" s="126"/>
      <c r="DA245" s="126"/>
      <c r="DB245" s="126"/>
      <c r="DC245" s="125">
        <v>45412</v>
      </c>
      <c r="DD245" s="125">
        <v>45412</v>
      </c>
      <c r="DE245" s="125">
        <v>45412</v>
      </c>
      <c r="DF245" s="125">
        <v>45412</v>
      </c>
      <c r="DG245" s="125">
        <v>45412</v>
      </c>
      <c r="DH245" s="125">
        <v>45412</v>
      </c>
      <c r="DI245" s="125">
        <v>45412</v>
      </c>
      <c r="DJ245" s="125">
        <v>45412</v>
      </c>
      <c r="DK245" s="125">
        <v>45412</v>
      </c>
      <c r="DL245" s="125">
        <v>45412</v>
      </c>
      <c r="DM245" s="125">
        <v>45412</v>
      </c>
      <c r="DN245" s="125">
        <v>45412</v>
      </c>
      <c r="DO245" s="125">
        <v>45412</v>
      </c>
      <c r="DP245" s="125">
        <v>45412</v>
      </c>
      <c r="DQ245" s="125">
        <v>45412</v>
      </c>
      <c r="DR245" s="125">
        <v>45412</v>
      </c>
      <c r="DS245" s="125">
        <v>45412</v>
      </c>
      <c r="DT245" s="125">
        <v>45412</v>
      </c>
      <c r="DU245" s="125">
        <v>45412</v>
      </c>
      <c r="DV245" s="125">
        <v>45412</v>
      </c>
      <c r="DW245" s="125">
        <v>45412</v>
      </c>
      <c r="DX245" s="126"/>
      <c r="DY245" s="126"/>
      <c r="DZ245" s="126"/>
      <c r="EA245" s="126"/>
      <c r="EB245" s="126" t="s">
        <v>150</v>
      </c>
      <c r="EC245" s="126" t="s">
        <v>150</v>
      </c>
      <c r="ED245" s="126" t="s">
        <v>150</v>
      </c>
      <c r="EE245" s="126" t="s">
        <v>150</v>
      </c>
      <c r="EF245" s="126" t="s">
        <v>150</v>
      </c>
      <c r="EG245" s="126" t="s">
        <v>150</v>
      </c>
      <c r="EH245" s="126" t="s">
        <v>150</v>
      </c>
      <c r="EI245" s="126" t="s">
        <v>150</v>
      </c>
      <c r="EJ245" s="126" t="s">
        <v>150</v>
      </c>
      <c r="EK245" s="126" t="s">
        <v>150</v>
      </c>
      <c r="EL245" s="126" t="s">
        <v>150</v>
      </c>
      <c r="EM245" s="126" t="s">
        <v>150</v>
      </c>
      <c r="EN245" s="126" t="s">
        <v>150</v>
      </c>
      <c r="EO245" s="126" t="s">
        <v>150</v>
      </c>
      <c r="EP245" s="126" t="s">
        <v>150</v>
      </c>
      <c r="EQ245" s="126" t="s">
        <v>150</v>
      </c>
      <c r="ER245" s="126" t="s">
        <v>150</v>
      </c>
      <c r="ES245" s="126" t="s">
        <v>150</v>
      </c>
      <c r="ET245" s="126" t="s">
        <v>150</v>
      </c>
      <c r="EU245" s="126" t="s">
        <v>150</v>
      </c>
      <c r="EV245" s="126" t="s">
        <v>150</v>
      </c>
      <c r="EW245" s="126" t="s">
        <v>151</v>
      </c>
      <c r="EX245" s="126" t="s">
        <v>152</v>
      </c>
      <c r="EY245" s="123">
        <v>40600.825640149997</v>
      </c>
      <c r="EZ245" s="126" t="s">
        <v>156</v>
      </c>
      <c r="FA245" s="126"/>
      <c r="FB245" s="126"/>
      <c r="FC245" s="126"/>
      <c r="FD245" s="126"/>
      <c r="FE245" s="126" t="s">
        <v>157</v>
      </c>
      <c r="FF245" s="126" t="s">
        <v>157</v>
      </c>
      <c r="FG245" s="126" t="s">
        <v>157</v>
      </c>
      <c r="FH245" s="126" t="s">
        <v>196</v>
      </c>
      <c r="FI245" s="126" t="s">
        <v>196</v>
      </c>
      <c r="FJ245" s="126" t="s">
        <v>196</v>
      </c>
      <c r="FK245" s="126" t="s">
        <v>196</v>
      </c>
      <c r="FL245" s="126" t="s">
        <v>196</v>
      </c>
      <c r="FM245" s="126" t="s">
        <v>196</v>
      </c>
      <c r="FN245" s="126" t="s">
        <v>196</v>
      </c>
      <c r="FO245" s="126" t="s">
        <v>196</v>
      </c>
      <c r="FP245" s="126" t="s">
        <v>196</v>
      </c>
      <c r="FQ245" s="126" t="s">
        <v>196</v>
      </c>
      <c r="FR245" s="126" t="s">
        <v>157</v>
      </c>
      <c r="FS245" s="126" t="s">
        <v>157</v>
      </c>
      <c r="FT245" s="126" t="s">
        <v>157</v>
      </c>
      <c r="FU245" s="126" t="s">
        <v>157</v>
      </c>
      <c r="FV245" s="126" t="s">
        <v>157</v>
      </c>
      <c r="FW245" s="126" t="s">
        <v>157</v>
      </c>
      <c r="FX245" s="126" t="s">
        <v>157</v>
      </c>
      <c r="FY245" s="126" t="s">
        <v>157</v>
      </c>
      <c r="FZ245" s="126" t="s">
        <v>211</v>
      </c>
      <c r="GA245" s="126" t="s">
        <v>212</v>
      </c>
    </row>
    <row r="246" spans="1:183" ht="14.25" customHeight="1">
      <c r="A246" s="121">
        <v>244</v>
      </c>
      <c r="B246" s="121" t="s">
        <v>580</v>
      </c>
      <c r="C246" s="121"/>
      <c r="D246" s="121"/>
      <c r="E246" s="121"/>
      <c r="F246" s="122">
        <v>0</v>
      </c>
      <c r="G246" s="122">
        <v>0</v>
      </c>
      <c r="H246" s="122">
        <v>0</v>
      </c>
      <c r="I246" s="122">
        <v>0</v>
      </c>
      <c r="J246" s="122">
        <v>0</v>
      </c>
      <c r="K246" s="122">
        <v>0</v>
      </c>
      <c r="L246" s="122">
        <v>0</v>
      </c>
      <c r="M246" s="122">
        <v>0</v>
      </c>
      <c r="N246" s="122">
        <v>0</v>
      </c>
      <c r="O246" s="122">
        <v>0</v>
      </c>
      <c r="P246" s="122">
        <v>0</v>
      </c>
      <c r="Q246" s="122">
        <v>0</v>
      </c>
      <c r="R246" s="122">
        <v>0</v>
      </c>
      <c r="S246" s="122">
        <v>0</v>
      </c>
      <c r="T246" s="122">
        <v>0</v>
      </c>
      <c r="U246" s="122">
        <v>0</v>
      </c>
      <c r="V246" s="122">
        <v>0</v>
      </c>
      <c r="W246" s="122">
        <v>0</v>
      </c>
      <c r="X246" s="122">
        <v>0</v>
      </c>
      <c r="Y246" s="122">
        <v>0</v>
      </c>
      <c r="Z246" s="122">
        <v>0</v>
      </c>
      <c r="AA246" s="122">
        <v>0</v>
      </c>
      <c r="AB246" s="126"/>
      <c r="AC246" s="126"/>
      <c r="AD246" s="126"/>
      <c r="AE246" s="123">
        <v>0</v>
      </c>
      <c r="AF246" s="123">
        <v>0</v>
      </c>
      <c r="AG246" s="123">
        <v>0</v>
      </c>
      <c r="AH246" s="123">
        <v>0</v>
      </c>
      <c r="AI246" s="123">
        <v>0</v>
      </c>
      <c r="AJ246" s="123">
        <v>0</v>
      </c>
      <c r="AK246" s="123">
        <v>0</v>
      </c>
      <c r="AL246" s="123">
        <v>0</v>
      </c>
      <c r="AM246" s="123">
        <v>0</v>
      </c>
      <c r="AN246" s="123">
        <v>0</v>
      </c>
      <c r="AO246" s="123">
        <v>0</v>
      </c>
      <c r="AP246" s="123">
        <v>0</v>
      </c>
      <c r="AQ246" s="123">
        <v>0</v>
      </c>
      <c r="AR246" s="123">
        <v>0</v>
      </c>
      <c r="AS246" s="123">
        <v>0</v>
      </c>
      <c r="AT246" s="123">
        <v>0</v>
      </c>
      <c r="AU246" s="123">
        <v>0</v>
      </c>
      <c r="AV246" s="123">
        <v>0</v>
      </c>
      <c r="AW246" s="123">
        <v>0</v>
      </c>
      <c r="AX246" s="123">
        <v>0</v>
      </c>
      <c r="AY246" s="123">
        <v>0</v>
      </c>
      <c r="AZ246" s="123">
        <v>0</v>
      </c>
      <c r="BA246" s="126"/>
      <c r="BB246" s="126"/>
      <c r="BC246" s="126"/>
      <c r="BD246" s="124">
        <v>0</v>
      </c>
      <c r="BE246" s="124">
        <v>0</v>
      </c>
      <c r="BF246" s="124">
        <v>0</v>
      </c>
      <c r="BG246" s="124">
        <v>0</v>
      </c>
      <c r="BH246" s="124">
        <v>0</v>
      </c>
      <c r="BI246" s="124">
        <v>0</v>
      </c>
      <c r="BJ246" s="124">
        <v>0</v>
      </c>
      <c r="BK246" s="124">
        <v>0</v>
      </c>
      <c r="BL246" s="124">
        <v>0</v>
      </c>
      <c r="BM246" s="124">
        <v>0</v>
      </c>
      <c r="BN246" s="124">
        <v>0</v>
      </c>
      <c r="BO246" s="124">
        <v>0</v>
      </c>
      <c r="BP246" s="124">
        <v>0</v>
      </c>
      <c r="BQ246" s="124">
        <v>0</v>
      </c>
      <c r="BR246" s="124">
        <v>0</v>
      </c>
      <c r="BS246" s="124">
        <v>0</v>
      </c>
      <c r="BT246" s="124">
        <v>0</v>
      </c>
      <c r="BU246" s="124">
        <v>0</v>
      </c>
      <c r="BV246" s="124">
        <v>0</v>
      </c>
      <c r="BW246" s="124">
        <v>0</v>
      </c>
      <c r="BX246" s="124">
        <v>0</v>
      </c>
      <c r="BY246" s="127">
        <v>-6.0000000000000001E-3</v>
      </c>
      <c r="BZ246" s="126"/>
      <c r="CA246" s="126"/>
      <c r="CB246" s="126"/>
      <c r="CC246" s="123">
        <v>0</v>
      </c>
      <c r="CD246" s="123">
        <v>0</v>
      </c>
      <c r="CE246" s="123">
        <v>0</v>
      </c>
      <c r="CF246" s="123">
        <v>0</v>
      </c>
      <c r="CG246" s="123">
        <v>0</v>
      </c>
      <c r="CH246" s="123">
        <v>0</v>
      </c>
      <c r="CI246" s="123">
        <v>0</v>
      </c>
      <c r="CJ246" s="123">
        <v>0</v>
      </c>
      <c r="CK246" s="123">
        <v>0</v>
      </c>
      <c r="CL246" s="123">
        <v>0</v>
      </c>
      <c r="CM246" s="123">
        <v>0</v>
      </c>
      <c r="CN246" s="123">
        <v>0</v>
      </c>
      <c r="CO246" s="123">
        <v>0</v>
      </c>
      <c r="CP246" s="123">
        <v>0</v>
      </c>
      <c r="CQ246" s="123">
        <v>0</v>
      </c>
      <c r="CR246" s="123">
        <v>0</v>
      </c>
      <c r="CS246" s="123">
        <v>0</v>
      </c>
      <c r="CT246" s="123">
        <v>0</v>
      </c>
      <c r="CU246" s="123">
        <v>0</v>
      </c>
      <c r="CV246" s="123">
        <v>0</v>
      </c>
      <c r="CW246" s="123">
        <v>0</v>
      </c>
      <c r="CX246" s="123">
        <v>0</v>
      </c>
      <c r="CY246" s="126"/>
      <c r="CZ246" s="126"/>
      <c r="DA246" s="126"/>
      <c r="DB246" s="125">
        <v>45443</v>
      </c>
      <c r="DC246" s="125">
        <v>45443</v>
      </c>
      <c r="DD246" s="125">
        <v>45443</v>
      </c>
      <c r="DE246" s="125">
        <v>45443</v>
      </c>
      <c r="DF246" s="125">
        <v>45443</v>
      </c>
      <c r="DG246" s="125">
        <v>45443</v>
      </c>
      <c r="DH246" s="125">
        <v>45443</v>
      </c>
      <c r="DI246" s="125">
        <v>45443</v>
      </c>
      <c r="DJ246" s="125">
        <v>45443</v>
      </c>
      <c r="DK246" s="125">
        <v>45443</v>
      </c>
      <c r="DL246" s="125">
        <v>45443</v>
      </c>
      <c r="DM246" s="125">
        <v>45443</v>
      </c>
      <c r="DN246" s="125">
        <v>45443</v>
      </c>
      <c r="DO246" s="125">
        <v>45443</v>
      </c>
      <c r="DP246" s="125">
        <v>45443</v>
      </c>
      <c r="DQ246" s="125">
        <v>45443</v>
      </c>
      <c r="DR246" s="125">
        <v>45443</v>
      </c>
      <c r="DS246" s="125">
        <v>45443</v>
      </c>
      <c r="DT246" s="125">
        <v>45443</v>
      </c>
      <c r="DU246" s="125">
        <v>45443</v>
      </c>
      <c r="DV246" s="125">
        <v>45443</v>
      </c>
      <c r="DW246" s="125">
        <v>45443</v>
      </c>
      <c r="DX246" s="126"/>
      <c r="DY246" s="126"/>
      <c r="DZ246" s="126"/>
      <c r="EA246" s="126" t="s">
        <v>150</v>
      </c>
      <c r="EB246" s="126" t="s">
        <v>150</v>
      </c>
      <c r="EC246" s="126" t="s">
        <v>150</v>
      </c>
      <c r="ED246" s="126" t="s">
        <v>150</v>
      </c>
      <c r="EE246" s="126" t="s">
        <v>150</v>
      </c>
      <c r="EF246" s="126" t="s">
        <v>150</v>
      </c>
      <c r="EG246" s="126" t="s">
        <v>150</v>
      </c>
      <c r="EH246" s="126" t="s">
        <v>150</v>
      </c>
      <c r="EI246" s="126" t="s">
        <v>150</v>
      </c>
      <c r="EJ246" s="126" t="s">
        <v>150</v>
      </c>
      <c r="EK246" s="126" t="s">
        <v>150</v>
      </c>
      <c r="EL246" s="126" t="s">
        <v>150</v>
      </c>
      <c r="EM246" s="126" t="s">
        <v>150</v>
      </c>
      <c r="EN246" s="126" t="s">
        <v>150</v>
      </c>
      <c r="EO246" s="126" t="s">
        <v>150</v>
      </c>
      <c r="EP246" s="126" t="s">
        <v>150</v>
      </c>
      <c r="EQ246" s="126" t="s">
        <v>150</v>
      </c>
      <c r="ER246" s="126" t="s">
        <v>150</v>
      </c>
      <c r="ES246" s="126" t="s">
        <v>150</v>
      </c>
      <c r="ET246" s="126" t="s">
        <v>150</v>
      </c>
      <c r="EU246" s="126" t="s">
        <v>150</v>
      </c>
      <c r="EV246" s="126" t="s">
        <v>150</v>
      </c>
      <c r="EW246" s="126" t="s">
        <v>151</v>
      </c>
      <c r="EX246" s="126" t="s">
        <v>152</v>
      </c>
      <c r="EY246" s="123">
        <v>8485.4852318100002</v>
      </c>
      <c r="EZ246" s="126" t="s">
        <v>178</v>
      </c>
      <c r="FA246" s="126"/>
      <c r="FB246" s="126"/>
      <c r="FC246" s="126"/>
      <c r="FD246" s="126" t="s">
        <v>196</v>
      </c>
      <c r="FE246" s="126" t="s">
        <v>196</v>
      </c>
      <c r="FF246" s="126" t="s">
        <v>196</v>
      </c>
      <c r="FG246" s="126" t="s">
        <v>196</v>
      </c>
      <c r="FH246" s="126" t="s">
        <v>196</v>
      </c>
      <c r="FI246" s="126" t="s">
        <v>196</v>
      </c>
      <c r="FJ246" s="126" t="s">
        <v>196</v>
      </c>
      <c r="FK246" s="126" t="s">
        <v>196</v>
      </c>
      <c r="FL246" s="126" t="s">
        <v>196</v>
      </c>
      <c r="FM246" s="126" t="s">
        <v>196</v>
      </c>
      <c r="FN246" s="126" t="s">
        <v>196</v>
      </c>
      <c r="FO246" s="126" t="s">
        <v>196</v>
      </c>
      <c r="FP246" s="126" t="s">
        <v>196</v>
      </c>
      <c r="FQ246" s="126" t="s">
        <v>157</v>
      </c>
      <c r="FR246" s="126" t="s">
        <v>196</v>
      </c>
      <c r="FS246" s="126" t="s">
        <v>196</v>
      </c>
      <c r="FT246" s="126" t="s">
        <v>196</v>
      </c>
      <c r="FU246" s="126" t="s">
        <v>196</v>
      </c>
      <c r="FV246" s="126" t="s">
        <v>196</v>
      </c>
      <c r="FW246" s="126" t="s">
        <v>196</v>
      </c>
      <c r="FX246" s="126" t="s">
        <v>196</v>
      </c>
      <c r="FY246" s="126" t="s">
        <v>196</v>
      </c>
      <c r="FZ246" s="126" t="s">
        <v>232</v>
      </c>
      <c r="GA246" s="126" t="s">
        <v>233</v>
      </c>
    </row>
    <row r="247" spans="1:183" ht="14.25" customHeight="1">
      <c r="A247" s="121">
        <v>245</v>
      </c>
      <c r="B247" s="121" t="s">
        <v>581</v>
      </c>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2">
        <v>3.0000000000000001E-6</v>
      </c>
      <c r="AA247" s="122">
        <v>3.0000000000000001E-6</v>
      </c>
      <c r="AB247" s="126"/>
      <c r="AC247" s="126"/>
      <c r="AD247" s="126"/>
      <c r="AE247" s="126"/>
      <c r="AF247" s="126"/>
      <c r="AG247" s="126"/>
      <c r="AH247" s="126"/>
      <c r="AI247" s="126"/>
      <c r="AJ247" s="126"/>
      <c r="AK247" s="126"/>
      <c r="AL247" s="126"/>
      <c r="AM247" s="126"/>
      <c r="AN247" s="126"/>
      <c r="AO247" s="126"/>
      <c r="AP247" s="126"/>
      <c r="AQ247" s="126"/>
      <c r="AR247" s="126"/>
      <c r="AS247" s="126"/>
      <c r="AT247" s="126"/>
      <c r="AU247" s="126"/>
      <c r="AV247" s="126"/>
      <c r="AW247" s="126"/>
      <c r="AX247" s="126"/>
      <c r="AY247" s="123">
        <v>1.9750000000000002E-3</v>
      </c>
      <c r="AZ247" s="123">
        <v>1.9750000000000002E-3</v>
      </c>
      <c r="BA247" s="126"/>
      <c r="BB247" s="126"/>
      <c r="BC247" s="126"/>
      <c r="BD247" s="126"/>
      <c r="BE247" s="126"/>
      <c r="BF247" s="126"/>
      <c r="BG247" s="126"/>
      <c r="BH247" s="126"/>
      <c r="BI247" s="126"/>
      <c r="BJ247" s="126"/>
      <c r="BK247" s="126"/>
      <c r="BL247" s="126"/>
      <c r="BM247" s="126"/>
      <c r="BN247" s="126"/>
      <c r="BO247" s="126"/>
      <c r="BP247" s="126"/>
      <c r="BQ247" s="126"/>
      <c r="BR247" s="126"/>
      <c r="BS247" s="126"/>
      <c r="BT247" s="126"/>
      <c r="BU247" s="126"/>
      <c r="BV247" s="126"/>
      <c r="BW247" s="126"/>
      <c r="BX247" s="124">
        <v>0</v>
      </c>
      <c r="BY247" s="124">
        <v>0</v>
      </c>
      <c r="BZ247" s="126"/>
      <c r="CA247" s="126"/>
      <c r="CB247" s="126"/>
      <c r="CC247" s="126"/>
      <c r="CD247" s="126"/>
      <c r="CE247" s="126"/>
      <c r="CF247" s="126"/>
      <c r="CG247" s="126"/>
      <c r="CH247" s="126"/>
      <c r="CI247" s="126"/>
      <c r="CJ247" s="126"/>
      <c r="CK247" s="126"/>
      <c r="CL247" s="126"/>
      <c r="CM247" s="126"/>
      <c r="CN247" s="126"/>
      <c r="CO247" s="126"/>
      <c r="CP247" s="126"/>
      <c r="CQ247" s="126"/>
      <c r="CR247" s="126"/>
      <c r="CS247" s="126"/>
      <c r="CT247" s="126"/>
      <c r="CU247" s="126"/>
      <c r="CV247" s="126"/>
      <c r="CW247" s="123">
        <v>2.040931E-2</v>
      </c>
      <c r="CX247" s="123">
        <v>2.040931E-2</v>
      </c>
      <c r="CY247" s="126"/>
      <c r="CZ247" s="126"/>
      <c r="DA247" s="126"/>
      <c r="DB247" s="126"/>
      <c r="DC247" s="126"/>
      <c r="DD247" s="126"/>
      <c r="DE247" s="126"/>
      <c r="DF247" s="126"/>
      <c r="DG247" s="126"/>
      <c r="DH247" s="126"/>
      <c r="DI247" s="126"/>
      <c r="DJ247" s="126"/>
      <c r="DK247" s="126"/>
      <c r="DL247" s="126"/>
      <c r="DM247" s="126"/>
      <c r="DN247" s="126"/>
      <c r="DO247" s="126"/>
      <c r="DP247" s="126"/>
      <c r="DQ247" s="126"/>
      <c r="DR247" s="126"/>
      <c r="DS247" s="126"/>
      <c r="DT247" s="126"/>
      <c r="DU247" s="126"/>
      <c r="DV247" s="125">
        <v>44834</v>
      </c>
      <c r="DW247" s="125">
        <v>44834</v>
      </c>
      <c r="DX247" s="126"/>
      <c r="DY247" s="126"/>
      <c r="DZ247" s="126"/>
      <c r="EA247" s="126"/>
      <c r="EB247" s="126"/>
      <c r="EC247" s="126"/>
      <c r="ED247" s="126"/>
      <c r="EE247" s="126"/>
      <c r="EF247" s="126"/>
      <c r="EG247" s="126"/>
      <c r="EH247" s="126"/>
      <c r="EI247" s="126"/>
      <c r="EJ247" s="126"/>
      <c r="EK247" s="126"/>
      <c r="EL247" s="126"/>
      <c r="EM247" s="126"/>
      <c r="EN247" s="126"/>
      <c r="EO247" s="126"/>
      <c r="EP247" s="126"/>
      <c r="EQ247" s="126"/>
      <c r="ER247" s="126"/>
      <c r="ES247" s="126"/>
      <c r="ET247" s="126"/>
      <c r="EU247" s="126" t="s">
        <v>150</v>
      </c>
      <c r="EV247" s="126" t="s">
        <v>150</v>
      </c>
      <c r="EW247" s="126" t="s">
        <v>151</v>
      </c>
      <c r="EX247" s="126" t="s">
        <v>173</v>
      </c>
      <c r="EY247" s="123">
        <v>8746.87914499</v>
      </c>
      <c r="EZ247" s="126" t="s">
        <v>178</v>
      </c>
      <c r="FA247" s="126"/>
      <c r="FB247" s="126"/>
      <c r="FC247" s="126"/>
      <c r="FD247" s="126"/>
      <c r="FE247" s="126"/>
      <c r="FF247" s="126"/>
      <c r="FG247" s="126"/>
      <c r="FH247" s="126"/>
      <c r="FI247" s="126"/>
      <c r="FJ247" s="126"/>
      <c r="FK247" s="126"/>
      <c r="FL247" s="126"/>
      <c r="FM247" s="126"/>
      <c r="FN247" s="126"/>
      <c r="FO247" s="126"/>
      <c r="FP247" s="126"/>
      <c r="FQ247" s="126"/>
      <c r="FR247" s="126"/>
      <c r="FS247" s="126"/>
      <c r="FT247" s="126"/>
      <c r="FU247" s="126"/>
      <c r="FV247" s="126"/>
      <c r="FW247" s="126"/>
      <c r="FX247" s="126" t="s">
        <v>157</v>
      </c>
      <c r="FY247" s="126" t="s">
        <v>157</v>
      </c>
      <c r="FZ247" s="126" t="s">
        <v>366</v>
      </c>
      <c r="GA247" s="126" t="s">
        <v>367</v>
      </c>
    </row>
    <row r="248" spans="1:183" ht="14.25" customHeight="1">
      <c r="A248" s="121">
        <v>246</v>
      </c>
      <c r="B248" s="121" t="s">
        <v>231</v>
      </c>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2">
        <v>0</v>
      </c>
      <c r="AA248" s="122">
        <v>0</v>
      </c>
      <c r="AB248" s="126"/>
      <c r="AC248" s="126"/>
      <c r="AD248" s="126"/>
      <c r="AE248" s="126"/>
      <c r="AF248" s="126"/>
      <c r="AG248" s="126"/>
      <c r="AH248" s="126"/>
      <c r="AI248" s="126"/>
      <c r="AJ248" s="126"/>
      <c r="AK248" s="126"/>
      <c r="AL248" s="126"/>
      <c r="AM248" s="126"/>
      <c r="AN248" s="126"/>
      <c r="AO248" s="126"/>
      <c r="AP248" s="126"/>
      <c r="AQ248" s="126"/>
      <c r="AR248" s="126"/>
      <c r="AS248" s="126"/>
      <c r="AT248" s="126"/>
      <c r="AU248" s="126"/>
      <c r="AV248" s="126"/>
      <c r="AW248" s="126"/>
      <c r="AX248" s="126"/>
      <c r="AY248" s="123">
        <v>0</v>
      </c>
      <c r="AZ248" s="123">
        <v>0</v>
      </c>
      <c r="BA248" s="126"/>
      <c r="BB248" s="126"/>
      <c r="BC248" s="126"/>
      <c r="BD248" s="126"/>
      <c r="BE248" s="126"/>
      <c r="BF248" s="126"/>
      <c r="BG248" s="126"/>
      <c r="BH248" s="126"/>
      <c r="BI248" s="126"/>
      <c r="BJ248" s="126"/>
      <c r="BK248" s="126"/>
      <c r="BL248" s="126"/>
      <c r="BM248" s="126"/>
      <c r="BN248" s="126"/>
      <c r="BO248" s="126"/>
      <c r="BP248" s="126"/>
      <c r="BQ248" s="126"/>
      <c r="BR248" s="126"/>
      <c r="BS248" s="126"/>
      <c r="BT248" s="126"/>
      <c r="BU248" s="126"/>
      <c r="BV248" s="126"/>
      <c r="BW248" s="126"/>
      <c r="BX248" s="124">
        <v>0</v>
      </c>
      <c r="BY248" s="124">
        <v>0</v>
      </c>
      <c r="BZ248" s="126"/>
      <c r="CA248" s="126"/>
      <c r="CB248" s="126"/>
      <c r="CC248" s="126"/>
      <c r="CD248" s="126"/>
      <c r="CE248" s="126"/>
      <c r="CF248" s="126"/>
      <c r="CG248" s="126"/>
      <c r="CH248" s="126"/>
      <c r="CI248" s="126"/>
      <c r="CJ248" s="126"/>
      <c r="CK248" s="126"/>
      <c r="CL248" s="126"/>
      <c r="CM248" s="126"/>
      <c r="CN248" s="126"/>
      <c r="CO248" s="126"/>
      <c r="CP248" s="126"/>
      <c r="CQ248" s="126"/>
      <c r="CR248" s="126"/>
      <c r="CS248" s="126"/>
      <c r="CT248" s="126"/>
      <c r="CU248" s="126"/>
      <c r="CV248" s="126"/>
      <c r="CW248" s="123">
        <v>0</v>
      </c>
      <c r="CX248" s="123">
        <v>0</v>
      </c>
      <c r="CY248" s="126"/>
      <c r="CZ248" s="126"/>
      <c r="DA248" s="126"/>
      <c r="DB248" s="126"/>
      <c r="DC248" s="126"/>
      <c r="DD248" s="126"/>
      <c r="DE248" s="126"/>
      <c r="DF248" s="126"/>
      <c r="DG248" s="126"/>
      <c r="DH248" s="126"/>
      <c r="DI248" s="126"/>
      <c r="DJ248" s="126"/>
      <c r="DK248" s="126"/>
      <c r="DL248" s="126"/>
      <c r="DM248" s="126"/>
      <c r="DN248" s="126"/>
      <c r="DO248" s="126"/>
      <c r="DP248" s="126"/>
      <c r="DQ248" s="126"/>
      <c r="DR248" s="126"/>
      <c r="DS248" s="126"/>
      <c r="DT248" s="126"/>
      <c r="DU248" s="126"/>
      <c r="DV248" s="125">
        <v>44834</v>
      </c>
      <c r="DW248" s="125">
        <v>44834</v>
      </c>
      <c r="DX248" s="126"/>
      <c r="DY248" s="126"/>
      <c r="DZ248" s="126"/>
      <c r="EA248" s="126"/>
      <c r="EB248" s="126"/>
      <c r="EC248" s="126"/>
      <c r="ED248" s="126"/>
      <c r="EE248" s="126"/>
      <c r="EF248" s="126"/>
      <c r="EG248" s="126"/>
      <c r="EH248" s="126"/>
      <c r="EI248" s="126"/>
      <c r="EJ248" s="126"/>
      <c r="EK248" s="126"/>
      <c r="EL248" s="126"/>
      <c r="EM248" s="126"/>
      <c r="EN248" s="126"/>
      <c r="EO248" s="126"/>
      <c r="EP248" s="126"/>
      <c r="EQ248" s="126"/>
      <c r="ER248" s="126"/>
      <c r="ES248" s="126"/>
      <c r="ET248" s="126"/>
      <c r="EU248" s="126" t="s">
        <v>150</v>
      </c>
      <c r="EV248" s="126" t="s">
        <v>150</v>
      </c>
      <c r="EW248" s="126" t="s">
        <v>151</v>
      </c>
      <c r="EX248" s="126" t="s">
        <v>152</v>
      </c>
      <c r="EY248" s="123">
        <v>4045.2246111999998</v>
      </c>
      <c r="EZ248" s="126" t="s">
        <v>165</v>
      </c>
      <c r="FA248" s="126"/>
      <c r="FB248" s="126"/>
      <c r="FC248" s="126"/>
      <c r="FD248" s="126"/>
      <c r="FE248" s="126"/>
      <c r="FF248" s="126"/>
      <c r="FG248" s="126"/>
      <c r="FH248" s="126"/>
      <c r="FI248" s="126"/>
      <c r="FJ248" s="126"/>
      <c r="FK248" s="126"/>
      <c r="FL248" s="126"/>
      <c r="FM248" s="126"/>
      <c r="FN248" s="126"/>
      <c r="FO248" s="126"/>
      <c r="FP248" s="126"/>
      <c r="FQ248" s="126"/>
      <c r="FR248" s="126"/>
      <c r="FS248" s="126"/>
      <c r="FT248" s="126"/>
      <c r="FU248" s="126"/>
      <c r="FV248" s="126"/>
      <c r="FW248" s="126"/>
      <c r="FX248" s="126" t="s">
        <v>157</v>
      </c>
      <c r="FY248" s="126" t="s">
        <v>157</v>
      </c>
      <c r="FZ248" s="126" t="s">
        <v>232</v>
      </c>
      <c r="GA248" s="126" t="s">
        <v>233</v>
      </c>
    </row>
    <row r="249" spans="1:183" ht="14.25" customHeight="1">
      <c r="A249" s="121">
        <v>247</v>
      </c>
      <c r="B249" s="121" t="s">
        <v>338</v>
      </c>
      <c r="C249" s="121"/>
      <c r="D249" s="121"/>
      <c r="E249" s="121"/>
      <c r="F249" s="122">
        <v>0</v>
      </c>
      <c r="G249" s="122">
        <v>0</v>
      </c>
      <c r="H249" s="122">
        <v>0</v>
      </c>
      <c r="I249" s="122">
        <v>0</v>
      </c>
      <c r="J249" s="122">
        <v>0</v>
      </c>
      <c r="K249" s="122">
        <v>0</v>
      </c>
      <c r="L249" s="122">
        <v>0</v>
      </c>
      <c r="M249" s="122">
        <v>0</v>
      </c>
      <c r="N249" s="122">
        <v>0</v>
      </c>
      <c r="O249" s="122">
        <v>0</v>
      </c>
      <c r="P249" s="122">
        <v>0</v>
      </c>
      <c r="Q249" s="122">
        <v>0</v>
      </c>
      <c r="R249" s="122">
        <v>0</v>
      </c>
      <c r="S249" s="122">
        <v>0</v>
      </c>
      <c r="T249" s="122">
        <v>0</v>
      </c>
      <c r="U249" s="122">
        <v>0</v>
      </c>
      <c r="V249" s="122">
        <v>0</v>
      </c>
      <c r="W249" s="122">
        <v>0</v>
      </c>
      <c r="X249" s="122">
        <v>0</v>
      </c>
      <c r="Y249" s="122">
        <v>0</v>
      </c>
      <c r="Z249" s="122">
        <v>0</v>
      </c>
      <c r="AA249" s="122">
        <v>0</v>
      </c>
      <c r="AB249" s="126"/>
      <c r="AC249" s="126"/>
      <c r="AD249" s="126"/>
      <c r="AE249" s="123">
        <v>0</v>
      </c>
      <c r="AF249" s="123">
        <v>0</v>
      </c>
      <c r="AG249" s="123">
        <v>0</v>
      </c>
      <c r="AH249" s="123">
        <v>0</v>
      </c>
      <c r="AI249" s="123">
        <v>0</v>
      </c>
      <c r="AJ249" s="123">
        <v>0</v>
      </c>
      <c r="AK249" s="123">
        <v>0</v>
      </c>
      <c r="AL249" s="123">
        <v>0</v>
      </c>
      <c r="AM249" s="123">
        <v>0</v>
      </c>
      <c r="AN249" s="123">
        <v>0</v>
      </c>
      <c r="AO249" s="123">
        <v>0</v>
      </c>
      <c r="AP249" s="123">
        <v>0</v>
      </c>
      <c r="AQ249" s="123">
        <v>0</v>
      </c>
      <c r="AR249" s="123">
        <v>0</v>
      </c>
      <c r="AS249" s="123">
        <v>0</v>
      </c>
      <c r="AT249" s="123">
        <v>0</v>
      </c>
      <c r="AU249" s="123">
        <v>0</v>
      </c>
      <c r="AV249" s="123">
        <v>0</v>
      </c>
      <c r="AW249" s="123">
        <v>0</v>
      </c>
      <c r="AX249" s="123">
        <v>0</v>
      </c>
      <c r="AY249" s="123">
        <v>0</v>
      </c>
      <c r="AZ249" s="123">
        <v>0</v>
      </c>
      <c r="BA249" s="126"/>
      <c r="BB249" s="126"/>
      <c r="BC249" s="126"/>
      <c r="BD249" s="124">
        <v>0</v>
      </c>
      <c r="BE249" s="124">
        <v>0</v>
      </c>
      <c r="BF249" s="124">
        <v>0</v>
      </c>
      <c r="BG249" s="124">
        <v>0</v>
      </c>
      <c r="BH249" s="124">
        <v>0</v>
      </c>
      <c r="BI249" s="124">
        <v>0</v>
      </c>
      <c r="BJ249" s="124">
        <v>0</v>
      </c>
      <c r="BK249" s="124">
        <v>0</v>
      </c>
      <c r="BL249" s="124">
        <v>0</v>
      </c>
      <c r="BM249" s="124">
        <v>0</v>
      </c>
      <c r="BN249" s="124">
        <v>0</v>
      </c>
      <c r="BO249" s="124">
        <v>0</v>
      </c>
      <c r="BP249" s="124">
        <v>0</v>
      </c>
      <c r="BQ249" s="124">
        <v>0</v>
      </c>
      <c r="BR249" s="124">
        <v>0</v>
      </c>
      <c r="BS249" s="124">
        <v>0</v>
      </c>
      <c r="BT249" s="124">
        <v>0</v>
      </c>
      <c r="BU249" s="124">
        <v>0</v>
      </c>
      <c r="BV249" s="124">
        <v>0</v>
      </c>
      <c r="BW249" s="124">
        <v>0</v>
      </c>
      <c r="BX249" s="124">
        <v>0</v>
      </c>
      <c r="BY249" s="127">
        <v>-1.8630000000000001E-3</v>
      </c>
      <c r="BZ249" s="126"/>
      <c r="CA249" s="126"/>
      <c r="CB249" s="126"/>
      <c r="CC249" s="123">
        <v>0</v>
      </c>
      <c r="CD249" s="123">
        <v>0</v>
      </c>
      <c r="CE249" s="123">
        <v>0</v>
      </c>
      <c r="CF249" s="123">
        <v>0</v>
      </c>
      <c r="CG249" s="123">
        <v>0</v>
      </c>
      <c r="CH249" s="123">
        <v>0</v>
      </c>
      <c r="CI249" s="123">
        <v>0</v>
      </c>
      <c r="CJ249" s="123">
        <v>0</v>
      </c>
      <c r="CK249" s="123">
        <v>0</v>
      </c>
      <c r="CL249" s="123">
        <v>0</v>
      </c>
      <c r="CM249" s="123">
        <v>0</v>
      </c>
      <c r="CN249" s="123">
        <v>0</v>
      </c>
      <c r="CO249" s="123">
        <v>0</v>
      </c>
      <c r="CP249" s="123">
        <v>0</v>
      </c>
      <c r="CQ249" s="123">
        <v>0</v>
      </c>
      <c r="CR249" s="123">
        <v>0</v>
      </c>
      <c r="CS249" s="123">
        <v>0</v>
      </c>
      <c r="CT249" s="123">
        <v>0</v>
      </c>
      <c r="CU249" s="123">
        <v>0</v>
      </c>
      <c r="CV249" s="123">
        <v>0</v>
      </c>
      <c r="CW249" s="123">
        <v>0</v>
      </c>
      <c r="CX249" s="123">
        <v>0</v>
      </c>
      <c r="CY249" s="126"/>
      <c r="CZ249" s="126"/>
      <c r="DA249" s="126"/>
      <c r="DB249" s="125">
        <v>45443</v>
      </c>
      <c r="DC249" s="125">
        <v>45443</v>
      </c>
      <c r="DD249" s="125">
        <v>45443</v>
      </c>
      <c r="DE249" s="125">
        <v>45443</v>
      </c>
      <c r="DF249" s="125">
        <v>45443</v>
      </c>
      <c r="DG249" s="125">
        <v>45443</v>
      </c>
      <c r="DH249" s="125">
        <v>45443</v>
      </c>
      <c r="DI249" s="125">
        <v>45443</v>
      </c>
      <c r="DJ249" s="125">
        <v>45443</v>
      </c>
      <c r="DK249" s="125">
        <v>45443</v>
      </c>
      <c r="DL249" s="125">
        <v>45443</v>
      </c>
      <c r="DM249" s="125">
        <v>45443</v>
      </c>
      <c r="DN249" s="125">
        <v>45443</v>
      </c>
      <c r="DO249" s="125">
        <v>45443</v>
      </c>
      <c r="DP249" s="125">
        <v>45443</v>
      </c>
      <c r="DQ249" s="125">
        <v>45443</v>
      </c>
      <c r="DR249" s="125">
        <v>45443</v>
      </c>
      <c r="DS249" s="125">
        <v>45443</v>
      </c>
      <c r="DT249" s="125">
        <v>45443</v>
      </c>
      <c r="DU249" s="125">
        <v>45443</v>
      </c>
      <c r="DV249" s="125">
        <v>45443</v>
      </c>
      <c r="DW249" s="125">
        <v>45443</v>
      </c>
      <c r="DX249" s="126"/>
      <c r="DY249" s="126"/>
      <c r="DZ249" s="126"/>
      <c r="EA249" s="126" t="s">
        <v>150</v>
      </c>
      <c r="EB249" s="126" t="s">
        <v>150</v>
      </c>
      <c r="EC249" s="126" t="s">
        <v>150</v>
      </c>
      <c r="ED249" s="126" t="s">
        <v>150</v>
      </c>
      <c r="EE249" s="126" t="s">
        <v>150</v>
      </c>
      <c r="EF249" s="126" t="s">
        <v>150</v>
      </c>
      <c r="EG249" s="126" t="s">
        <v>150</v>
      </c>
      <c r="EH249" s="126" t="s">
        <v>150</v>
      </c>
      <c r="EI249" s="126" t="s">
        <v>150</v>
      </c>
      <c r="EJ249" s="126" t="s">
        <v>150</v>
      </c>
      <c r="EK249" s="126" t="s">
        <v>150</v>
      </c>
      <c r="EL249" s="126" t="s">
        <v>150</v>
      </c>
      <c r="EM249" s="126" t="s">
        <v>150</v>
      </c>
      <c r="EN249" s="126" t="s">
        <v>150</v>
      </c>
      <c r="EO249" s="126" t="s">
        <v>150</v>
      </c>
      <c r="EP249" s="126" t="s">
        <v>150</v>
      </c>
      <c r="EQ249" s="126" t="s">
        <v>150</v>
      </c>
      <c r="ER249" s="126" t="s">
        <v>150</v>
      </c>
      <c r="ES249" s="126" t="s">
        <v>150</v>
      </c>
      <c r="ET249" s="126" t="s">
        <v>150</v>
      </c>
      <c r="EU249" s="126" t="s">
        <v>150</v>
      </c>
      <c r="EV249" s="126" t="s">
        <v>150</v>
      </c>
      <c r="EW249" s="126" t="s">
        <v>151</v>
      </c>
      <c r="EX249" s="126" t="s">
        <v>173</v>
      </c>
      <c r="EY249" s="123">
        <v>181859.01365360001</v>
      </c>
      <c r="EZ249" s="126" t="s">
        <v>156</v>
      </c>
      <c r="FA249" s="126"/>
      <c r="FB249" s="126"/>
      <c r="FC249" s="126"/>
      <c r="FD249" s="126" t="s">
        <v>144</v>
      </c>
      <c r="FE249" s="126" t="s">
        <v>144</v>
      </c>
      <c r="FF249" s="126" t="s">
        <v>144</v>
      </c>
      <c r="FG249" s="126" t="s">
        <v>144</v>
      </c>
      <c r="FH249" s="126" t="s">
        <v>144</v>
      </c>
      <c r="FI249" s="126" t="s">
        <v>144</v>
      </c>
      <c r="FJ249" s="126" t="s">
        <v>144</v>
      </c>
      <c r="FK249" s="126" t="s">
        <v>144</v>
      </c>
      <c r="FL249" s="126" t="s">
        <v>144</v>
      </c>
      <c r="FM249" s="126" t="s">
        <v>144</v>
      </c>
      <c r="FN249" s="126" t="s">
        <v>144</v>
      </c>
      <c r="FO249" s="126" t="s">
        <v>144</v>
      </c>
      <c r="FP249" s="126" t="s">
        <v>144</v>
      </c>
      <c r="FQ249" s="126" t="s">
        <v>144</v>
      </c>
      <c r="FR249" s="126" t="s">
        <v>144</v>
      </c>
      <c r="FS249" s="126" t="s">
        <v>144</v>
      </c>
      <c r="FT249" s="126" t="s">
        <v>144</v>
      </c>
      <c r="FU249" s="126" t="s">
        <v>144</v>
      </c>
      <c r="FV249" s="126" t="s">
        <v>144</v>
      </c>
      <c r="FW249" s="126" t="s">
        <v>144</v>
      </c>
      <c r="FX249" s="126" t="s">
        <v>144</v>
      </c>
      <c r="FY249" s="126" t="s">
        <v>144</v>
      </c>
      <c r="FZ249" s="126" t="s">
        <v>247</v>
      </c>
      <c r="GA249" s="126" t="s">
        <v>163</v>
      </c>
    </row>
    <row r="250" spans="1:183" ht="14.25" customHeight="1">
      <c r="A250" s="121">
        <v>248</v>
      </c>
      <c r="B250" s="121" t="s">
        <v>582</v>
      </c>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c r="AA250" s="122">
        <v>2.6849999999999999E-3</v>
      </c>
      <c r="AB250" s="126"/>
      <c r="AC250" s="126"/>
      <c r="AD250" s="126"/>
      <c r="AE250" s="126"/>
      <c r="AF250" s="126"/>
      <c r="AG250" s="126"/>
      <c r="AH250" s="126"/>
      <c r="AI250" s="126"/>
      <c r="AJ250" s="126"/>
      <c r="AK250" s="126"/>
      <c r="AL250" s="126"/>
      <c r="AM250" s="126"/>
      <c r="AN250" s="126"/>
      <c r="AO250" s="126"/>
      <c r="AP250" s="126"/>
      <c r="AQ250" s="126"/>
      <c r="AR250" s="126"/>
      <c r="AS250" s="126"/>
      <c r="AT250" s="126"/>
      <c r="AU250" s="126"/>
      <c r="AV250" s="126"/>
      <c r="AW250" s="126"/>
      <c r="AX250" s="126"/>
      <c r="AY250" s="126"/>
      <c r="AZ250" s="123">
        <v>1.952669</v>
      </c>
      <c r="BA250" s="126"/>
      <c r="BB250" s="126"/>
      <c r="BC250" s="126"/>
      <c r="BD250" s="126"/>
      <c r="BE250" s="126"/>
      <c r="BF250" s="126"/>
      <c r="BG250" s="126"/>
      <c r="BH250" s="126"/>
      <c r="BI250" s="126"/>
      <c r="BJ250" s="126"/>
      <c r="BK250" s="126"/>
      <c r="BL250" s="126"/>
      <c r="BM250" s="126"/>
      <c r="BN250" s="126"/>
      <c r="BO250" s="126"/>
      <c r="BP250" s="126"/>
      <c r="BQ250" s="126"/>
      <c r="BR250" s="126"/>
      <c r="BS250" s="126"/>
      <c r="BT250" s="126"/>
      <c r="BU250" s="126"/>
      <c r="BV250" s="126"/>
      <c r="BW250" s="126"/>
      <c r="BX250" s="126"/>
      <c r="BY250" s="124">
        <v>0</v>
      </c>
      <c r="BZ250" s="126"/>
      <c r="CA250" s="126"/>
      <c r="CB250" s="126"/>
      <c r="CC250" s="126"/>
      <c r="CD250" s="126"/>
      <c r="CE250" s="126"/>
      <c r="CF250" s="126"/>
      <c r="CG250" s="126"/>
      <c r="CH250" s="126"/>
      <c r="CI250" s="126"/>
      <c r="CJ250" s="126"/>
      <c r="CK250" s="126"/>
      <c r="CL250" s="126"/>
      <c r="CM250" s="126"/>
      <c r="CN250" s="126"/>
      <c r="CO250" s="126"/>
      <c r="CP250" s="126"/>
      <c r="CQ250" s="126"/>
      <c r="CR250" s="126"/>
      <c r="CS250" s="126"/>
      <c r="CT250" s="126"/>
      <c r="CU250" s="126"/>
      <c r="CV250" s="126"/>
      <c r="CW250" s="126"/>
      <c r="CX250" s="123">
        <v>19.899257240000001</v>
      </c>
      <c r="CY250" s="126"/>
      <c r="CZ250" s="126"/>
      <c r="DA250" s="126"/>
      <c r="DB250" s="126"/>
      <c r="DC250" s="126"/>
      <c r="DD250" s="126"/>
      <c r="DE250" s="126"/>
      <c r="DF250" s="126"/>
      <c r="DG250" s="126"/>
      <c r="DH250" s="126"/>
      <c r="DI250" s="126"/>
      <c r="DJ250" s="126"/>
      <c r="DK250" s="126"/>
      <c r="DL250" s="126"/>
      <c r="DM250" s="126"/>
      <c r="DN250" s="126"/>
      <c r="DO250" s="126"/>
      <c r="DP250" s="126"/>
      <c r="DQ250" s="126"/>
      <c r="DR250" s="126"/>
      <c r="DS250" s="126"/>
      <c r="DT250" s="126"/>
      <c r="DU250" s="126"/>
      <c r="DV250" s="126"/>
      <c r="DW250" s="125">
        <v>44804</v>
      </c>
      <c r="DX250" s="126"/>
      <c r="DY250" s="126"/>
      <c r="DZ250" s="126"/>
      <c r="EA250" s="126"/>
      <c r="EB250" s="126"/>
      <c r="EC250" s="126"/>
      <c r="ED250" s="126"/>
      <c r="EE250" s="126"/>
      <c r="EF250" s="126"/>
      <c r="EG250" s="126"/>
      <c r="EH250" s="126"/>
      <c r="EI250" s="126"/>
      <c r="EJ250" s="126"/>
      <c r="EK250" s="126"/>
      <c r="EL250" s="126"/>
      <c r="EM250" s="126"/>
      <c r="EN250" s="126"/>
      <c r="EO250" s="126"/>
      <c r="EP250" s="126"/>
      <c r="EQ250" s="126"/>
      <c r="ER250" s="126"/>
      <c r="ES250" s="126"/>
      <c r="ET250" s="126"/>
      <c r="EU250" s="126"/>
      <c r="EV250" s="126" t="s">
        <v>150</v>
      </c>
      <c r="EW250" s="126" t="s">
        <v>151</v>
      </c>
      <c r="EX250" s="126" t="s">
        <v>152</v>
      </c>
      <c r="EY250" s="123">
        <v>67.223862479999994</v>
      </c>
      <c r="EZ250" s="126"/>
      <c r="FA250" s="126"/>
      <c r="FB250" s="126"/>
      <c r="FC250" s="126"/>
      <c r="FD250" s="126"/>
      <c r="FE250" s="126"/>
      <c r="FF250" s="126"/>
      <c r="FG250" s="126"/>
      <c r="FH250" s="126"/>
      <c r="FI250" s="126"/>
      <c r="FJ250" s="126"/>
      <c r="FK250" s="126"/>
      <c r="FL250" s="126"/>
      <c r="FM250" s="126"/>
      <c r="FN250" s="126"/>
      <c r="FO250" s="126"/>
      <c r="FP250" s="126"/>
      <c r="FQ250" s="126"/>
      <c r="FR250" s="126"/>
      <c r="FS250" s="126"/>
      <c r="FT250" s="126"/>
      <c r="FU250" s="126"/>
      <c r="FV250" s="126"/>
      <c r="FW250" s="126"/>
      <c r="FX250" s="126"/>
      <c r="FY250" s="126" t="s">
        <v>144</v>
      </c>
      <c r="FZ250" s="126" t="s">
        <v>211</v>
      </c>
      <c r="GA250" s="126" t="s">
        <v>212</v>
      </c>
    </row>
    <row r="251" spans="1:183" ht="14.25" customHeight="1">
      <c r="A251" s="121">
        <v>249</v>
      </c>
      <c r="B251" s="121" t="s">
        <v>371</v>
      </c>
      <c r="C251" s="121"/>
      <c r="D251" s="121"/>
      <c r="E251" s="121"/>
      <c r="F251" s="121"/>
      <c r="G251" s="121"/>
      <c r="H251" s="121"/>
      <c r="I251" s="121"/>
      <c r="J251" s="121"/>
      <c r="K251" s="121"/>
      <c r="L251" s="121"/>
      <c r="M251" s="121"/>
      <c r="N251" s="121"/>
      <c r="O251" s="121"/>
      <c r="P251" s="121"/>
      <c r="Q251" s="121"/>
      <c r="R251" s="121"/>
      <c r="S251" s="121"/>
      <c r="T251" s="121"/>
      <c r="U251" s="121"/>
      <c r="V251" s="122">
        <v>1.323E-3</v>
      </c>
      <c r="W251" s="122">
        <v>1.323E-3</v>
      </c>
      <c r="X251" s="122">
        <v>1.323E-3</v>
      </c>
      <c r="Y251" s="122">
        <v>1.323E-3</v>
      </c>
      <c r="Z251" s="122">
        <v>1.323E-3</v>
      </c>
      <c r="AA251" s="122">
        <v>1.323E-3</v>
      </c>
      <c r="AB251" s="126"/>
      <c r="AC251" s="126"/>
      <c r="AD251" s="126"/>
      <c r="AE251" s="126"/>
      <c r="AF251" s="126"/>
      <c r="AG251" s="126"/>
      <c r="AH251" s="126"/>
      <c r="AI251" s="126"/>
      <c r="AJ251" s="126"/>
      <c r="AK251" s="126"/>
      <c r="AL251" s="126"/>
      <c r="AM251" s="126"/>
      <c r="AN251" s="126"/>
      <c r="AO251" s="126"/>
      <c r="AP251" s="126"/>
      <c r="AQ251" s="126"/>
      <c r="AR251" s="126"/>
      <c r="AS251" s="126"/>
      <c r="AT251" s="126"/>
      <c r="AU251" s="123">
        <v>0.96250000000000002</v>
      </c>
      <c r="AV251" s="123">
        <v>0.96250000000000002</v>
      </c>
      <c r="AW251" s="123">
        <v>0.96250000000000002</v>
      </c>
      <c r="AX251" s="123">
        <v>0.96250000000000002</v>
      </c>
      <c r="AY251" s="123">
        <v>0.96250000000000002</v>
      </c>
      <c r="AZ251" s="123">
        <v>0.96250000000000002</v>
      </c>
      <c r="BA251" s="126"/>
      <c r="BB251" s="126"/>
      <c r="BC251" s="126"/>
      <c r="BD251" s="126"/>
      <c r="BE251" s="126"/>
      <c r="BF251" s="126"/>
      <c r="BG251" s="126"/>
      <c r="BH251" s="126"/>
      <c r="BI251" s="126"/>
      <c r="BJ251" s="126"/>
      <c r="BK251" s="126"/>
      <c r="BL251" s="126"/>
      <c r="BM251" s="126"/>
      <c r="BN251" s="126"/>
      <c r="BO251" s="126"/>
      <c r="BP251" s="126"/>
      <c r="BQ251" s="126"/>
      <c r="BR251" s="126"/>
      <c r="BS251" s="126"/>
      <c r="BT251" s="124">
        <v>0</v>
      </c>
      <c r="BU251" s="124">
        <v>0</v>
      </c>
      <c r="BV251" s="124">
        <v>0</v>
      </c>
      <c r="BW251" s="124">
        <v>0</v>
      </c>
      <c r="BX251" s="124">
        <v>0</v>
      </c>
      <c r="BY251" s="124">
        <v>0</v>
      </c>
      <c r="BZ251" s="126"/>
      <c r="CA251" s="126"/>
      <c r="CB251" s="126"/>
      <c r="CC251" s="126"/>
      <c r="CD251" s="126"/>
      <c r="CE251" s="126"/>
      <c r="CF251" s="126"/>
      <c r="CG251" s="126"/>
      <c r="CH251" s="126"/>
      <c r="CI251" s="126"/>
      <c r="CJ251" s="126"/>
      <c r="CK251" s="126"/>
      <c r="CL251" s="126"/>
      <c r="CM251" s="126"/>
      <c r="CN251" s="126"/>
      <c r="CO251" s="126"/>
      <c r="CP251" s="126"/>
      <c r="CQ251" s="126"/>
      <c r="CR251" s="126"/>
      <c r="CS251" s="123">
        <v>9.0510726199999993</v>
      </c>
      <c r="CT251" s="123">
        <v>9.0510726199999993</v>
      </c>
      <c r="CU251" s="123">
        <v>9.0510726199999993</v>
      </c>
      <c r="CV251" s="123">
        <v>9.0510726199999993</v>
      </c>
      <c r="CW251" s="123">
        <v>9.0510726199999993</v>
      </c>
      <c r="CX251" s="123">
        <v>9.0510726199999993</v>
      </c>
      <c r="CY251" s="126"/>
      <c r="CZ251" s="126"/>
      <c r="DA251" s="126"/>
      <c r="DB251" s="126"/>
      <c r="DC251" s="126"/>
      <c r="DD251" s="126"/>
      <c r="DE251" s="126"/>
      <c r="DF251" s="126"/>
      <c r="DG251" s="126"/>
      <c r="DH251" s="126"/>
      <c r="DI251" s="126"/>
      <c r="DJ251" s="126"/>
      <c r="DK251" s="126"/>
      <c r="DL251" s="126"/>
      <c r="DM251" s="126"/>
      <c r="DN251" s="126"/>
      <c r="DO251" s="126"/>
      <c r="DP251" s="126"/>
      <c r="DQ251" s="126"/>
      <c r="DR251" s="125">
        <v>44957</v>
      </c>
      <c r="DS251" s="125">
        <v>44957</v>
      </c>
      <c r="DT251" s="125">
        <v>44957</v>
      </c>
      <c r="DU251" s="125">
        <v>44957</v>
      </c>
      <c r="DV251" s="125">
        <v>44957</v>
      </c>
      <c r="DW251" s="125">
        <v>44957</v>
      </c>
      <c r="DX251" s="126"/>
      <c r="DY251" s="126"/>
      <c r="DZ251" s="126"/>
      <c r="EA251" s="126"/>
      <c r="EB251" s="126"/>
      <c r="EC251" s="126"/>
      <c r="ED251" s="126"/>
      <c r="EE251" s="126"/>
      <c r="EF251" s="126"/>
      <c r="EG251" s="126"/>
      <c r="EH251" s="126"/>
      <c r="EI251" s="126"/>
      <c r="EJ251" s="126"/>
      <c r="EK251" s="126"/>
      <c r="EL251" s="126"/>
      <c r="EM251" s="126"/>
      <c r="EN251" s="126"/>
      <c r="EO251" s="126"/>
      <c r="EP251" s="126"/>
      <c r="EQ251" s="126" t="s">
        <v>150</v>
      </c>
      <c r="ER251" s="126" t="s">
        <v>150</v>
      </c>
      <c r="ES251" s="126" t="s">
        <v>150</v>
      </c>
      <c r="ET251" s="126" t="s">
        <v>150</v>
      </c>
      <c r="EU251" s="126" t="s">
        <v>150</v>
      </c>
      <c r="EV251" s="126" t="s">
        <v>150</v>
      </c>
      <c r="EW251" s="126" t="s">
        <v>151</v>
      </c>
      <c r="EX251" s="126" t="s">
        <v>173</v>
      </c>
      <c r="EY251" s="123">
        <v>27.745868179999999</v>
      </c>
      <c r="EZ251" s="126" t="s">
        <v>153</v>
      </c>
      <c r="FA251" s="126"/>
      <c r="FB251" s="126"/>
      <c r="FC251" s="126"/>
      <c r="FD251" s="126"/>
      <c r="FE251" s="126"/>
      <c r="FF251" s="126"/>
      <c r="FG251" s="126"/>
      <c r="FH251" s="126"/>
      <c r="FI251" s="126"/>
      <c r="FJ251" s="126"/>
      <c r="FK251" s="126"/>
      <c r="FL251" s="126"/>
      <c r="FM251" s="126"/>
      <c r="FN251" s="126"/>
      <c r="FO251" s="126"/>
      <c r="FP251" s="126"/>
      <c r="FQ251" s="126"/>
      <c r="FR251" s="126"/>
      <c r="FS251" s="126"/>
      <c r="FT251" s="126" t="s">
        <v>144</v>
      </c>
      <c r="FU251" s="126" t="s">
        <v>144</v>
      </c>
      <c r="FV251" s="126" t="s">
        <v>144</v>
      </c>
      <c r="FW251" s="126" t="s">
        <v>144</v>
      </c>
      <c r="FX251" s="126" t="s">
        <v>144</v>
      </c>
      <c r="FY251" s="126" t="s">
        <v>144</v>
      </c>
      <c r="FZ251" s="126" t="s">
        <v>154</v>
      </c>
      <c r="GA251" s="126" t="s">
        <v>146</v>
      </c>
    </row>
    <row r="252" spans="1:183" ht="14.25" customHeight="1">
      <c r="A252" s="121">
        <v>250</v>
      </c>
      <c r="B252" s="121" t="s">
        <v>583</v>
      </c>
      <c r="C252" s="121"/>
      <c r="D252" s="121"/>
      <c r="E252" s="121"/>
      <c r="F252" s="121"/>
      <c r="G252" s="121"/>
      <c r="H252" s="121"/>
      <c r="I252" s="121"/>
      <c r="J252" s="121"/>
      <c r="K252" s="121"/>
      <c r="L252" s="121"/>
      <c r="M252" s="121"/>
      <c r="N252" s="121"/>
      <c r="O252" s="121"/>
      <c r="P252" s="121"/>
      <c r="Q252" s="121"/>
      <c r="R252" s="121"/>
      <c r="S252" s="121"/>
      <c r="T252" s="121"/>
      <c r="U252" s="121"/>
      <c r="V252" s="121"/>
      <c r="W252" s="122">
        <v>0</v>
      </c>
      <c r="X252" s="122">
        <v>0</v>
      </c>
      <c r="Y252" s="122">
        <v>0</v>
      </c>
      <c r="Z252" s="122">
        <v>0</v>
      </c>
      <c r="AA252" s="122">
        <v>0</v>
      </c>
      <c r="AB252" s="126"/>
      <c r="AC252" s="126"/>
      <c r="AD252" s="126"/>
      <c r="AE252" s="126"/>
      <c r="AF252" s="126"/>
      <c r="AG252" s="126"/>
      <c r="AH252" s="126"/>
      <c r="AI252" s="126"/>
      <c r="AJ252" s="126"/>
      <c r="AK252" s="126"/>
      <c r="AL252" s="126"/>
      <c r="AM252" s="126"/>
      <c r="AN252" s="126"/>
      <c r="AO252" s="126"/>
      <c r="AP252" s="126"/>
      <c r="AQ252" s="126"/>
      <c r="AR252" s="126"/>
      <c r="AS252" s="126"/>
      <c r="AT252" s="126"/>
      <c r="AU252" s="126"/>
      <c r="AV252" s="123">
        <v>0</v>
      </c>
      <c r="AW252" s="123">
        <v>0</v>
      </c>
      <c r="AX252" s="123">
        <v>0</v>
      </c>
      <c r="AY252" s="123">
        <v>0</v>
      </c>
      <c r="AZ252" s="123">
        <v>0</v>
      </c>
      <c r="BA252" s="126"/>
      <c r="BB252" s="126"/>
      <c r="BC252" s="126"/>
      <c r="BD252" s="126"/>
      <c r="BE252" s="126"/>
      <c r="BF252" s="126"/>
      <c r="BG252" s="126"/>
      <c r="BH252" s="126"/>
      <c r="BI252" s="126"/>
      <c r="BJ252" s="126"/>
      <c r="BK252" s="126"/>
      <c r="BL252" s="126"/>
      <c r="BM252" s="126"/>
      <c r="BN252" s="126"/>
      <c r="BO252" s="126"/>
      <c r="BP252" s="126"/>
      <c r="BQ252" s="126"/>
      <c r="BR252" s="126"/>
      <c r="BS252" s="126"/>
      <c r="BT252" s="126"/>
      <c r="BU252" s="124">
        <v>0</v>
      </c>
      <c r="BV252" s="124">
        <v>0</v>
      </c>
      <c r="BW252" s="124">
        <v>0</v>
      </c>
      <c r="BX252" s="124">
        <v>0</v>
      </c>
      <c r="BY252" s="124">
        <v>0</v>
      </c>
      <c r="BZ252" s="126"/>
      <c r="CA252" s="126"/>
      <c r="CB252" s="126"/>
      <c r="CC252" s="126"/>
      <c r="CD252" s="126"/>
      <c r="CE252" s="126"/>
      <c r="CF252" s="126"/>
      <c r="CG252" s="126"/>
      <c r="CH252" s="126"/>
      <c r="CI252" s="126"/>
      <c r="CJ252" s="126"/>
      <c r="CK252" s="126"/>
      <c r="CL252" s="126"/>
      <c r="CM252" s="126"/>
      <c r="CN252" s="126"/>
      <c r="CO252" s="126"/>
      <c r="CP252" s="126"/>
      <c r="CQ252" s="126"/>
      <c r="CR252" s="126"/>
      <c r="CS252" s="126"/>
      <c r="CT252" s="123">
        <v>0</v>
      </c>
      <c r="CU252" s="123">
        <v>0</v>
      </c>
      <c r="CV252" s="123">
        <v>0</v>
      </c>
      <c r="CW252" s="123">
        <v>0</v>
      </c>
      <c r="CX252" s="123">
        <v>0</v>
      </c>
      <c r="CY252" s="126"/>
      <c r="CZ252" s="126"/>
      <c r="DA252" s="126"/>
      <c r="DB252" s="126"/>
      <c r="DC252" s="126"/>
      <c r="DD252" s="126"/>
      <c r="DE252" s="126"/>
      <c r="DF252" s="126"/>
      <c r="DG252" s="126"/>
      <c r="DH252" s="126"/>
      <c r="DI252" s="126"/>
      <c r="DJ252" s="126"/>
      <c r="DK252" s="126"/>
      <c r="DL252" s="126"/>
      <c r="DM252" s="126"/>
      <c r="DN252" s="126"/>
      <c r="DO252" s="126"/>
      <c r="DP252" s="126"/>
      <c r="DQ252" s="126"/>
      <c r="DR252" s="126"/>
      <c r="DS252" s="125">
        <v>44926</v>
      </c>
      <c r="DT252" s="125">
        <v>44926</v>
      </c>
      <c r="DU252" s="125">
        <v>44926</v>
      </c>
      <c r="DV252" s="125">
        <v>44926</v>
      </c>
      <c r="DW252" s="125">
        <v>44926</v>
      </c>
      <c r="DX252" s="126"/>
      <c r="DY252" s="126"/>
      <c r="DZ252" s="126"/>
      <c r="EA252" s="126"/>
      <c r="EB252" s="126"/>
      <c r="EC252" s="126"/>
      <c r="ED252" s="126"/>
      <c r="EE252" s="126"/>
      <c r="EF252" s="126"/>
      <c r="EG252" s="126"/>
      <c r="EH252" s="126"/>
      <c r="EI252" s="126"/>
      <c r="EJ252" s="126"/>
      <c r="EK252" s="126"/>
      <c r="EL252" s="126"/>
      <c r="EM252" s="126"/>
      <c r="EN252" s="126"/>
      <c r="EO252" s="126"/>
      <c r="EP252" s="126"/>
      <c r="EQ252" s="126"/>
      <c r="ER252" s="126" t="s">
        <v>584</v>
      </c>
      <c r="ES252" s="126" t="s">
        <v>584</v>
      </c>
      <c r="ET252" s="126" t="s">
        <v>584</v>
      </c>
      <c r="EU252" s="126" t="s">
        <v>584</v>
      </c>
      <c r="EV252" s="126" t="s">
        <v>584</v>
      </c>
      <c r="EW252" s="126" t="s">
        <v>151</v>
      </c>
      <c r="EX252" s="126" t="s">
        <v>152</v>
      </c>
      <c r="EY252" s="123">
        <v>1161.78713277</v>
      </c>
      <c r="EZ252" s="126" t="s">
        <v>178</v>
      </c>
      <c r="FA252" s="126"/>
      <c r="FB252" s="126"/>
      <c r="FC252" s="126"/>
      <c r="FD252" s="126"/>
      <c r="FE252" s="126"/>
      <c r="FF252" s="126"/>
      <c r="FG252" s="126"/>
      <c r="FH252" s="126"/>
      <c r="FI252" s="126"/>
      <c r="FJ252" s="126"/>
      <c r="FK252" s="126"/>
      <c r="FL252" s="126"/>
      <c r="FM252" s="126"/>
      <c r="FN252" s="126"/>
      <c r="FO252" s="126"/>
      <c r="FP252" s="126"/>
      <c r="FQ252" s="126"/>
      <c r="FR252" s="126"/>
      <c r="FS252" s="126"/>
      <c r="FT252" s="126"/>
      <c r="FU252" s="126" t="s">
        <v>157</v>
      </c>
      <c r="FV252" s="126" t="s">
        <v>157</v>
      </c>
      <c r="FW252" s="126" t="s">
        <v>157</v>
      </c>
      <c r="FX252" s="126" t="s">
        <v>157</v>
      </c>
      <c r="FY252" s="126" t="s">
        <v>157</v>
      </c>
      <c r="FZ252" s="126" t="s">
        <v>176</v>
      </c>
      <c r="GA252" s="126" t="s">
        <v>163</v>
      </c>
    </row>
    <row r="253" spans="1:183" ht="14.25" customHeight="1">
      <c r="A253" s="121">
        <v>251</v>
      </c>
      <c r="B253" s="121" t="s">
        <v>585</v>
      </c>
      <c r="C253" s="121"/>
      <c r="D253" s="121"/>
      <c r="E253" s="121"/>
      <c r="F253" s="121"/>
      <c r="G253" s="121"/>
      <c r="H253" s="121"/>
      <c r="I253" s="121"/>
      <c r="J253" s="121"/>
      <c r="K253" s="122">
        <v>5.0000000000000004E-6</v>
      </c>
      <c r="L253" s="122">
        <v>5.0000000000000004E-6</v>
      </c>
      <c r="M253" s="122">
        <v>5.0000000000000004E-6</v>
      </c>
      <c r="N253" s="122">
        <v>5.0000000000000004E-6</v>
      </c>
      <c r="O253" s="122">
        <v>5.0000000000000004E-6</v>
      </c>
      <c r="P253" s="122">
        <v>5.0000000000000004E-6</v>
      </c>
      <c r="Q253" s="122">
        <v>5.0000000000000004E-6</v>
      </c>
      <c r="R253" s="122">
        <v>5.0000000000000004E-6</v>
      </c>
      <c r="S253" s="122">
        <v>5.0000000000000004E-6</v>
      </c>
      <c r="T253" s="122">
        <v>5.0000000000000004E-6</v>
      </c>
      <c r="U253" s="122">
        <v>5.0000000000000004E-6</v>
      </c>
      <c r="V253" s="122">
        <v>5.0000000000000004E-6</v>
      </c>
      <c r="W253" s="122">
        <v>5.0000000000000004E-6</v>
      </c>
      <c r="X253" s="122">
        <v>5.0000000000000004E-6</v>
      </c>
      <c r="Y253" s="122">
        <v>5.0000000000000004E-6</v>
      </c>
      <c r="Z253" s="122">
        <v>5.0000000000000004E-6</v>
      </c>
      <c r="AA253" s="122">
        <v>5.0000000000000004E-6</v>
      </c>
      <c r="AB253" s="126"/>
      <c r="AC253" s="126"/>
      <c r="AD253" s="126"/>
      <c r="AE253" s="126"/>
      <c r="AF253" s="126"/>
      <c r="AG253" s="126"/>
      <c r="AH253" s="126"/>
      <c r="AI253" s="126"/>
      <c r="AJ253" s="123">
        <v>3.5000000000000001E-3</v>
      </c>
      <c r="AK253" s="123">
        <v>3.5000000000000001E-3</v>
      </c>
      <c r="AL253" s="123">
        <v>3.5000000000000001E-3</v>
      </c>
      <c r="AM253" s="123">
        <v>3.5000000000000001E-3</v>
      </c>
      <c r="AN253" s="123">
        <v>3.5000000000000001E-3</v>
      </c>
      <c r="AO253" s="123">
        <v>3.5000000000000001E-3</v>
      </c>
      <c r="AP253" s="123">
        <v>3.5000000000000001E-3</v>
      </c>
      <c r="AQ253" s="123">
        <v>3.5000000000000001E-3</v>
      </c>
      <c r="AR253" s="123">
        <v>3.5000000000000001E-3</v>
      </c>
      <c r="AS253" s="123">
        <v>3.5000000000000001E-3</v>
      </c>
      <c r="AT253" s="123">
        <v>3.5000000000000001E-3</v>
      </c>
      <c r="AU253" s="123">
        <v>3.5000000000000001E-3</v>
      </c>
      <c r="AV253" s="123">
        <v>3.5000000000000001E-3</v>
      </c>
      <c r="AW253" s="123">
        <v>3.5000000000000001E-3</v>
      </c>
      <c r="AX253" s="123">
        <v>3.5000000000000001E-3</v>
      </c>
      <c r="AY253" s="123">
        <v>3.5000000000000001E-3</v>
      </c>
      <c r="AZ253" s="123">
        <v>3.5000000000000001E-3</v>
      </c>
      <c r="BA253" s="126"/>
      <c r="BB253" s="126"/>
      <c r="BC253" s="126"/>
      <c r="BD253" s="126"/>
      <c r="BE253" s="126"/>
      <c r="BF253" s="126"/>
      <c r="BG253" s="126"/>
      <c r="BH253" s="126"/>
      <c r="BI253" s="124">
        <v>0</v>
      </c>
      <c r="BJ253" s="124">
        <v>0</v>
      </c>
      <c r="BK253" s="124">
        <v>0</v>
      </c>
      <c r="BL253" s="124">
        <v>0</v>
      </c>
      <c r="BM253" s="124">
        <v>0</v>
      </c>
      <c r="BN253" s="124">
        <v>0</v>
      </c>
      <c r="BO253" s="124">
        <v>0</v>
      </c>
      <c r="BP253" s="124">
        <v>0</v>
      </c>
      <c r="BQ253" s="124">
        <v>0</v>
      </c>
      <c r="BR253" s="124">
        <v>0</v>
      </c>
      <c r="BS253" s="124">
        <v>0</v>
      </c>
      <c r="BT253" s="124">
        <v>0</v>
      </c>
      <c r="BU253" s="124">
        <v>0</v>
      </c>
      <c r="BV253" s="124">
        <v>0</v>
      </c>
      <c r="BW253" s="124">
        <v>0</v>
      </c>
      <c r="BX253" s="124">
        <v>0</v>
      </c>
      <c r="BY253" s="124">
        <v>0</v>
      </c>
      <c r="BZ253" s="126"/>
      <c r="CA253" s="126"/>
      <c r="CB253" s="126"/>
      <c r="CC253" s="126"/>
      <c r="CD253" s="126"/>
      <c r="CE253" s="126"/>
      <c r="CF253" s="126"/>
      <c r="CG253" s="126"/>
      <c r="CH253" s="123">
        <v>4.7026390000000001E-2</v>
      </c>
      <c r="CI253" s="123">
        <v>4.7026390000000001E-2</v>
      </c>
      <c r="CJ253" s="123">
        <v>4.7026390000000001E-2</v>
      </c>
      <c r="CK253" s="123">
        <v>4.7026390000000001E-2</v>
      </c>
      <c r="CL253" s="123">
        <v>4.7026390000000001E-2</v>
      </c>
      <c r="CM253" s="123">
        <v>4.7026390000000001E-2</v>
      </c>
      <c r="CN253" s="123">
        <v>4.7026390000000001E-2</v>
      </c>
      <c r="CO253" s="123">
        <v>4.7026390000000001E-2</v>
      </c>
      <c r="CP253" s="123">
        <v>4.7026390000000001E-2</v>
      </c>
      <c r="CQ253" s="123">
        <v>4.7026390000000001E-2</v>
      </c>
      <c r="CR253" s="123">
        <v>4.7026390000000001E-2</v>
      </c>
      <c r="CS253" s="123">
        <v>4.7026390000000001E-2</v>
      </c>
      <c r="CT253" s="123">
        <v>4.7026390000000001E-2</v>
      </c>
      <c r="CU253" s="123">
        <v>4.7026390000000001E-2</v>
      </c>
      <c r="CV253" s="123">
        <v>4.7026390000000001E-2</v>
      </c>
      <c r="CW253" s="123">
        <v>4.7026390000000001E-2</v>
      </c>
      <c r="CX253" s="123">
        <v>4.7026390000000001E-2</v>
      </c>
      <c r="CY253" s="126"/>
      <c r="CZ253" s="126"/>
      <c r="DA253" s="126"/>
      <c r="DB253" s="126"/>
      <c r="DC253" s="126"/>
      <c r="DD253" s="126"/>
      <c r="DE253" s="126"/>
      <c r="DF253" s="126"/>
      <c r="DG253" s="125">
        <v>45291</v>
      </c>
      <c r="DH253" s="125">
        <v>45291</v>
      </c>
      <c r="DI253" s="125">
        <v>45291</v>
      </c>
      <c r="DJ253" s="125">
        <v>45291</v>
      </c>
      <c r="DK253" s="125">
        <v>45291</v>
      </c>
      <c r="DL253" s="125">
        <v>45291</v>
      </c>
      <c r="DM253" s="125">
        <v>45291</v>
      </c>
      <c r="DN253" s="125">
        <v>45291</v>
      </c>
      <c r="DO253" s="125">
        <v>45291</v>
      </c>
      <c r="DP253" s="125">
        <v>45291</v>
      </c>
      <c r="DQ253" s="125">
        <v>45291</v>
      </c>
      <c r="DR253" s="125">
        <v>45291</v>
      </c>
      <c r="DS253" s="125">
        <v>45291</v>
      </c>
      <c r="DT253" s="125">
        <v>45291</v>
      </c>
      <c r="DU253" s="125">
        <v>45291</v>
      </c>
      <c r="DV253" s="125">
        <v>45291</v>
      </c>
      <c r="DW253" s="125">
        <v>45291</v>
      </c>
      <c r="DX253" s="126"/>
      <c r="DY253" s="126"/>
      <c r="DZ253" s="126"/>
      <c r="EA253" s="126"/>
      <c r="EB253" s="126"/>
      <c r="EC253" s="126"/>
      <c r="ED253" s="126"/>
      <c r="EE253" s="126"/>
      <c r="EF253" s="126" t="s">
        <v>150</v>
      </c>
      <c r="EG253" s="126" t="s">
        <v>150</v>
      </c>
      <c r="EH253" s="126" t="s">
        <v>150</v>
      </c>
      <c r="EI253" s="126" t="s">
        <v>150</v>
      </c>
      <c r="EJ253" s="126" t="s">
        <v>150</v>
      </c>
      <c r="EK253" s="126" t="s">
        <v>150</v>
      </c>
      <c r="EL253" s="126" t="s">
        <v>150</v>
      </c>
      <c r="EM253" s="126" t="s">
        <v>150</v>
      </c>
      <c r="EN253" s="126" t="s">
        <v>150</v>
      </c>
      <c r="EO253" s="126" t="s">
        <v>150</v>
      </c>
      <c r="EP253" s="126" t="s">
        <v>150</v>
      </c>
      <c r="EQ253" s="126" t="s">
        <v>150</v>
      </c>
      <c r="ER253" s="126" t="s">
        <v>150</v>
      </c>
      <c r="ES253" s="126" t="s">
        <v>150</v>
      </c>
      <c r="ET253" s="126" t="s">
        <v>150</v>
      </c>
      <c r="EU253" s="126" t="s">
        <v>150</v>
      </c>
      <c r="EV253" s="126" t="s">
        <v>150</v>
      </c>
      <c r="EW253" s="126" t="s">
        <v>151</v>
      </c>
      <c r="EX253" s="126" t="s">
        <v>152</v>
      </c>
      <c r="EY253" s="123">
        <v>410.82169993000002</v>
      </c>
      <c r="EZ253" s="126" t="s">
        <v>153</v>
      </c>
      <c r="FA253" s="126"/>
      <c r="FB253" s="126"/>
      <c r="FC253" s="126"/>
      <c r="FD253" s="126"/>
      <c r="FE253" s="126"/>
      <c r="FF253" s="126"/>
      <c r="FG253" s="126"/>
      <c r="FH253" s="126"/>
      <c r="FI253" s="126" t="s">
        <v>144</v>
      </c>
      <c r="FJ253" s="126" t="s">
        <v>157</v>
      </c>
      <c r="FK253" s="126" t="s">
        <v>196</v>
      </c>
      <c r="FL253" s="126" t="s">
        <v>196</v>
      </c>
      <c r="FM253" s="126" t="s">
        <v>196</v>
      </c>
      <c r="FN253" s="126" t="s">
        <v>196</v>
      </c>
      <c r="FO253" s="126" t="s">
        <v>196</v>
      </c>
      <c r="FP253" s="126" t="s">
        <v>196</v>
      </c>
      <c r="FQ253" s="126" t="s">
        <v>196</v>
      </c>
      <c r="FR253" s="126" t="s">
        <v>196</v>
      </c>
      <c r="FS253" s="126" t="s">
        <v>196</v>
      </c>
      <c r="FT253" s="126" t="s">
        <v>196</v>
      </c>
      <c r="FU253" s="126" t="s">
        <v>196</v>
      </c>
      <c r="FV253" s="126" t="s">
        <v>196</v>
      </c>
      <c r="FW253" s="126" t="s">
        <v>196</v>
      </c>
      <c r="FX253" s="126" t="s">
        <v>196</v>
      </c>
      <c r="FY253" s="126" t="s">
        <v>196</v>
      </c>
      <c r="FZ253" s="126" t="s">
        <v>586</v>
      </c>
      <c r="GA253" s="126" t="s">
        <v>315</v>
      </c>
    </row>
    <row r="254" spans="1:183" ht="14.25" customHeight="1">
      <c r="A254" s="121">
        <v>252</v>
      </c>
      <c r="B254" s="121" t="s">
        <v>587</v>
      </c>
      <c r="C254" s="121"/>
      <c r="D254" s="122">
        <v>5.0000000000000004E-6</v>
      </c>
      <c r="E254" s="122">
        <v>5.0000000000000004E-6</v>
      </c>
      <c r="F254" s="122">
        <v>5.0000000000000004E-6</v>
      </c>
      <c r="G254" s="122">
        <v>5.0000000000000004E-6</v>
      </c>
      <c r="H254" s="122">
        <v>5.0000000000000004E-6</v>
      </c>
      <c r="I254" s="122">
        <v>5.0000000000000004E-6</v>
      </c>
      <c r="J254" s="122">
        <v>5.0000000000000004E-6</v>
      </c>
      <c r="K254" s="122">
        <v>5.0000000000000004E-6</v>
      </c>
      <c r="L254" s="122">
        <v>5.0000000000000004E-6</v>
      </c>
      <c r="M254" s="122">
        <v>5.0000000000000004E-6</v>
      </c>
      <c r="N254" s="122">
        <v>5.0000000000000004E-6</v>
      </c>
      <c r="O254" s="122">
        <v>5.0000000000000004E-6</v>
      </c>
      <c r="P254" s="122">
        <v>5.0000000000000004E-6</v>
      </c>
      <c r="Q254" s="122">
        <v>5.0000000000000004E-6</v>
      </c>
      <c r="R254" s="122">
        <v>5.0000000000000004E-6</v>
      </c>
      <c r="S254" s="122">
        <v>5.0000000000000004E-6</v>
      </c>
      <c r="T254" s="122">
        <v>5.0000000000000004E-6</v>
      </c>
      <c r="U254" s="122">
        <v>5.0000000000000004E-6</v>
      </c>
      <c r="V254" s="122">
        <v>5.0000000000000004E-6</v>
      </c>
      <c r="W254" s="122">
        <v>5.0000000000000004E-6</v>
      </c>
      <c r="X254" s="122">
        <v>5.0000000000000004E-6</v>
      </c>
      <c r="Y254" s="122">
        <v>5.0000000000000004E-6</v>
      </c>
      <c r="Z254" s="122">
        <v>5.0000000000000004E-6</v>
      </c>
      <c r="AA254" s="122">
        <v>5.0000000000000004E-6</v>
      </c>
      <c r="AB254" s="126"/>
      <c r="AC254" s="123">
        <v>3.5000000000000001E-3</v>
      </c>
      <c r="AD254" s="123">
        <v>3.5000000000000001E-3</v>
      </c>
      <c r="AE254" s="123">
        <v>3.5000000000000001E-3</v>
      </c>
      <c r="AF254" s="123">
        <v>3.5000000000000001E-3</v>
      </c>
      <c r="AG254" s="123">
        <v>3.5000000000000001E-3</v>
      </c>
      <c r="AH254" s="123">
        <v>3.5000000000000001E-3</v>
      </c>
      <c r="AI254" s="123">
        <v>3.5000000000000001E-3</v>
      </c>
      <c r="AJ254" s="123">
        <v>3.5000000000000001E-3</v>
      </c>
      <c r="AK254" s="123">
        <v>3.5000000000000001E-3</v>
      </c>
      <c r="AL254" s="123">
        <v>3.5000000000000001E-3</v>
      </c>
      <c r="AM254" s="123">
        <v>3.5000000000000001E-3</v>
      </c>
      <c r="AN254" s="123">
        <v>3.5000000000000001E-3</v>
      </c>
      <c r="AO254" s="123">
        <v>3.5000000000000001E-3</v>
      </c>
      <c r="AP254" s="123">
        <v>3.5000000000000001E-3</v>
      </c>
      <c r="AQ254" s="123">
        <v>3.5000000000000001E-3</v>
      </c>
      <c r="AR254" s="123">
        <v>3.5000000000000001E-3</v>
      </c>
      <c r="AS254" s="123">
        <v>3.5000000000000001E-3</v>
      </c>
      <c r="AT254" s="123">
        <v>3.5000000000000001E-3</v>
      </c>
      <c r="AU254" s="123">
        <v>3.5000000000000001E-3</v>
      </c>
      <c r="AV254" s="123">
        <v>3.5000000000000001E-3</v>
      </c>
      <c r="AW254" s="123">
        <v>3.5000000000000001E-3</v>
      </c>
      <c r="AX254" s="123">
        <v>3.5000000000000001E-3</v>
      </c>
      <c r="AY254" s="123">
        <v>3.5000000000000001E-3</v>
      </c>
      <c r="AZ254" s="123">
        <v>3.5000000000000001E-3</v>
      </c>
      <c r="BA254" s="126"/>
      <c r="BB254" s="124">
        <v>0</v>
      </c>
      <c r="BC254" s="124">
        <v>0</v>
      </c>
      <c r="BD254" s="124">
        <v>0</v>
      </c>
      <c r="BE254" s="124">
        <v>0</v>
      </c>
      <c r="BF254" s="124">
        <v>0</v>
      </c>
      <c r="BG254" s="124">
        <v>0</v>
      </c>
      <c r="BH254" s="124">
        <v>0</v>
      </c>
      <c r="BI254" s="124">
        <v>0</v>
      </c>
      <c r="BJ254" s="124">
        <v>0</v>
      </c>
      <c r="BK254" s="124">
        <v>0</v>
      </c>
      <c r="BL254" s="124">
        <v>0</v>
      </c>
      <c r="BM254" s="124">
        <v>0</v>
      </c>
      <c r="BN254" s="124">
        <v>0</v>
      </c>
      <c r="BO254" s="124">
        <v>0</v>
      </c>
      <c r="BP254" s="124">
        <v>0</v>
      </c>
      <c r="BQ254" s="124">
        <v>0</v>
      </c>
      <c r="BR254" s="124">
        <v>0</v>
      </c>
      <c r="BS254" s="124">
        <v>0</v>
      </c>
      <c r="BT254" s="124">
        <v>0</v>
      </c>
      <c r="BU254" s="124">
        <v>0</v>
      </c>
      <c r="BV254" s="124">
        <v>0</v>
      </c>
      <c r="BW254" s="124">
        <v>0</v>
      </c>
      <c r="BX254" s="124">
        <v>0</v>
      </c>
      <c r="BY254" s="124">
        <v>0</v>
      </c>
      <c r="BZ254" s="126"/>
      <c r="CA254" s="123">
        <v>5.909913E-2</v>
      </c>
      <c r="CB254" s="123">
        <v>5.909913E-2</v>
      </c>
      <c r="CC254" s="123">
        <v>5.909913E-2</v>
      </c>
      <c r="CD254" s="123">
        <v>5.909913E-2</v>
      </c>
      <c r="CE254" s="123">
        <v>5.909913E-2</v>
      </c>
      <c r="CF254" s="123">
        <v>5.909913E-2</v>
      </c>
      <c r="CG254" s="123">
        <v>5.909913E-2</v>
      </c>
      <c r="CH254" s="123">
        <v>5.909913E-2</v>
      </c>
      <c r="CI254" s="123">
        <v>5.909913E-2</v>
      </c>
      <c r="CJ254" s="123">
        <v>5.909913E-2</v>
      </c>
      <c r="CK254" s="123">
        <v>5.909913E-2</v>
      </c>
      <c r="CL254" s="123">
        <v>5.909913E-2</v>
      </c>
      <c r="CM254" s="123">
        <v>5.909913E-2</v>
      </c>
      <c r="CN254" s="123">
        <v>5.909913E-2</v>
      </c>
      <c r="CO254" s="123">
        <v>5.909913E-2</v>
      </c>
      <c r="CP254" s="123">
        <v>5.909913E-2</v>
      </c>
      <c r="CQ254" s="123">
        <v>5.909913E-2</v>
      </c>
      <c r="CR254" s="123">
        <v>5.909913E-2</v>
      </c>
      <c r="CS254" s="123">
        <v>5.909913E-2</v>
      </c>
      <c r="CT254" s="123">
        <v>5.909913E-2</v>
      </c>
      <c r="CU254" s="123">
        <v>5.909913E-2</v>
      </c>
      <c r="CV254" s="123">
        <v>5.909913E-2</v>
      </c>
      <c r="CW254" s="123">
        <v>4.8641879999999998E-2</v>
      </c>
      <c r="CX254" s="123">
        <v>4.8641879999999998E-2</v>
      </c>
      <c r="CY254" s="126"/>
      <c r="CZ254" s="125">
        <v>45504</v>
      </c>
      <c r="DA254" s="125">
        <v>45504</v>
      </c>
      <c r="DB254" s="125">
        <v>45504</v>
      </c>
      <c r="DC254" s="125">
        <v>45504</v>
      </c>
      <c r="DD254" s="125">
        <v>45504</v>
      </c>
      <c r="DE254" s="125">
        <v>45504</v>
      </c>
      <c r="DF254" s="125">
        <v>45504</v>
      </c>
      <c r="DG254" s="125">
        <v>45504</v>
      </c>
      <c r="DH254" s="125">
        <v>45504</v>
      </c>
      <c r="DI254" s="125">
        <v>45504</v>
      </c>
      <c r="DJ254" s="125">
        <v>45504</v>
      </c>
      <c r="DK254" s="125">
        <v>45504</v>
      </c>
      <c r="DL254" s="125">
        <v>45504</v>
      </c>
      <c r="DM254" s="125">
        <v>45504</v>
      </c>
      <c r="DN254" s="125">
        <v>45504</v>
      </c>
      <c r="DO254" s="125">
        <v>45504</v>
      </c>
      <c r="DP254" s="125">
        <v>45504</v>
      </c>
      <c r="DQ254" s="125">
        <v>45504</v>
      </c>
      <c r="DR254" s="125">
        <v>45504</v>
      </c>
      <c r="DS254" s="125">
        <v>45504</v>
      </c>
      <c r="DT254" s="125">
        <v>45504</v>
      </c>
      <c r="DU254" s="125">
        <v>45504</v>
      </c>
      <c r="DV254" s="125">
        <v>45443</v>
      </c>
      <c r="DW254" s="125">
        <v>45443</v>
      </c>
      <c r="DX254" s="126"/>
      <c r="DY254" s="126" t="s">
        <v>150</v>
      </c>
      <c r="DZ254" s="126" t="s">
        <v>150</v>
      </c>
      <c r="EA254" s="126" t="s">
        <v>150</v>
      </c>
      <c r="EB254" s="126" t="s">
        <v>150</v>
      </c>
      <c r="EC254" s="126" t="s">
        <v>150</v>
      </c>
      <c r="ED254" s="126" t="s">
        <v>150</v>
      </c>
      <c r="EE254" s="126" t="s">
        <v>150</v>
      </c>
      <c r="EF254" s="126" t="s">
        <v>150</v>
      </c>
      <c r="EG254" s="126" t="s">
        <v>150</v>
      </c>
      <c r="EH254" s="126" t="s">
        <v>150</v>
      </c>
      <c r="EI254" s="126" t="s">
        <v>150</v>
      </c>
      <c r="EJ254" s="126" t="s">
        <v>150</v>
      </c>
      <c r="EK254" s="126" t="s">
        <v>150</v>
      </c>
      <c r="EL254" s="126" t="s">
        <v>150</v>
      </c>
      <c r="EM254" s="126" t="s">
        <v>150</v>
      </c>
      <c r="EN254" s="126" t="s">
        <v>150</v>
      </c>
      <c r="EO254" s="126" t="s">
        <v>150</v>
      </c>
      <c r="EP254" s="126" t="s">
        <v>150</v>
      </c>
      <c r="EQ254" s="126" t="s">
        <v>150</v>
      </c>
      <c r="ER254" s="126" t="s">
        <v>150</v>
      </c>
      <c r="ES254" s="126" t="s">
        <v>150</v>
      </c>
      <c r="ET254" s="126" t="s">
        <v>150</v>
      </c>
      <c r="EU254" s="126" t="s">
        <v>150</v>
      </c>
      <c r="EV254" s="126" t="s">
        <v>150</v>
      </c>
      <c r="EW254" s="126" t="s">
        <v>151</v>
      </c>
      <c r="EX254" s="126" t="s">
        <v>152</v>
      </c>
      <c r="EY254" s="123">
        <v>459.55835467000003</v>
      </c>
      <c r="EZ254" s="126" t="s">
        <v>165</v>
      </c>
      <c r="FA254" s="126"/>
      <c r="FB254" s="126" t="s">
        <v>196</v>
      </c>
      <c r="FC254" s="126" t="s">
        <v>196</v>
      </c>
      <c r="FD254" s="126" t="s">
        <v>196</v>
      </c>
      <c r="FE254" s="126" t="s">
        <v>196</v>
      </c>
      <c r="FF254" s="126" t="s">
        <v>196</v>
      </c>
      <c r="FG254" s="126" t="s">
        <v>196</v>
      </c>
      <c r="FH254" s="126" t="s">
        <v>144</v>
      </c>
      <c r="FI254" s="126" t="s">
        <v>196</v>
      </c>
      <c r="FJ254" s="126" t="s">
        <v>196</v>
      </c>
      <c r="FK254" s="126" t="s">
        <v>196</v>
      </c>
      <c r="FL254" s="126" t="s">
        <v>196</v>
      </c>
      <c r="FM254" s="126" t="s">
        <v>196</v>
      </c>
      <c r="FN254" s="126" t="s">
        <v>196</v>
      </c>
      <c r="FO254" s="126" t="s">
        <v>196</v>
      </c>
      <c r="FP254" s="126" t="s">
        <v>196</v>
      </c>
      <c r="FQ254" s="126" t="s">
        <v>196</v>
      </c>
      <c r="FR254" s="126" t="s">
        <v>196</v>
      </c>
      <c r="FS254" s="126" t="s">
        <v>196</v>
      </c>
      <c r="FT254" s="126" t="s">
        <v>196</v>
      </c>
      <c r="FU254" s="126" t="s">
        <v>196</v>
      </c>
      <c r="FV254" s="126" t="s">
        <v>196</v>
      </c>
      <c r="FW254" s="126" t="s">
        <v>196</v>
      </c>
      <c r="FX254" s="126" t="s">
        <v>196</v>
      </c>
      <c r="FY254" s="126" t="s">
        <v>196</v>
      </c>
      <c r="FZ254" s="126" t="s">
        <v>588</v>
      </c>
      <c r="GA254" s="126" t="s">
        <v>324</v>
      </c>
    </row>
    <row r="255" spans="1:183" ht="14.25" customHeight="1">
      <c r="A255" s="121">
        <v>253</v>
      </c>
      <c r="B255" s="121" t="s">
        <v>372</v>
      </c>
      <c r="C255" s="121"/>
      <c r="D255" s="122">
        <v>3.0000000000000001E-6</v>
      </c>
      <c r="E255" s="122">
        <v>3.0000000000000001E-6</v>
      </c>
      <c r="F255" s="122">
        <v>3.0000000000000001E-6</v>
      </c>
      <c r="G255" s="122">
        <v>3.0000000000000001E-6</v>
      </c>
      <c r="H255" s="122">
        <v>3.0000000000000001E-6</v>
      </c>
      <c r="I255" s="122">
        <v>3.0000000000000001E-6</v>
      </c>
      <c r="J255" s="122">
        <v>3.0000000000000001E-6</v>
      </c>
      <c r="K255" s="122">
        <v>3.0000000000000001E-6</v>
      </c>
      <c r="L255" s="122">
        <v>3.0000000000000001E-6</v>
      </c>
      <c r="M255" s="122">
        <v>3.0000000000000001E-6</v>
      </c>
      <c r="N255" s="122">
        <v>3.0000000000000001E-6</v>
      </c>
      <c r="O255" s="122">
        <v>3.0000000000000001E-6</v>
      </c>
      <c r="P255" s="122">
        <v>3.0000000000000001E-6</v>
      </c>
      <c r="Q255" s="122">
        <v>3.0000000000000001E-6</v>
      </c>
      <c r="R255" s="122">
        <v>3.0000000000000001E-6</v>
      </c>
      <c r="S255" s="122">
        <v>3.0000000000000001E-6</v>
      </c>
      <c r="T255" s="122">
        <v>3.0000000000000001E-6</v>
      </c>
      <c r="U255" s="122">
        <v>3.0000000000000001E-6</v>
      </c>
      <c r="V255" s="122">
        <v>3.0000000000000001E-6</v>
      </c>
      <c r="W255" s="122">
        <v>3.0000000000000001E-6</v>
      </c>
      <c r="X255" s="122">
        <v>3.0000000000000001E-6</v>
      </c>
      <c r="Y255" s="122">
        <v>3.0000000000000001E-6</v>
      </c>
      <c r="Z255" s="122">
        <v>3.0000000000000001E-6</v>
      </c>
      <c r="AA255" s="122">
        <v>3.0000000000000001E-6</v>
      </c>
      <c r="AB255" s="126"/>
      <c r="AC255" s="123">
        <v>1.9650000000000002E-3</v>
      </c>
      <c r="AD255" s="123">
        <v>1.9650000000000002E-3</v>
      </c>
      <c r="AE255" s="123">
        <v>1.9650000000000002E-3</v>
      </c>
      <c r="AF255" s="123">
        <v>1.9650000000000002E-3</v>
      </c>
      <c r="AG255" s="123">
        <v>1.9650000000000002E-3</v>
      </c>
      <c r="AH255" s="123">
        <v>1.9650000000000002E-3</v>
      </c>
      <c r="AI255" s="123">
        <v>1.9650000000000002E-3</v>
      </c>
      <c r="AJ255" s="123">
        <v>1.9650000000000002E-3</v>
      </c>
      <c r="AK255" s="123">
        <v>1.9650000000000002E-3</v>
      </c>
      <c r="AL255" s="123">
        <v>1.9650000000000002E-3</v>
      </c>
      <c r="AM255" s="123">
        <v>1.9650000000000002E-3</v>
      </c>
      <c r="AN255" s="123">
        <v>1.9650000000000002E-3</v>
      </c>
      <c r="AO255" s="123">
        <v>1.9650000000000002E-3</v>
      </c>
      <c r="AP255" s="123">
        <v>1.9650000000000002E-3</v>
      </c>
      <c r="AQ255" s="123">
        <v>1.9650000000000002E-3</v>
      </c>
      <c r="AR255" s="123">
        <v>1.9650000000000002E-3</v>
      </c>
      <c r="AS255" s="123">
        <v>1.9650000000000002E-3</v>
      </c>
      <c r="AT255" s="123">
        <v>1.9650000000000002E-3</v>
      </c>
      <c r="AU255" s="123">
        <v>1.9650000000000002E-3</v>
      </c>
      <c r="AV255" s="123">
        <v>1.9650000000000002E-3</v>
      </c>
      <c r="AW255" s="123">
        <v>1.9650000000000002E-3</v>
      </c>
      <c r="AX255" s="123">
        <v>1.9650000000000002E-3</v>
      </c>
      <c r="AY255" s="123">
        <v>2.1549999999999998E-3</v>
      </c>
      <c r="AZ255" s="123">
        <v>2.1549999999999998E-3</v>
      </c>
      <c r="BA255" s="126"/>
      <c r="BB255" s="124">
        <v>0</v>
      </c>
      <c r="BC255" s="124">
        <v>0</v>
      </c>
      <c r="BD255" s="124">
        <v>0</v>
      </c>
      <c r="BE255" s="124">
        <v>0</v>
      </c>
      <c r="BF255" s="124">
        <v>0</v>
      </c>
      <c r="BG255" s="124">
        <v>0</v>
      </c>
      <c r="BH255" s="124">
        <v>0</v>
      </c>
      <c r="BI255" s="124">
        <v>0</v>
      </c>
      <c r="BJ255" s="124">
        <v>0</v>
      </c>
      <c r="BK255" s="124">
        <v>0</v>
      </c>
      <c r="BL255" s="124">
        <v>0</v>
      </c>
      <c r="BM255" s="124">
        <v>0</v>
      </c>
      <c r="BN255" s="124">
        <v>0</v>
      </c>
      <c r="BO255" s="124">
        <v>0</v>
      </c>
      <c r="BP255" s="124">
        <v>0</v>
      </c>
      <c r="BQ255" s="124">
        <v>0</v>
      </c>
      <c r="BR255" s="124">
        <v>0</v>
      </c>
      <c r="BS255" s="124">
        <v>0</v>
      </c>
      <c r="BT255" s="124">
        <v>0</v>
      </c>
      <c r="BU255" s="124">
        <v>0</v>
      </c>
      <c r="BV255" s="124">
        <v>0</v>
      </c>
      <c r="BW255" s="127">
        <v>-1.9000000000000001E-4</v>
      </c>
      <c r="BX255" s="124">
        <v>0</v>
      </c>
      <c r="BY255" s="124">
        <v>0</v>
      </c>
      <c r="BZ255" s="126"/>
      <c r="CA255" s="123">
        <v>3.3179939999999998E-2</v>
      </c>
      <c r="CB255" s="123">
        <v>3.3179939999999998E-2</v>
      </c>
      <c r="CC255" s="123">
        <v>3.3179939999999998E-2</v>
      </c>
      <c r="CD255" s="123">
        <v>3.3179939999999998E-2</v>
      </c>
      <c r="CE255" s="123">
        <v>3.3179939999999998E-2</v>
      </c>
      <c r="CF255" s="123">
        <v>3.3179939999999998E-2</v>
      </c>
      <c r="CG255" s="123">
        <v>3.3179939999999998E-2</v>
      </c>
      <c r="CH255" s="123">
        <v>3.3179939999999998E-2</v>
      </c>
      <c r="CI255" s="123">
        <v>3.3179939999999998E-2</v>
      </c>
      <c r="CJ255" s="123">
        <v>3.3179939999999998E-2</v>
      </c>
      <c r="CK255" s="123">
        <v>3.3179939999999998E-2</v>
      </c>
      <c r="CL255" s="123">
        <v>3.3179939999999998E-2</v>
      </c>
      <c r="CM255" s="123">
        <v>3.3179939999999998E-2</v>
      </c>
      <c r="CN255" s="123">
        <v>3.3179939999999998E-2</v>
      </c>
      <c r="CO255" s="123">
        <v>3.3179939999999998E-2</v>
      </c>
      <c r="CP255" s="123">
        <v>3.3179939999999998E-2</v>
      </c>
      <c r="CQ255" s="123">
        <v>3.3179939999999998E-2</v>
      </c>
      <c r="CR255" s="123">
        <v>3.3179939999999998E-2</v>
      </c>
      <c r="CS255" s="123">
        <v>3.3179939999999998E-2</v>
      </c>
      <c r="CT255" s="123">
        <v>3.3179939999999998E-2</v>
      </c>
      <c r="CU255" s="123">
        <v>3.3179939999999998E-2</v>
      </c>
      <c r="CV255" s="123">
        <v>3.3179939999999998E-2</v>
      </c>
      <c r="CW255" s="123">
        <v>2.99495E-2</v>
      </c>
      <c r="CX255" s="123">
        <v>2.99495E-2</v>
      </c>
      <c r="CY255" s="126"/>
      <c r="CZ255" s="125">
        <v>45504</v>
      </c>
      <c r="DA255" s="125">
        <v>45504</v>
      </c>
      <c r="DB255" s="125">
        <v>45504</v>
      </c>
      <c r="DC255" s="125">
        <v>45504</v>
      </c>
      <c r="DD255" s="125">
        <v>45504</v>
      </c>
      <c r="DE255" s="125">
        <v>45504</v>
      </c>
      <c r="DF255" s="125">
        <v>45504</v>
      </c>
      <c r="DG255" s="125">
        <v>45504</v>
      </c>
      <c r="DH255" s="125">
        <v>45504</v>
      </c>
      <c r="DI255" s="125">
        <v>45504</v>
      </c>
      <c r="DJ255" s="125">
        <v>45504</v>
      </c>
      <c r="DK255" s="125">
        <v>45504</v>
      </c>
      <c r="DL255" s="125">
        <v>45504</v>
      </c>
      <c r="DM255" s="125">
        <v>45504</v>
      </c>
      <c r="DN255" s="125">
        <v>45504</v>
      </c>
      <c r="DO255" s="125">
        <v>45504</v>
      </c>
      <c r="DP255" s="125">
        <v>45504</v>
      </c>
      <c r="DQ255" s="125">
        <v>45504</v>
      </c>
      <c r="DR255" s="125">
        <v>45504</v>
      </c>
      <c r="DS255" s="125">
        <v>45504</v>
      </c>
      <c r="DT255" s="125">
        <v>45504</v>
      </c>
      <c r="DU255" s="125">
        <v>45504</v>
      </c>
      <c r="DV255" s="125">
        <v>45443</v>
      </c>
      <c r="DW255" s="125">
        <v>45443</v>
      </c>
      <c r="DX255" s="126"/>
      <c r="DY255" s="126" t="s">
        <v>150</v>
      </c>
      <c r="DZ255" s="126" t="s">
        <v>150</v>
      </c>
      <c r="EA255" s="126" t="s">
        <v>150</v>
      </c>
      <c r="EB255" s="126" t="s">
        <v>150</v>
      </c>
      <c r="EC255" s="126" t="s">
        <v>150</v>
      </c>
      <c r="ED255" s="126" t="s">
        <v>150</v>
      </c>
      <c r="EE255" s="126" t="s">
        <v>150</v>
      </c>
      <c r="EF255" s="126" t="s">
        <v>150</v>
      </c>
      <c r="EG255" s="126" t="s">
        <v>150</v>
      </c>
      <c r="EH255" s="126" t="s">
        <v>150</v>
      </c>
      <c r="EI255" s="126" t="s">
        <v>150</v>
      </c>
      <c r="EJ255" s="126" t="s">
        <v>150</v>
      </c>
      <c r="EK255" s="126" t="s">
        <v>150</v>
      </c>
      <c r="EL255" s="126" t="s">
        <v>150</v>
      </c>
      <c r="EM255" s="126" t="s">
        <v>150</v>
      </c>
      <c r="EN255" s="126" t="s">
        <v>150</v>
      </c>
      <c r="EO255" s="126" t="s">
        <v>150</v>
      </c>
      <c r="EP255" s="126" t="s">
        <v>150</v>
      </c>
      <c r="EQ255" s="126" t="s">
        <v>150</v>
      </c>
      <c r="ER255" s="126" t="s">
        <v>150</v>
      </c>
      <c r="ES255" s="126" t="s">
        <v>150</v>
      </c>
      <c r="ET255" s="126" t="s">
        <v>150</v>
      </c>
      <c r="EU255" s="126" t="s">
        <v>150</v>
      </c>
      <c r="EV255" s="126" t="s">
        <v>150</v>
      </c>
      <c r="EW255" s="126" t="s">
        <v>151</v>
      </c>
      <c r="EX255" s="126" t="s">
        <v>173</v>
      </c>
      <c r="EY255" s="123">
        <v>117769.66375166</v>
      </c>
      <c r="EZ255" s="126" t="s">
        <v>153</v>
      </c>
      <c r="FA255" s="126"/>
      <c r="FB255" s="126" t="s">
        <v>144</v>
      </c>
      <c r="FC255" s="126" t="s">
        <v>144</v>
      </c>
      <c r="FD255" s="126" t="s">
        <v>144</v>
      </c>
      <c r="FE255" s="126" t="s">
        <v>144</v>
      </c>
      <c r="FF255" s="126" t="s">
        <v>144</v>
      </c>
      <c r="FG255" s="126" t="s">
        <v>144</v>
      </c>
      <c r="FH255" s="126" t="s">
        <v>144</v>
      </c>
      <c r="FI255" s="126" t="s">
        <v>144</v>
      </c>
      <c r="FJ255" s="126" t="s">
        <v>144</v>
      </c>
      <c r="FK255" s="126" t="s">
        <v>144</v>
      </c>
      <c r="FL255" s="126" t="s">
        <v>144</v>
      </c>
      <c r="FM255" s="126" t="s">
        <v>144</v>
      </c>
      <c r="FN255" s="126" t="s">
        <v>144</v>
      </c>
      <c r="FO255" s="126" t="s">
        <v>144</v>
      </c>
      <c r="FP255" s="126" t="s">
        <v>144</v>
      </c>
      <c r="FQ255" s="126" t="s">
        <v>144</v>
      </c>
      <c r="FR255" s="126" t="s">
        <v>144</v>
      </c>
      <c r="FS255" s="126" t="s">
        <v>144</v>
      </c>
      <c r="FT255" s="126" t="s">
        <v>144</v>
      </c>
      <c r="FU255" s="126" t="s">
        <v>144</v>
      </c>
      <c r="FV255" s="126" t="s">
        <v>144</v>
      </c>
      <c r="FW255" s="126" t="s">
        <v>144</v>
      </c>
      <c r="FX255" s="126" t="s">
        <v>144</v>
      </c>
      <c r="FY255" s="126" t="s">
        <v>144</v>
      </c>
      <c r="FZ255" s="126" t="s">
        <v>203</v>
      </c>
      <c r="GA255" s="126" t="s">
        <v>201</v>
      </c>
    </row>
    <row r="256" spans="1:183" ht="14.25" customHeight="1">
      <c r="A256" s="121">
        <v>254</v>
      </c>
      <c r="B256" s="121" t="s">
        <v>589</v>
      </c>
      <c r="C256" s="121"/>
      <c r="D256" s="121"/>
      <c r="E256" s="121"/>
      <c r="F256" s="121"/>
      <c r="G256" s="121"/>
      <c r="H256" s="121"/>
      <c r="I256" s="121"/>
      <c r="J256" s="122">
        <v>5.0000000000000002E-5</v>
      </c>
      <c r="K256" s="122">
        <v>5.0000000000000002E-5</v>
      </c>
      <c r="L256" s="122">
        <v>5.0000000000000002E-5</v>
      </c>
      <c r="M256" s="122">
        <v>5.0000000000000002E-5</v>
      </c>
      <c r="N256" s="122">
        <v>5.0000000000000002E-5</v>
      </c>
      <c r="O256" s="122">
        <v>5.0000000000000002E-5</v>
      </c>
      <c r="P256" s="122">
        <v>5.0000000000000002E-5</v>
      </c>
      <c r="Q256" s="122">
        <v>5.0000000000000002E-5</v>
      </c>
      <c r="R256" s="122">
        <v>5.0000000000000002E-5</v>
      </c>
      <c r="S256" s="122">
        <v>5.0000000000000002E-5</v>
      </c>
      <c r="T256" s="122">
        <v>5.0000000000000002E-5</v>
      </c>
      <c r="U256" s="122">
        <v>5.0000000000000002E-5</v>
      </c>
      <c r="V256" s="122">
        <v>5.0000000000000002E-5</v>
      </c>
      <c r="W256" s="122">
        <v>5.0000000000000002E-5</v>
      </c>
      <c r="X256" s="122">
        <v>5.0000000000000002E-5</v>
      </c>
      <c r="Y256" s="122">
        <v>5.0000000000000002E-5</v>
      </c>
      <c r="Z256" s="122">
        <v>5.0000000000000002E-5</v>
      </c>
      <c r="AA256" s="122">
        <v>5.0000000000000002E-5</v>
      </c>
      <c r="AB256" s="126"/>
      <c r="AC256" s="126"/>
      <c r="AD256" s="126"/>
      <c r="AE256" s="126"/>
      <c r="AF256" s="126"/>
      <c r="AG256" s="126"/>
      <c r="AH256" s="126"/>
      <c r="AI256" s="123">
        <v>3.6672000000000003E-2</v>
      </c>
      <c r="AJ256" s="123">
        <v>3.6672000000000003E-2</v>
      </c>
      <c r="AK256" s="123">
        <v>3.6672000000000003E-2</v>
      </c>
      <c r="AL256" s="123">
        <v>3.6672000000000003E-2</v>
      </c>
      <c r="AM256" s="123">
        <v>3.6672000000000003E-2</v>
      </c>
      <c r="AN256" s="123">
        <v>3.6672000000000003E-2</v>
      </c>
      <c r="AO256" s="123">
        <v>3.6672000000000003E-2</v>
      </c>
      <c r="AP256" s="123">
        <v>3.6672000000000003E-2</v>
      </c>
      <c r="AQ256" s="123">
        <v>3.6672000000000003E-2</v>
      </c>
      <c r="AR256" s="123">
        <v>3.6672000000000003E-2</v>
      </c>
      <c r="AS256" s="123">
        <v>3.6672000000000003E-2</v>
      </c>
      <c r="AT256" s="123">
        <v>3.6672000000000003E-2</v>
      </c>
      <c r="AU256" s="123">
        <v>3.6672000000000003E-2</v>
      </c>
      <c r="AV256" s="123">
        <v>3.6672000000000003E-2</v>
      </c>
      <c r="AW256" s="123">
        <v>3.6672000000000003E-2</v>
      </c>
      <c r="AX256" s="123">
        <v>3.6672000000000003E-2</v>
      </c>
      <c r="AY256" s="123">
        <v>3.6672000000000003E-2</v>
      </c>
      <c r="AZ256" s="123">
        <v>3.6672000000000003E-2</v>
      </c>
      <c r="BA256" s="126"/>
      <c r="BB256" s="126"/>
      <c r="BC256" s="126"/>
      <c r="BD256" s="126"/>
      <c r="BE256" s="126"/>
      <c r="BF256" s="126"/>
      <c r="BG256" s="126"/>
      <c r="BH256" s="124">
        <v>0</v>
      </c>
      <c r="BI256" s="124">
        <v>0</v>
      </c>
      <c r="BJ256" s="124">
        <v>0</v>
      </c>
      <c r="BK256" s="124">
        <v>0</v>
      </c>
      <c r="BL256" s="124">
        <v>0</v>
      </c>
      <c r="BM256" s="124">
        <v>0</v>
      </c>
      <c r="BN256" s="124">
        <v>0</v>
      </c>
      <c r="BO256" s="124">
        <v>0</v>
      </c>
      <c r="BP256" s="124">
        <v>0</v>
      </c>
      <c r="BQ256" s="124">
        <v>0</v>
      </c>
      <c r="BR256" s="124">
        <v>0</v>
      </c>
      <c r="BS256" s="124">
        <v>0</v>
      </c>
      <c r="BT256" s="124">
        <v>0</v>
      </c>
      <c r="BU256" s="124">
        <v>0</v>
      </c>
      <c r="BV256" s="124">
        <v>0</v>
      </c>
      <c r="BW256" s="124">
        <v>0</v>
      </c>
      <c r="BX256" s="124">
        <v>0</v>
      </c>
      <c r="BY256" s="124">
        <v>0</v>
      </c>
      <c r="BZ256" s="126"/>
      <c r="CA256" s="126"/>
      <c r="CB256" s="126"/>
      <c r="CC256" s="126"/>
      <c r="CD256" s="126"/>
      <c r="CE256" s="126"/>
      <c r="CF256" s="126"/>
      <c r="CG256" s="123">
        <v>0.48093522</v>
      </c>
      <c r="CH256" s="123">
        <v>0.48093522</v>
      </c>
      <c r="CI256" s="123">
        <v>0.48093522</v>
      </c>
      <c r="CJ256" s="123">
        <v>0.48093522</v>
      </c>
      <c r="CK256" s="123">
        <v>0.48093522</v>
      </c>
      <c r="CL256" s="123">
        <v>0.48093522</v>
      </c>
      <c r="CM256" s="123">
        <v>0.48093522</v>
      </c>
      <c r="CN256" s="123">
        <v>0.48093522</v>
      </c>
      <c r="CO256" s="123">
        <v>0.48093522</v>
      </c>
      <c r="CP256" s="123">
        <v>0.48093522</v>
      </c>
      <c r="CQ256" s="123">
        <v>0.48093522</v>
      </c>
      <c r="CR256" s="123">
        <v>0.48093522</v>
      </c>
      <c r="CS256" s="123">
        <v>0.48093522</v>
      </c>
      <c r="CT256" s="123">
        <v>0.48093522</v>
      </c>
      <c r="CU256" s="123">
        <v>0.48093522</v>
      </c>
      <c r="CV256" s="123">
        <v>0.48093522</v>
      </c>
      <c r="CW256" s="123">
        <v>0.48093522</v>
      </c>
      <c r="CX256" s="123">
        <v>0.48093522</v>
      </c>
      <c r="CY256" s="126"/>
      <c r="CZ256" s="126"/>
      <c r="DA256" s="126"/>
      <c r="DB256" s="126"/>
      <c r="DC256" s="126"/>
      <c r="DD256" s="126"/>
      <c r="DE256" s="126"/>
      <c r="DF256" s="125">
        <v>45322</v>
      </c>
      <c r="DG256" s="125">
        <v>45322</v>
      </c>
      <c r="DH256" s="125">
        <v>45322</v>
      </c>
      <c r="DI256" s="125">
        <v>45322</v>
      </c>
      <c r="DJ256" s="125">
        <v>45322</v>
      </c>
      <c r="DK256" s="125">
        <v>45322</v>
      </c>
      <c r="DL256" s="125">
        <v>45322</v>
      </c>
      <c r="DM256" s="125">
        <v>45322</v>
      </c>
      <c r="DN256" s="125">
        <v>45322</v>
      </c>
      <c r="DO256" s="125">
        <v>45322</v>
      </c>
      <c r="DP256" s="125">
        <v>45322</v>
      </c>
      <c r="DQ256" s="125">
        <v>45322</v>
      </c>
      <c r="DR256" s="125">
        <v>45322</v>
      </c>
      <c r="DS256" s="125">
        <v>45322</v>
      </c>
      <c r="DT256" s="125">
        <v>45322</v>
      </c>
      <c r="DU256" s="125">
        <v>45322</v>
      </c>
      <c r="DV256" s="125">
        <v>45322</v>
      </c>
      <c r="DW256" s="125">
        <v>45322</v>
      </c>
      <c r="DX256" s="126"/>
      <c r="DY256" s="126"/>
      <c r="DZ256" s="126"/>
      <c r="EA256" s="126"/>
      <c r="EB256" s="126"/>
      <c r="EC256" s="126"/>
      <c r="ED256" s="126"/>
      <c r="EE256" s="126" t="s">
        <v>150</v>
      </c>
      <c r="EF256" s="126" t="s">
        <v>150</v>
      </c>
      <c r="EG256" s="126" t="s">
        <v>150</v>
      </c>
      <c r="EH256" s="126" t="s">
        <v>150</v>
      </c>
      <c r="EI256" s="126" t="s">
        <v>150</v>
      </c>
      <c r="EJ256" s="126" t="s">
        <v>150</v>
      </c>
      <c r="EK256" s="126" t="s">
        <v>150</v>
      </c>
      <c r="EL256" s="126" t="s">
        <v>150</v>
      </c>
      <c r="EM256" s="126" t="s">
        <v>150</v>
      </c>
      <c r="EN256" s="126" t="s">
        <v>150</v>
      </c>
      <c r="EO256" s="126" t="s">
        <v>150</v>
      </c>
      <c r="EP256" s="126" t="s">
        <v>150</v>
      </c>
      <c r="EQ256" s="126" t="s">
        <v>150</v>
      </c>
      <c r="ER256" s="126" t="s">
        <v>150</v>
      </c>
      <c r="ES256" s="126" t="s">
        <v>150</v>
      </c>
      <c r="ET256" s="126" t="s">
        <v>150</v>
      </c>
      <c r="EU256" s="126" t="s">
        <v>150</v>
      </c>
      <c r="EV256" s="126" t="s">
        <v>150</v>
      </c>
      <c r="EW256" s="126" t="s">
        <v>151</v>
      </c>
      <c r="EX256" s="126" t="s">
        <v>152</v>
      </c>
      <c r="EY256" s="123">
        <v>65.159015999999994</v>
      </c>
      <c r="EZ256" s="126"/>
      <c r="FA256" s="126"/>
      <c r="FB256" s="126"/>
      <c r="FC256" s="126"/>
      <c r="FD256" s="126"/>
      <c r="FE256" s="126"/>
      <c r="FF256" s="126"/>
      <c r="FG256" s="126"/>
      <c r="FH256" s="126"/>
      <c r="FI256" s="126" t="s">
        <v>144</v>
      </c>
      <c r="FJ256" s="126" t="s">
        <v>144</v>
      </c>
      <c r="FK256" s="126" t="s">
        <v>144</v>
      </c>
      <c r="FL256" s="126" t="s">
        <v>144</v>
      </c>
      <c r="FM256" s="126" t="s">
        <v>144</v>
      </c>
      <c r="FN256" s="126" t="s">
        <v>144</v>
      </c>
      <c r="FO256" s="126" t="s">
        <v>144</v>
      </c>
      <c r="FP256" s="126" t="s">
        <v>144</v>
      </c>
      <c r="FQ256" s="126" t="s">
        <v>144</v>
      </c>
      <c r="FR256" s="126" t="s">
        <v>144</v>
      </c>
      <c r="FS256" s="126" t="s">
        <v>144</v>
      </c>
      <c r="FT256" s="126" t="s">
        <v>144</v>
      </c>
      <c r="FU256" s="126" t="s">
        <v>144</v>
      </c>
      <c r="FV256" s="126" t="s">
        <v>144</v>
      </c>
      <c r="FW256" s="126" t="s">
        <v>144</v>
      </c>
      <c r="FX256" s="126" t="s">
        <v>144</v>
      </c>
      <c r="FY256" s="126" t="s">
        <v>144</v>
      </c>
      <c r="FZ256" s="126" t="s">
        <v>328</v>
      </c>
      <c r="GA256" s="126" t="s">
        <v>329</v>
      </c>
    </row>
    <row r="257" spans="1:183" ht="14.25" customHeight="1">
      <c r="A257" s="121">
        <v>255</v>
      </c>
      <c r="B257" s="121" t="s">
        <v>590</v>
      </c>
      <c r="C257" s="121"/>
      <c r="D257" s="121"/>
      <c r="E257" s="121"/>
      <c r="F257" s="121"/>
      <c r="G257" s="121"/>
      <c r="H257" s="122">
        <v>0</v>
      </c>
      <c r="I257" s="122">
        <v>0</v>
      </c>
      <c r="J257" s="122">
        <v>0</v>
      </c>
      <c r="K257" s="122">
        <v>0</v>
      </c>
      <c r="L257" s="122">
        <v>0</v>
      </c>
      <c r="M257" s="122">
        <v>0</v>
      </c>
      <c r="N257" s="122">
        <v>0</v>
      </c>
      <c r="O257" s="122">
        <v>0</v>
      </c>
      <c r="P257" s="122">
        <v>0</v>
      </c>
      <c r="Q257" s="122">
        <v>0</v>
      </c>
      <c r="R257" s="122">
        <v>0</v>
      </c>
      <c r="S257" s="122">
        <v>0</v>
      </c>
      <c r="T257" s="122">
        <v>0</v>
      </c>
      <c r="U257" s="122">
        <v>0</v>
      </c>
      <c r="V257" s="122">
        <v>0</v>
      </c>
      <c r="W257" s="122">
        <v>0</v>
      </c>
      <c r="X257" s="122">
        <v>0</v>
      </c>
      <c r="Y257" s="122">
        <v>0</v>
      </c>
      <c r="Z257" s="122">
        <v>0</v>
      </c>
      <c r="AA257" s="122">
        <v>0</v>
      </c>
      <c r="AB257" s="126"/>
      <c r="AC257" s="126"/>
      <c r="AD257" s="126"/>
      <c r="AE257" s="126"/>
      <c r="AF257" s="126"/>
      <c r="AG257" s="123">
        <v>0</v>
      </c>
      <c r="AH257" s="123">
        <v>0</v>
      </c>
      <c r="AI257" s="123">
        <v>0</v>
      </c>
      <c r="AJ257" s="123">
        <v>0</v>
      </c>
      <c r="AK257" s="123">
        <v>0</v>
      </c>
      <c r="AL257" s="123">
        <v>0</v>
      </c>
      <c r="AM257" s="123">
        <v>0</v>
      </c>
      <c r="AN257" s="123">
        <v>0</v>
      </c>
      <c r="AO257" s="123">
        <v>0</v>
      </c>
      <c r="AP257" s="123">
        <v>0</v>
      </c>
      <c r="AQ257" s="123">
        <v>0</v>
      </c>
      <c r="AR257" s="123">
        <v>0</v>
      </c>
      <c r="AS257" s="123">
        <v>0</v>
      </c>
      <c r="AT257" s="123">
        <v>0</v>
      </c>
      <c r="AU257" s="123">
        <v>0</v>
      </c>
      <c r="AV257" s="123">
        <v>0</v>
      </c>
      <c r="AW257" s="123">
        <v>0</v>
      </c>
      <c r="AX257" s="123">
        <v>0</v>
      </c>
      <c r="AY257" s="123">
        <v>0</v>
      </c>
      <c r="AZ257" s="123">
        <v>0</v>
      </c>
      <c r="BA257" s="126"/>
      <c r="BB257" s="126"/>
      <c r="BC257" s="126"/>
      <c r="BD257" s="126"/>
      <c r="BE257" s="126"/>
      <c r="BF257" s="124">
        <v>0</v>
      </c>
      <c r="BG257" s="124">
        <v>0</v>
      </c>
      <c r="BH257" s="124">
        <v>0</v>
      </c>
      <c r="BI257" s="124">
        <v>0</v>
      </c>
      <c r="BJ257" s="124">
        <v>0</v>
      </c>
      <c r="BK257" s="124">
        <v>0</v>
      </c>
      <c r="BL257" s="124">
        <v>0</v>
      </c>
      <c r="BM257" s="124">
        <v>0</v>
      </c>
      <c r="BN257" s="124">
        <v>0</v>
      </c>
      <c r="BO257" s="124">
        <v>0</v>
      </c>
      <c r="BP257" s="124">
        <v>0</v>
      </c>
      <c r="BQ257" s="124">
        <v>0</v>
      </c>
      <c r="BR257" s="124">
        <v>0</v>
      </c>
      <c r="BS257" s="124">
        <v>0</v>
      </c>
      <c r="BT257" s="124">
        <v>0</v>
      </c>
      <c r="BU257" s="124">
        <v>0</v>
      </c>
      <c r="BV257" s="124">
        <v>0</v>
      </c>
      <c r="BW257" s="124">
        <v>0</v>
      </c>
      <c r="BX257" s="124">
        <v>0</v>
      </c>
      <c r="BY257" s="124">
        <v>0</v>
      </c>
      <c r="BZ257" s="126"/>
      <c r="CA257" s="126"/>
      <c r="CB257" s="126"/>
      <c r="CC257" s="126"/>
      <c r="CD257" s="126"/>
      <c r="CE257" s="123">
        <v>0</v>
      </c>
      <c r="CF257" s="123">
        <v>0</v>
      </c>
      <c r="CG257" s="123">
        <v>0</v>
      </c>
      <c r="CH257" s="123">
        <v>0</v>
      </c>
      <c r="CI257" s="123">
        <v>0</v>
      </c>
      <c r="CJ257" s="123">
        <v>0</v>
      </c>
      <c r="CK257" s="123">
        <v>0</v>
      </c>
      <c r="CL257" s="123">
        <v>0</v>
      </c>
      <c r="CM257" s="123">
        <v>0</v>
      </c>
      <c r="CN257" s="123">
        <v>0</v>
      </c>
      <c r="CO257" s="123">
        <v>0</v>
      </c>
      <c r="CP257" s="123">
        <v>0</v>
      </c>
      <c r="CQ257" s="123">
        <v>0</v>
      </c>
      <c r="CR257" s="123">
        <v>0</v>
      </c>
      <c r="CS257" s="123">
        <v>0</v>
      </c>
      <c r="CT257" s="123">
        <v>0</v>
      </c>
      <c r="CU257" s="123">
        <v>0</v>
      </c>
      <c r="CV257" s="123">
        <v>0</v>
      </c>
      <c r="CW257" s="123">
        <v>0</v>
      </c>
      <c r="CX257" s="123">
        <v>0</v>
      </c>
      <c r="CY257" s="126"/>
      <c r="CZ257" s="126"/>
      <c r="DA257" s="126"/>
      <c r="DB257" s="126"/>
      <c r="DC257" s="126"/>
      <c r="DD257" s="125">
        <v>45382</v>
      </c>
      <c r="DE257" s="125">
        <v>45382</v>
      </c>
      <c r="DF257" s="125">
        <v>45382</v>
      </c>
      <c r="DG257" s="125">
        <v>45382</v>
      </c>
      <c r="DH257" s="125">
        <v>45382</v>
      </c>
      <c r="DI257" s="125">
        <v>45382</v>
      </c>
      <c r="DJ257" s="125">
        <v>45382</v>
      </c>
      <c r="DK257" s="125">
        <v>45382</v>
      </c>
      <c r="DL257" s="125">
        <v>45382</v>
      </c>
      <c r="DM257" s="125">
        <v>45382</v>
      </c>
      <c r="DN257" s="125">
        <v>45382</v>
      </c>
      <c r="DO257" s="125">
        <v>45382</v>
      </c>
      <c r="DP257" s="125">
        <v>45382</v>
      </c>
      <c r="DQ257" s="125">
        <v>45382</v>
      </c>
      <c r="DR257" s="125">
        <v>45382</v>
      </c>
      <c r="DS257" s="125">
        <v>45382</v>
      </c>
      <c r="DT257" s="125">
        <v>45382</v>
      </c>
      <c r="DU257" s="125">
        <v>45382</v>
      </c>
      <c r="DV257" s="125">
        <v>45382</v>
      </c>
      <c r="DW257" s="125">
        <v>45382</v>
      </c>
      <c r="DX257" s="126"/>
      <c r="DY257" s="126"/>
      <c r="DZ257" s="126"/>
      <c r="EA257" s="126"/>
      <c r="EB257" s="126"/>
      <c r="EC257" s="126" t="s">
        <v>150</v>
      </c>
      <c r="ED257" s="126" t="s">
        <v>150</v>
      </c>
      <c r="EE257" s="126" t="s">
        <v>150</v>
      </c>
      <c r="EF257" s="126" t="s">
        <v>150</v>
      </c>
      <c r="EG257" s="126" t="s">
        <v>150</v>
      </c>
      <c r="EH257" s="126" t="s">
        <v>150</v>
      </c>
      <c r="EI257" s="126" t="s">
        <v>150</v>
      </c>
      <c r="EJ257" s="126" t="s">
        <v>150</v>
      </c>
      <c r="EK257" s="126" t="s">
        <v>150</v>
      </c>
      <c r="EL257" s="126" t="s">
        <v>150</v>
      </c>
      <c r="EM257" s="126" t="s">
        <v>150</v>
      </c>
      <c r="EN257" s="126" t="s">
        <v>150</v>
      </c>
      <c r="EO257" s="126" t="s">
        <v>150</v>
      </c>
      <c r="EP257" s="126" t="s">
        <v>150</v>
      </c>
      <c r="EQ257" s="126" t="s">
        <v>150</v>
      </c>
      <c r="ER257" s="126" t="s">
        <v>150</v>
      </c>
      <c r="ES257" s="126" t="s">
        <v>150</v>
      </c>
      <c r="ET257" s="126" t="s">
        <v>150</v>
      </c>
      <c r="EU257" s="126" t="s">
        <v>150</v>
      </c>
      <c r="EV257" s="126" t="s">
        <v>150</v>
      </c>
      <c r="EW257" s="126" t="s">
        <v>151</v>
      </c>
      <c r="EX257" s="126" t="s">
        <v>152</v>
      </c>
      <c r="EY257" s="123">
        <v>5599.5591588500001</v>
      </c>
      <c r="EZ257" s="126" t="s">
        <v>178</v>
      </c>
      <c r="FA257" s="126"/>
      <c r="FB257" s="126"/>
      <c r="FC257" s="126"/>
      <c r="FD257" s="126"/>
      <c r="FE257" s="126"/>
      <c r="FF257" s="126" t="s">
        <v>157</v>
      </c>
      <c r="FG257" s="126" t="s">
        <v>157</v>
      </c>
      <c r="FH257" s="126" t="s">
        <v>157</v>
      </c>
      <c r="FI257" s="126" t="s">
        <v>157</v>
      </c>
      <c r="FJ257" s="126" t="s">
        <v>157</v>
      </c>
      <c r="FK257" s="126" t="s">
        <v>157</v>
      </c>
      <c r="FL257" s="126" t="s">
        <v>157</v>
      </c>
      <c r="FM257" s="126" t="s">
        <v>157</v>
      </c>
      <c r="FN257" s="126" t="s">
        <v>157</v>
      </c>
      <c r="FO257" s="126" t="s">
        <v>157</v>
      </c>
      <c r="FP257" s="126" t="s">
        <v>157</v>
      </c>
      <c r="FQ257" s="126" t="s">
        <v>157</v>
      </c>
      <c r="FR257" s="126" t="s">
        <v>157</v>
      </c>
      <c r="FS257" s="126" t="s">
        <v>157</v>
      </c>
      <c r="FT257" s="126" t="s">
        <v>157</v>
      </c>
      <c r="FU257" s="126" t="s">
        <v>157</v>
      </c>
      <c r="FV257" s="126" t="s">
        <v>157</v>
      </c>
      <c r="FW257" s="126" t="s">
        <v>157</v>
      </c>
      <c r="FX257" s="126" t="s">
        <v>157</v>
      </c>
      <c r="FY257" s="126" t="s">
        <v>157</v>
      </c>
      <c r="FZ257" s="126" t="s">
        <v>259</v>
      </c>
      <c r="GA257" s="126" t="s">
        <v>233</v>
      </c>
    </row>
    <row r="258" spans="1:183" ht="14.25" customHeight="1">
      <c r="A258" s="121">
        <v>256</v>
      </c>
      <c r="B258" s="121" t="s">
        <v>591</v>
      </c>
      <c r="C258" s="121"/>
      <c r="D258" s="121"/>
      <c r="E258" s="121"/>
      <c r="F258" s="121"/>
      <c r="G258" s="121"/>
      <c r="H258" s="122">
        <v>0</v>
      </c>
      <c r="I258" s="122">
        <v>0</v>
      </c>
      <c r="J258" s="122">
        <v>0</v>
      </c>
      <c r="K258" s="122">
        <v>0</v>
      </c>
      <c r="L258" s="122">
        <v>0</v>
      </c>
      <c r="M258" s="122">
        <v>0</v>
      </c>
      <c r="N258" s="122">
        <v>0</v>
      </c>
      <c r="O258" s="122">
        <v>0</v>
      </c>
      <c r="P258" s="122">
        <v>0</v>
      </c>
      <c r="Q258" s="122">
        <v>0</v>
      </c>
      <c r="R258" s="122">
        <v>0</v>
      </c>
      <c r="S258" s="122">
        <v>0</v>
      </c>
      <c r="T258" s="122">
        <v>0</v>
      </c>
      <c r="U258" s="122">
        <v>0</v>
      </c>
      <c r="V258" s="122">
        <v>0</v>
      </c>
      <c r="W258" s="122">
        <v>0</v>
      </c>
      <c r="X258" s="122">
        <v>0</v>
      </c>
      <c r="Y258" s="122">
        <v>0</v>
      </c>
      <c r="Z258" s="122">
        <v>0</v>
      </c>
      <c r="AA258" s="122">
        <v>0</v>
      </c>
      <c r="AB258" s="126"/>
      <c r="AC258" s="126"/>
      <c r="AD258" s="126"/>
      <c r="AE258" s="126"/>
      <c r="AF258" s="126"/>
      <c r="AG258" s="123">
        <v>0</v>
      </c>
      <c r="AH258" s="123">
        <v>0</v>
      </c>
      <c r="AI258" s="123">
        <v>0</v>
      </c>
      <c r="AJ258" s="123">
        <v>0</v>
      </c>
      <c r="AK258" s="123">
        <v>0</v>
      </c>
      <c r="AL258" s="123">
        <v>0</v>
      </c>
      <c r="AM258" s="123">
        <v>0</v>
      </c>
      <c r="AN258" s="123">
        <v>0</v>
      </c>
      <c r="AO258" s="123">
        <v>0</v>
      </c>
      <c r="AP258" s="123">
        <v>0</v>
      </c>
      <c r="AQ258" s="123">
        <v>0</v>
      </c>
      <c r="AR258" s="123">
        <v>0</v>
      </c>
      <c r="AS258" s="123">
        <v>0</v>
      </c>
      <c r="AT258" s="123">
        <v>0</v>
      </c>
      <c r="AU258" s="123">
        <v>0</v>
      </c>
      <c r="AV258" s="123">
        <v>0</v>
      </c>
      <c r="AW258" s="123">
        <v>0</v>
      </c>
      <c r="AX258" s="123">
        <v>0</v>
      </c>
      <c r="AY258" s="123">
        <v>0</v>
      </c>
      <c r="AZ258" s="123">
        <v>0</v>
      </c>
      <c r="BA258" s="126"/>
      <c r="BB258" s="126"/>
      <c r="BC258" s="126"/>
      <c r="BD258" s="126"/>
      <c r="BE258" s="126"/>
      <c r="BF258" s="124">
        <v>0</v>
      </c>
      <c r="BG258" s="124">
        <v>0</v>
      </c>
      <c r="BH258" s="124">
        <v>0</v>
      </c>
      <c r="BI258" s="124">
        <v>0</v>
      </c>
      <c r="BJ258" s="124">
        <v>0</v>
      </c>
      <c r="BK258" s="124">
        <v>0</v>
      </c>
      <c r="BL258" s="124">
        <v>0</v>
      </c>
      <c r="BM258" s="124">
        <v>0</v>
      </c>
      <c r="BN258" s="124">
        <v>0</v>
      </c>
      <c r="BO258" s="124">
        <v>0</v>
      </c>
      <c r="BP258" s="124">
        <v>0</v>
      </c>
      <c r="BQ258" s="124">
        <v>0</v>
      </c>
      <c r="BR258" s="124">
        <v>0</v>
      </c>
      <c r="BS258" s="124">
        <v>0</v>
      </c>
      <c r="BT258" s="124">
        <v>0</v>
      </c>
      <c r="BU258" s="124">
        <v>0</v>
      </c>
      <c r="BV258" s="124">
        <v>0</v>
      </c>
      <c r="BW258" s="124">
        <v>0</v>
      </c>
      <c r="BX258" s="124">
        <v>0</v>
      </c>
      <c r="BY258" s="124">
        <v>0</v>
      </c>
      <c r="BZ258" s="126"/>
      <c r="CA258" s="126"/>
      <c r="CB258" s="126"/>
      <c r="CC258" s="126"/>
      <c r="CD258" s="126"/>
      <c r="CE258" s="123">
        <v>0</v>
      </c>
      <c r="CF258" s="123">
        <v>0</v>
      </c>
      <c r="CG258" s="123">
        <v>0</v>
      </c>
      <c r="CH258" s="123">
        <v>0</v>
      </c>
      <c r="CI258" s="123">
        <v>0</v>
      </c>
      <c r="CJ258" s="123">
        <v>0</v>
      </c>
      <c r="CK258" s="123">
        <v>0</v>
      </c>
      <c r="CL258" s="123">
        <v>0</v>
      </c>
      <c r="CM258" s="123">
        <v>0</v>
      </c>
      <c r="CN258" s="123">
        <v>0</v>
      </c>
      <c r="CO258" s="123">
        <v>0</v>
      </c>
      <c r="CP258" s="123">
        <v>0</v>
      </c>
      <c r="CQ258" s="123">
        <v>0</v>
      </c>
      <c r="CR258" s="123">
        <v>0</v>
      </c>
      <c r="CS258" s="123">
        <v>0</v>
      </c>
      <c r="CT258" s="123">
        <v>0</v>
      </c>
      <c r="CU258" s="123">
        <v>0</v>
      </c>
      <c r="CV258" s="123">
        <v>0</v>
      </c>
      <c r="CW258" s="123">
        <v>0</v>
      </c>
      <c r="CX258" s="123">
        <v>0</v>
      </c>
      <c r="CY258" s="126"/>
      <c r="CZ258" s="126"/>
      <c r="DA258" s="126"/>
      <c r="DB258" s="126"/>
      <c r="DC258" s="126"/>
      <c r="DD258" s="125">
        <v>45382</v>
      </c>
      <c r="DE258" s="125">
        <v>45382</v>
      </c>
      <c r="DF258" s="125">
        <v>45382</v>
      </c>
      <c r="DG258" s="125">
        <v>45382</v>
      </c>
      <c r="DH258" s="125">
        <v>45382</v>
      </c>
      <c r="DI258" s="125">
        <v>45382</v>
      </c>
      <c r="DJ258" s="125">
        <v>45382</v>
      </c>
      <c r="DK258" s="125">
        <v>45382</v>
      </c>
      <c r="DL258" s="125">
        <v>45382</v>
      </c>
      <c r="DM258" s="125">
        <v>45382</v>
      </c>
      <c r="DN258" s="125">
        <v>45382</v>
      </c>
      <c r="DO258" s="125">
        <v>45382</v>
      </c>
      <c r="DP258" s="125">
        <v>45382</v>
      </c>
      <c r="DQ258" s="125">
        <v>45382</v>
      </c>
      <c r="DR258" s="125">
        <v>45382</v>
      </c>
      <c r="DS258" s="125">
        <v>45382</v>
      </c>
      <c r="DT258" s="125">
        <v>45382</v>
      </c>
      <c r="DU258" s="125">
        <v>45382</v>
      </c>
      <c r="DV258" s="125">
        <v>45382</v>
      </c>
      <c r="DW258" s="125">
        <v>45382</v>
      </c>
      <c r="DX258" s="126"/>
      <c r="DY258" s="126"/>
      <c r="DZ258" s="126"/>
      <c r="EA258" s="126"/>
      <c r="EB258" s="126"/>
      <c r="EC258" s="126" t="s">
        <v>150</v>
      </c>
      <c r="ED258" s="126" t="s">
        <v>150</v>
      </c>
      <c r="EE258" s="126" t="s">
        <v>150</v>
      </c>
      <c r="EF258" s="126" t="s">
        <v>150</v>
      </c>
      <c r="EG258" s="126" t="s">
        <v>150</v>
      </c>
      <c r="EH258" s="126" t="s">
        <v>150</v>
      </c>
      <c r="EI258" s="126" t="s">
        <v>150</v>
      </c>
      <c r="EJ258" s="126" t="s">
        <v>150</v>
      </c>
      <c r="EK258" s="126" t="s">
        <v>150</v>
      </c>
      <c r="EL258" s="126" t="s">
        <v>150</v>
      </c>
      <c r="EM258" s="126" t="s">
        <v>150</v>
      </c>
      <c r="EN258" s="126" t="s">
        <v>150</v>
      </c>
      <c r="EO258" s="126" t="s">
        <v>150</v>
      </c>
      <c r="EP258" s="126" t="s">
        <v>150</v>
      </c>
      <c r="EQ258" s="126" t="s">
        <v>150</v>
      </c>
      <c r="ER258" s="126" t="s">
        <v>150</v>
      </c>
      <c r="ES258" s="126" t="s">
        <v>150</v>
      </c>
      <c r="ET258" s="126" t="s">
        <v>150</v>
      </c>
      <c r="EU258" s="126" t="s">
        <v>150</v>
      </c>
      <c r="EV258" s="126" t="s">
        <v>150</v>
      </c>
      <c r="EW258" s="126" t="s">
        <v>151</v>
      </c>
      <c r="EX258" s="126" t="s">
        <v>173</v>
      </c>
      <c r="EY258" s="123">
        <v>64395.223586220003</v>
      </c>
      <c r="EZ258" s="126" t="s">
        <v>178</v>
      </c>
      <c r="FA258" s="126"/>
      <c r="FB258" s="126"/>
      <c r="FC258" s="126"/>
      <c r="FD258" s="126"/>
      <c r="FE258" s="126"/>
      <c r="FF258" s="126" t="s">
        <v>144</v>
      </c>
      <c r="FG258" s="126" t="s">
        <v>144</v>
      </c>
      <c r="FH258" s="126" t="s">
        <v>144</v>
      </c>
      <c r="FI258" s="126" t="s">
        <v>144</v>
      </c>
      <c r="FJ258" s="126" t="s">
        <v>144</v>
      </c>
      <c r="FK258" s="126" t="s">
        <v>144</v>
      </c>
      <c r="FL258" s="126" t="s">
        <v>144</v>
      </c>
      <c r="FM258" s="126" t="s">
        <v>144</v>
      </c>
      <c r="FN258" s="126" t="s">
        <v>144</v>
      </c>
      <c r="FO258" s="126" t="s">
        <v>144</v>
      </c>
      <c r="FP258" s="126" t="s">
        <v>144</v>
      </c>
      <c r="FQ258" s="126" t="s">
        <v>144</v>
      </c>
      <c r="FR258" s="126" t="s">
        <v>144</v>
      </c>
      <c r="FS258" s="126" t="s">
        <v>144</v>
      </c>
      <c r="FT258" s="126" t="s">
        <v>144</v>
      </c>
      <c r="FU258" s="126" t="s">
        <v>144</v>
      </c>
      <c r="FV258" s="126" t="s">
        <v>144</v>
      </c>
      <c r="FW258" s="126" t="s">
        <v>144</v>
      </c>
      <c r="FX258" s="126" t="s">
        <v>144</v>
      </c>
      <c r="FY258" s="126" t="s">
        <v>144</v>
      </c>
      <c r="FZ258" s="126" t="s">
        <v>225</v>
      </c>
      <c r="GA258" s="126" t="s">
        <v>226</v>
      </c>
    </row>
    <row r="259" spans="1:183" ht="14.25" customHeight="1">
      <c r="A259" s="121">
        <v>257</v>
      </c>
      <c r="B259" s="121" t="s">
        <v>592</v>
      </c>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2">
        <v>0</v>
      </c>
      <c r="Z259" s="122">
        <v>0</v>
      </c>
      <c r="AA259" s="122">
        <v>0</v>
      </c>
      <c r="AB259" s="126"/>
      <c r="AC259" s="126"/>
      <c r="AD259" s="126"/>
      <c r="AE259" s="126"/>
      <c r="AF259" s="126"/>
      <c r="AG259" s="126"/>
      <c r="AH259" s="126"/>
      <c r="AI259" s="126"/>
      <c r="AJ259" s="126"/>
      <c r="AK259" s="126"/>
      <c r="AL259" s="126"/>
      <c r="AM259" s="126"/>
      <c r="AN259" s="126"/>
      <c r="AO259" s="126"/>
      <c r="AP259" s="126"/>
      <c r="AQ259" s="126"/>
      <c r="AR259" s="126"/>
      <c r="AS259" s="126"/>
      <c r="AT259" s="126"/>
      <c r="AU259" s="126"/>
      <c r="AV259" s="126"/>
      <c r="AW259" s="126"/>
      <c r="AX259" s="123">
        <v>0</v>
      </c>
      <c r="AY259" s="123">
        <v>0</v>
      </c>
      <c r="AZ259" s="123">
        <v>0</v>
      </c>
      <c r="BA259" s="126"/>
      <c r="BB259" s="126"/>
      <c r="BC259" s="126"/>
      <c r="BD259" s="126"/>
      <c r="BE259" s="126"/>
      <c r="BF259" s="126"/>
      <c r="BG259" s="126"/>
      <c r="BH259" s="126"/>
      <c r="BI259" s="126"/>
      <c r="BJ259" s="126"/>
      <c r="BK259" s="126"/>
      <c r="BL259" s="126"/>
      <c r="BM259" s="126"/>
      <c r="BN259" s="126"/>
      <c r="BO259" s="126"/>
      <c r="BP259" s="126"/>
      <c r="BQ259" s="126"/>
      <c r="BR259" s="126"/>
      <c r="BS259" s="126"/>
      <c r="BT259" s="126"/>
      <c r="BU259" s="126"/>
      <c r="BV259" s="126"/>
      <c r="BW259" s="124">
        <v>0</v>
      </c>
      <c r="BX259" s="124">
        <v>0</v>
      </c>
      <c r="BY259" s="124">
        <v>0</v>
      </c>
      <c r="BZ259" s="126"/>
      <c r="CA259" s="126"/>
      <c r="CB259" s="126"/>
      <c r="CC259" s="126"/>
      <c r="CD259" s="126"/>
      <c r="CE259" s="126"/>
      <c r="CF259" s="126"/>
      <c r="CG259" s="126"/>
      <c r="CH259" s="126"/>
      <c r="CI259" s="126"/>
      <c r="CJ259" s="126"/>
      <c r="CK259" s="126"/>
      <c r="CL259" s="126"/>
      <c r="CM259" s="126"/>
      <c r="CN259" s="126"/>
      <c r="CO259" s="126"/>
      <c r="CP259" s="126"/>
      <c r="CQ259" s="126"/>
      <c r="CR259" s="126"/>
      <c r="CS259" s="126"/>
      <c r="CT259" s="126"/>
      <c r="CU259" s="126"/>
      <c r="CV259" s="123">
        <v>0</v>
      </c>
      <c r="CW259" s="123">
        <v>0</v>
      </c>
      <c r="CX259" s="123">
        <v>0</v>
      </c>
      <c r="CY259" s="126"/>
      <c r="CZ259" s="126"/>
      <c r="DA259" s="126"/>
      <c r="DB259" s="126"/>
      <c r="DC259" s="126"/>
      <c r="DD259" s="126"/>
      <c r="DE259" s="126"/>
      <c r="DF259" s="126"/>
      <c r="DG259" s="126"/>
      <c r="DH259" s="126"/>
      <c r="DI259" s="126"/>
      <c r="DJ259" s="126"/>
      <c r="DK259" s="126"/>
      <c r="DL259" s="126"/>
      <c r="DM259" s="126"/>
      <c r="DN259" s="126"/>
      <c r="DO259" s="126"/>
      <c r="DP259" s="126"/>
      <c r="DQ259" s="126"/>
      <c r="DR259" s="126"/>
      <c r="DS259" s="126"/>
      <c r="DT259" s="126"/>
      <c r="DU259" s="125">
        <v>44865</v>
      </c>
      <c r="DV259" s="125">
        <v>44865</v>
      </c>
      <c r="DW259" s="125">
        <v>44865</v>
      </c>
      <c r="DX259" s="126"/>
      <c r="DY259" s="126"/>
      <c r="DZ259" s="126"/>
      <c r="EA259" s="126"/>
      <c r="EB259" s="126"/>
      <c r="EC259" s="126"/>
      <c r="ED259" s="126"/>
      <c r="EE259" s="126"/>
      <c r="EF259" s="126"/>
      <c r="EG259" s="126"/>
      <c r="EH259" s="126"/>
      <c r="EI259" s="126"/>
      <c r="EJ259" s="126"/>
      <c r="EK259" s="126"/>
      <c r="EL259" s="126"/>
      <c r="EM259" s="126"/>
      <c r="EN259" s="126"/>
      <c r="EO259" s="126"/>
      <c r="EP259" s="126"/>
      <c r="EQ259" s="126"/>
      <c r="ER259" s="126"/>
      <c r="ES259" s="126"/>
      <c r="ET259" s="126" t="s">
        <v>150</v>
      </c>
      <c r="EU259" s="126" t="s">
        <v>150</v>
      </c>
      <c r="EV259" s="126" t="s">
        <v>150</v>
      </c>
      <c r="EW259" s="126" t="s">
        <v>151</v>
      </c>
      <c r="EX259" s="126" t="s">
        <v>173</v>
      </c>
      <c r="EY259" s="123">
        <v>41165.923120300002</v>
      </c>
      <c r="EZ259" s="126" t="s">
        <v>178</v>
      </c>
      <c r="FA259" s="126"/>
      <c r="FB259" s="126"/>
      <c r="FC259" s="126"/>
      <c r="FD259" s="126"/>
      <c r="FE259" s="126"/>
      <c r="FF259" s="126"/>
      <c r="FG259" s="126"/>
      <c r="FH259" s="126"/>
      <c r="FI259" s="126"/>
      <c r="FJ259" s="126"/>
      <c r="FK259" s="126"/>
      <c r="FL259" s="126"/>
      <c r="FM259" s="126"/>
      <c r="FN259" s="126"/>
      <c r="FO259" s="126"/>
      <c r="FP259" s="126"/>
      <c r="FQ259" s="126"/>
      <c r="FR259" s="126"/>
      <c r="FS259" s="126"/>
      <c r="FT259" s="126"/>
      <c r="FU259" s="126"/>
      <c r="FV259" s="126"/>
      <c r="FW259" s="126" t="s">
        <v>196</v>
      </c>
      <c r="FX259" s="126" t="s">
        <v>196</v>
      </c>
      <c r="FY259" s="126" t="s">
        <v>196</v>
      </c>
      <c r="FZ259" s="126" t="s">
        <v>214</v>
      </c>
      <c r="GA259" s="126" t="s">
        <v>163</v>
      </c>
    </row>
    <row r="260" spans="1:183" ht="14.25" customHeight="1">
      <c r="A260" s="121">
        <v>258</v>
      </c>
      <c r="B260" s="121" t="s">
        <v>593</v>
      </c>
      <c r="C260" s="121"/>
      <c r="D260" s="121"/>
      <c r="E260" s="121"/>
      <c r="F260" s="121"/>
      <c r="G260" s="121"/>
      <c r="H260" s="121"/>
      <c r="I260" s="121"/>
      <c r="J260" s="122">
        <v>3.9999999999999998E-6</v>
      </c>
      <c r="K260" s="122">
        <v>3.9999999999999998E-6</v>
      </c>
      <c r="L260" s="122">
        <v>3.9999999999999998E-6</v>
      </c>
      <c r="M260" s="122">
        <v>3.9999999999999998E-6</v>
      </c>
      <c r="N260" s="122">
        <v>3.9999999999999998E-6</v>
      </c>
      <c r="O260" s="122">
        <v>3.9999999999999998E-6</v>
      </c>
      <c r="P260" s="122">
        <v>3.9999999999999998E-6</v>
      </c>
      <c r="Q260" s="122">
        <v>3.9999999999999998E-6</v>
      </c>
      <c r="R260" s="122">
        <v>3.9999999999999998E-6</v>
      </c>
      <c r="S260" s="122">
        <v>3.9999999999999998E-6</v>
      </c>
      <c r="T260" s="122">
        <v>3.9999999999999998E-6</v>
      </c>
      <c r="U260" s="122">
        <v>3.9999999999999998E-6</v>
      </c>
      <c r="V260" s="122">
        <v>3.9999999999999998E-6</v>
      </c>
      <c r="W260" s="122">
        <v>3.9999999999999998E-6</v>
      </c>
      <c r="X260" s="122">
        <v>3.9999999999999998E-6</v>
      </c>
      <c r="Y260" s="122">
        <v>3.9999999999999998E-6</v>
      </c>
      <c r="Z260" s="122">
        <v>3.9999999999999998E-6</v>
      </c>
      <c r="AA260" s="122">
        <v>3.9999999999999998E-6</v>
      </c>
      <c r="AB260" s="126"/>
      <c r="AC260" s="126"/>
      <c r="AD260" s="126"/>
      <c r="AE260" s="126"/>
      <c r="AF260" s="126"/>
      <c r="AG260" s="126"/>
      <c r="AH260" s="126"/>
      <c r="AI260" s="123">
        <v>3.0999999999999999E-3</v>
      </c>
      <c r="AJ260" s="123">
        <v>3.0999999999999999E-3</v>
      </c>
      <c r="AK260" s="123">
        <v>3.0999999999999999E-3</v>
      </c>
      <c r="AL260" s="123">
        <v>3.0999999999999999E-3</v>
      </c>
      <c r="AM260" s="123">
        <v>3.0999999999999999E-3</v>
      </c>
      <c r="AN260" s="123">
        <v>3.0999999999999999E-3</v>
      </c>
      <c r="AO260" s="123">
        <v>3.0999999999999999E-3</v>
      </c>
      <c r="AP260" s="123">
        <v>3.0999999999999999E-3</v>
      </c>
      <c r="AQ260" s="123">
        <v>3.0999999999999999E-3</v>
      </c>
      <c r="AR260" s="123">
        <v>3.0999999999999999E-3</v>
      </c>
      <c r="AS260" s="123">
        <v>3.0999999999999999E-3</v>
      </c>
      <c r="AT260" s="123">
        <v>3.0999999999999999E-3</v>
      </c>
      <c r="AU260" s="123">
        <v>3.0999999999999999E-3</v>
      </c>
      <c r="AV260" s="123">
        <v>3.0999999999999999E-3</v>
      </c>
      <c r="AW260" s="123">
        <v>3.0999999999999999E-3</v>
      </c>
      <c r="AX260" s="123">
        <v>3.0999999999999999E-3</v>
      </c>
      <c r="AY260" s="123">
        <v>3.0999999999999999E-3</v>
      </c>
      <c r="AZ260" s="123">
        <v>3.0999999999999999E-3</v>
      </c>
      <c r="BA260" s="126"/>
      <c r="BB260" s="126"/>
      <c r="BC260" s="126"/>
      <c r="BD260" s="126"/>
      <c r="BE260" s="126"/>
      <c r="BF260" s="126"/>
      <c r="BG260" s="126"/>
      <c r="BH260" s="124">
        <v>0</v>
      </c>
      <c r="BI260" s="124">
        <v>0</v>
      </c>
      <c r="BJ260" s="124">
        <v>0</v>
      </c>
      <c r="BK260" s="124">
        <v>0</v>
      </c>
      <c r="BL260" s="124">
        <v>0</v>
      </c>
      <c r="BM260" s="124">
        <v>0</v>
      </c>
      <c r="BN260" s="124">
        <v>0</v>
      </c>
      <c r="BO260" s="124">
        <v>0</v>
      </c>
      <c r="BP260" s="124">
        <v>0</v>
      </c>
      <c r="BQ260" s="124">
        <v>0</v>
      </c>
      <c r="BR260" s="124">
        <v>0</v>
      </c>
      <c r="BS260" s="124">
        <v>0</v>
      </c>
      <c r="BT260" s="124">
        <v>0</v>
      </c>
      <c r="BU260" s="124">
        <v>0</v>
      </c>
      <c r="BV260" s="124">
        <v>0</v>
      </c>
      <c r="BW260" s="124">
        <v>0</v>
      </c>
      <c r="BX260" s="124">
        <v>0</v>
      </c>
      <c r="BY260" s="124">
        <v>0</v>
      </c>
      <c r="BZ260" s="126"/>
      <c r="CA260" s="126"/>
      <c r="CB260" s="126"/>
      <c r="CC260" s="126"/>
      <c r="CD260" s="126"/>
      <c r="CE260" s="126"/>
      <c r="CF260" s="126"/>
      <c r="CG260" s="123">
        <v>4.0654969999999999E-2</v>
      </c>
      <c r="CH260" s="123">
        <v>4.0654969999999999E-2</v>
      </c>
      <c r="CI260" s="123">
        <v>4.0654969999999999E-2</v>
      </c>
      <c r="CJ260" s="123">
        <v>4.0654969999999999E-2</v>
      </c>
      <c r="CK260" s="123">
        <v>4.0654969999999999E-2</v>
      </c>
      <c r="CL260" s="123">
        <v>4.0654969999999999E-2</v>
      </c>
      <c r="CM260" s="123">
        <v>4.0654969999999999E-2</v>
      </c>
      <c r="CN260" s="123">
        <v>4.0654969999999999E-2</v>
      </c>
      <c r="CO260" s="123">
        <v>4.0654969999999999E-2</v>
      </c>
      <c r="CP260" s="123">
        <v>4.0654969999999999E-2</v>
      </c>
      <c r="CQ260" s="123">
        <v>4.0654969999999999E-2</v>
      </c>
      <c r="CR260" s="123">
        <v>4.0654969999999999E-2</v>
      </c>
      <c r="CS260" s="123">
        <v>4.0654969999999999E-2</v>
      </c>
      <c r="CT260" s="123">
        <v>4.0654969999999999E-2</v>
      </c>
      <c r="CU260" s="123">
        <v>4.0654969999999999E-2</v>
      </c>
      <c r="CV260" s="123">
        <v>4.0654969999999999E-2</v>
      </c>
      <c r="CW260" s="123">
        <v>4.0654969999999999E-2</v>
      </c>
      <c r="CX260" s="123">
        <v>4.0654969999999999E-2</v>
      </c>
      <c r="CY260" s="126"/>
      <c r="CZ260" s="126"/>
      <c r="DA260" s="126"/>
      <c r="DB260" s="126"/>
      <c r="DC260" s="126"/>
      <c r="DD260" s="126"/>
      <c r="DE260" s="126"/>
      <c r="DF260" s="125">
        <v>45322</v>
      </c>
      <c r="DG260" s="125">
        <v>45322</v>
      </c>
      <c r="DH260" s="125">
        <v>45322</v>
      </c>
      <c r="DI260" s="125">
        <v>45322</v>
      </c>
      <c r="DJ260" s="125">
        <v>45322</v>
      </c>
      <c r="DK260" s="125">
        <v>45322</v>
      </c>
      <c r="DL260" s="125">
        <v>45322</v>
      </c>
      <c r="DM260" s="125">
        <v>45322</v>
      </c>
      <c r="DN260" s="125">
        <v>45322</v>
      </c>
      <c r="DO260" s="125">
        <v>45322</v>
      </c>
      <c r="DP260" s="125">
        <v>45322</v>
      </c>
      <c r="DQ260" s="125">
        <v>45322</v>
      </c>
      <c r="DR260" s="125">
        <v>45322</v>
      </c>
      <c r="DS260" s="125">
        <v>45322</v>
      </c>
      <c r="DT260" s="125">
        <v>45322</v>
      </c>
      <c r="DU260" s="125">
        <v>45322</v>
      </c>
      <c r="DV260" s="125">
        <v>45322</v>
      </c>
      <c r="DW260" s="125">
        <v>45322</v>
      </c>
      <c r="DX260" s="126"/>
      <c r="DY260" s="126"/>
      <c r="DZ260" s="126"/>
      <c r="EA260" s="126"/>
      <c r="EB260" s="126"/>
      <c r="EC260" s="126"/>
      <c r="ED260" s="126"/>
      <c r="EE260" s="126" t="s">
        <v>150</v>
      </c>
      <c r="EF260" s="126" t="s">
        <v>150</v>
      </c>
      <c r="EG260" s="126" t="s">
        <v>150</v>
      </c>
      <c r="EH260" s="126" t="s">
        <v>150</v>
      </c>
      <c r="EI260" s="126" t="s">
        <v>150</v>
      </c>
      <c r="EJ260" s="126" t="s">
        <v>150</v>
      </c>
      <c r="EK260" s="126" t="s">
        <v>150</v>
      </c>
      <c r="EL260" s="126" t="s">
        <v>150</v>
      </c>
      <c r="EM260" s="126" t="s">
        <v>150</v>
      </c>
      <c r="EN260" s="126" t="s">
        <v>150</v>
      </c>
      <c r="EO260" s="126" t="s">
        <v>150</v>
      </c>
      <c r="EP260" s="126" t="s">
        <v>150</v>
      </c>
      <c r="EQ260" s="126" t="s">
        <v>150</v>
      </c>
      <c r="ER260" s="126" t="s">
        <v>150</v>
      </c>
      <c r="ES260" s="126" t="s">
        <v>150</v>
      </c>
      <c r="ET260" s="126" t="s">
        <v>150</v>
      </c>
      <c r="EU260" s="126" t="s">
        <v>150</v>
      </c>
      <c r="EV260" s="126" t="s">
        <v>150</v>
      </c>
      <c r="EW260" s="126" t="s">
        <v>151</v>
      </c>
      <c r="EX260" s="126" t="s">
        <v>173</v>
      </c>
      <c r="EY260" s="123">
        <v>25207.141343619998</v>
      </c>
      <c r="EZ260" s="126" t="s">
        <v>165</v>
      </c>
      <c r="FA260" s="126"/>
      <c r="FB260" s="126"/>
      <c r="FC260" s="126"/>
      <c r="FD260" s="126"/>
      <c r="FE260" s="126"/>
      <c r="FF260" s="126"/>
      <c r="FG260" s="126"/>
      <c r="FH260" s="126" t="s">
        <v>144</v>
      </c>
      <c r="FI260" s="126" t="s">
        <v>144</v>
      </c>
      <c r="FJ260" s="126" t="s">
        <v>144</v>
      </c>
      <c r="FK260" s="126" t="s">
        <v>144</v>
      </c>
      <c r="FL260" s="126" t="s">
        <v>144</v>
      </c>
      <c r="FM260" s="126" t="s">
        <v>144</v>
      </c>
      <c r="FN260" s="126" t="s">
        <v>144</v>
      </c>
      <c r="FO260" s="126" t="s">
        <v>144</v>
      </c>
      <c r="FP260" s="126" t="s">
        <v>144</v>
      </c>
      <c r="FQ260" s="126" t="s">
        <v>144</v>
      </c>
      <c r="FR260" s="126" t="s">
        <v>144</v>
      </c>
      <c r="FS260" s="126" t="s">
        <v>144</v>
      </c>
      <c r="FT260" s="126" t="s">
        <v>144</v>
      </c>
      <c r="FU260" s="126" t="s">
        <v>144</v>
      </c>
      <c r="FV260" s="126" t="s">
        <v>144</v>
      </c>
      <c r="FW260" s="126" t="s">
        <v>144</v>
      </c>
      <c r="FX260" s="126" t="s">
        <v>144</v>
      </c>
      <c r="FY260" s="126" t="s">
        <v>144</v>
      </c>
      <c r="FZ260" s="126" t="s">
        <v>594</v>
      </c>
      <c r="GA260" s="126" t="s">
        <v>163</v>
      </c>
    </row>
    <row r="261" spans="1:183" ht="14.25" customHeight="1">
      <c r="A261" s="121">
        <v>259</v>
      </c>
      <c r="B261" s="121" t="s">
        <v>383</v>
      </c>
      <c r="C261" s="121"/>
      <c r="D261" s="122">
        <v>9.0000000000000006E-5</v>
      </c>
      <c r="E261" s="122">
        <v>9.0000000000000006E-5</v>
      </c>
      <c r="F261" s="122">
        <v>9.0000000000000006E-5</v>
      </c>
      <c r="G261" s="122">
        <v>9.0000000000000006E-5</v>
      </c>
      <c r="H261" s="122">
        <v>9.0000000000000006E-5</v>
      </c>
      <c r="I261" s="122">
        <v>9.0000000000000006E-5</v>
      </c>
      <c r="J261" s="122">
        <v>9.0000000000000006E-5</v>
      </c>
      <c r="K261" s="122">
        <v>9.0000000000000006E-5</v>
      </c>
      <c r="L261" s="122">
        <v>9.0000000000000006E-5</v>
      </c>
      <c r="M261" s="122">
        <v>9.0000000000000006E-5</v>
      </c>
      <c r="N261" s="122">
        <v>9.0000000000000006E-5</v>
      </c>
      <c r="O261" s="122">
        <v>9.0000000000000006E-5</v>
      </c>
      <c r="P261" s="122">
        <v>9.0000000000000006E-5</v>
      </c>
      <c r="Q261" s="122">
        <v>9.0000000000000006E-5</v>
      </c>
      <c r="R261" s="122">
        <v>9.0000000000000006E-5</v>
      </c>
      <c r="S261" s="122">
        <v>9.0000000000000006E-5</v>
      </c>
      <c r="T261" s="122">
        <v>9.0000000000000006E-5</v>
      </c>
      <c r="U261" s="122">
        <v>9.0000000000000006E-5</v>
      </c>
      <c r="V261" s="122">
        <v>9.0000000000000006E-5</v>
      </c>
      <c r="W261" s="122">
        <v>9.0000000000000006E-5</v>
      </c>
      <c r="X261" s="122">
        <v>9.0000000000000006E-5</v>
      </c>
      <c r="Y261" s="122">
        <v>9.0000000000000006E-5</v>
      </c>
      <c r="Z261" s="122">
        <v>1.13E-4</v>
      </c>
      <c r="AA261" s="122">
        <v>1.13E-4</v>
      </c>
      <c r="AB261" s="126"/>
      <c r="AC261" s="123">
        <v>6.5341999999999997E-2</v>
      </c>
      <c r="AD261" s="123">
        <v>6.5341999999999997E-2</v>
      </c>
      <c r="AE261" s="123">
        <v>6.5341999999999997E-2</v>
      </c>
      <c r="AF261" s="123">
        <v>6.5341999999999997E-2</v>
      </c>
      <c r="AG261" s="123">
        <v>6.5341999999999997E-2</v>
      </c>
      <c r="AH261" s="123">
        <v>6.5341999999999997E-2</v>
      </c>
      <c r="AI261" s="123">
        <v>6.5341999999999997E-2</v>
      </c>
      <c r="AJ261" s="123">
        <v>6.5341999999999997E-2</v>
      </c>
      <c r="AK261" s="123">
        <v>6.5341999999999997E-2</v>
      </c>
      <c r="AL261" s="123">
        <v>6.5341999999999997E-2</v>
      </c>
      <c r="AM261" s="123">
        <v>6.5341999999999997E-2</v>
      </c>
      <c r="AN261" s="123">
        <v>6.5341999999999997E-2</v>
      </c>
      <c r="AO261" s="123">
        <v>6.5341999999999997E-2</v>
      </c>
      <c r="AP261" s="123">
        <v>6.5341999999999997E-2</v>
      </c>
      <c r="AQ261" s="123">
        <v>6.5341999999999997E-2</v>
      </c>
      <c r="AR261" s="123">
        <v>6.5341999999999997E-2</v>
      </c>
      <c r="AS261" s="123">
        <v>6.5341999999999997E-2</v>
      </c>
      <c r="AT261" s="123">
        <v>6.5341999999999997E-2</v>
      </c>
      <c r="AU261" s="123">
        <v>6.5341999999999997E-2</v>
      </c>
      <c r="AV261" s="123">
        <v>6.5341999999999997E-2</v>
      </c>
      <c r="AW261" s="123">
        <v>6.5341999999999997E-2</v>
      </c>
      <c r="AX261" s="123">
        <v>6.5341999999999997E-2</v>
      </c>
      <c r="AY261" s="123">
        <v>8.2004999999999995E-2</v>
      </c>
      <c r="AZ261" s="123">
        <v>8.2004999999999995E-2</v>
      </c>
      <c r="BA261" s="126"/>
      <c r="BB261" s="124">
        <v>0</v>
      </c>
      <c r="BC261" s="124">
        <v>0</v>
      </c>
      <c r="BD261" s="124">
        <v>0</v>
      </c>
      <c r="BE261" s="124">
        <v>0</v>
      </c>
      <c r="BF261" s="124">
        <v>0</v>
      </c>
      <c r="BG261" s="124">
        <v>0</v>
      </c>
      <c r="BH261" s="124">
        <v>0</v>
      </c>
      <c r="BI261" s="124">
        <v>0</v>
      </c>
      <c r="BJ261" s="124">
        <v>0</v>
      </c>
      <c r="BK261" s="124">
        <v>0</v>
      </c>
      <c r="BL261" s="124">
        <v>0</v>
      </c>
      <c r="BM261" s="124">
        <v>0</v>
      </c>
      <c r="BN261" s="124">
        <v>0</v>
      </c>
      <c r="BO261" s="124">
        <v>0</v>
      </c>
      <c r="BP261" s="124">
        <v>0</v>
      </c>
      <c r="BQ261" s="124">
        <v>0</v>
      </c>
      <c r="BR261" s="124">
        <v>0</v>
      </c>
      <c r="BS261" s="124">
        <v>0</v>
      </c>
      <c r="BT261" s="124">
        <v>0</v>
      </c>
      <c r="BU261" s="124">
        <v>0</v>
      </c>
      <c r="BV261" s="124">
        <v>0</v>
      </c>
      <c r="BW261" s="127">
        <v>-1.6663000000000001E-2</v>
      </c>
      <c r="BX261" s="124">
        <v>0</v>
      </c>
      <c r="BY261" s="124">
        <v>0</v>
      </c>
      <c r="BZ261" s="126"/>
      <c r="CA261" s="123">
        <v>1.1033301200000001</v>
      </c>
      <c r="CB261" s="123">
        <v>1.1033301200000001</v>
      </c>
      <c r="CC261" s="123">
        <v>1.1033301200000001</v>
      </c>
      <c r="CD261" s="123">
        <v>1.1033301200000001</v>
      </c>
      <c r="CE261" s="123">
        <v>1.1033301200000001</v>
      </c>
      <c r="CF261" s="123">
        <v>1.1033301200000001</v>
      </c>
      <c r="CG261" s="123">
        <v>1.1033301200000001</v>
      </c>
      <c r="CH261" s="123">
        <v>1.1033301200000001</v>
      </c>
      <c r="CI261" s="123">
        <v>1.1033301200000001</v>
      </c>
      <c r="CJ261" s="123">
        <v>1.1033301200000001</v>
      </c>
      <c r="CK261" s="123">
        <v>1.1033301200000001</v>
      </c>
      <c r="CL261" s="123">
        <v>1.1033301200000001</v>
      </c>
      <c r="CM261" s="123">
        <v>1.1033301200000001</v>
      </c>
      <c r="CN261" s="123">
        <v>1.1033301200000001</v>
      </c>
      <c r="CO261" s="123">
        <v>1.1033301200000001</v>
      </c>
      <c r="CP261" s="123">
        <v>1.1033301200000001</v>
      </c>
      <c r="CQ261" s="123">
        <v>1.1033301200000001</v>
      </c>
      <c r="CR261" s="123">
        <v>1.1033301200000001</v>
      </c>
      <c r="CS261" s="123">
        <v>1.1033301200000001</v>
      </c>
      <c r="CT261" s="123">
        <v>1.1033301200000001</v>
      </c>
      <c r="CU261" s="123">
        <v>1.1033301200000001</v>
      </c>
      <c r="CV261" s="123">
        <v>1.1033301200000001</v>
      </c>
      <c r="CW261" s="123">
        <v>1.1566193499999999</v>
      </c>
      <c r="CX261" s="123">
        <v>1.1566193499999999</v>
      </c>
      <c r="CY261" s="126"/>
      <c r="CZ261" s="125">
        <v>45504</v>
      </c>
      <c r="DA261" s="125">
        <v>45504</v>
      </c>
      <c r="DB261" s="125">
        <v>45504</v>
      </c>
      <c r="DC261" s="125">
        <v>45504</v>
      </c>
      <c r="DD261" s="125">
        <v>45504</v>
      </c>
      <c r="DE261" s="125">
        <v>45504</v>
      </c>
      <c r="DF261" s="125">
        <v>45504</v>
      </c>
      <c r="DG261" s="125">
        <v>45504</v>
      </c>
      <c r="DH261" s="125">
        <v>45504</v>
      </c>
      <c r="DI261" s="125">
        <v>45504</v>
      </c>
      <c r="DJ261" s="125">
        <v>45504</v>
      </c>
      <c r="DK261" s="125">
        <v>45504</v>
      </c>
      <c r="DL261" s="125">
        <v>45504</v>
      </c>
      <c r="DM261" s="125">
        <v>45504</v>
      </c>
      <c r="DN261" s="125">
        <v>45504</v>
      </c>
      <c r="DO261" s="125">
        <v>45504</v>
      </c>
      <c r="DP261" s="125">
        <v>45504</v>
      </c>
      <c r="DQ261" s="125">
        <v>45504</v>
      </c>
      <c r="DR261" s="125">
        <v>45504</v>
      </c>
      <c r="DS261" s="125">
        <v>45504</v>
      </c>
      <c r="DT261" s="125">
        <v>45504</v>
      </c>
      <c r="DU261" s="125">
        <v>45504</v>
      </c>
      <c r="DV261" s="125">
        <v>45412</v>
      </c>
      <c r="DW261" s="125">
        <v>45412</v>
      </c>
      <c r="DX261" s="126"/>
      <c r="DY261" s="126" t="s">
        <v>150</v>
      </c>
      <c r="DZ261" s="126" t="s">
        <v>150</v>
      </c>
      <c r="EA261" s="126" t="s">
        <v>150</v>
      </c>
      <c r="EB261" s="126" t="s">
        <v>150</v>
      </c>
      <c r="EC261" s="126" t="s">
        <v>150</v>
      </c>
      <c r="ED261" s="126" t="s">
        <v>150</v>
      </c>
      <c r="EE261" s="126" t="s">
        <v>150</v>
      </c>
      <c r="EF261" s="126" t="s">
        <v>150</v>
      </c>
      <c r="EG261" s="126" t="s">
        <v>150</v>
      </c>
      <c r="EH261" s="126" t="s">
        <v>150</v>
      </c>
      <c r="EI261" s="126" t="s">
        <v>150</v>
      </c>
      <c r="EJ261" s="126" t="s">
        <v>150</v>
      </c>
      <c r="EK261" s="126" t="s">
        <v>150</v>
      </c>
      <c r="EL261" s="126" t="s">
        <v>150</v>
      </c>
      <c r="EM261" s="126" t="s">
        <v>150</v>
      </c>
      <c r="EN261" s="126" t="s">
        <v>150</v>
      </c>
      <c r="EO261" s="126" t="s">
        <v>150</v>
      </c>
      <c r="EP261" s="126" t="s">
        <v>150</v>
      </c>
      <c r="EQ261" s="126" t="s">
        <v>150</v>
      </c>
      <c r="ER261" s="126" t="s">
        <v>150</v>
      </c>
      <c r="ES261" s="126" t="s">
        <v>150</v>
      </c>
      <c r="ET261" s="126" t="s">
        <v>150</v>
      </c>
      <c r="EU261" s="126" t="s">
        <v>150</v>
      </c>
      <c r="EV261" s="126" t="s">
        <v>150</v>
      </c>
      <c r="EW261" s="126" t="s">
        <v>151</v>
      </c>
      <c r="EX261" s="126" t="s">
        <v>152</v>
      </c>
      <c r="EY261" s="123">
        <v>97.221691109999995</v>
      </c>
      <c r="EZ261" s="126"/>
      <c r="FA261" s="126"/>
      <c r="FB261" s="126"/>
      <c r="FC261" s="126"/>
      <c r="FD261" s="126"/>
      <c r="FE261" s="126"/>
      <c r="FF261" s="126"/>
      <c r="FG261" s="126"/>
      <c r="FH261" s="126"/>
      <c r="FI261" s="126"/>
      <c r="FJ261" s="126"/>
      <c r="FK261" s="126"/>
      <c r="FL261" s="126" t="s">
        <v>157</v>
      </c>
      <c r="FM261" s="126" t="s">
        <v>157</v>
      </c>
      <c r="FN261" s="126" t="s">
        <v>157</v>
      </c>
      <c r="FO261" s="126" t="s">
        <v>157</v>
      </c>
      <c r="FP261" s="126" t="s">
        <v>157</v>
      </c>
      <c r="FQ261" s="126" t="s">
        <v>157</v>
      </c>
      <c r="FR261" s="126" t="s">
        <v>157</v>
      </c>
      <c r="FS261" s="126" t="s">
        <v>157</v>
      </c>
      <c r="FT261" s="126" t="s">
        <v>157</v>
      </c>
      <c r="FU261" s="126" t="s">
        <v>157</v>
      </c>
      <c r="FV261" s="126" t="s">
        <v>157</v>
      </c>
      <c r="FW261" s="126" t="s">
        <v>157</v>
      </c>
      <c r="FX261" s="126" t="s">
        <v>157</v>
      </c>
      <c r="FY261" s="126" t="s">
        <v>157</v>
      </c>
      <c r="FZ261" s="126" t="s">
        <v>384</v>
      </c>
      <c r="GA261" s="126" t="s">
        <v>163</v>
      </c>
    </row>
    <row r="262" spans="1:183" ht="14.25" customHeight="1">
      <c r="A262" s="121">
        <v>260</v>
      </c>
      <c r="B262" s="121" t="s">
        <v>595</v>
      </c>
      <c r="C262" s="121"/>
      <c r="D262" s="121"/>
      <c r="E262" s="122">
        <v>0</v>
      </c>
      <c r="F262" s="122">
        <v>0</v>
      </c>
      <c r="G262" s="122">
        <v>0</v>
      </c>
      <c r="H262" s="122">
        <v>0</v>
      </c>
      <c r="I262" s="122">
        <v>0</v>
      </c>
      <c r="J262" s="122">
        <v>0</v>
      </c>
      <c r="K262" s="122">
        <v>0</v>
      </c>
      <c r="L262" s="122">
        <v>0</v>
      </c>
      <c r="M262" s="122">
        <v>0</v>
      </c>
      <c r="N262" s="122">
        <v>0</v>
      </c>
      <c r="O262" s="122">
        <v>0</v>
      </c>
      <c r="P262" s="122">
        <v>0</v>
      </c>
      <c r="Q262" s="122">
        <v>0</v>
      </c>
      <c r="R262" s="122">
        <v>0</v>
      </c>
      <c r="S262" s="122">
        <v>0</v>
      </c>
      <c r="T262" s="122">
        <v>0</v>
      </c>
      <c r="U262" s="122">
        <v>0</v>
      </c>
      <c r="V262" s="122">
        <v>0</v>
      </c>
      <c r="W262" s="122">
        <v>0</v>
      </c>
      <c r="X262" s="122">
        <v>0</v>
      </c>
      <c r="Y262" s="122">
        <v>0</v>
      </c>
      <c r="Z262" s="122">
        <v>0</v>
      </c>
      <c r="AA262" s="122">
        <v>2.0999999999999999E-5</v>
      </c>
      <c r="AB262" s="126"/>
      <c r="AC262" s="126"/>
      <c r="AD262" s="123">
        <v>0</v>
      </c>
      <c r="AE262" s="123">
        <v>0</v>
      </c>
      <c r="AF262" s="123">
        <v>0</v>
      </c>
      <c r="AG262" s="123">
        <v>0</v>
      </c>
      <c r="AH262" s="123">
        <v>0</v>
      </c>
      <c r="AI262" s="123">
        <v>0</v>
      </c>
      <c r="AJ262" s="123">
        <v>0</v>
      </c>
      <c r="AK262" s="123">
        <v>0</v>
      </c>
      <c r="AL262" s="123">
        <v>0</v>
      </c>
      <c r="AM262" s="123">
        <v>0</v>
      </c>
      <c r="AN262" s="123">
        <v>0</v>
      </c>
      <c r="AO262" s="123">
        <v>0</v>
      </c>
      <c r="AP262" s="123">
        <v>0</v>
      </c>
      <c r="AQ262" s="123">
        <v>0</v>
      </c>
      <c r="AR262" s="123">
        <v>0</v>
      </c>
      <c r="AS262" s="123">
        <v>0</v>
      </c>
      <c r="AT262" s="123">
        <v>0</v>
      </c>
      <c r="AU262" s="123">
        <v>0</v>
      </c>
      <c r="AV262" s="123">
        <v>0</v>
      </c>
      <c r="AW262" s="123">
        <v>0</v>
      </c>
      <c r="AX262" s="123">
        <v>0</v>
      </c>
      <c r="AY262" s="123">
        <v>0</v>
      </c>
      <c r="AZ262" s="123">
        <v>1.5261E-2</v>
      </c>
      <c r="BA262" s="126"/>
      <c r="BB262" s="126"/>
      <c r="BC262" s="124">
        <v>0</v>
      </c>
      <c r="BD262" s="124">
        <v>0</v>
      </c>
      <c r="BE262" s="124">
        <v>0</v>
      </c>
      <c r="BF262" s="124">
        <v>0</v>
      </c>
      <c r="BG262" s="124">
        <v>0</v>
      </c>
      <c r="BH262" s="124">
        <v>0</v>
      </c>
      <c r="BI262" s="124">
        <v>0</v>
      </c>
      <c r="BJ262" s="124">
        <v>0</v>
      </c>
      <c r="BK262" s="124">
        <v>0</v>
      </c>
      <c r="BL262" s="124">
        <v>0</v>
      </c>
      <c r="BM262" s="124">
        <v>0</v>
      </c>
      <c r="BN262" s="124">
        <v>0</v>
      </c>
      <c r="BO262" s="124">
        <v>0</v>
      </c>
      <c r="BP262" s="124">
        <v>0</v>
      </c>
      <c r="BQ262" s="124">
        <v>0</v>
      </c>
      <c r="BR262" s="124">
        <v>0</v>
      </c>
      <c r="BS262" s="124">
        <v>0</v>
      </c>
      <c r="BT262" s="124">
        <v>0</v>
      </c>
      <c r="BU262" s="124">
        <v>0</v>
      </c>
      <c r="BV262" s="124">
        <v>0</v>
      </c>
      <c r="BW262" s="124">
        <v>0</v>
      </c>
      <c r="BX262" s="127">
        <v>-1.5261E-2</v>
      </c>
      <c r="BY262" s="124">
        <v>0</v>
      </c>
      <c r="BZ262" s="126"/>
      <c r="CA262" s="126"/>
      <c r="CB262" s="123">
        <v>0</v>
      </c>
      <c r="CC262" s="123">
        <v>0</v>
      </c>
      <c r="CD262" s="123">
        <v>0</v>
      </c>
      <c r="CE262" s="123">
        <v>0</v>
      </c>
      <c r="CF262" s="123">
        <v>0</v>
      </c>
      <c r="CG262" s="123">
        <v>0</v>
      </c>
      <c r="CH262" s="123">
        <v>0</v>
      </c>
      <c r="CI262" s="123">
        <v>0</v>
      </c>
      <c r="CJ262" s="123">
        <v>0</v>
      </c>
      <c r="CK262" s="123">
        <v>0</v>
      </c>
      <c r="CL262" s="123">
        <v>0</v>
      </c>
      <c r="CM262" s="123">
        <v>0</v>
      </c>
      <c r="CN262" s="123">
        <v>0</v>
      </c>
      <c r="CO262" s="123">
        <v>0</v>
      </c>
      <c r="CP262" s="123">
        <v>0</v>
      </c>
      <c r="CQ262" s="123">
        <v>0</v>
      </c>
      <c r="CR262" s="123">
        <v>0</v>
      </c>
      <c r="CS262" s="123">
        <v>0</v>
      </c>
      <c r="CT262" s="123">
        <v>0</v>
      </c>
      <c r="CU262" s="123">
        <v>0</v>
      </c>
      <c r="CV262" s="123">
        <v>0</v>
      </c>
      <c r="CW262" s="123">
        <v>0</v>
      </c>
      <c r="CX262" s="123">
        <v>0.21209248</v>
      </c>
      <c r="CY262" s="126"/>
      <c r="CZ262" s="126"/>
      <c r="DA262" s="125">
        <v>45473</v>
      </c>
      <c r="DB262" s="125">
        <v>45473</v>
      </c>
      <c r="DC262" s="125">
        <v>45473</v>
      </c>
      <c r="DD262" s="125">
        <v>45473</v>
      </c>
      <c r="DE262" s="125">
        <v>45473</v>
      </c>
      <c r="DF262" s="125">
        <v>45473</v>
      </c>
      <c r="DG262" s="125">
        <v>45473</v>
      </c>
      <c r="DH262" s="125">
        <v>45473</v>
      </c>
      <c r="DI262" s="125">
        <v>45473</v>
      </c>
      <c r="DJ262" s="125">
        <v>45473</v>
      </c>
      <c r="DK262" s="125">
        <v>45473</v>
      </c>
      <c r="DL262" s="125">
        <v>45473</v>
      </c>
      <c r="DM262" s="125">
        <v>45473</v>
      </c>
      <c r="DN262" s="125">
        <v>45473</v>
      </c>
      <c r="DO262" s="125">
        <v>45473</v>
      </c>
      <c r="DP262" s="125">
        <v>45473</v>
      </c>
      <c r="DQ262" s="125">
        <v>45473</v>
      </c>
      <c r="DR262" s="125">
        <v>45473</v>
      </c>
      <c r="DS262" s="125">
        <v>45473</v>
      </c>
      <c r="DT262" s="125">
        <v>45473</v>
      </c>
      <c r="DU262" s="125">
        <v>45473</v>
      </c>
      <c r="DV262" s="125">
        <v>45473</v>
      </c>
      <c r="DW262" s="125">
        <v>45443</v>
      </c>
      <c r="DX262" s="126"/>
      <c r="DY262" s="126"/>
      <c r="DZ262" s="126" t="s">
        <v>150</v>
      </c>
      <c r="EA262" s="126" t="s">
        <v>150</v>
      </c>
      <c r="EB262" s="126" t="s">
        <v>150</v>
      </c>
      <c r="EC262" s="126" t="s">
        <v>150</v>
      </c>
      <c r="ED262" s="126" t="s">
        <v>150</v>
      </c>
      <c r="EE262" s="126" t="s">
        <v>150</v>
      </c>
      <c r="EF262" s="126" t="s">
        <v>150</v>
      </c>
      <c r="EG262" s="126" t="s">
        <v>150</v>
      </c>
      <c r="EH262" s="126" t="s">
        <v>150</v>
      </c>
      <c r="EI262" s="126" t="s">
        <v>150</v>
      </c>
      <c r="EJ262" s="126" t="s">
        <v>150</v>
      </c>
      <c r="EK262" s="126" t="s">
        <v>150</v>
      </c>
      <c r="EL262" s="126" t="s">
        <v>150</v>
      </c>
      <c r="EM262" s="126" t="s">
        <v>150</v>
      </c>
      <c r="EN262" s="126" t="s">
        <v>150</v>
      </c>
      <c r="EO262" s="126" t="s">
        <v>150</v>
      </c>
      <c r="EP262" s="126" t="s">
        <v>150</v>
      </c>
      <c r="EQ262" s="126" t="s">
        <v>150</v>
      </c>
      <c r="ER262" s="126" t="s">
        <v>150</v>
      </c>
      <c r="ES262" s="126" t="s">
        <v>150</v>
      </c>
      <c r="ET262" s="126" t="s">
        <v>150</v>
      </c>
      <c r="EU262" s="126" t="s">
        <v>150</v>
      </c>
      <c r="EV262" s="126" t="s">
        <v>150</v>
      </c>
      <c r="EW262" s="126" t="s">
        <v>151</v>
      </c>
      <c r="EX262" s="126" t="s">
        <v>199</v>
      </c>
      <c r="EY262" s="123">
        <v>765.80689729000005</v>
      </c>
      <c r="EZ262" s="126"/>
      <c r="FA262" s="126"/>
      <c r="FB262" s="126"/>
      <c r="FC262" s="126" t="s">
        <v>157</v>
      </c>
      <c r="FD262" s="126" t="s">
        <v>196</v>
      </c>
      <c r="FE262" s="126" t="s">
        <v>196</v>
      </c>
      <c r="FF262" s="126" t="s">
        <v>196</v>
      </c>
      <c r="FG262" s="126" t="s">
        <v>196</v>
      </c>
      <c r="FH262" s="126" t="s">
        <v>196</v>
      </c>
      <c r="FI262" s="126" t="s">
        <v>196</v>
      </c>
      <c r="FJ262" s="126" t="s">
        <v>196</v>
      </c>
      <c r="FK262" s="126" t="s">
        <v>196</v>
      </c>
      <c r="FL262" s="126" t="s">
        <v>196</v>
      </c>
      <c r="FM262" s="126" t="s">
        <v>196</v>
      </c>
      <c r="FN262" s="126" t="s">
        <v>196</v>
      </c>
      <c r="FO262" s="126" t="s">
        <v>196</v>
      </c>
      <c r="FP262" s="126" t="s">
        <v>196</v>
      </c>
      <c r="FQ262" s="126" t="s">
        <v>196</v>
      </c>
      <c r="FR262" s="126" t="s">
        <v>196</v>
      </c>
      <c r="FS262" s="126" t="s">
        <v>196</v>
      </c>
      <c r="FT262" s="126" t="s">
        <v>196</v>
      </c>
      <c r="FU262" s="126" t="s">
        <v>196</v>
      </c>
      <c r="FV262" s="126" t="s">
        <v>196</v>
      </c>
      <c r="FW262" s="126" t="s">
        <v>196</v>
      </c>
      <c r="FX262" s="126" t="s">
        <v>196</v>
      </c>
      <c r="FY262" s="126" t="s">
        <v>196</v>
      </c>
      <c r="FZ262" s="126" t="s">
        <v>596</v>
      </c>
      <c r="GA262" s="126" t="s">
        <v>146</v>
      </c>
    </row>
    <row r="263" spans="1:183" ht="14.25" customHeight="1">
      <c r="A263" s="121">
        <v>261</v>
      </c>
      <c r="B263" s="121" t="s">
        <v>351</v>
      </c>
      <c r="C263" s="121"/>
      <c r="D263" s="121"/>
      <c r="E263" s="121"/>
      <c r="F263" s="121"/>
      <c r="G263" s="121"/>
      <c r="H263" s="121"/>
      <c r="I263" s="121"/>
      <c r="J263" s="121"/>
      <c r="K263" s="121"/>
      <c r="L263" s="121"/>
      <c r="M263" s="121"/>
      <c r="N263" s="121"/>
      <c r="O263" s="121"/>
      <c r="P263" s="121"/>
      <c r="Q263" s="121"/>
      <c r="R263" s="121"/>
      <c r="S263" s="121"/>
      <c r="T263" s="121"/>
      <c r="U263" s="122">
        <v>0</v>
      </c>
      <c r="V263" s="122">
        <v>0</v>
      </c>
      <c r="W263" s="122">
        <v>0</v>
      </c>
      <c r="X263" s="122">
        <v>0</v>
      </c>
      <c r="Y263" s="122">
        <v>0</v>
      </c>
      <c r="Z263" s="122">
        <v>0</v>
      </c>
      <c r="AA263" s="122">
        <v>0</v>
      </c>
      <c r="AB263" s="126"/>
      <c r="AC263" s="126"/>
      <c r="AD263" s="126"/>
      <c r="AE263" s="126"/>
      <c r="AF263" s="126"/>
      <c r="AG263" s="126"/>
      <c r="AH263" s="126"/>
      <c r="AI263" s="126"/>
      <c r="AJ263" s="126"/>
      <c r="AK263" s="126"/>
      <c r="AL263" s="126"/>
      <c r="AM263" s="126"/>
      <c r="AN263" s="126"/>
      <c r="AO263" s="126"/>
      <c r="AP263" s="126"/>
      <c r="AQ263" s="126"/>
      <c r="AR263" s="126"/>
      <c r="AS263" s="126"/>
      <c r="AT263" s="123">
        <v>0</v>
      </c>
      <c r="AU263" s="123">
        <v>0</v>
      </c>
      <c r="AV263" s="123">
        <v>0</v>
      </c>
      <c r="AW263" s="123">
        <v>0</v>
      </c>
      <c r="AX263" s="123">
        <v>0</v>
      </c>
      <c r="AY263" s="123">
        <v>0</v>
      </c>
      <c r="AZ263" s="123">
        <v>0</v>
      </c>
      <c r="BA263" s="126"/>
      <c r="BB263" s="126"/>
      <c r="BC263" s="126"/>
      <c r="BD263" s="126"/>
      <c r="BE263" s="126"/>
      <c r="BF263" s="126"/>
      <c r="BG263" s="126"/>
      <c r="BH263" s="126"/>
      <c r="BI263" s="126"/>
      <c r="BJ263" s="126"/>
      <c r="BK263" s="126"/>
      <c r="BL263" s="126"/>
      <c r="BM263" s="126"/>
      <c r="BN263" s="126"/>
      <c r="BO263" s="126"/>
      <c r="BP263" s="126"/>
      <c r="BQ263" s="126"/>
      <c r="BR263" s="126"/>
      <c r="BS263" s="124">
        <v>0</v>
      </c>
      <c r="BT263" s="124">
        <v>0</v>
      </c>
      <c r="BU263" s="124">
        <v>0</v>
      </c>
      <c r="BV263" s="124">
        <v>0</v>
      </c>
      <c r="BW263" s="124">
        <v>0</v>
      </c>
      <c r="BX263" s="124">
        <v>0</v>
      </c>
      <c r="BY263" s="124">
        <v>0</v>
      </c>
      <c r="BZ263" s="126"/>
      <c r="CA263" s="126"/>
      <c r="CB263" s="126"/>
      <c r="CC263" s="126"/>
      <c r="CD263" s="126"/>
      <c r="CE263" s="126"/>
      <c r="CF263" s="126"/>
      <c r="CG263" s="126"/>
      <c r="CH263" s="126"/>
      <c r="CI263" s="126"/>
      <c r="CJ263" s="126"/>
      <c r="CK263" s="126"/>
      <c r="CL263" s="126"/>
      <c r="CM263" s="126"/>
      <c r="CN263" s="126"/>
      <c r="CO263" s="126"/>
      <c r="CP263" s="126"/>
      <c r="CQ263" s="126"/>
      <c r="CR263" s="123">
        <v>0</v>
      </c>
      <c r="CS263" s="123">
        <v>0</v>
      </c>
      <c r="CT263" s="123">
        <v>0</v>
      </c>
      <c r="CU263" s="123">
        <v>0</v>
      </c>
      <c r="CV263" s="123">
        <v>0</v>
      </c>
      <c r="CW263" s="123">
        <v>0</v>
      </c>
      <c r="CX263" s="123">
        <v>0</v>
      </c>
      <c r="CY263" s="126"/>
      <c r="CZ263" s="126"/>
      <c r="DA263" s="126"/>
      <c r="DB263" s="126"/>
      <c r="DC263" s="126"/>
      <c r="DD263" s="126"/>
      <c r="DE263" s="126"/>
      <c r="DF263" s="126"/>
      <c r="DG263" s="126"/>
      <c r="DH263" s="126"/>
      <c r="DI263" s="126"/>
      <c r="DJ263" s="126"/>
      <c r="DK263" s="126"/>
      <c r="DL263" s="126"/>
      <c r="DM263" s="126"/>
      <c r="DN263" s="126"/>
      <c r="DO263" s="126"/>
      <c r="DP263" s="126"/>
      <c r="DQ263" s="125">
        <v>44985</v>
      </c>
      <c r="DR263" s="125">
        <v>44985</v>
      </c>
      <c r="DS263" s="125">
        <v>44985</v>
      </c>
      <c r="DT263" s="125">
        <v>44985</v>
      </c>
      <c r="DU263" s="125">
        <v>44985</v>
      </c>
      <c r="DV263" s="125">
        <v>44985</v>
      </c>
      <c r="DW263" s="125">
        <v>44985</v>
      </c>
      <c r="DX263" s="126"/>
      <c r="DY263" s="126"/>
      <c r="DZ263" s="126"/>
      <c r="EA263" s="126"/>
      <c r="EB263" s="126"/>
      <c r="EC263" s="126"/>
      <c r="ED263" s="126"/>
      <c r="EE263" s="126"/>
      <c r="EF263" s="126"/>
      <c r="EG263" s="126"/>
      <c r="EH263" s="126"/>
      <c r="EI263" s="126"/>
      <c r="EJ263" s="126"/>
      <c r="EK263" s="126"/>
      <c r="EL263" s="126"/>
      <c r="EM263" s="126"/>
      <c r="EN263" s="126"/>
      <c r="EO263" s="126"/>
      <c r="EP263" s="126" t="s">
        <v>150</v>
      </c>
      <c r="EQ263" s="126" t="s">
        <v>150</v>
      </c>
      <c r="ER263" s="126" t="s">
        <v>150</v>
      </c>
      <c r="ES263" s="126" t="s">
        <v>150</v>
      </c>
      <c r="ET263" s="126" t="s">
        <v>150</v>
      </c>
      <c r="EU263" s="126" t="s">
        <v>150</v>
      </c>
      <c r="EV263" s="126" t="s">
        <v>150</v>
      </c>
      <c r="EW263" s="126" t="s">
        <v>151</v>
      </c>
      <c r="EX263" s="126" t="s">
        <v>152</v>
      </c>
      <c r="EY263" s="123">
        <v>40.590186520000003</v>
      </c>
      <c r="EZ263" s="126"/>
      <c r="FA263" s="126"/>
      <c r="FB263" s="126"/>
      <c r="FC263" s="126"/>
      <c r="FD263" s="126"/>
      <c r="FE263" s="126"/>
      <c r="FF263" s="126"/>
      <c r="FG263" s="126"/>
      <c r="FH263" s="126"/>
      <c r="FI263" s="126"/>
      <c r="FJ263" s="126"/>
      <c r="FK263" s="126"/>
      <c r="FL263" s="126"/>
      <c r="FM263" s="126"/>
      <c r="FN263" s="126"/>
      <c r="FO263" s="126"/>
      <c r="FP263" s="126"/>
      <c r="FQ263" s="126"/>
      <c r="FR263" s="126"/>
      <c r="FS263" s="126" t="s">
        <v>196</v>
      </c>
      <c r="FT263" s="126" t="s">
        <v>196</v>
      </c>
      <c r="FU263" s="126" t="s">
        <v>196</v>
      </c>
      <c r="FV263" s="126" t="s">
        <v>196</v>
      </c>
      <c r="FW263" s="126" t="s">
        <v>196</v>
      </c>
      <c r="FX263" s="126" t="s">
        <v>196</v>
      </c>
      <c r="FY263" s="126" t="s">
        <v>196</v>
      </c>
      <c r="FZ263" s="126" t="s">
        <v>154</v>
      </c>
      <c r="GA263" s="126" t="s">
        <v>146</v>
      </c>
    </row>
    <row r="264" spans="1:183" ht="14.25" customHeight="1">
      <c r="A264" s="121">
        <v>262</v>
      </c>
      <c r="B264" s="121" t="s">
        <v>597</v>
      </c>
      <c r="C264" s="121"/>
      <c r="D264" s="121"/>
      <c r="E264" s="121"/>
      <c r="F264" s="121"/>
      <c r="G264" s="121"/>
      <c r="H264" s="121"/>
      <c r="I264" s="121"/>
      <c r="J264" s="121"/>
      <c r="K264" s="121"/>
      <c r="L264" s="121"/>
      <c r="M264" s="121"/>
      <c r="N264" s="122">
        <v>3.9999999999999998E-6</v>
      </c>
      <c r="O264" s="122">
        <v>3.9999999999999998E-6</v>
      </c>
      <c r="P264" s="122">
        <v>3.9999999999999998E-6</v>
      </c>
      <c r="Q264" s="122">
        <v>3.9999999999999998E-6</v>
      </c>
      <c r="R264" s="122">
        <v>3.9999999999999998E-6</v>
      </c>
      <c r="S264" s="122">
        <v>3.9999999999999998E-6</v>
      </c>
      <c r="T264" s="122">
        <v>3.9999999999999998E-6</v>
      </c>
      <c r="U264" s="122">
        <v>3.9999999999999998E-6</v>
      </c>
      <c r="V264" s="122">
        <v>3.9999999999999998E-6</v>
      </c>
      <c r="W264" s="122">
        <v>3.9999999999999998E-6</v>
      </c>
      <c r="X264" s="122">
        <v>3.9999999999999998E-6</v>
      </c>
      <c r="Y264" s="122">
        <v>3.9999999999999998E-6</v>
      </c>
      <c r="Z264" s="122">
        <v>3.9999999999999998E-6</v>
      </c>
      <c r="AA264" s="122">
        <v>3.9999999999999998E-6</v>
      </c>
      <c r="AB264" s="126"/>
      <c r="AC264" s="126"/>
      <c r="AD264" s="126"/>
      <c r="AE264" s="126"/>
      <c r="AF264" s="126"/>
      <c r="AG264" s="126"/>
      <c r="AH264" s="126"/>
      <c r="AI264" s="126"/>
      <c r="AJ264" s="126"/>
      <c r="AK264" s="126"/>
      <c r="AL264" s="126"/>
      <c r="AM264" s="123">
        <v>3.137E-3</v>
      </c>
      <c r="AN264" s="123">
        <v>3.137E-3</v>
      </c>
      <c r="AO264" s="123">
        <v>3.137E-3</v>
      </c>
      <c r="AP264" s="123">
        <v>3.137E-3</v>
      </c>
      <c r="AQ264" s="123">
        <v>3.137E-3</v>
      </c>
      <c r="AR264" s="123">
        <v>3.137E-3</v>
      </c>
      <c r="AS264" s="123">
        <v>3.137E-3</v>
      </c>
      <c r="AT264" s="123">
        <v>3.137E-3</v>
      </c>
      <c r="AU264" s="123">
        <v>3.137E-3</v>
      </c>
      <c r="AV264" s="123">
        <v>3.137E-3</v>
      </c>
      <c r="AW264" s="123">
        <v>3.137E-3</v>
      </c>
      <c r="AX264" s="123">
        <v>3.137E-3</v>
      </c>
      <c r="AY264" s="123">
        <v>3.137E-3</v>
      </c>
      <c r="AZ264" s="123">
        <v>3.137E-3</v>
      </c>
      <c r="BA264" s="126"/>
      <c r="BB264" s="126"/>
      <c r="BC264" s="126"/>
      <c r="BD264" s="126"/>
      <c r="BE264" s="126"/>
      <c r="BF264" s="126"/>
      <c r="BG264" s="126"/>
      <c r="BH264" s="126"/>
      <c r="BI264" s="126"/>
      <c r="BJ264" s="126"/>
      <c r="BK264" s="126"/>
      <c r="BL264" s="124">
        <v>0</v>
      </c>
      <c r="BM264" s="124">
        <v>0</v>
      </c>
      <c r="BN264" s="124">
        <v>0</v>
      </c>
      <c r="BO264" s="124">
        <v>0</v>
      </c>
      <c r="BP264" s="124">
        <v>0</v>
      </c>
      <c r="BQ264" s="124">
        <v>0</v>
      </c>
      <c r="BR264" s="124">
        <v>0</v>
      </c>
      <c r="BS264" s="124">
        <v>0</v>
      </c>
      <c r="BT264" s="124">
        <v>0</v>
      </c>
      <c r="BU264" s="124">
        <v>0</v>
      </c>
      <c r="BV264" s="124">
        <v>0</v>
      </c>
      <c r="BW264" s="124">
        <v>0</v>
      </c>
      <c r="BX264" s="124">
        <v>0</v>
      </c>
      <c r="BY264" s="124">
        <v>0</v>
      </c>
      <c r="BZ264" s="126"/>
      <c r="CA264" s="126"/>
      <c r="CB264" s="126"/>
      <c r="CC264" s="126"/>
      <c r="CD264" s="126"/>
      <c r="CE264" s="126"/>
      <c r="CF264" s="126"/>
      <c r="CG264" s="126"/>
      <c r="CH264" s="126"/>
      <c r="CI264" s="126"/>
      <c r="CJ264" s="126"/>
      <c r="CK264" s="123">
        <v>3.8055440000000003E-2</v>
      </c>
      <c r="CL264" s="123">
        <v>3.8055440000000003E-2</v>
      </c>
      <c r="CM264" s="123">
        <v>3.8055440000000003E-2</v>
      </c>
      <c r="CN264" s="123">
        <v>3.8055440000000003E-2</v>
      </c>
      <c r="CO264" s="123">
        <v>3.8055440000000003E-2</v>
      </c>
      <c r="CP264" s="123">
        <v>3.8055440000000003E-2</v>
      </c>
      <c r="CQ264" s="123">
        <v>3.8055440000000003E-2</v>
      </c>
      <c r="CR264" s="123">
        <v>3.8055440000000003E-2</v>
      </c>
      <c r="CS264" s="123">
        <v>3.8055440000000003E-2</v>
      </c>
      <c r="CT264" s="123">
        <v>3.8055440000000003E-2</v>
      </c>
      <c r="CU264" s="123">
        <v>3.8055440000000003E-2</v>
      </c>
      <c r="CV264" s="123">
        <v>3.8055440000000003E-2</v>
      </c>
      <c r="CW264" s="123">
        <v>3.8055440000000003E-2</v>
      </c>
      <c r="CX264" s="123">
        <v>3.8055440000000003E-2</v>
      </c>
      <c r="CY264" s="126"/>
      <c r="CZ264" s="126"/>
      <c r="DA264" s="126"/>
      <c r="DB264" s="126"/>
      <c r="DC264" s="126"/>
      <c r="DD264" s="126"/>
      <c r="DE264" s="126"/>
      <c r="DF264" s="126"/>
      <c r="DG264" s="126"/>
      <c r="DH264" s="126"/>
      <c r="DI264" s="126"/>
      <c r="DJ264" s="125">
        <v>45199</v>
      </c>
      <c r="DK264" s="125">
        <v>45199</v>
      </c>
      <c r="DL264" s="125">
        <v>45199</v>
      </c>
      <c r="DM264" s="125">
        <v>45199</v>
      </c>
      <c r="DN264" s="125">
        <v>45199</v>
      </c>
      <c r="DO264" s="125">
        <v>45199</v>
      </c>
      <c r="DP264" s="125">
        <v>45199</v>
      </c>
      <c r="DQ264" s="125">
        <v>45199</v>
      </c>
      <c r="DR264" s="125">
        <v>45199</v>
      </c>
      <c r="DS264" s="125">
        <v>45199</v>
      </c>
      <c r="DT264" s="125">
        <v>45199</v>
      </c>
      <c r="DU264" s="125">
        <v>45199</v>
      </c>
      <c r="DV264" s="125">
        <v>45199</v>
      </c>
      <c r="DW264" s="125">
        <v>45199</v>
      </c>
      <c r="DX264" s="126"/>
      <c r="DY264" s="126"/>
      <c r="DZ264" s="126"/>
      <c r="EA264" s="126"/>
      <c r="EB264" s="126"/>
      <c r="EC264" s="126"/>
      <c r="ED264" s="126"/>
      <c r="EE264" s="126"/>
      <c r="EF264" s="126"/>
      <c r="EG264" s="126"/>
      <c r="EH264" s="126"/>
      <c r="EI264" s="126" t="s">
        <v>150</v>
      </c>
      <c r="EJ264" s="126" t="s">
        <v>150</v>
      </c>
      <c r="EK264" s="126" t="s">
        <v>150</v>
      </c>
      <c r="EL264" s="126" t="s">
        <v>150</v>
      </c>
      <c r="EM264" s="126" t="s">
        <v>150</v>
      </c>
      <c r="EN264" s="126" t="s">
        <v>150</v>
      </c>
      <c r="EO264" s="126" t="s">
        <v>150</v>
      </c>
      <c r="EP264" s="126" t="s">
        <v>150</v>
      </c>
      <c r="EQ264" s="126" t="s">
        <v>150</v>
      </c>
      <c r="ER264" s="126" t="s">
        <v>150</v>
      </c>
      <c r="ES264" s="126" t="s">
        <v>150</v>
      </c>
      <c r="ET264" s="126" t="s">
        <v>150</v>
      </c>
      <c r="EU264" s="126" t="s">
        <v>150</v>
      </c>
      <c r="EV264" s="126" t="s">
        <v>150</v>
      </c>
      <c r="EW264" s="126" t="s">
        <v>151</v>
      </c>
      <c r="EX264" s="126" t="s">
        <v>173</v>
      </c>
      <c r="EY264" s="123">
        <v>11622.60134032</v>
      </c>
      <c r="EZ264" s="126" t="s">
        <v>161</v>
      </c>
      <c r="FA264" s="126"/>
      <c r="FB264" s="126"/>
      <c r="FC264" s="126"/>
      <c r="FD264" s="126"/>
      <c r="FE264" s="126"/>
      <c r="FF264" s="126"/>
      <c r="FG264" s="126"/>
      <c r="FH264" s="126"/>
      <c r="FI264" s="126"/>
      <c r="FJ264" s="126"/>
      <c r="FK264" s="126"/>
      <c r="FL264" s="126" t="s">
        <v>144</v>
      </c>
      <c r="FM264" s="126" t="s">
        <v>144</v>
      </c>
      <c r="FN264" s="126" t="s">
        <v>144</v>
      </c>
      <c r="FO264" s="126" t="s">
        <v>144</v>
      </c>
      <c r="FP264" s="126" t="s">
        <v>144</v>
      </c>
      <c r="FQ264" s="126" t="s">
        <v>144</v>
      </c>
      <c r="FR264" s="126" t="s">
        <v>144</v>
      </c>
      <c r="FS264" s="126" t="s">
        <v>144</v>
      </c>
      <c r="FT264" s="126" t="s">
        <v>144</v>
      </c>
      <c r="FU264" s="126" t="s">
        <v>144</v>
      </c>
      <c r="FV264" s="126" t="s">
        <v>144</v>
      </c>
      <c r="FW264" s="126" t="s">
        <v>144</v>
      </c>
      <c r="FX264" s="126" t="s">
        <v>144</v>
      </c>
      <c r="FY264" s="126" t="s">
        <v>144</v>
      </c>
      <c r="FZ264" s="126" t="s">
        <v>200</v>
      </c>
      <c r="GA264" s="126" t="s">
        <v>201</v>
      </c>
    </row>
    <row r="265" spans="1:183" ht="14.25" customHeight="1">
      <c r="A265" s="121">
        <v>263</v>
      </c>
      <c r="B265" s="121" t="s">
        <v>598</v>
      </c>
      <c r="C265" s="121"/>
      <c r="D265" s="121"/>
      <c r="E265" s="122">
        <v>6.6600000000000003E-4</v>
      </c>
      <c r="F265" s="122">
        <v>6.6600000000000003E-4</v>
      </c>
      <c r="G265" s="122">
        <v>6.6600000000000003E-4</v>
      </c>
      <c r="H265" s="122">
        <v>6.6600000000000003E-4</v>
      </c>
      <c r="I265" s="122">
        <v>6.6600000000000003E-4</v>
      </c>
      <c r="J265" s="122">
        <v>6.6600000000000003E-4</v>
      </c>
      <c r="K265" s="122">
        <v>6.6600000000000003E-4</v>
      </c>
      <c r="L265" s="122">
        <v>6.6600000000000003E-4</v>
      </c>
      <c r="M265" s="122">
        <v>6.6600000000000003E-4</v>
      </c>
      <c r="N265" s="122">
        <v>6.6600000000000003E-4</v>
      </c>
      <c r="O265" s="122">
        <v>6.6600000000000003E-4</v>
      </c>
      <c r="P265" s="122">
        <v>6.6600000000000003E-4</v>
      </c>
      <c r="Q265" s="122">
        <v>6.6600000000000003E-4</v>
      </c>
      <c r="R265" s="122">
        <v>6.6600000000000003E-4</v>
      </c>
      <c r="S265" s="122">
        <v>6.6600000000000003E-4</v>
      </c>
      <c r="T265" s="122">
        <v>6.6600000000000003E-4</v>
      </c>
      <c r="U265" s="122">
        <v>6.6600000000000003E-4</v>
      </c>
      <c r="V265" s="122">
        <v>6.6600000000000003E-4</v>
      </c>
      <c r="W265" s="122">
        <v>6.6600000000000003E-4</v>
      </c>
      <c r="X265" s="122">
        <v>6.6600000000000003E-4</v>
      </c>
      <c r="Y265" s="122">
        <v>6.6600000000000003E-4</v>
      </c>
      <c r="Z265" s="122">
        <v>6.6600000000000003E-4</v>
      </c>
      <c r="AA265" s="122">
        <v>7.0699999999999995E-4</v>
      </c>
      <c r="AB265" s="126"/>
      <c r="AC265" s="126"/>
      <c r="AD265" s="123">
        <v>0.484541</v>
      </c>
      <c r="AE265" s="123">
        <v>0.484541</v>
      </c>
      <c r="AF265" s="123">
        <v>0.484541</v>
      </c>
      <c r="AG265" s="123">
        <v>0.484541</v>
      </c>
      <c r="AH265" s="123">
        <v>0.484541</v>
      </c>
      <c r="AI265" s="123">
        <v>0.484541</v>
      </c>
      <c r="AJ265" s="123">
        <v>0.484541</v>
      </c>
      <c r="AK265" s="123">
        <v>0.484541</v>
      </c>
      <c r="AL265" s="123">
        <v>0.484541</v>
      </c>
      <c r="AM265" s="123">
        <v>0.484541</v>
      </c>
      <c r="AN265" s="123">
        <v>0.484541</v>
      </c>
      <c r="AO265" s="123">
        <v>0.484541</v>
      </c>
      <c r="AP265" s="123">
        <v>0.484541</v>
      </c>
      <c r="AQ265" s="123">
        <v>0.484541</v>
      </c>
      <c r="AR265" s="123">
        <v>0.484541</v>
      </c>
      <c r="AS265" s="123">
        <v>0.484541</v>
      </c>
      <c r="AT265" s="123">
        <v>0.484541</v>
      </c>
      <c r="AU265" s="123">
        <v>0.484541</v>
      </c>
      <c r="AV265" s="123">
        <v>0.484541</v>
      </c>
      <c r="AW265" s="123">
        <v>0.484541</v>
      </c>
      <c r="AX265" s="123">
        <v>0.484541</v>
      </c>
      <c r="AY265" s="123">
        <v>0.484541</v>
      </c>
      <c r="AZ265" s="123">
        <v>0.51430399999999998</v>
      </c>
      <c r="BA265" s="126"/>
      <c r="BB265" s="126"/>
      <c r="BC265" s="124">
        <v>0</v>
      </c>
      <c r="BD265" s="124">
        <v>0</v>
      </c>
      <c r="BE265" s="124">
        <v>0</v>
      </c>
      <c r="BF265" s="124">
        <v>0</v>
      </c>
      <c r="BG265" s="124">
        <v>0</v>
      </c>
      <c r="BH265" s="124">
        <v>0</v>
      </c>
      <c r="BI265" s="124">
        <v>0</v>
      </c>
      <c r="BJ265" s="124">
        <v>0</v>
      </c>
      <c r="BK265" s="124">
        <v>0</v>
      </c>
      <c r="BL265" s="124">
        <v>0</v>
      </c>
      <c r="BM265" s="124">
        <v>0</v>
      </c>
      <c r="BN265" s="124">
        <v>0</v>
      </c>
      <c r="BO265" s="124">
        <v>0</v>
      </c>
      <c r="BP265" s="124">
        <v>0</v>
      </c>
      <c r="BQ265" s="124">
        <v>0</v>
      </c>
      <c r="BR265" s="124">
        <v>0</v>
      </c>
      <c r="BS265" s="124">
        <v>0</v>
      </c>
      <c r="BT265" s="124">
        <v>0</v>
      </c>
      <c r="BU265" s="124">
        <v>0</v>
      </c>
      <c r="BV265" s="124">
        <v>0</v>
      </c>
      <c r="BW265" s="124">
        <v>0</v>
      </c>
      <c r="BX265" s="127">
        <v>-2.9763000000000001E-2</v>
      </c>
      <c r="BY265" s="124">
        <v>0</v>
      </c>
      <c r="BZ265" s="126"/>
      <c r="CA265" s="126"/>
      <c r="CB265" s="123">
        <v>7.42026977</v>
      </c>
      <c r="CC265" s="123">
        <v>7.42026977</v>
      </c>
      <c r="CD265" s="123">
        <v>7.42026977</v>
      </c>
      <c r="CE265" s="123">
        <v>7.42026977</v>
      </c>
      <c r="CF265" s="123">
        <v>7.42026977</v>
      </c>
      <c r="CG265" s="123">
        <v>7.42026977</v>
      </c>
      <c r="CH265" s="123">
        <v>7.42026977</v>
      </c>
      <c r="CI265" s="123">
        <v>7.42026977</v>
      </c>
      <c r="CJ265" s="123">
        <v>7.42026977</v>
      </c>
      <c r="CK265" s="123">
        <v>7.42026977</v>
      </c>
      <c r="CL265" s="123">
        <v>7.42026977</v>
      </c>
      <c r="CM265" s="123">
        <v>7.42026977</v>
      </c>
      <c r="CN265" s="123">
        <v>7.42026977</v>
      </c>
      <c r="CO265" s="123">
        <v>7.42026977</v>
      </c>
      <c r="CP265" s="123">
        <v>7.42026977</v>
      </c>
      <c r="CQ265" s="123">
        <v>7.42026977</v>
      </c>
      <c r="CR265" s="123">
        <v>7.42026977</v>
      </c>
      <c r="CS265" s="123">
        <v>7.42026977</v>
      </c>
      <c r="CT265" s="123">
        <v>7.42026977</v>
      </c>
      <c r="CU265" s="123">
        <v>7.42026977</v>
      </c>
      <c r="CV265" s="123">
        <v>7.42026977</v>
      </c>
      <c r="CW265" s="123">
        <v>7.42026977</v>
      </c>
      <c r="CX265" s="123">
        <v>6.9986240500000001</v>
      </c>
      <c r="CY265" s="126"/>
      <c r="CZ265" s="126"/>
      <c r="DA265" s="125">
        <v>45473</v>
      </c>
      <c r="DB265" s="125">
        <v>45473</v>
      </c>
      <c r="DC265" s="125">
        <v>45473</v>
      </c>
      <c r="DD265" s="125">
        <v>45473</v>
      </c>
      <c r="DE265" s="125">
        <v>45473</v>
      </c>
      <c r="DF265" s="125">
        <v>45473</v>
      </c>
      <c r="DG265" s="125">
        <v>45473</v>
      </c>
      <c r="DH265" s="125">
        <v>45473</v>
      </c>
      <c r="DI265" s="125">
        <v>45473</v>
      </c>
      <c r="DJ265" s="125">
        <v>45473</v>
      </c>
      <c r="DK265" s="125">
        <v>45473</v>
      </c>
      <c r="DL265" s="125">
        <v>45473</v>
      </c>
      <c r="DM265" s="125">
        <v>45473</v>
      </c>
      <c r="DN265" s="125">
        <v>45473</v>
      </c>
      <c r="DO265" s="125">
        <v>45473</v>
      </c>
      <c r="DP265" s="125">
        <v>45473</v>
      </c>
      <c r="DQ265" s="125">
        <v>45473</v>
      </c>
      <c r="DR265" s="125">
        <v>45473</v>
      </c>
      <c r="DS265" s="125">
        <v>45473</v>
      </c>
      <c r="DT265" s="125">
        <v>45473</v>
      </c>
      <c r="DU265" s="125">
        <v>45473</v>
      </c>
      <c r="DV265" s="125">
        <v>45473</v>
      </c>
      <c r="DW265" s="125">
        <v>45382</v>
      </c>
      <c r="DX265" s="126"/>
      <c r="DY265" s="126"/>
      <c r="DZ265" s="126" t="s">
        <v>150</v>
      </c>
      <c r="EA265" s="126" t="s">
        <v>150</v>
      </c>
      <c r="EB265" s="126" t="s">
        <v>150</v>
      </c>
      <c r="EC265" s="126" t="s">
        <v>150</v>
      </c>
      <c r="ED265" s="126" t="s">
        <v>150</v>
      </c>
      <c r="EE265" s="126" t="s">
        <v>150</v>
      </c>
      <c r="EF265" s="126" t="s">
        <v>150</v>
      </c>
      <c r="EG265" s="126" t="s">
        <v>150</v>
      </c>
      <c r="EH265" s="126" t="s">
        <v>150</v>
      </c>
      <c r="EI265" s="126" t="s">
        <v>150</v>
      </c>
      <c r="EJ265" s="126" t="s">
        <v>150</v>
      </c>
      <c r="EK265" s="126" t="s">
        <v>150</v>
      </c>
      <c r="EL265" s="126" t="s">
        <v>150</v>
      </c>
      <c r="EM265" s="126" t="s">
        <v>150</v>
      </c>
      <c r="EN265" s="126" t="s">
        <v>150</v>
      </c>
      <c r="EO265" s="126" t="s">
        <v>150</v>
      </c>
      <c r="EP265" s="126" t="s">
        <v>150</v>
      </c>
      <c r="EQ265" s="126" t="s">
        <v>150</v>
      </c>
      <c r="ER265" s="126" t="s">
        <v>150</v>
      </c>
      <c r="ES265" s="126" t="s">
        <v>150</v>
      </c>
      <c r="ET265" s="126" t="s">
        <v>150</v>
      </c>
      <c r="EU265" s="126" t="s">
        <v>150</v>
      </c>
      <c r="EV265" s="126" t="s">
        <v>150</v>
      </c>
      <c r="EW265" s="126" t="s">
        <v>151</v>
      </c>
      <c r="EX265" s="126" t="s">
        <v>152</v>
      </c>
      <c r="EY265" s="123">
        <v>4677.0874472899995</v>
      </c>
      <c r="EZ265" s="126" t="s">
        <v>165</v>
      </c>
      <c r="FA265" s="126"/>
      <c r="FB265" s="126"/>
      <c r="FC265" s="126" t="s">
        <v>144</v>
      </c>
      <c r="FD265" s="126" t="s">
        <v>144</v>
      </c>
      <c r="FE265" s="126" t="s">
        <v>144</v>
      </c>
      <c r="FF265" s="126" t="s">
        <v>144</v>
      </c>
      <c r="FG265" s="126" t="s">
        <v>144</v>
      </c>
      <c r="FH265" s="126" t="s">
        <v>144</v>
      </c>
      <c r="FI265" s="126" t="s">
        <v>144</v>
      </c>
      <c r="FJ265" s="126" t="s">
        <v>144</v>
      </c>
      <c r="FK265" s="126" t="s">
        <v>144</v>
      </c>
      <c r="FL265" s="126" t="s">
        <v>144</v>
      </c>
      <c r="FM265" s="126" t="s">
        <v>144</v>
      </c>
      <c r="FN265" s="126" t="s">
        <v>144</v>
      </c>
      <c r="FO265" s="126" t="s">
        <v>144</v>
      </c>
      <c r="FP265" s="126" t="s">
        <v>196</v>
      </c>
      <c r="FQ265" s="126" t="s">
        <v>196</v>
      </c>
      <c r="FR265" s="126" t="s">
        <v>196</v>
      </c>
      <c r="FS265" s="126" t="s">
        <v>144</v>
      </c>
      <c r="FT265" s="126" t="s">
        <v>144</v>
      </c>
      <c r="FU265" s="126" t="s">
        <v>196</v>
      </c>
      <c r="FV265" s="126" t="s">
        <v>196</v>
      </c>
      <c r="FW265" s="126" t="s">
        <v>144</v>
      </c>
      <c r="FX265" s="126" t="s">
        <v>196</v>
      </c>
      <c r="FY265" s="126" t="s">
        <v>144</v>
      </c>
      <c r="FZ265" s="126" t="s">
        <v>218</v>
      </c>
      <c r="GA265" s="126" t="s">
        <v>219</v>
      </c>
    </row>
    <row r="266" spans="1:183" ht="14.25" customHeight="1">
      <c r="A266" s="121">
        <v>264</v>
      </c>
      <c r="B266" s="121" t="s">
        <v>391</v>
      </c>
      <c r="C266" s="121"/>
      <c r="D266" s="121"/>
      <c r="E266" s="121"/>
      <c r="F266" s="121"/>
      <c r="G266" s="121"/>
      <c r="H266" s="121"/>
      <c r="I266" s="121"/>
      <c r="J266" s="121"/>
      <c r="K266" s="122">
        <v>1.2737E-2</v>
      </c>
      <c r="L266" s="122">
        <v>1.2737E-2</v>
      </c>
      <c r="M266" s="122">
        <v>1.2737E-2</v>
      </c>
      <c r="N266" s="122">
        <v>1.2737E-2</v>
      </c>
      <c r="O266" s="122">
        <v>1.2737E-2</v>
      </c>
      <c r="P266" s="122">
        <v>1.2737E-2</v>
      </c>
      <c r="Q266" s="122">
        <v>1.2737E-2</v>
      </c>
      <c r="R266" s="122">
        <v>1.2737E-2</v>
      </c>
      <c r="S266" s="122">
        <v>1.2737E-2</v>
      </c>
      <c r="T266" s="122">
        <v>1.2737E-2</v>
      </c>
      <c r="U266" s="122">
        <v>1.2737E-2</v>
      </c>
      <c r="V266" s="122">
        <v>1.2737E-2</v>
      </c>
      <c r="W266" s="122">
        <v>1.2737E-2</v>
      </c>
      <c r="X266" s="122">
        <v>1.2737E-2</v>
      </c>
      <c r="Y266" s="122">
        <v>1.2737E-2</v>
      </c>
      <c r="Z266" s="122">
        <v>1.2737E-2</v>
      </c>
      <c r="AA266" s="122">
        <v>1.2737E-2</v>
      </c>
      <c r="AB266" s="126"/>
      <c r="AC266" s="126"/>
      <c r="AD266" s="126"/>
      <c r="AE266" s="126"/>
      <c r="AF266" s="126"/>
      <c r="AG266" s="126"/>
      <c r="AH266" s="126"/>
      <c r="AI266" s="126"/>
      <c r="AJ266" s="123">
        <v>9.2642469999999992</v>
      </c>
      <c r="AK266" s="123">
        <v>9.2642469999999992</v>
      </c>
      <c r="AL266" s="123">
        <v>9.2642469999999992</v>
      </c>
      <c r="AM266" s="123">
        <v>9.2642469999999992</v>
      </c>
      <c r="AN266" s="123">
        <v>9.2642469999999992</v>
      </c>
      <c r="AO266" s="123">
        <v>9.2642469999999992</v>
      </c>
      <c r="AP266" s="123">
        <v>9.2642469999999992</v>
      </c>
      <c r="AQ266" s="123">
        <v>9.2642469999999992</v>
      </c>
      <c r="AR266" s="123">
        <v>9.2642469999999992</v>
      </c>
      <c r="AS266" s="123">
        <v>9.2642469999999992</v>
      </c>
      <c r="AT266" s="123">
        <v>9.2642469999999992</v>
      </c>
      <c r="AU266" s="123">
        <v>9.2642469999999992</v>
      </c>
      <c r="AV266" s="123">
        <v>9.2642469999999992</v>
      </c>
      <c r="AW266" s="123">
        <v>9.2642469999999992</v>
      </c>
      <c r="AX266" s="123">
        <v>9.2642469999999992</v>
      </c>
      <c r="AY266" s="123">
        <v>9.2642469999999992</v>
      </c>
      <c r="AZ266" s="123">
        <v>9.2642469999999992</v>
      </c>
      <c r="BA266" s="126"/>
      <c r="BB266" s="126"/>
      <c r="BC266" s="126"/>
      <c r="BD266" s="126"/>
      <c r="BE266" s="126"/>
      <c r="BF266" s="126"/>
      <c r="BG266" s="126"/>
      <c r="BH266" s="126"/>
      <c r="BI266" s="124">
        <v>0</v>
      </c>
      <c r="BJ266" s="124">
        <v>0</v>
      </c>
      <c r="BK266" s="124">
        <v>0</v>
      </c>
      <c r="BL266" s="124">
        <v>0</v>
      </c>
      <c r="BM266" s="124">
        <v>0</v>
      </c>
      <c r="BN266" s="124">
        <v>0</v>
      </c>
      <c r="BO266" s="124">
        <v>0</v>
      </c>
      <c r="BP266" s="124">
        <v>0</v>
      </c>
      <c r="BQ266" s="124">
        <v>0</v>
      </c>
      <c r="BR266" s="124">
        <v>0</v>
      </c>
      <c r="BS266" s="124">
        <v>0</v>
      </c>
      <c r="BT266" s="124">
        <v>0</v>
      </c>
      <c r="BU266" s="124">
        <v>0</v>
      </c>
      <c r="BV266" s="124">
        <v>0</v>
      </c>
      <c r="BW266" s="124">
        <v>0</v>
      </c>
      <c r="BX266" s="124">
        <v>0</v>
      </c>
      <c r="BY266" s="124">
        <v>0</v>
      </c>
      <c r="BZ266" s="126"/>
      <c r="CA266" s="126"/>
      <c r="CB266" s="126"/>
      <c r="CC266" s="126"/>
      <c r="CD266" s="126"/>
      <c r="CE266" s="126"/>
      <c r="CF266" s="126"/>
      <c r="CG266" s="126"/>
      <c r="CH266" s="123">
        <v>124.47544277</v>
      </c>
      <c r="CI266" s="123">
        <v>124.47544277</v>
      </c>
      <c r="CJ266" s="123">
        <v>124.47544277</v>
      </c>
      <c r="CK266" s="123">
        <v>124.47544277</v>
      </c>
      <c r="CL266" s="123">
        <v>124.47544277</v>
      </c>
      <c r="CM266" s="123">
        <v>124.47544277</v>
      </c>
      <c r="CN266" s="123">
        <v>124.47544277</v>
      </c>
      <c r="CO266" s="123">
        <v>124.47544277</v>
      </c>
      <c r="CP266" s="123">
        <v>124.47544277</v>
      </c>
      <c r="CQ266" s="123">
        <v>124.47544277</v>
      </c>
      <c r="CR266" s="123">
        <v>124.47544277</v>
      </c>
      <c r="CS266" s="123">
        <v>124.47544277</v>
      </c>
      <c r="CT266" s="123">
        <v>124.47544277</v>
      </c>
      <c r="CU266" s="123">
        <v>124.47544277</v>
      </c>
      <c r="CV266" s="123">
        <v>124.47544277</v>
      </c>
      <c r="CW266" s="123">
        <v>124.47544277</v>
      </c>
      <c r="CX266" s="123">
        <v>124.47544277</v>
      </c>
      <c r="CY266" s="126"/>
      <c r="CZ266" s="126"/>
      <c r="DA266" s="126"/>
      <c r="DB266" s="126"/>
      <c r="DC266" s="126"/>
      <c r="DD266" s="126"/>
      <c r="DE266" s="126"/>
      <c r="DF266" s="126"/>
      <c r="DG266" s="125">
        <v>45291</v>
      </c>
      <c r="DH266" s="125">
        <v>45291</v>
      </c>
      <c r="DI266" s="125">
        <v>45291</v>
      </c>
      <c r="DJ266" s="125">
        <v>45291</v>
      </c>
      <c r="DK266" s="125">
        <v>45291</v>
      </c>
      <c r="DL266" s="125">
        <v>45291</v>
      </c>
      <c r="DM266" s="125">
        <v>45291</v>
      </c>
      <c r="DN266" s="125">
        <v>45291</v>
      </c>
      <c r="DO266" s="125">
        <v>45291</v>
      </c>
      <c r="DP266" s="125">
        <v>45291</v>
      </c>
      <c r="DQ266" s="125">
        <v>45291</v>
      </c>
      <c r="DR266" s="125">
        <v>45291</v>
      </c>
      <c r="DS266" s="125">
        <v>45291</v>
      </c>
      <c r="DT266" s="125">
        <v>45291</v>
      </c>
      <c r="DU266" s="125">
        <v>45291</v>
      </c>
      <c r="DV266" s="125">
        <v>45291</v>
      </c>
      <c r="DW266" s="125">
        <v>45291</v>
      </c>
      <c r="DX266" s="126"/>
      <c r="DY266" s="126"/>
      <c r="DZ266" s="126"/>
      <c r="EA266" s="126"/>
      <c r="EB266" s="126"/>
      <c r="EC266" s="126"/>
      <c r="ED266" s="126"/>
      <c r="EE266" s="126"/>
      <c r="EF266" s="126" t="s">
        <v>150</v>
      </c>
      <c r="EG266" s="126" t="s">
        <v>150</v>
      </c>
      <c r="EH266" s="126" t="s">
        <v>150</v>
      </c>
      <c r="EI266" s="126" t="s">
        <v>150</v>
      </c>
      <c r="EJ266" s="126" t="s">
        <v>150</v>
      </c>
      <c r="EK266" s="126" t="s">
        <v>150</v>
      </c>
      <c r="EL266" s="126" t="s">
        <v>150</v>
      </c>
      <c r="EM266" s="126" t="s">
        <v>150</v>
      </c>
      <c r="EN266" s="126" t="s">
        <v>150</v>
      </c>
      <c r="EO266" s="126" t="s">
        <v>150</v>
      </c>
      <c r="EP266" s="126" t="s">
        <v>150</v>
      </c>
      <c r="EQ266" s="126" t="s">
        <v>150</v>
      </c>
      <c r="ER266" s="126" t="s">
        <v>150</v>
      </c>
      <c r="ES266" s="126" t="s">
        <v>150</v>
      </c>
      <c r="ET266" s="126" t="s">
        <v>150</v>
      </c>
      <c r="EU266" s="126" t="s">
        <v>150</v>
      </c>
      <c r="EV266" s="126" t="s">
        <v>150</v>
      </c>
      <c r="EW266" s="126" t="s">
        <v>151</v>
      </c>
      <c r="EX266" s="126" t="s">
        <v>152</v>
      </c>
      <c r="EY266" s="123">
        <v>10020539.164629901</v>
      </c>
      <c r="EZ266" s="126" t="s">
        <v>161</v>
      </c>
      <c r="FA266" s="126"/>
      <c r="FB266" s="126"/>
      <c r="FC266" s="126"/>
      <c r="FD266" s="126"/>
      <c r="FE266" s="126"/>
      <c r="FF266" s="126"/>
      <c r="FG266" s="126"/>
      <c r="FH266" s="126"/>
      <c r="FI266" s="126" t="s">
        <v>144</v>
      </c>
      <c r="FJ266" s="126" t="s">
        <v>144</v>
      </c>
      <c r="FK266" s="126" t="s">
        <v>144</v>
      </c>
      <c r="FL266" s="126" t="s">
        <v>144</v>
      </c>
      <c r="FM266" s="126" t="s">
        <v>144</v>
      </c>
      <c r="FN266" s="126" t="s">
        <v>144</v>
      </c>
      <c r="FO266" s="126" t="s">
        <v>144</v>
      </c>
      <c r="FP266" s="126" t="s">
        <v>144</v>
      </c>
      <c r="FQ266" s="126" t="s">
        <v>144</v>
      </c>
      <c r="FR266" s="126" t="s">
        <v>144</v>
      </c>
      <c r="FS266" s="126" t="s">
        <v>144</v>
      </c>
      <c r="FT266" s="126" t="s">
        <v>144</v>
      </c>
      <c r="FU266" s="126" t="s">
        <v>144</v>
      </c>
      <c r="FV266" s="126" t="s">
        <v>144</v>
      </c>
      <c r="FW266" s="126" t="s">
        <v>144</v>
      </c>
      <c r="FX266" s="126" t="s">
        <v>144</v>
      </c>
      <c r="FY266" s="126" t="s">
        <v>144</v>
      </c>
      <c r="FZ266" s="126" t="s">
        <v>162</v>
      </c>
      <c r="GA266" s="126" t="s">
        <v>163</v>
      </c>
    </row>
  </sheetData>
  <mergeCells count="15">
    <mergeCell ref="FA1:FY1"/>
    <mergeCell ref="FZ1:FZ2"/>
    <mergeCell ref="GA1:GA2"/>
    <mergeCell ref="A1:A2"/>
    <mergeCell ref="B1:B2"/>
    <mergeCell ref="C1:AA1"/>
    <mergeCell ref="AB1:AZ1"/>
    <mergeCell ref="BA1:BY1"/>
    <mergeCell ref="BZ1:CX1"/>
    <mergeCell ref="CY1:DW1"/>
    <mergeCell ref="DX1:EV1"/>
    <mergeCell ref="EW1:EW2"/>
    <mergeCell ref="EX1:EX2"/>
    <mergeCell ref="EY1:EY2"/>
    <mergeCell ref="EZ1:EZ2"/>
  </mergeCells>
  <pageMargins left="0.5" right="0.5" top="1" bottom="1" header="0" footer="0"/>
  <pageSetup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FF00"/>
    <pageSetUpPr fitToPage="1"/>
  </sheetPr>
  <dimension ref="A1:Z1000"/>
  <sheetViews>
    <sheetView topLeftCell="A120" zoomScale="85" zoomScaleNormal="85" workbookViewId="0"/>
  </sheetViews>
  <sheetFormatPr defaultColWidth="12.59765625" defaultRowHeight="15" customHeight="1" outlineLevelRow="1"/>
  <cols>
    <col min="1" max="1" width="75" customWidth="1"/>
    <col min="2" max="8" width="13.73046875" customWidth="1"/>
    <col min="9" max="26" width="7.59765625" customWidth="1"/>
  </cols>
  <sheetData>
    <row r="1" spans="1:8" ht="15" customHeight="1">
      <c r="A1" s="129" t="s">
        <v>599</v>
      </c>
      <c r="B1" s="130"/>
      <c r="C1" s="130"/>
      <c r="D1" s="130"/>
      <c r="E1" s="130"/>
      <c r="F1" s="130"/>
      <c r="G1" s="130"/>
      <c r="H1" s="130"/>
    </row>
    <row r="2" spans="1:8" ht="15" customHeight="1">
      <c r="A2" s="8" t="s">
        <v>600</v>
      </c>
      <c r="B2" s="131" t="s">
        <v>601</v>
      </c>
    </row>
    <row r="3" spans="1:8" ht="15.75" customHeight="1">
      <c r="A3" s="8" t="s">
        <v>602</v>
      </c>
      <c r="B3" s="8" t="s">
        <v>146</v>
      </c>
    </row>
    <row r="4" spans="1:8" ht="15.75" customHeight="1">
      <c r="A4" s="8" t="s">
        <v>603</v>
      </c>
      <c r="B4" s="8" t="s">
        <v>146</v>
      </c>
      <c r="D4" s="132" t="s">
        <v>604</v>
      </c>
      <c r="E4" s="132"/>
    </row>
    <row r="5" spans="1:8" ht="94.5" customHeight="1">
      <c r="A5" s="8" t="s">
        <v>605</v>
      </c>
      <c r="B5" s="8" t="s">
        <v>606</v>
      </c>
      <c r="D5" s="133" t="s">
        <v>607</v>
      </c>
      <c r="E5" s="378" t="s">
        <v>608</v>
      </c>
      <c r="F5" s="347"/>
      <c r="G5" s="347"/>
      <c r="H5" s="347"/>
    </row>
    <row r="6" spans="1:8" ht="15.75" customHeight="1">
      <c r="A6" s="8" t="s">
        <v>609</v>
      </c>
      <c r="B6" s="8" t="s">
        <v>610</v>
      </c>
    </row>
    <row r="7" spans="1:8" ht="15.75" customHeight="1">
      <c r="A7" s="8" t="s">
        <v>611</v>
      </c>
      <c r="B7" s="8" t="s">
        <v>612</v>
      </c>
    </row>
    <row r="8" spans="1:8" ht="15.75" customHeight="1">
      <c r="A8" s="8" t="s">
        <v>613</v>
      </c>
      <c r="B8" s="8" t="s">
        <v>614</v>
      </c>
    </row>
    <row r="9" spans="1:8" ht="15.75" customHeight="1">
      <c r="A9" s="8" t="s">
        <v>615</v>
      </c>
      <c r="B9" s="8" t="s">
        <v>616</v>
      </c>
    </row>
    <row r="10" spans="1:8" ht="15.75" customHeight="1">
      <c r="A10" s="8" t="s">
        <v>617</v>
      </c>
      <c r="B10" s="134">
        <v>46172.603917696797</v>
      </c>
    </row>
    <row r="11" spans="1:8" ht="15.75" customHeight="1">
      <c r="A11" s="135" t="s">
        <v>618</v>
      </c>
      <c r="B11" s="135"/>
      <c r="C11" s="136" t="s">
        <v>619</v>
      </c>
      <c r="D11" s="136" t="s">
        <v>620</v>
      </c>
      <c r="E11" s="136" t="s">
        <v>621</v>
      </c>
      <c r="F11" s="136" t="s">
        <v>622</v>
      </c>
      <c r="G11" s="136" t="s">
        <v>623</v>
      </c>
      <c r="H11" s="136" t="s">
        <v>624</v>
      </c>
    </row>
    <row r="12" spans="1:8" ht="15" customHeight="1" outlineLevel="1">
      <c r="A12" s="137" t="s">
        <v>625</v>
      </c>
      <c r="C12" s="138">
        <v>45747</v>
      </c>
      <c r="D12" s="138">
        <v>45382</v>
      </c>
      <c r="E12" s="138">
        <v>45016</v>
      </c>
      <c r="F12" s="138">
        <v>44651</v>
      </c>
      <c r="G12" s="138">
        <v>44286</v>
      </c>
      <c r="H12" s="138">
        <v>43921</v>
      </c>
    </row>
    <row r="13" spans="1:8" ht="15" customHeight="1" outlineLevel="1">
      <c r="A13" s="137" t="s">
        <v>626</v>
      </c>
      <c r="C13" s="138">
        <v>45747</v>
      </c>
      <c r="D13" s="138">
        <v>45382</v>
      </c>
      <c r="E13" s="138">
        <v>45016</v>
      </c>
      <c r="F13" s="138">
        <v>44651</v>
      </c>
      <c r="G13" s="138">
        <v>44651</v>
      </c>
      <c r="H13" s="138">
        <v>43921</v>
      </c>
    </row>
    <row r="14" spans="1:8" ht="15" customHeight="1" outlineLevel="1">
      <c r="A14" s="137" t="s">
        <v>627</v>
      </c>
      <c r="C14" s="139" t="s">
        <v>628</v>
      </c>
      <c r="D14" s="139" t="s">
        <v>628</v>
      </c>
      <c r="E14" s="139" t="s">
        <v>628</v>
      </c>
      <c r="F14" s="139" t="s">
        <v>628</v>
      </c>
      <c r="G14" s="139" t="s">
        <v>628</v>
      </c>
      <c r="H14" s="139" t="s">
        <v>628</v>
      </c>
    </row>
    <row r="15" spans="1:8" ht="15" customHeight="1" outlineLevel="1">
      <c r="A15" s="137" t="s">
        <v>629</v>
      </c>
      <c r="C15" s="139" t="s">
        <v>630</v>
      </c>
      <c r="D15" s="139" t="s">
        <v>630</v>
      </c>
      <c r="E15" s="139" t="s">
        <v>630</v>
      </c>
      <c r="F15" s="139" t="s">
        <v>630</v>
      </c>
      <c r="G15" s="139" t="s">
        <v>630</v>
      </c>
      <c r="H15" s="139" t="s">
        <v>630</v>
      </c>
    </row>
    <row r="16" spans="1:8" ht="15.75" customHeight="1"/>
    <row r="17" spans="1:8" ht="15.75" customHeight="1">
      <c r="A17" s="140" t="s">
        <v>631</v>
      </c>
      <c r="B17" s="135"/>
      <c r="C17" s="135"/>
      <c r="D17" s="135"/>
      <c r="E17" s="135"/>
      <c r="F17" s="135"/>
      <c r="G17" s="135"/>
      <c r="H17" s="135"/>
    </row>
    <row r="18" spans="1:8" ht="15.75" customHeight="1">
      <c r="A18" s="140" t="s">
        <v>632</v>
      </c>
      <c r="B18" s="141" t="s">
        <v>633</v>
      </c>
      <c r="C18" s="141" t="s">
        <v>634</v>
      </c>
      <c r="D18" s="141" t="s">
        <v>635</v>
      </c>
      <c r="E18" s="141" t="s">
        <v>636</v>
      </c>
      <c r="F18" s="141" t="s">
        <v>637</v>
      </c>
      <c r="G18" s="141" t="s">
        <v>638</v>
      </c>
      <c r="H18" s="141" t="s">
        <v>639</v>
      </c>
    </row>
    <row r="19" spans="1:8" ht="15" customHeight="1">
      <c r="A19" s="142" t="s">
        <v>640</v>
      </c>
      <c r="B19" s="143"/>
      <c r="C19" s="144"/>
      <c r="D19" s="144"/>
      <c r="E19" s="144"/>
      <c r="F19" s="144"/>
      <c r="G19" s="144"/>
      <c r="H19" s="144"/>
    </row>
    <row r="20" spans="1:8" ht="15" customHeight="1">
      <c r="A20" s="145" t="s">
        <v>641</v>
      </c>
      <c r="B20" s="145"/>
      <c r="C20" s="146">
        <v>1387.08</v>
      </c>
      <c r="D20" s="146">
        <v>1118.1300000000001</v>
      </c>
      <c r="E20" s="146">
        <v>683.76</v>
      </c>
      <c r="F20" s="146">
        <v>625.04</v>
      </c>
      <c r="G20" s="146">
        <v>515.21</v>
      </c>
      <c r="H20" s="146">
        <v>501.72</v>
      </c>
    </row>
    <row r="21" spans="1:8" ht="15" customHeight="1">
      <c r="A21" s="145" t="s">
        <v>642</v>
      </c>
      <c r="B21" s="145"/>
      <c r="C21" s="146">
        <v>1401.37</v>
      </c>
      <c r="D21" s="146">
        <v>1137.6500000000001</v>
      </c>
      <c r="E21" s="146">
        <v>709</v>
      </c>
      <c r="F21" s="146">
        <v>648.77</v>
      </c>
      <c r="G21" s="146">
        <v>538.99</v>
      </c>
      <c r="H21" s="146">
        <v>525.27</v>
      </c>
    </row>
    <row r="22" spans="1:8" ht="15" customHeight="1">
      <c r="A22" s="145" t="s">
        <v>643</v>
      </c>
      <c r="B22" s="145"/>
      <c r="C22" s="146">
        <v>1494</v>
      </c>
      <c r="D22" s="146">
        <v>1469</v>
      </c>
      <c r="E22" s="146">
        <v>1329</v>
      </c>
      <c r="F22" s="146">
        <v>1196</v>
      </c>
      <c r="G22" s="147"/>
      <c r="H22" s="146">
        <v>1145</v>
      </c>
    </row>
    <row r="23" spans="1:8" ht="15" customHeight="1">
      <c r="A23" s="145" t="s">
        <v>644</v>
      </c>
      <c r="B23" s="145"/>
      <c r="C23" s="147">
        <v>171033.86</v>
      </c>
      <c r="D23" s="147">
        <v>154927.49</v>
      </c>
      <c r="E23" s="147">
        <v>127533.19</v>
      </c>
      <c r="F23" s="147">
        <v>124779.3</v>
      </c>
      <c r="G23" s="147">
        <v>105180.01</v>
      </c>
      <c r="H23" s="147">
        <v>94270.78</v>
      </c>
    </row>
    <row r="24" spans="1:8" ht="15" customHeight="1">
      <c r="A24" s="145" t="s">
        <v>645</v>
      </c>
      <c r="B24" s="145"/>
      <c r="C24" s="147"/>
      <c r="D24" s="147"/>
      <c r="E24" s="147"/>
      <c r="F24" s="147"/>
      <c r="G24" s="148">
        <v>0.17</v>
      </c>
      <c r="H24" s="148">
        <v>20.84</v>
      </c>
    </row>
    <row r="25" spans="1:8" ht="15" customHeight="1">
      <c r="A25" s="145" t="s">
        <v>646</v>
      </c>
      <c r="B25" s="145"/>
      <c r="C25" s="147"/>
      <c r="D25" s="147"/>
      <c r="E25" s="147"/>
      <c r="F25" s="147"/>
      <c r="G25" s="147"/>
      <c r="H25" s="148">
        <v>2.27</v>
      </c>
    </row>
    <row r="26" spans="1:8" ht="15" customHeight="1">
      <c r="A26" s="145" t="s">
        <v>647</v>
      </c>
      <c r="B26" s="145"/>
      <c r="C26" s="146">
        <v>3456.11</v>
      </c>
      <c r="D26" s="146">
        <v>2621.75</v>
      </c>
      <c r="E26" s="146">
        <v>2203.5100000000002</v>
      </c>
      <c r="F26" s="146">
        <v>2632.28</v>
      </c>
      <c r="G26" s="146">
        <v>2771.58</v>
      </c>
      <c r="H26" s="146">
        <v>2291.4</v>
      </c>
    </row>
    <row r="27" spans="1:8" ht="15" customHeight="1">
      <c r="A27" s="145" t="s">
        <v>648</v>
      </c>
      <c r="B27" s="145"/>
      <c r="C27" s="146">
        <v>4650.43</v>
      </c>
      <c r="D27" s="146">
        <v>3420.15</v>
      </c>
      <c r="E27" s="146">
        <v>2747.37</v>
      </c>
      <c r="F27" s="146">
        <v>3316.3</v>
      </c>
      <c r="G27" s="146">
        <v>3469.89</v>
      </c>
      <c r="H27" s="146">
        <v>2743.26</v>
      </c>
    </row>
    <row r="28" spans="1:8" ht="15" customHeight="1">
      <c r="A28" s="145" t="s">
        <v>649</v>
      </c>
      <c r="B28" s="145"/>
      <c r="C28" s="146">
        <v>1809.47</v>
      </c>
      <c r="D28" s="146">
        <v>2521.84</v>
      </c>
      <c r="E28" s="146">
        <v>7336.75</v>
      </c>
      <c r="F28" s="146">
        <v>674.41</v>
      </c>
      <c r="G28" s="146">
        <v>1287.7</v>
      </c>
      <c r="H28" s="146">
        <v>702.45</v>
      </c>
    </row>
    <row r="29" spans="1:8" ht="15" customHeight="1">
      <c r="A29" s="145" t="s">
        <v>650</v>
      </c>
      <c r="B29" s="145"/>
      <c r="C29" s="147">
        <v>170985.36</v>
      </c>
      <c r="D29" s="147">
        <v>154838.82</v>
      </c>
      <c r="E29" s="147">
        <v>127439.11</v>
      </c>
      <c r="F29" s="147">
        <v>124705.02</v>
      </c>
      <c r="G29" s="147">
        <v>105040.41</v>
      </c>
      <c r="H29" s="147">
        <v>94178.91</v>
      </c>
    </row>
    <row r="30" spans="1:8" ht="15" customHeight="1">
      <c r="A30" s="145" t="s">
        <v>651</v>
      </c>
      <c r="B30" s="145"/>
      <c r="C30" s="147">
        <v>46389.56</v>
      </c>
      <c r="D30" s="147">
        <v>40949.83</v>
      </c>
      <c r="E30" s="147">
        <v>37190.879999999997</v>
      </c>
      <c r="F30" s="147">
        <v>27811.919999999998</v>
      </c>
      <c r="G30" s="147">
        <v>26221.25</v>
      </c>
      <c r="H30" s="147">
        <v>24828.01</v>
      </c>
    </row>
    <row r="31" spans="1:8" ht="15" customHeight="1">
      <c r="A31" s="142" t="s">
        <v>652</v>
      </c>
      <c r="B31" s="143"/>
      <c r="C31" s="144"/>
      <c r="D31" s="144"/>
      <c r="E31" s="144"/>
      <c r="F31" s="144"/>
      <c r="G31" s="144"/>
      <c r="H31" s="144"/>
    </row>
    <row r="32" spans="1:8" ht="15" customHeight="1">
      <c r="A32" s="145" t="s">
        <v>641</v>
      </c>
      <c r="B32" s="145"/>
      <c r="C32" s="146">
        <v>1387.08</v>
      </c>
      <c r="D32" s="146">
        <v>1118.1300000000001</v>
      </c>
      <c r="E32" s="146">
        <v>683.76</v>
      </c>
      <c r="F32" s="146">
        <v>625.04</v>
      </c>
      <c r="G32" s="146">
        <v>515.21</v>
      </c>
      <c r="H32" s="146">
        <v>501.72</v>
      </c>
    </row>
    <row r="33" spans="1:26" ht="15" customHeight="1">
      <c r="A33" s="145" t="s">
        <v>642</v>
      </c>
      <c r="B33" s="145"/>
      <c r="C33" s="146">
        <v>1401.37</v>
      </c>
      <c r="D33" s="146">
        <v>1137.6500000000001</v>
      </c>
      <c r="E33" s="146">
        <v>709</v>
      </c>
      <c r="F33" s="146">
        <v>648.77</v>
      </c>
      <c r="G33" s="146">
        <v>538.99</v>
      </c>
      <c r="H33" s="146">
        <v>525.27</v>
      </c>
    </row>
    <row r="34" spans="1:26" ht="15" customHeight="1">
      <c r="A34" s="145" t="s">
        <v>643</v>
      </c>
      <c r="B34" s="145"/>
      <c r="C34" s="146">
        <v>1494</v>
      </c>
      <c r="D34" s="146">
        <v>1469</v>
      </c>
      <c r="E34" s="146">
        <v>1329</v>
      </c>
      <c r="F34" s="146">
        <v>1196</v>
      </c>
      <c r="G34" s="147"/>
      <c r="H34" s="146">
        <v>1145</v>
      </c>
    </row>
    <row r="35" spans="1:26" ht="15" customHeight="1">
      <c r="A35" s="145" t="s">
        <v>644</v>
      </c>
      <c r="B35" s="145"/>
      <c r="C35" s="147">
        <v>171033.86</v>
      </c>
      <c r="D35" s="147">
        <v>154927.49</v>
      </c>
      <c r="E35" s="147">
        <v>127533.19</v>
      </c>
      <c r="F35" s="147">
        <v>124779.3</v>
      </c>
      <c r="G35" s="147">
        <v>105180.01</v>
      </c>
      <c r="H35" s="147">
        <v>94270.78</v>
      </c>
    </row>
    <row r="36" spans="1:26" ht="15" customHeight="1">
      <c r="A36" s="145" t="s">
        <v>645</v>
      </c>
      <c r="B36" s="145"/>
      <c r="C36" s="147"/>
      <c r="D36" s="147"/>
      <c r="E36" s="147"/>
      <c r="F36" s="147"/>
      <c r="G36" s="148">
        <v>0.17</v>
      </c>
      <c r="H36" s="148">
        <v>20.84</v>
      </c>
    </row>
    <row r="37" spans="1:26" ht="15" customHeight="1">
      <c r="A37" s="145" t="s">
        <v>646</v>
      </c>
      <c r="B37" s="145"/>
      <c r="C37" s="147"/>
      <c r="D37" s="147"/>
      <c r="E37" s="147"/>
      <c r="F37" s="147"/>
      <c r="G37" s="147"/>
      <c r="H37" s="148">
        <v>2.27</v>
      </c>
    </row>
    <row r="38" spans="1:26" ht="15" customHeight="1">
      <c r="A38" s="145" t="s">
        <v>647</v>
      </c>
      <c r="B38" s="145"/>
      <c r="C38" s="146">
        <v>3456.11</v>
      </c>
      <c r="D38" s="146">
        <v>2621.75</v>
      </c>
      <c r="E38" s="146">
        <v>2203.5100000000002</v>
      </c>
      <c r="F38" s="146">
        <v>2632.28</v>
      </c>
      <c r="G38" s="146">
        <v>2771.58</v>
      </c>
      <c r="H38" s="146">
        <v>2291.4</v>
      </c>
    </row>
    <row r="39" spans="1:26" ht="15" customHeight="1">
      <c r="A39" s="145" t="s">
        <v>648</v>
      </c>
      <c r="B39" s="145"/>
      <c r="C39" s="146">
        <v>4650.43</v>
      </c>
      <c r="D39" s="146">
        <v>3420.15</v>
      </c>
      <c r="E39" s="146">
        <v>2747.37</v>
      </c>
      <c r="F39" s="146">
        <v>3316.3</v>
      </c>
      <c r="G39" s="146">
        <v>3469.89</v>
      </c>
      <c r="H39" s="146">
        <v>2743.26</v>
      </c>
    </row>
    <row r="40" spans="1:26" ht="15" customHeight="1">
      <c r="A40" s="145" t="s">
        <v>649</v>
      </c>
      <c r="B40" s="145"/>
      <c r="C40" s="146">
        <v>1809.47</v>
      </c>
      <c r="D40" s="146">
        <v>2521.84</v>
      </c>
      <c r="E40" s="146">
        <v>7336.75</v>
      </c>
      <c r="F40" s="146">
        <v>674.41</v>
      </c>
      <c r="G40" s="146">
        <v>1287.7</v>
      </c>
      <c r="H40" s="146">
        <v>702.45</v>
      </c>
    </row>
    <row r="41" spans="1:26" ht="15" customHeight="1">
      <c r="A41" s="145" t="s">
        <v>650</v>
      </c>
      <c r="B41" s="145"/>
      <c r="C41" s="147">
        <v>170985.36</v>
      </c>
      <c r="D41" s="147">
        <v>154838.82</v>
      </c>
      <c r="E41" s="147">
        <v>127439.11</v>
      </c>
      <c r="F41" s="147">
        <v>124705.02</v>
      </c>
      <c r="G41" s="147">
        <v>105040.41</v>
      </c>
      <c r="H41" s="147">
        <v>94178.91</v>
      </c>
    </row>
    <row r="42" spans="1:26" ht="15" customHeight="1">
      <c r="A42" s="145" t="s">
        <v>651</v>
      </c>
      <c r="B42" s="145"/>
      <c r="C42" s="147">
        <v>46389.56</v>
      </c>
      <c r="D42" s="147">
        <v>40949.83</v>
      </c>
      <c r="E42" s="147">
        <v>37190.879999999997</v>
      </c>
      <c r="F42" s="147">
        <v>27811.919999999998</v>
      </c>
      <c r="G42" s="147">
        <v>26221.25</v>
      </c>
      <c r="H42" s="147">
        <v>24828.01</v>
      </c>
    </row>
    <row r="43" spans="1:26" ht="15.75" customHeight="1"/>
    <row r="44" spans="1:26" ht="15.75" customHeight="1">
      <c r="A44" s="149"/>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row>
    <row r="45" spans="1:26" ht="15.75" customHeight="1"/>
    <row r="46" spans="1:26" ht="15.75" customHeight="1">
      <c r="A46" s="129" t="s">
        <v>599</v>
      </c>
      <c r="B46" s="130"/>
      <c r="C46" s="130"/>
      <c r="D46" s="130"/>
      <c r="E46" s="130"/>
      <c r="F46" s="130"/>
      <c r="G46" s="130"/>
      <c r="H46" s="130"/>
      <c r="I46" s="130"/>
    </row>
    <row r="47" spans="1:26" ht="15.75" customHeight="1">
      <c r="A47" s="8" t="s">
        <v>600</v>
      </c>
      <c r="B47" s="131" t="s">
        <v>601</v>
      </c>
    </row>
    <row r="48" spans="1:26" ht="15.75" customHeight="1">
      <c r="A48" s="8" t="s">
        <v>602</v>
      </c>
      <c r="B48" s="8" t="s">
        <v>146</v>
      </c>
    </row>
    <row r="49" spans="1:9" ht="15.75" customHeight="1">
      <c r="A49" s="8" t="s">
        <v>603</v>
      </c>
      <c r="B49" s="8" t="s">
        <v>146</v>
      </c>
    </row>
    <row r="50" spans="1:9" ht="15.75" customHeight="1">
      <c r="A50" s="8" t="s">
        <v>605</v>
      </c>
      <c r="B50" s="8" t="s">
        <v>606</v>
      </c>
    </row>
    <row r="51" spans="1:9" ht="15.75" customHeight="1">
      <c r="A51" s="8" t="s">
        <v>609</v>
      </c>
      <c r="B51" s="8" t="s">
        <v>610</v>
      </c>
    </row>
    <row r="52" spans="1:9" ht="15.75" customHeight="1">
      <c r="A52" s="8" t="s">
        <v>611</v>
      </c>
      <c r="B52" s="8" t="s">
        <v>612</v>
      </c>
    </row>
    <row r="53" spans="1:9" ht="15.75" customHeight="1">
      <c r="A53" s="8" t="s">
        <v>613</v>
      </c>
      <c r="B53" s="8" t="s">
        <v>614</v>
      </c>
    </row>
    <row r="54" spans="1:9" ht="15.75" customHeight="1">
      <c r="A54" s="8" t="s">
        <v>615</v>
      </c>
      <c r="B54" s="8" t="s">
        <v>616</v>
      </c>
    </row>
    <row r="55" spans="1:9" ht="15.75" customHeight="1">
      <c r="A55" s="8" t="s">
        <v>617</v>
      </c>
      <c r="B55" s="134">
        <v>46172.603917719898</v>
      </c>
    </row>
    <row r="56" spans="1:9" ht="15.75" customHeight="1">
      <c r="A56" s="135" t="s">
        <v>618</v>
      </c>
      <c r="B56" s="135"/>
      <c r="C56" s="136" t="s">
        <v>653</v>
      </c>
      <c r="D56" s="136" t="s">
        <v>619</v>
      </c>
      <c r="E56" s="136" t="s">
        <v>620</v>
      </c>
      <c r="F56" s="136" t="s">
        <v>621</v>
      </c>
      <c r="G56" s="136" t="s">
        <v>622</v>
      </c>
      <c r="H56" s="136" t="s">
        <v>623</v>
      </c>
      <c r="I56" s="136" t="s">
        <v>624</v>
      </c>
    </row>
    <row r="57" spans="1:9" ht="15.75" customHeight="1">
      <c r="A57" s="137" t="s">
        <v>625</v>
      </c>
      <c r="C57" s="138">
        <v>46112</v>
      </c>
      <c r="D57" s="138">
        <v>45747</v>
      </c>
      <c r="E57" s="138">
        <v>45382</v>
      </c>
      <c r="F57" s="138">
        <v>45016</v>
      </c>
      <c r="G57" s="138">
        <v>44651</v>
      </c>
      <c r="H57" s="138">
        <v>44286</v>
      </c>
      <c r="I57" s="138">
        <v>43921</v>
      </c>
    </row>
    <row r="58" spans="1:9" ht="15.75" customHeight="1">
      <c r="A58" s="137" t="s">
        <v>626</v>
      </c>
      <c r="C58" s="138">
        <v>46112</v>
      </c>
      <c r="D58" s="138">
        <v>45747</v>
      </c>
      <c r="E58" s="138">
        <v>45382</v>
      </c>
      <c r="F58" s="138">
        <v>45016</v>
      </c>
      <c r="G58" s="138">
        <v>44651</v>
      </c>
      <c r="H58" s="138">
        <v>44651</v>
      </c>
      <c r="I58" s="138">
        <v>43921</v>
      </c>
    </row>
    <row r="59" spans="1:9" ht="15.75" customHeight="1">
      <c r="A59" s="137" t="s">
        <v>627</v>
      </c>
      <c r="C59" s="139" t="s">
        <v>628</v>
      </c>
      <c r="D59" s="139" t="s">
        <v>628</v>
      </c>
      <c r="E59" s="139" t="s">
        <v>628</v>
      </c>
      <c r="F59" s="139" t="s">
        <v>628</v>
      </c>
      <c r="G59" s="139" t="s">
        <v>628</v>
      </c>
      <c r="H59" s="139" t="s">
        <v>628</v>
      </c>
      <c r="I59" s="139" t="s">
        <v>628</v>
      </c>
    </row>
    <row r="60" spans="1:9" ht="39.4">
      <c r="A60" s="137" t="s">
        <v>629</v>
      </c>
      <c r="C60" s="139" t="s">
        <v>654</v>
      </c>
      <c r="D60" s="139" t="s">
        <v>654</v>
      </c>
      <c r="E60" s="139" t="s">
        <v>654</v>
      </c>
      <c r="F60" s="139" t="s">
        <v>654</v>
      </c>
      <c r="G60" s="139" t="s">
        <v>654</v>
      </c>
      <c r="H60" s="139" t="s">
        <v>654</v>
      </c>
      <c r="I60" s="139" t="s">
        <v>654</v>
      </c>
    </row>
    <row r="61" spans="1:9" ht="15.75" customHeight="1"/>
    <row r="62" spans="1:9" ht="15.75" customHeight="1">
      <c r="A62" s="140" t="s">
        <v>655</v>
      </c>
      <c r="B62" s="135"/>
      <c r="C62" s="135"/>
      <c r="D62" s="135"/>
      <c r="E62" s="135"/>
      <c r="F62" s="135"/>
      <c r="G62" s="135"/>
      <c r="H62" s="135"/>
      <c r="I62" s="135"/>
    </row>
    <row r="63" spans="1:9" ht="15.75" customHeight="1">
      <c r="A63" s="140" t="s">
        <v>632</v>
      </c>
      <c r="B63" s="141" t="s">
        <v>633</v>
      </c>
      <c r="C63" s="141" t="s">
        <v>656</v>
      </c>
      <c r="D63" s="141" t="s">
        <v>634</v>
      </c>
      <c r="E63" s="141" t="s">
        <v>635</v>
      </c>
      <c r="F63" s="141" t="s">
        <v>636</v>
      </c>
      <c r="G63" s="141" t="s">
        <v>637</v>
      </c>
      <c r="H63" s="141" t="s">
        <v>638</v>
      </c>
      <c r="I63" s="141" t="s">
        <v>639</v>
      </c>
    </row>
    <row r="64" spans="1:9" ht="15.75" customHeight="1">
      <c r="A64" s="142" t="s">
        <v>647</v>
      </c>
      <c r="B64" s="143"/>
      <c r="C64" s="144"/>
      <c r="D64" s="150">
        <v>3456.11</v>
      </c>
      <c r="E64" s="150">
        <v>2621.75</v>
      </c>
      <c r="F64" s="150">
        <v>2203.5100000000002</v>
      </c>
      <c r="G64" s="150">
        <v>2632.28</v>
      </c>
      <c r="H64" s="150">
        <v>2771.58</v>
      </c>
      <c r="I64" s="150">
        <v>2291.4</v>
      </c>
    </row>
    <row r="65" spans="1:9" ht="15.75" customHeight="1">
      <c r="A65" s="145" t="s">
        <v>640</v>
      </c>
      <c r="B65" s="145"/>
      <c r="C65" s="147"/>
      <c r="D65" s="146">
        <v>3456.11</v>
      </c>
      <c r="E65" s="146">
        <v>2621.75</v>
      </c>
      <c r="F65" s="146">
        <v>2203.5100000000002</v>
      </c>
      <c r="G65" s="146">
        <v>2632.28</v>
      </c>
      <c r="H65" s="146">
        <v>2771.58</v>
      </c>
      <c r="I65" s="146">
        <v>2291.4</v>
      </c>
    </row>
    <row r="66" spans="1:9" ht="15.75" customHeight="1">
      <c r="A66" s="142" t="s">
        <v>650</v>
      </c>
      <c r="B66" s="143"/>
      <c r="C66" s="144"/>
      <c r="D66" s="144">
        <v>170985.36</v>
      </c>
      <c r="E66" s="144">
        <v>154838.82</v>
      </c>
      <c r="F66" s="144">
        <v>127439.11</v>
      </c>
      <c r="G66" s="144">
        <v>124705.02</v>
      </c>
      <c r="H66" s="144">
        <v>105040.41</v>
      </c>
      <c r="I66" s="144">
        <v>94178.91</v>
      </c>
    </row>
    <row r="67" spans="1:9" ht="15.75" customHeight="1">
      <c r="A67" s="145" t="s">
        <v>640</v>
      </c>
      <c r="B67" s="145"/>
      <c r="C67" s="147"/>
      <c r="D67" s="147">
        <v>170985.36</v>
      </c>
      <c r="E67" s="147">
        <v>154838.82</v>
      </c>
      <c r="F67" s="147">
        <v>127439.11</v>
      </c>
      <c r="G67" s="147">
        <v>124705.02</v>
      </c>
      <c r="H67" s="147">
        <v>105040.41</v>
      </c>
      <c r="I67" s="147">
        <v>94178.91</v>
      </c>
    </row>
    <row r="68" spans="1:9" ht="15.75" customHeight="1">
      <c r="A68" s="142" t="s">
        <v>651</v>
      </c>
      <c r="B68" s="143"/>
      <c r="C68" s="144"/>
      <c r="D68" s="144">
        <v>46389.56</v>
      </c>
      <c r="E68" s="144">
        <v>40949.83</v>
      </c>
      <c r="F68" s="144">
        <v>37190.879999999997</v>
      </c>
      <c r="G68" s="144">
        <v>27811.919999999998</v>
      </c>
      <c r="H68" s="144">
        <v>26221.25</v>
      </c>
      <c r="I68" s="144">
        <v>24828.01</v>
      </c>
    </row>
    <row r="69" spans="1:9" ht="15.75" customHeight="1">
      <c r="A69" s="145" t="s">
        <v>640</v>
      </c>
      <c r="B69" s="145"/>
      <c r="C69" s="147"/>
      <c r="D69" s="147">
        <v>46389.56</v>
      </c>
      <c r="E69" s="147">
        <v>40949.83</v>
      </c>
      <c r="F69" s="147">
        <v>37190.879999999997</v>
      </c>
      <c r="G69" s="147">
        <v>27811.919999999998</v>
      </c>
      <c r="H69" s="147">
        <v>26221.25</v>
      </c>
      <c r="I69" s="147">
        <v>24828.01</v>
      </c>
    </row>
    <row r="70" spans="1:9" ht="15.75" customHeight="1">
      <c r="A70" s="142" t="s">
        <v>642</v>
      </c>
      <c r="B70" s="143"/>
      <c r="C70" s="144"/>
      <c r="D70" s="150">
        <v>1401.37</v>
      </c>
      <c r="E70" s="150">
        <v>1137.6500000000001</v>
      </c>
      <c r="F70" s="150">
        <v>709</v>
      </c>
      <c r="G70" s="150">
        <v>648.77</v>
      </c>
      <c r="H70" s="150">
        <v>538.99</v>
      </c>
      <c r="I70" s="150">
        <v>525.27</v>
      </c>
    </row>
    <row r="71" spans="1:9" ht="15.75" customHeight="1">
      <c r="A71" s="145" t="s">
        <v>640</v>
      </c>
      <c r="B71" s="145"/>
      <c r="C71" s="147"/>
      <c r="D71" s="146">
        <v>1401.37</v>
      </c>
      <c r="E71" s="146">
        <v>1137.6500000000001</v>
      </c>
      <c r="F71" s="146">
        <v>709</v>
      </c>
      <c r="G71" s="146">
        <v>648.77</v>
      </c>
      <c r="H71" s="146">
        <v>538.99</v>
      </c>
      <c r="I71" s="146">
        <v>525.27</v>
      </c>
    </row>
    <row r="72" spans="1:9" ht="15.75" customHeight="1">
      <c r="A72" s="142" t="s">
        <v>644</v>
      </c>
      <c r="B72" s="143"/>
      <c r="C72" s="144"/>
      <c r="D72" s="144">
        <v>171033.86</v>
      </c>
      <c r="E72" s="144">
        <v>154927.49</v>
      </c>
      <c r="F72" s="144">
        <v>127533.19</v>
      </c>
      <c r="G72" s="144">
        <v>124779.3</v>
      </c>
      <c r="H72" s="144">
        <v>105180.01</v>
      </c>
      <c r="I72" s="144">
        <v>94270.78</v>
      </c>
    </row>
    <row r="73" spans="1:9" ht="15.75" customHeight="1">
      <c r="A73" s="145" t="s">
        <v>640</v>
      </c>
      <c r="B73" s="145"/>
      <c r="C73" s="147"/>
      <c r="D73" s="147">
        <v>171033.86</v>
      </c>
      <c r="E73" s="147">
        <v>154927.49</v>
      </c>
      <c r="F73" s="147">
        <v>127533.19</v>
      </c>
      <c r="G73" s="147">
        <v>124779.3</v>
      </c>
      <c r="H73" s="147">
        <v>105180.01</v>
      </c>
      <c r="I73" s="147">
        <v>94270.78</v>
      </c>
    </row>
    <row r="74" spans="1:9" ht="15.75" customHeight="1">
      <c r="A74" s="142" t="s">
        <v>648</v>
      </c>
      <c r="B74" s="143"/>
      <c r="C74" s="144"/>
      <c r="D74" s="150">
        <v>4650.43</v>
      </c>
      <c r="E74" s="150">
        <v>3420.15</v>
      </c>
      <c r="F74" s="150">
        <v>2747.37</v>
      </c>
      <c r="G74" s="150">
        <v>3316.3</v>
      </c>
      <c r="H74" s="150">
        <v>3469.89</v>
      </c>
      <c r="I74" s="150">
        <v>2743.26</v>
      </c>
    </row>
    <row r="75" spans="1:9" ht="15.75" customHeight="1">
      <c r="A75" s="145" t="s">
        <v>640</v>
      </c>
      <c r="B75" s="145"/>
      <c r="C75" s="147"/>
      <c r="D75" s="146">
        <v>4650.43</v>
      </c>
      <c r="E75" s="146">
        <v>3420.15</v>
      </c>
      <c r="F75" s="146">
        <v>2747.37</v>
      </c>
      <c r="G75" s="146">
        <v>3316.3</v>
      </c>
      <c r="H75" s="146">
        <v>3469.89</v>
      </c>
      <c r="I75" s="146">
        <v>2743.26</v>
      </c>
    </row>
    <row r="76" spans="1:9" ht="15.75" customHeight="1">
      <c r="A76" s="142" t="s">
        <v>646</v>
      </c>
      <c r="B76" s="143"/>
      <c r="C76" s="144"/>
      <c r="D76" s="144"/>
      <c r="E76" s="144"/>
      <c r="F76" s="144"/>
      <c r="G76" s="144"/>
      <c r="H76" s="144"/>
      <c r="I76" s="151">
        <v>2.27</v>
      </c>
    </row>
    <row r="77" spans="1:9" ht="15.75" customHeight="1">
      <c r="A77" s="145" t="s">
        <v>640</v>
      </c>
      <c r="B77" s="145"/>
      <c r="C77" s="147"/>
      <c r="D77" s="147"/>
      <c r="E77" s="147"/>
      <c r="F77" s="147"/>
      <c r="G77" s="147"/>
      <c r="H77" s="147"/>
      <c r="I77" s="148">
        <v>2.27</v>
      </c>
    </row>
    <row r="78" spans="1:9" ht="15.75" customHeight="1">
      <c r="A78" s="142" t="s">
        <v>645</v>
      </c>
      <c r="B78" s="143"/>
      <c r="C78" s="144"/>
      <c r="D78" s="144"/>
      <c r="E78" s="144"/>
      <c r="F78" s="144"/>
      <c r="G78" s="144"/>
      <c r="H78" s="151">
        <v>0.17</v>
      </c>
      <c r="I78" s="151">
        <v>20.84</v>
      </c>
    </row>
    <row r="79" spans="1:9" ht="15.75" customHeight="1">
      <c r="A79" s="145" t="s">
        <v>640</v>
      </c>
      <c r="B79" s="145"/>
      <c r="C79" s="147"/>
      <c r="D79" s="147"/>
      <c r="E79" s="147"/>
      <c r="F79" s="147"/>
      <c r="G79" s="147"/>
      <c r="H79" s="148">
        <v>0.17</v>
      </c>
      <c r="I79" s="148">
        <v>20.84</v>
      </c>
    </row>
    <row r="80" spans="1:9" ht="15.75" customHeight="1">
      <c r="A80" s="142" t="s">
        <v>643</v>
      </c>
      <c r="B80" s="143"/>
      <c r="C80" s="144"/>
      <c r="D80" s="150">
        <v>1494</v>
      </c>
      <c r="E80" s="150">
        <v>1469</v>
      </c>
      <c r="F80" s="150">
        <v>1329</v>
      </c>
      <c r="G80" s="150">
        <v>1196</v>
      </c>
      <c r="H80" s="144"/>
      <c r="I80" s="150">
        <v>1145</v>
      </c>
    </row>
    <row r="81" spans="1:26" ht="15.75" customHeight="1">
      <c r="A81" s="145" t="s">
        <v>640</v>
      </c>
      <c r="B81" s="145"/>
      <c r="C81" s="147"/>
      <c r="D81" s="146">
        <v>1494</v>
      </c>
      <c r="E81" s="146">
        <v>1469</v>
      </c>
      <c r="F81" s="146">
        <v>1329</v>
      </c>
      <c r="G81" s="146">
        <v>1196</v>
      </c>
      <c r="H81" s="147"/>
      <c r="I81" s="146">
        <v>1145</v>
      </c>
    </row>
    <row r="82" spans="1:26" ht="15.75" customHeight="1">
      <c r="A82" s="142" t="s">
        <v>641</v>
      </c>
      <c r="B82" s="143"/>
      <c r="C82" s="144"/>
      <c r="D82" s="150">
        <v>1387.08</v>
      </c>
      <c r="E82" s="150">
        <v>1118.1300000000001</v>
      </c>
      <c r="F82" s="150">
        <v>683.76</v>
      </c>
      <c r="G82" s="150">
        <v>625.04</v>
      </c>
      <c r="H82" s="150">
        <v>515.21</v>
      </c>
      <c r="I82" s="150">
        <v>501.72</v>
      </c>
    </row>
    <row r="83" spans="1:26" ht="15.75" customHeight="1">
      <c r="A83" s="145" t="s">
        <v>640</v>
      </c>
      <c r="B83" s="145"/>
      <c r="C83" s="147"/>
      <c r="D83" s="146">
        <v>1387.08</v>
      </c>
      <c r="E83" s="146">
        <v>1118.1300000000001</v>
      </c>
      <c r="F83" s="146">
        <v>683.76</v>
      </c>
      <c r="G83" s="146">
        <v>625.04</v>
      </c>
      <c r="H83" s="146">
        <v>515.21</v>
      </c>
      <c r="I83" s="146">
        <v>501.72</v>
      </c>
    </row>
    <row r="84" spans="1:26" ht="15.75" customHeight="1">
      <c r="A84" s="142" t="s">
        <v>649</v>
      </c>
      <c r="B84" s="143"/>
      <c r="C84" s="144"/>
      <c r="D84" s="150">
        <v>1809.47</v>
      </c>
      <c r="E84" s="150">
        <v>2521.84</v>
      </c>
      <c r="F84" s="150">
        <v>7336.75</v>
      </c>
      <c r="G84" s="150">
        <v>674.41</v>
      </c>
      <c r="H84" s="150">
        <v>1287.7</v>
      </c>
      <c r="I84" s="150">
        <v>702.45</v>
      </c>
    </row>
    <row r="85" spans="1:26" ht="15.75" customHeight="1">
      <c r="A85" s="145" t="s">
        <v>640</v>
      </c>
      <c r="B85" s="145"/>
      <c r="C85" s="147"/>
      <c r="D85" s="146">
        <v>1809.47</v>
      </c>
      <c r="E85" s="146">
        <v>2521.84</v>
      </c>
      <c r="F85" s="146">
        <v>7336.75</v>
      </c>
      <c r="G85" s="146">
        <v>674.41</v>
      </c>
      <c r="H85" s="146">
        <v>1287.7</v>
      </c>
      <c r="I85" s="146">
        <v>702.45</v>
      </c>
    </row>
    <row r="86" spans="1:26" ht="15.75" customHeight="1"/>
    <row r="87" spans="1:26" ht="15.75" customHeight="1">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row>
    <row r="88" spans="1:26" ht="15.75" customHeight="1"/>
    <row r="89" spans="1:26" ht="15.75" customHeight="1">
      <c r="A89" s="129" t="s">
        <v>599</v>
      </c>
      <c r="B89" s="130"/>
      <c r="C89" s="130"/>
      <c r="D89" s="130"/>
      <c r="E89" s="130"/>
      <c r="F89" s="130"/>
    </row>
    <row r="90" spans="1:26" ht="15.75" customHeight="1">
      <c r="A90" s="8" t="s">
        <v>600</v>
      </c>
      <c r="B90" s="131" t="s">
        <v>601</v>
      </c>
    </row>
    <row r="91" spans="1:26" ht="15.75" customHeight="1">
      <c r="A91" s="8" t="s">
        <v>602</v>
      </c>
      <c r="B91" s="8" t="s">
        <v>146</v>
      </c>
    </row>
    <row r="92" spans="1:26" ht="15.75" customHeight="1">
      <c r="A92" s="8" t="s">
        <v>603</v>
      </c>
      <c r="B92" s="8" t="s">
        <v>146</v>
      </c>
    </row>
    <row r="93" spans="1:26" ht="15.75" customHeight="1">
      <c r="A93" s="8" t="s">
        <v>605</v>
      </c>
      <c r="B93" s="8" t="s">
        <v>606</v>
      </c>
    </row>
    <row r="94" spans="1:26" ht="15.75" customHeight="1">
      <c r="A94" s="8" t="s">
        <v>609</v>
      </c>
      <c r="B94" s="8" t="s">
        <v>610</v>
      </c>
    </row>
    <row r="95" spans="1:26" ht="15.75" customHeight="1">
      <c r="A95" s="8" t="s">
        <v>611</v>
      </c>
      <c r="B95" s="8" t="s">
        <v>612</v>
      </c>
    </row>
    <row r="96" spans="1:26" ht="15.75" customHeight="1">
      <c r="A96" s="8" t="s">
        <v>613</v>
      </c>
      <c r="B96" s="8" t="s">
        <v>614</v>
      </c>
    </row>
    <row r="97" spans="1:6" ht="15.75" customHeight="1">
      <c r="A97" s="8" t="s">
        <v>615</v>
      </c>
      <c r="B97" s="8" t="s">
        <v>616</v>
      </c>
    </row>
    <row r="98" spans="1:6" ht="15.75" customHeight="1">
      <c r="A98" s="8" t="s">
        <v>617</v>
      </c>
      <c r="B98" s="134">
        <v>46172.603917743101</v>
      </c>
    </row>
    <row r="99" spans="1:6" ht="15.75" customHeight="1">
      <c r="A99" s="135" t="s">
        <v>618</v>
      </c>
      <c r="B99" s="136" t="s">
        <v>619</v>
      </c>
      <c r="C99" s="136" t="s">
        <v>620</v>
      </c>
      <c r="D99" s="136" t="s">
        <v>621</v>
      </c>
      <c r="E99" s="136" t="s">
        <v>622</v>
      </c>
      <c r="F99" s="136" t="s">
        <v>623</v>
      </c>
    </row>
    <row r="100" spans="1:6" ht="15.75" customHeight="1">
      <c r="A100" s="137" t="s">
        <v>625</v>
      </c>
      <c r="B100" s="138">
        <v>45747</v>
      </c>
      <c r="C100" s="138">
        <v>45382</v>
      </c>
      <c r="D100" s="138">
        <v>45016</v>
      </c>
      <c r="E100" s="138">
        <v>44651</v>
      </c>
      <c r="F100" s="138">
        <v>44286</v>
      </c>
    </row>
    <row r="101" spans="1:6" ht="15.75" customHeight="1">
      <c r="A101" s="137" t="s">
        <v>626</v>
      </c>
      <c r="B101" s="138">
        <v>45747</v>
      </c>
      <c r="C101" s="138">
        <v>45382</v>
      </c>
      <c r="D101" s="138">
        <v>45016</v>
      </c>
      <c r="E101" s="138">
        <v>44651</v>
      </c>
      <c r="F101" s="138">
        <v>44286</v>
      </c>
    </row>
    <row r="102" spans="1:6" ht="15.75" customHeight="1">
      <c r="A102" s="137" t="s">
        <v>627</v>
      </c>
      <c r="B102" s="139" t="s">
        <v>628</v>
      </c>
      <c r="C102" s="139" t="s">
        <v>628</v>
      </c>
      <c r="D102" s="139" t="s">
        <v>628</v>
      </c>
      <c r="E102" s="139" t="s">
        <v>628</v>
      </c>
      <c r="F102" s="139" t="s">
        <v>628</v>
      </c>
    </row>
    <row r="103" spans="1:6" ht="15.75" customHeight="1">
      <c r="A103" s="137" t="s">
        <v>629</v>
      </c>
      <c r="B103" s="139" t="s">
        <v>630</v>
      </c>
      <c r="C103" s="139" t="s">
        <v>630</v>
      </c>
      <c r="D103" s="139" t="s">
        <v>630</v>
      </c>
      <c r="E103" s="139" t="s">
        <v>630</v>
      </c>
      <c r="F103" s="139" t="s">
        <v>630</v>
      </c>
    </row>
    <row r="104" spans="1:6" ht="15.75" customHeight="1"/>
    <row r="105" spans="1:6" ht="15.75" customHeight="1">
      <c r="A105" s="140" t="s">
        <v>657</v>
      </c>
      <c r="B105" s="135"/>
      <c r="C105" s="135"/>
      <c r="D105" s="135"/>
      <c r="E105" s="135"/>
      <c r="F105" s="135"/>
    </row>
    <row r="106" spans="1:6" ht="15.75" customHeight="1">
      <c r="A106" s="140" t="s">
        <v>632</v>
      </c>
      <c r="B106" s="141" t="s">
        <v>634</v>
      </c>
      <c r="C106" s="141" t="s">
        <v>635</v>
      </c>
      <c r="D106" s="141" t="s">
        <v>636</v>
      </c>
      <c r="E106" s="141" t="s">
        <v>637</v>
      </c>
      <c r="F106" s="141" t="s">
        <v>638</v>
      </c>
    </row>
    <row r="107" spans="1:6" ht="15.75" customHeight="1">
      <c r="A107" s="142" t="s">
        <v>658</v>
      </c>
      <c r="B107" s="144"/>
      <c r="C107" s="144"/>
      <c r="D107" s="144"/>
      <c r="E107" s="144"/>
      <c r="F107" s="144"/>
    </row>
    <row r="108" spans="1:6" ht="15.75" customHeight="1">
      <c r="A108" s="145" t="s">
        <v>644</v>
      </c>
      <c r="B108" s="147">
        <v>45586.11</v>
      </c>
      <c r="C108" s="147">
        <v>38495.730000000003</v>
      </c>
      <c r="D108" s="147">
        <v>29658.29</v>
      </c>
      <c r="E108" s="147">
        <v>26878.98</v>
      </c>
      <c r="F108" s="147">
        <v>22365.25</v>
      </c>
    </row>
    <row r="109" spans="1:6" ht="15.75" customHeight="1">
      <c r="A109" s="142" t="s">
        <v>659</v>
      </c>
      <c r="B109" s="144"/>
      <c r="C109" s="144"/>
      <c r="D109" s="144"/>
      <c r="E109" s="144"/>
      <c r="F109" s="144"/>
    </row>
    <row r="110" spans="1:6" ht="15.75" customHeight="1">
      <c r="A110" s="145" t="s">
        <v>644</v>
      </c>
      <c r="B110" s="146">
        <v>2925.44</v>
      </c>
      <c r="C110" s="146">
        <v>2689.49</v>
      </c>
      <c r="D110" s="146">
        <v>1769.87</v>
      </c>
      <c r="E110" s="146">
        <v>1801.16</v>
      </c>
      <c r="F110" s="146">
        <v>1816.14</v>
      </c>
    </row>
    <row r="111" spans="1:6" ht="15.75" customHeight="1">
      <c r="A111" s="142" t="s">
        <v>652</v>
      </c>
      <c r="B111" s="144"/>
      <c r="C111" s="144"/>
      <c r="D111" s="144"/>
      <c r="E111" s="144"/>
      <c r="F111" s="144"/>
    </row>
    <row r="112" spans="1:6" ht="15.75" customHeight="1">
      <c r="A112" s="145" t="s">
        <v>644</v>
      </c>
      <c r="B112" s="147">
        <v>48511.54</v>
      </c>
      <c r="C112" s="147">
        <v>41185.22</v>
      </c>
      <c r="D112" s="147">
        <v>31428.16</v>
      </c>
      <c r="E112" s="147">
        <v>28680.14</v>
      </c>
      <c r="F112" s="147">
        <v>24181.38</v>
      </c>
    </row>
    <row r="113" spans="1:26" ht="15.75" customHeight="1">
      <c r="A113" s="145" t="s">
        <v>660</v>
      </c>
      <c r="B113" s="146">
        <v>2925.44</v>
      </c>
      <c r="C113" s="146">
        <v>2689.49</v>
      </c>
      <c r="D113" s="146">
        <v>1769.87</v>
      </c>
      <c r="E113" s="146">
        <v>1801.16</v>
      </c>
      <c r="F113" s="146">
        <v>1816.14</v>
      </c>
    </row>
    <row r="114" spans="1:26" ht="15.75" customHeight="1"/>
    <row r="115" spans="1:26" ht="15.75" customHeight="1">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row>
    <row r="116" spans="1:26" ht="15.75" customHeight="1"/>
    <row r="117" spans="1:26" ht="15.75" customHeight="1">
      <c r="A117" s="129" t="s">
        <v>599</v>
      </c>
      <c r="B117" s="130"/>
      <c r="C117" s="130"/>
      <c r="D117" s="130"/>
      <c r="E117" s="130"/>
      <c r="F117" s="130"/>
      <c r="G117" s="130"/>
      <c r="H117" s="130"/>
    </row>
    <row r="118" spans="1:26" ht="15.75" customHeight="1">
      <c r="A118" s="8" t="s">
        <v>600</v>
      </c>
      <c r="B118" s="131" t="s">
        <v>601</v>
      </c>
    </row>
    <row r="119" spans="1:26" ht="15.75" customHeight="1">
      <c r="A119" s="8" t="s">
        <v>602</v>
      </c>
      <c r="B119" s="8" t="s">
        <v>146</v>
      </c>
    </row>
    <row r="120" spans="1:26" ht="15.75" customHeight="1">
      <c r="A120" s="8" t="s">
        <v>603</v>
      </c>
      <c r="B120" s="8" t="s">
        <v>146</v>
      </c>
    </row>
    <row r="121" spans="1:26" ht="15.75" customHeight="1">
      <c r="A121" s="8" t="s">
        <v>605</v>
      </c>
      <c r="B121" s="8" t="s">
        <v>606</v>
      </c>
    </row>
    <row r="122" spans="1:26" ht="15.75" customHeight="1">
      <c r="A122" s="8" t="s">
        <v>609</v>
      </c>
      <c r="B122" s="8" t="s">
        <v>610</v>
      </c>
    </row>
    <row r="123" spans="1:26" ht="15.75" customHeight="1">
      <c r="A123" s="8" t="s">
        <v>611</v>
      </c>
      <c r="B123" s="8" t="s">
        <v>612</v>
      </c>
    </row>
    <row r="124" spans="1:26" ht="15.75" customHeight="1">
      <c r="A124" s="8" t="s">
        <v>613</v>
      </c>
      <c r="B124" s="8" t="s">
        <v>614</v>
      </c>
    </row>
    <row r="125" spans="1:26" ht="15.75" customHeight="1">
      <c r="A125" s="8" t="s">
        <v>615</v>
      </c>
      <c r="B125" s="8" t="s">
        <v>616</v>
      </c>
    </row>
    <row r="126" spans="1:26" ht="15.75" customHeight="1">
      <c r="A126" s="8" t="s">
        <v>617</v>
      </c>
      <c r="B126" s="134">
        <v>46172.603917754597</v>
      </c>
    </row>
    <row r="127" spans="1:26" ht="15.75" customHeight="1">
      <c r="A127" s="135" t="s">
        <v>618</v>
      </c>
      <c r="B127" s="136" t="s">
        <v>653</v>
      </c>
      <c r="C127" s="136" t="s">
        <v>619</v>
      </c>
      <c r="D127" s="136" t="s">
        <v>620</v>
      </c>
      <c r="E127" s="136" t="s">
        <v>621</v>
      </c>
      <c r="F127" s="136" t="s">
        <v>622</v>
      </c>
      <c r="G127" s="136" t="s">
        <v>623</v>
      </c>
      <c r="H127" s="136" t="s">
        <v>624</v>
      </c>
    </row>
    <row r="128" spans="1:26" ht="15.75" customHeight="1">
      <c r="A128" s="137" t="s">
        <v>625</v>
      </c>
      <c r="B128" s="138">
        <v>46112</v>
      </c>
      <c r="C128" s="138">
        <v>45747</v>
      </c>
      <c r="D128" s="138">
        <v>45382</v>
      </c>
      <c r="E128" s="138">
        <v>45016</v>
      </c>
      <c r="F128" s="138">
        <v>44651</v>
      </c>
      <c r="G128" s="138">
        <v>44286</v>
      </c>
      <c r="H128" s="138">
        <v>43921</v>
      </c>
    </row>
    <row r="129" spans="1:26" ht="15.75" customHeight="1">
      <c r="A129" s="137" t="s">
        <v>626</v>
      </c>
      <c r="B129" s="138">
        <v>46112</v>
      </c>
      <c r="C129" s="138">
        <v>45747</v>
      </c>
      <c r="D129" s="138">
        <v>45382</v>
      </c>
      <c r="E129" s="138">
        <v>45016</v>
      </c>
      <c r="F129" s="138">
        <v>44651</v>
      </c>
      <c r="G129" s="138">
        <v>44651</v>
      </c>
      <c r="H129" s="138">
        <v>43921</v>
      </c>
    </row>
    <row r="130" spans="1:26" ht="15.75" customHeight="1">
      <c r="A130" s="137" t="s">
        <v>627</v>
      </c>
      <c r="B130" s="139" t="s">
        <v>628</v>
      </c>
      <c r="C130" s="139" t="s">
        <v>628</v>
      </c>
      <c r="D130" s="139" t="s">
        <v>628</v>
      </c>
      <c r="E130" s="139" t="s">
        <v>628</v>
      </c>
      <c r="F130" s="139" t="s">
        <v>628</v>
      </c>
      <c r="G130" s="139" t="s">
        <v>628</v>
      </c>
      <c r="H130" s="139" t="s">
        <v>628</v>
      </c>
    </row>
    <row r="131" spans="1:26" ht="26.25">
      <c r="A131" s="137" t="s">
        <v>629</v>
      </c>
      <c r="B131" s="139" t="s">
        <v>654</v>
      </c>
      <c r="C131" s="139" t="s">
        <v>654</v>
      </c>
      <c r="D131" s="139" t="s">
        <v>654</v>
      </c>
      <c r="E131" s="139" t="s">
        <v>654</v>
      </c>
      <c r="F131" s="139" t="s">
        <v>654</v>
      </c>
      <c r="G131" s="139" t="s">
        <v>654</v>
      </c>
      <c r="H131" s="139" t="s">
        <v>654</v>
      </c>
    </row>
    <row r="132" spans="1:26" ht="15.75" customHeight="1"/>
    <row r="133" spans="1:26" ht="15.75" customHeight="1">
      <c r="A133" s="140" t="s">
        <v>661</v>
      </c>
      <c r="B133" s="135"/>
      <c r="C133" s="135"/>
      <c r="D133" s="135"/>
      <c r="E133" s="135"/>
      <c r="F133" s="135"/>
      <c r="G133" s="135"/>
      <c r="H133" s="135"/>
    </row>
    <row r="134" spans="1:26" ht="15.75" customHeight="1">
      <c r="A134" s="140" t="s">
        <v>632</v>
      </c>
      <c r="B134" s="141" t="s">
        <v>656</v>
      </c>
      <c r="C134" s="141" t="s">
        <v>634</v>
      </c>
      <c r="D134" s="141" t="s">
        <v>635</v>
      </c>
      <c r="E134" s="141" t="s">
        <v>636</v>
      </c>
      <c r="F134" s="141" t="s">
        <v>637</v>
      </c>
      <c r="G134" s="141" t="s">
        <v>638</v>
      </c>
      <c r="H134" s="141" t="s">
        <v>639</v>
      </c>
    </row>
    <row r="135" spans="1:26" ht="15.75" customHeight="1">
      <c r="A135" s="142" t="s">
        <v>644</v>
      </c>
      <c r="B135" s="144"/>
      <c r="C135" s="144">
        <v>48511.54</v>
      </c>
      <c r="D135" s="144">
        <v>41185.22</v>
      </c>
      <c r="E135" s="144">
        <v>31428.16</v>
      </c>
      <c r="F135" s="144">
        <v>28680.14</v>
      </c>
      <c r="G135" s="144">
        <v>24181.38</v>
      </c>
      <c r="H135" s="144"/>
    </row>
    <row r="136" spans="1:26" ht="15.75" customHeight="1">
      <c r="A136" s="145" t="s">
        <v>658</v>
      </c>
      <c r="B136" s="147"/>
      <c r="C136" s="147">
        <v>45586.11</v>
      </c>
      <c r="D136" s="147">
        <v>38495.730000000003</v>
      </c>
      <c r="E136" s="147">
        <v>29658.29</v>
      </c>
      <c r="F136" s="147">
        <v>26878.98</v>
      </c>
      <c r="G136" s="147">
        <v>22365.25</v>
      </c>
      <c r="H136" s="147"/>
    </row>
    <row r="137" spans="1:26" ht="15.75" customHeight="1">
      <c r="A137" s="145" t="s">
        <v>659</v>
      </c>
      <c r="B137" s="147"/>
      <c r="C137" s="146">
        <v>2925.44</v>
      </c>
      <c r="D137" s="146">
        <v>2689.49</v>
      </c>
      <c r="E137" s="146">
        <v>1769.87</v>
      </c>
      <c r="F137" s="146">
        <v>1801.16</v>
      </c>
      <c r="G137" s="146">
        <v>1816.14</v>
      </c>
      <c r="H137" s="147"/>
    </row>
    <row r="138" spans="1:26" ht="15.75" customHeight="1">
      <c r="A138" s="152" t="s">
        <v>660</v>
      </c>
      <c r="B138" s="147"/>
      <c r="C138" s="146">
        <v>2925.44</v>
      </c>
      <c r="D138" s="146">
        <v>2689.49</v>
      </c>
      <c r="E138" s="146">
        <v>1769.87</v>
      </c>
      <c r="F138" s="146">
        <v>1801.16</v>
      </c>
      <c r="G138" s="146">
        <v>1816.14</v>
      </c>
      <c r="H138" s="147"/>
    </row>
    <row r="139" spans="1:26" ht="15.75" customHeight="1"/>
    <row r="140" spans="1:26" ht="15.75" customHeight="1">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row>
    <row r="141" spans="1:26" ht="15.75" customHeight="1"/>
    <row r="142" spans="1:26" ht="15.75" customHeight="1"/>
    <row r="143" spans="1:26" ht="15.75" customHeight="1"/>
    <row r="144" spans="1:26"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5:H5"/>
  </mergeCells>
  <pageMargins left="0.5" right="0.5" top="1" bottom="1" header="0" footer="0"/>
  <pageSetup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FF00"/>
    <pageSetUpPr fitToPage="1"/>
  </sheetPr>
  <dimension ref="A1:Z1000"/>
  <sheetViews>
    <sheetView topLeftCell="A137" zoomScale="40" zoomScaleNormal="40" workbookViewId="0"/>
  </sheetViews>
  <sheetFormatPr defaultColWidth="12.59765625" defaultRowHeight="15" customHeight="1" outlineLevelRow="1"/>
  <cols>
    <col min="1" max="1" width="75" customWidth="1"/>
    <col min="2" max="8" width="13.73046875" customWidth="1"/>
    <col min="9" max="26" width="7.59765625" customWidth="1"/>
  </cols>
  <sheetData>
    <row r="1" spans="1:8" ht="15" customHeight="1">
      <c r="A1" s="129" t="s">
        <v>599</v>
      </c>
      <c r="B1" s="130"/>
      <c r="C1" s="130"/>
      <c r="D1" s="130"/>
      <c r="E1" s="130"/>
      <c r="F1" s="130"/>
      <c r="G1" s="130"/>
      <c r="H1" s="130"/>
    </row>
    <row r="2" spans="1:8" ht="15" customHeight="1">
      <c r="A2" s="8" t="s">
        <v>600</v>
      </c>
      <c r="B2" s="131" t="s">
        <v>662</v>
      </c>
    </row>
    <row r="3" spans="1:8" ht="15.75" customHeight="1">
      <c r="A3" s="8" t="s">
        <v>602</v>
      </c>
      <c r="B3" s="8" t="s">
        <v>146</v>
      </c>
    </row>
    <row r="4" spans="1:8" ht="15.75" customHeight="1">
      <c r="A4" s="8" t="s">
        <v>603</v>
      </c>
      <c r="B4" s="8" t="s">
        <v>146</v>
      </c>
    </row>
    <row r="5" spans="1:8" ht="15.75" customHeight="1">
      <c r="A5" s="8" t="s">
        <v>605</v>
      </c>
      <c r="B5" s="8" t="s">
        <v>606</v>
      </c>
    </row>
    <row r="6" spans="1:8" ht="15.75" customHeight="1">
      <c r="A6" s="8" t="s">
        <v>609</v>
      </c>
      <c r="B6" s="8" t="s">
        <v>610</v>
      </c>
    </row>
    <row r="7" spans="1:8" ht="15.75" customHeight="1">
      <c r="A7" s="8" t="s">
        <v>611</v>
      </c>
      <c r="B7" s="8" t="s">
        <v>612</v>
      </c>
    </row>
    <row r="8" spans="1:8" ht="15.75" customHeight="1">
      <c r="A8" s="8" t="s">
        <v>613</v>
      </c>
      <c r="B8" s="8" t="s">
        <v>614</v>
      </c>
    </row>
    <row r="9" spans="1:8" ht="15.75" customHeight="1">
      <c r="A9" s="8" t="s">
        <v>615</v>
      </c>
      <c r="B9" s="8" t="s">
        <v>616</v>
      </c>
    </row>
    <row r="10" spans="1:8" ht="15.75" customHeight="1">
      <c r="A10" s="8" t="s">
        <v>617</v>
      </c>
      <c r="B10" s="134">
        <v>46172.608896099497</v>
      </c>
    </row>
    <row r="11" spans="1:8" ht="15.75" customHeight="1">
      <c r="A11" s="135" t="s">
        <v>618</v>
      </c>
      <c r="B11" s="135"/>
      <c r="C11" s="136" t="s">
        <v>619</v>
      </c>
      <c r="D11" s="136" t="s">
        <v>620</v>
      </c>
      <c r="E11" s="136" t="s">
        <v>621</v>
      </c>
      <c r="F11" s="136" t="s">
        <v>622</v>
      </c>
      <c r="G11" s="136" t="s">
        <v>623</v>
      </c>
      <c r="H11" s="136" t="s">
        <v>624</v>
      </c>
    </row>
    <row r="12" spans="1:8" ht="15" customHeight="1" outlineLevel="1">
      <c r="A12" s="137" t="s">
        <v>625</v>
      </c>
      <c r="C12" s="138">
        <v>45747</v>
      </c>
      <c r="D12" s="138">
        <v>45382</v>
      </c>
      <c r="E12" s="138">
        <v>45016</v>
      </c>
      <c r="F12" s="138">
        <v>44651</v>
      </c>
      <c r="G12" s="138">
        <v>44286</v>
      </c>
      <c r="H12" s="138">
        <v>43921</v>
      </c>
    </row>
    <row r="13" spans="1:8" ht="15" customHeight="1" outlineLevel="1">
      <c r="A13" s="137" t="s">
        <v>626</v>
      </c>
      <c r="C13" s="138">
        <v>45747</v>
      </c>
      <c r="D13" s="138">
        <v>45382</v>
      </c>
      <c r="E13" s="138">
        <v>45016</v>
      </c>
      <c r="F13" s="138">
        <v>44651</v>
      </c>
      <c r="G13" s="138">
        <v>44286</v>
      </c>
      <c r="H13" s="138">
        <v>43921</v>
      </c>
    </row>
    <row r="14" spans="1:8" ht="15" customHeight="1" outlineLevel="1">
      <c r="A14" s="137" t="s">
        <v>627</v>
      </c>
      <c r="C14" s="139" t="s">
        <v>628</v>
      </c>
      <c r="D14" s="139" t="s">
        <v>628</v>
      </c>
      <c r="E14" s="139" t="s">
        <v>628</v>
      </c>
      <c r="F14" s="139" t="s">
        <v>628</v>
      </c>
      <c r="G14" s="139" t="s">
        <v>628</v>
      </c>
      <c r="H14" s="139" t="s">
        <v>628</v>
      </c>
    </row>
    <row r="15" spans="1:8" ht="13.15" outlineLevel="1">
      <c r="A15" s="137" t="s">
        <v>629</v>
      </c>
      <c r="C15" s="139" t="s">
        <v>630</v>
      </c>
      <c r="D15" s="139" t="s">
        <v>630</v>
      </c>
      <c r="E15" s="139" t="s">
        <v>630</v>
      </c>
      <c r="F15" s="139" t="s">
        <v>630</v>
      </c>
      <c r="G15" s="139" t="s">
        <v>630</v>
      </c>
      <c r="H15" s="139" t="s">
        <v>630</v>
      </c>
    </row>
    <row r="16" spans="1:8" ht="15.75" customHeight="1"/>
    <row r="17" spans="1:8" ht="15.75" customHeight="1">
      <c r="A17" s="140" t="s">
        <v>631</v>
      </c>
      <c r="B17" s="135"/>
      <c r="C17" s="135"/>
      <c r="D17" s="135"/>
      <c r="E17" s="135"/>
      <c r="F17" s="135"/>
      <c r="G17" s="135"/>
      <c r="H17" s="135"/>
    </row>
    <row r="18" spans="1:8" ht="15.75" customHeight="1">
      <c r="A18" s="140" t="s">
        <v>632</v>
      </c>
      <c r="B18" s="141" t="s">
        <v>633</v>
      </c>
      <c r="C18" s="141" t="s">
        <v>634</v>
      </c>
      <c r="D18" s="141" t="s">
        <v>635</v>
      </c>
      <c r="E18" s="141" t="s">
        <v>636</v>
      </c>
      <c r="F18" s="141" t="s">
        <v>637</v>
      </c>
      <c r="G18" s="141" t="s">
        <v>638</v>
      </c>
      <c r="H18" s="141" t="s">
        <v>639</v>
      </c>
    </row>
    <row r="19" spans="1:8" ht="15" customHeight="1">
      <c r="A19" s="142" t="s">
        <v>663</v>
      </c>
      <c r="B19" s="143">
        <v>5410102012</v>
      </c>
      <c r="C19" s="144"/>
      <c r="D19" s="144"/>
      <c r="E19" s="144"/>
      <c r="F19" s="144"/>
      <c r="G19" s="144"/>
      <c r="H19" s="144"/>
    </row>
    <row r="20" spans="1:8" ht="15" customHeight="1">
      <c r="A20" s="145" t="s">
        <v>641</v>
      </c>
      <c r="B20" s="145"/>
      <c r="C20" s="147"/>
      <c r="D20" s="147"/>
      <c r="E20" s="146">
        <v>2635</v>
      </c>
      <c r="F20" s="146">
        <v>2832</v>
      </c>
      <c r="G20" s="146">
        <v>2653</v>
      </c>
      <c r="H20" s="146">
        <v>2788</v>
      </c>
    </row>
    <row r="21" spans="1:8" ht="15" customHeight="1">
      <c r="A21" s="145" t="s">
        <v>642</v>
      </c>
      <c r="B21" s="145"/>
      <c r="C21" s="147"/>
      <c r="D21" s="147"/>
      <c r="E21" s="146">
        <v>2825</v>
      </c>
      <c r="F21" s="146">
        <v>3038</v>
      </c>
      <c r="G21" s="146">
        <v>2852</v>
      </c>
      <c r="H21" s="146">
        <v>2920</v>
      </c>
    </row>
    <row r="22" spans="1:8" ht="15" customHeight="1">
      <c r="A22" s="145" t="s">
        <v>664</v>
      </c>
      <c r="B22" s="145"/>
      <c r="C22" s="147">
        <v>20570</v>
      </c>
      <c r="D22" s="147">
        <v>17070</v>
      </c>
      <c r="E22" s="147"/>
      <c r="F22" s="147"/>
      <c r="G22" s="147"/>
      <c r="H22" s="147"/>
    </row>
    <row r="23" spans="1:8" ht="15" customHeight="1">
      <c r="A23" s="145" t="s">
        <v>643</v>
      </c>
      <c r="B23" s="145"/>
      <c r="C23" s="147"/>
      <c r="D23" s="147"/>
      <c r="E23" s="146">
        <v>2957</v>
      </c>
      <c r="F23" s="146">
        <v>3145</v>
      </c>
      <c r="G23" s="146">
        <v>3261</v>
      </c>
      <c r="H23" s="146">
        <v>3382</v>
      </c>
    </row>
    <row r="24" spans="1:8" ht="15" customHeight="1">
      <c r="A24" s="145" t="s">
        <v>644</v>
      </c>
      <c r="B24" s="145"/>
      <c r="C24" s="147"/>
      <c r="D24" s="147"/>
      <c r="E24" s="147">
        <v>278885</v>
      </c>
      <c r="F24" s="147">
        <v>310973</v>
      </c>
      <c r="G24" s="147">
        <v>274581</v>
      </c>
      <c r="H24" s="147">
        <v>288457</v>
      </c>
    </row>
    <row r="25" spans="1:8" ht="15" customHeight="1">
      <c r="A25" s="145" t="s">
        <v>645</v>
      </c>
      <c r="B25" s="145"/>
      <c r="C25" s="147"/>
      <c r="D25" s="147"/>
      <c r="E25" s="147"/>
      <c r="F25" s="147">
        <v>0</v>
      </c>
      <c r="G25" s="146">
        <v>148</v>
      </c>
      <c r="H25" s="147"/>
    </row>
    <row r="26" spans="1:8" ht="15" customHeight="1">
      <c r="A26" s="145" t="s">
        <v>665</v>
      </c>
      <c r="B26" s="145"/>
      <c r="C26" s="147"/>
      <c r="D26" s="147"/>
      <c r="E26" s="147"/>
      <c r="F26" s="148">
        <v>61</v>
      </c>
      <c r="G26" s="147"/>
      <c r="H26" s="147"/>
    </row>
    <row r="27" spans="1:8" ht="15" customHeight="1">
      <c r="A27" s="145" t="s">
        <v>647</v>
      </c>
      <c r="B27" s="145"/>
      <c r="C27" s="147"/>
      <c r="D27" s="147"/>
      <c r="E27" s="147">
        <v>11363</v>
      </c>
      <c r="F27" s="146">
        <v>8286</v>
      </c>
      <c r="G27" s="146">
        <v>3836</v>
      </c>
      <c r="H27" s="146">
        <v>6589</v>
      </c>
    </row>
    <row r="28" spans="1:8" ht="15" customHeight="1">
      <c r="A28" s="145" t="s">
        <v>648</v>
      </c>
      <c r="B28" s="145"/>
      <c r="C28" s="147"/>
      <c r="D28" s="147"/>
      <c r="E28" s="147">
        <v>12786</v>
      </c>
      <c r="F28" s="147">
        <v>10866</v>
      </c>
      <c r="G28" s="146">
        <v>5400</v>
      </c>
      <c r="H28" s="147">
        <v>11603</v>
      </c>
    </row>
    <row r="29" spans="1:8" ht="15" customHeight="1">
      <c r="A29" s="145" t="s">
        <v>649</v>
      </c>
      <c r="B29" s="145"/>
      <c r="C29" s="147"/>
      <c r="D29" s="147"/>
      <c r="E29" s="146">
        <v>1366</v>
      </c>
      <c r="F29" s="146">
        <v>1340</v>
      </c>
      <c r="G29" s="146">
        <v>1589</v>
      </c>
      <c r="H29" s="146">
        <v>2116</v>
      </c>
    </row>
    <row r="30" spans="1:8" ht="15" customHeight="1">
      <c r="A30" s="145" t="s">
        <v>666</v>
      </c>
      <c r="B30" s="145"/>
      <c r="C30" s="147"/>
      <c r="D30" s="147"/>
      <c r="E30" s="147"/>
      <c r="F30" s="147"/>
      <c r="G30" s="147"/>
      <c r="H30" s="146">
        <v>475</v>
      </c>
    </row>
    <row r="31" spans="1:8" ht="15" customHeight="1">
      <c r="A31" s="145" t="s">
        <v>650</v>
      </c>
      <c r="B31" s="145"/>
      <c r="C31" s="147">
        <v>115730</v>
      </c>
      <c r="D31" s="147">
        <v>106920</v>
      </c>
      <c r="E31" s="147">
        <v>278154</v>
      </c>
      <c r="F31" s="147">
        <v>310618</v>
      </c>
      <c r="G31" s="147">
        <v>274185</v>
      </c>
      <c r="H31" s="147">
        <v>288237</v>
      </c>
    </row>
    <row r="32" spans="1:8" ht="15" customHeight="1">
      <c r="A32" s="145" t="s">
        <v>651</v>
      </c>
      <c r="B32" s="145"/>
      <c r="C32" s="147">
        <v>126150</v>
      </c>
      <c r="D32" s="147">
        <v>105980</v>
      </c>
      <c r="E32" s="147">
        <v>97615</v>
      </c>
      <c r="F32" s="147">
        <v>89113</v>
      </c>
      <c r="G32" s="147">
        <v>85370</v>
      </c>
      <c r="H32" s="147">
        <v>88513</v>
      </c>
    </row>
    <row r="33" spans="1:8" ht="15" customHeight="1">
      <c r="A33" s="145" t="s">
        <v>667</v>
      </c>
      <c r="B33" s="145"/>
      <c r="C33" s="147">
        <v>48320</v>
      </c>
      <c r="D33" s="147">
        <v>37770</v>
      </c>
      <c r="E33" s="147"/>
      <c r="F33" s="147"/>
      <c r="G33" s="147"/>
      <c r="H33" s="147"/>
    </row>
    <row r="34" spans="1:8" ht="15" customHeight="1">
      <c r="A34" s="142" t="s">
        <v>668</v>
      </c>
      <c r="B34" s="143">
        <v>5330104019</v>
      </c>
      <c r="C34" s="144"/>
      <c r="D34" s="144"/>
      <c r="E34" s="144"/>
      <c r="F34" s="144"/>
      <c r="G34" s="144"/>
      <c r="H34" s="144"/>
    </row>
    <row r="35" spans="1:8" ht="15" customHeight="1">
      <c r="A35" s="145" t="s">
        <v>664</v>
      </c>
      <c r="B35" s="145"/>
      <c r="C35" s="146">
        <v>1860</v>
      </c>
      <c r="D35" s="146">
        <v>2940</v>
      </c>
      <c r="E35" s="147"/>
      <c r="F35" s="147"/>
      <c r="G35" s="147"/>
      <c r="H35" s="147"/>
    </row>
    <row r="36" spans="1:8" ht="15" customHeight="1">
      <c r="A36" s="145" t="s">
        <v>650</v>
      </c>
      <c r="B36" s="145"/>
      <c r="C36" s="146">
        <v>5040</v>
      </c>
      <c r="D36" s="146">
        <v>6350</v>
      </c>
      <c r="E36" s="147"/>
      <c r="F36" s="147"/>
      <c r="G36" s="147"/>
      <c r="H36" s="147"/>
    </row>
    <row r="37" spans="1:8" ht="15" customHeight="1">
      <c r="A37" s="145" t="s">
        <v>651</v>
      </c>
      <c r="B37" s="145"/>
      <c r="C37" s="146">
        <v>6400</v>
      </c>
      <c r="D37" s="146">
        <v>6570</v>
      </c>
      <c r="E37" s="147"/>
      <c r="F37" s="147"/>
      <c r="G37" s="147"/>
      <c r="H37" s="147"/>
    </row>
    <row r="38" spans="1:8" ht="15" customHeight="1">
      <c r="A38" s="145" t="s">
        <v>667</v>
      </c>
      <c r="B38" s="145"/>
      <c r="C38" s="146">
        <v>3190</v>
      </c>
      <c r="D38" s="146">
        <v>3570</v>
      </c>
      <c r="E38" s="147"/>
      <c r="F38" s="147"/>
      <c r="G38" s="147"/>
      <c r="H38" s="147"/>
    </row>
    <row r="39" spans="1:8" ht="15" customHeight="1">
      <c r="A39" s="142" t="s">
        <v>669</v>
      </c>
      <c r="B39" s="143"/>
      <c r="C39" s="144"/>
      <c r="D39" s="144"/>
      <c r="E39" s="144"/>
      <c r="F39" s="144"/>
      <c r="G39" s="144"/>
      <c r="H39" s="144"/>
    </row>
    <row r="40" spans="1:8" ht="15" customHeight="1">
      <c r="A40" s="145" t="s">
        <v>650</v>
      </c>
      <c r="B40" s="145"/>
      <c r="C40" s="153">
        <v>-80</v>
      </c>
      <c r="D40" s="147">
        <v>0</v>
      </c>
      <c r="E40" s="147"/>
      <c r="F40" s="147"/>
      <c r="G40" s="147"/>
      <c r="H40" s="147"/>
    </row>
    <row r="41" spans="1:8" ht="15" customHeight="1">
      <c r="A41" s="145" t="s">
        <v>651</v>
      </c>
      <c r="B41" s="145"/>
      <c r="C41" s="153">
        <v>-70</v>
      </c>
      <c r="D41" s="153">
        <v>-60</v>
      </c>
      <c r="E41" s="147"/>
      <c r="F41" s="147"/>
      <c r="G41" s="147"/>
      <c r="H41" s="147"/>
    </row>
    <row r="42" spans="1:8" ht="15" customHeight="1">
      <c r="A42" s="145" t="s">
        <v>667</v>
      </c>
      <c r="B42" s="145"/>
      <c r="C42" s="153">
        <v>-70</v>
      </c>
      <c r="D42" s="153">
        <v>-60</v>
      </c>
      <c r="E42" s="147"/>
      <c r="F42" s="147"/>
      <c r="G42" s="147"/>
      <c r="H42" s="147"/>
    </row>
    <row r="43" spans="1:8" ht="15" customHeight="1">
      <c r="A43" s="142" t="s">
        <v>670</v>
      </c>
      <c r="B43" s="143"/>
      <c r="C43" s="144"/>
      <c r="D43" s="144"/>
      <c r="E43" s="144"/>
      <c r="F43" s="144"/>
      <c r="G43" s="144"/>
      <c r="H43" s="144"/>
    </row>
    <row r="44" spans="1:8" ht="15" customHeight="1">
      <c r="A44" s="145" t="s">
        <v>650</v>
      </c>
      <c r="B44" s="145"/>
      <c r="C44" s="147">
        <v>152070</v>
      </c>
      <c r="D44" s="147">
        <v>146970</v>
      </c>
      <c r="E44" s="147"/>
      <c r="F44" s="147"/>
      <c r="G44" s="147"/>
      <c r="H44" s="147"/>
    </row>
    <row r="45" spans="1:8" ht="15" customHeight="1">
      <c r="A45" s="142" t="s">
        <v>652</v>
      </c>
      <c r="B45" s="143"/>
      <c r="C45" s="144"/>
      <c r="D45" s="144"/>
      <c r="E45" s="144"/>
      <c r="F45" s="144"/>
      <c r="G45" s="144"/>
      <c r="H45" s="144"/>
    </row>
    <row r="46" spans="1:8" ht="15" customHeight="1">
      <c r="A46" s="145" t="s">
        <v>641</v>
      </c>
      <c r="B46" s="145"/>
      <c r="C46" s="147"/>
      <c r="D46" s="147"/>
      <c r="E46" s="146">
        <v>2635</v>
      </c>
      <c r="F46" s="146">
        <v>2832</v>
      </c>
      <c r="G46" s="146">
        <v>2653</v>
      </c>
      <c r="H46" s="146">
        <v>2788</v>
      </c>
    </row>
    <row r="47" spans="1:8" ht="15" customHeight="1">
      <c r="A47" s="145" t="s">
        <v>642</v>
      </c>
      <c r="B47" s="145"/>
      <c r="C47" s="147"/>
      <c r="D47" s="147"/>
      <c r="E47" s="146">
        <v>2825</v>
      </c>
      <c r="F47" s="146">
        <v>3038</v>
      </c>
      <c r="G47" s="146">
        <v>2852</v>
      </c>
      <c r="H47" s="146">
        <v>2920</v>
      </c>
    </row>
    <row r="48" spans="1:8" ht="15" customHeight="1">
      <c r="A48" s="145" t="s">
        <v>664</v>
      </c>
      <c r="B48" s="145"/>
      <c r="C48" s="147">
        <v>22430</v>
      </c>
      <c r="D48" s="147">
        <v>20010</v>
      </c>
      <c r="E48" s="147"/>
      <c r="F48" s="147"/>
      <c r="G48" s="147"/>
      <c r="H48" s="147"/>
    </row>
    <row r="49" spans="1:26" ht="15" customHeight="1">
      <c r="A49" s="145" t="s">
        <v>643</v>
      </c>
      <c r="B49" s="145"/>
      <c r="C49" s="147"/>
      <c r="D49" s="147"/>
      <c r="E49" s="146">
        <v>2957</v>
      </c>
      <c r="F49" s="146">
        <v>3145</v>
      </c>
      <c r="G49" s="146">
        <v>3261</v>
      </c>
      <c r="H49" s="146">
        <v>3382</v>
      </c>
    </row>
    <row r="50" spans="1:26" ht="15" customHeight="1">
      <c r="A50" s="145" t="s">
        <v>644</v>
      </c>
      <c r="B50" s="145"/>
      <c r="C50" s="147"/>
      <c r="D50" s="147"/>
      <c r="E50" s="147">
        <v>278885</v>
      </c>
      <c r="F50" s="147">
        <v>310973</v>
      </c>
      <c r="G50" s="147">
        <v>274581</v>
      </c>
      <c r="H50" s="147">
        <v>288457</v>
      </c>
    </row>
    <row r="51" spans="1:26" ht="15" customHeight="1">
      <c r="A51" s="145" t="s">
        <v>645</v>
      </c>
      <c r="B51" s="145"/>
      <c r="C51" s="147"/>
      <c r="D51" s="147"/>
      <c r="E51" s="147"/>
      <c r="F51" s="147">
        <v>0</v>
      </c>
      <c r="G51" s="146">
        <v>148</v>
      </c>
      <c r="H51" s="147"/>
    </row>
    <row r="52" spans="1:26" ht="15" customHeight="1">
      <c r="A52" s="145" t="s">
        <v>665</v>
      </c>
      <c r="B52" s="145"/>
      <c r="C52" s="147"/>
      <c r="D52" s="147"/>
      <c r="E52" s="147"/>
      <c r="F52" s="148">
        <v>61</v>
      </c>
      <c r="G52" s="147"/>
      <c r="H52" s="147"/>
    </row>
    <row r="53" spans="1:26" ht="15" customHeight="1">
      <c r="A53" s="145" t="s">
        <v>647</v>
      </c>
      <c r="B53" s="145"/>
      <c r="C53" s="147"/>
      <c r="D53" s="147"/>
      <c r="E53" s="147">
        <v>11363</v>
      </c>
      <c r="F53" s="146">
        <v>8286</v>
      </c>
      <c r="G53" s="146">
        <v>3836</v>
      </c>
      <c r="H53" s="146">
        <v>6589</v>
      </c>
    </row>
    <row r="54" spans="1:26" ht="15" customHeight="1">
      <c r="A54" s="145" t="s">
        <v>648</v>
      </c>
      <c r="B54" s="145"/>
      <c r="C54" s="147"/>
      <c r="D54" s="147"/>
      <c r="E54" s="147">
        <v>12786</v>
      </c>
      <c r="F54" s="147">
        <v>10866</v>
      </c>
      <c r="G54" s="146">
        <v>5400</v>
      </c>
      <c r="H54" s="147">
        <v>11603</v>
      </c>
    </row>
    <row r="55" spans="1:26" ht="15" customHeight="1">
      <c r="A55" s="145" t="s">
        <v>649</v>
      </c>
      <c r="B55" s="145"/>
      <c r="C55" s="147"/>
      <c r="D55" s="147"/>
      <c r="E55" s="146">
        <v>1366</v>
      </c>
      <c r="F55" s="146">
        <v>1340</v>
      </c>
      <c r="G55" s="146">
        <v>1589</v>
      </c>
      <c r="H55" s="146">
        <v>2116</v>
      </c>
    </row>
    <row r="56" spans="1:26" ht="15" customHeight="1">
      <c r="A56" s="145" t="s">
        <v>666</v>
      </c>
      <c r="B56" s="145"/>
      <c r="C56" s="147"/>
      <c r="D56" s="147"/>
      <c r="E56" s="147"/>
      <c r="F56" s="147"/>
      <c r="G56" s="147"/>
      <c r="H56" s="146">
        <v>475</v>
      </c>
    </row>
    <row r="57" spans="1:26" ht="15" customHeight="1">
      <c r="A57" s="145" t="s">
        <v>650</v>
      </c>
      <c r="B57" s="145"/>
      <c r="C57" s="147">
        <v>272760</v>
      </c>
      <c r="D57" s="147">
        <v>260180</v>
      </c>
      <c r="E57" s="147">
        <v>278154</v>
      </c>
      <c r="F57" s="147">
        <v>310618</v>
      </c>
      <c r="G57" s="147">
        <v>274185</v>
      </c>
      <c r="H57" s="147">
        <v>288237</v>
      </c>
    </row>
    <row r="58" spans="1:26" ht="15" customHeight="1">
      <c r="A58" s="145" t="s">
        <v>651</v>
      </c>
      <c r="B58" s="145"/>
      <c r="C58" s="147">
        <v>132480</v>
      </c>
      <c r="D58" s="147">
        <v>112490</v>
      </c>
      <c r="E58" s="147">
        <v>97615</v>
      </c>
      <c r="F58" s="147">
        <v>89113</v>
      </c>
      <c r="G58" s="147">
        <v>85370</v>
      </c>
      <c r="H58" s="147">
        <v>88513</v>
      </c>
    </row>
    <row r="59" spans="1:26" ht="15" customHeight="1">
      <c r="A59" s="145" t="s">
        <v>667</v>
      </c>
      <c r="B59" s="145"/>
      <c r="C59" s="147">
        <v>51440</v>
      </c>
      <c r="D59" s="147">
        <v>41280</v>
      </c>
      <c r="E59" s="147"/>
      <c r="F59" s="147"/>
      <c r="G59" s="147"/>
      <c r="H59" s="147"/>
    </row>
    <row r="60" spans="1:26" ht="15.75" customHeight="1"/>
    <row r="61" spans="1:26" ht="15.75" customHeight="1">
      <c r="A61" s="149"/>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row>
    <row r="62" spans="1:26" ht="15.75" customHeight="1"/>
    <row r="63" spans="1:26" ht="15.75" customHeight="1">
      <c r="A63" s="129" t="s">
        <v>599</v>
      </c>
      <c r="B63" s="130"/>
      <c r="C63" s="130"/>
      <c r="D63" s="130"/>
      <c r="E63" s="130"/>
      <c r="F63" s="130"/>
      <c r="G63" s="130"/>
      <c r="H63" s="130"/>
      <c r="I63" s="130"/>
    </row>
    <row r="64" spans="1:26" ht="15.75" customHeight="1">
      <c r="A64" s="8" t="s">
        <v>600</v>
      </c>
      <c r="B64" s="131" t="s">
        <v>662</v>
      </c>
    </row>
    <row r="65" spans="1:9" ht="15.75" customHeight="1">
      <c r="A65" s="8" t="s">
        <v>602</v>
      </c>
      <c r="B65" s="8" t="s">
        <v>146</v>
      </c>
    </row>
    <row r="66" spans="1:9" ht="15.75" customHeight="1">
      <c r="A66" s="8" t="s">
        <v>603</v>
      </c>
      <c r="B66" s="8" t="s">
        <v>146</v>
      </c>
    </row>
    <row r="67" spans="1:9" ht="15.75" customHeight="1">
      <c r="A67" s="8" t="s">
        <v>605</v>
      </c>
      <c r="B67" s="8" t="s">
        <v>606</v>
      </c>
    </row>
    <row r="68" spans="1:9" ht="15.75" customHeight="1">
      <c r="A68" s="8" t="s">
        <v>609</v>
      </c>
      <c r="B68" s="8" t="s">
        <v>610</v>
      </c>
    </row>
    <row r="69" spans="1:9" ht="15.75" customHeight="1">
      <c r="A69" s="8" t="s">
        <v>611</v>
      </c>
      <c r="B69" s="8" t="s">
        <v>612</v>
      </c>
    </row>
    <row r="70" spans="1:9" ht="15.75" customHeight="1">
      <c r="A70" s="8" t="s">
        <v>613</v>
      </c>
      <c r="B70" s="8" t="s">
        <v>614</v>
      </c>
    </row>
    <row r="71" spans="1:9" ht="15.75" customHeight="1">
      <c r="A71" s="8" t="s">
        <v>615</v>
      </c>
      <c r="B71" s="8" t="s">
        <v>616</v>
      </c>
    </row>
    <row r="72" spans="1:9" ht="15.75" customHeight="1">
      <c r="A72" s="8" t="s">
        <v>617</v>
      </c>
      <c r="B72" s="134">
        <v>46172.608896145801</v>
      </c>
    </row>
    <row r="73" spans="1:9" ht="15.75" customHeight="1">
      <c r="A73" s="135" t="s">
        <v>618</v>
      </c>
      <c r="B73" s="135"/>
      <c r="C73" s="136" t="s">
        <v>653</v>
      </c>
      <c r="D73" s="136" t="s">
        <v>619</v>
      </c>
      <c r="E73" s="136" t="s">
        <v>620</v>
      </c>
      <c r="F73" s="136" t="s">
        <v>621</v>
      </c>
      <c r="G73" s="136" t="s">
        <v>622</v>
      </c>
      <c r="H73" s="136" t="s">
        <v>623</v>
      </c>
      <c r="I73" s="136" t="s">
        <v>624</v>
      </c>
    </row>
    <row r="74" spans="1:9" ht="15.75" customHeight="1">
      <c r="A74" s="137" t="s">
        <v>625</v>
      </c>
      <c r="C74" s="138">
        <v>46112</v>
      </c>
      <c r="D74" s="138">
        <v>45747</v>
      </c>
      <c r="E74" s="138">
        <v>45382</v>
      </c>
      <c r="F74" s="138">
        <v>45016</v>
      </c>
      <c r="G74" s="138">
        <v>44651</v>
      </c>
      <c r="H74" s="138">
        <v>44286</v>
      </c>
      <c r="I74" s="138">
        <v>43921</v>
      </c>
    </row>
    <row r="75" spans="1:9" ht="15.75" customHeight="1">
      <c r="A75" s="137" t="s">
        <v>626</v>
      </c>
      <c r="C75" s="138">
        <v>46112</v>
      </c>
      <c r="D75" s="138">
        <v>45747</v>
      </c>
      <c r="E75" s="138">
        <v>45382</v>
      </c>
      <c r="F75" s="138">
        <v>45016</v>
      </c>
      <c r="G75" s="138">
        <v>44651</v>
      </c>
      <c r="H75" s="138">
        <v>44286</v>
      </c>
      <c r="I75" s="138">
        <v>43921</v>
      </c>
    </row>
    <row r="76" spans="1:9" ht="15.75" customHeight="1">
      <c r="A76" s="137" t="s">
        <v>627</v>
      </c>
      <c r="C76" s="139" t="s">
        <v>628</v>
      </c>
      <c r="D76" s="139" t="s">
        <v>628</v>
      </c>
      <c r="E76" s="139" t="s">
        <v>628</v>
      </c>
      <c r="F76" s="139" t="s">
        <v>628</v>
      </c>
      <c r="G76" s="139" t="s">
        <v>628</v>
      </c>
      <c r="H76" s="139" t="s">
        <v>628</v>
      </c>
      <c r="I76" s="139" t="s">
        <v>628</v>
      </c>
    </row>
    <row r="77" spans="1:9" ht="39.4">
      <c r="A77" s="137" t="s">
        <v>629</v>
      </c>
      <c r="C77" s="139" t="s">
        <v>654</v>
      </c>
      <c r="D77" s="139" t="s">
        <v>654</v>
      </c>
      <c r="E77" s="139" t="s">
        <v>654</v>
      </c>
      <c r="F77" s="139" t="s">
        <v>654</v>
      </c>
      <c r="G77" s="139" t="s">
        <v>654</v>
      </c>
      <c r="H77" s="139" t="s">
        <v>654</v>
      </c>
      <c r="I77" s="139" t="s">
        <v>654</v>
      </c>
    </row>
    <row r="78" spans="1:9" ht="15.75" customHeight="1"/>
    <row r="79" spans="1:9" ht="15.75" customHeight="1">
      <c r="A79" s="140" t="s">
        <v>655</v>
      </c>
      <c r="B79" s="135"/>
      <c r="C79" s="135"/>
      <c r="D79" s="135"/>
      <c r="E79" s="135"/>
      <c r="F79" s="135"/>
      <c r="G79" s="135"/>
      <c r="H79" s="135"/>
      <c r="I79" s="135"/>
    </row>
    <row r="80" spans="1:9" ht="15.75" customHeight="1">
      <c r="A80" s="140" t="s">
        <v>632</v>
      </c>
      <c r="B80" s="141" t="s">
        <v>633</v>
      </c>
      <c r="C80" s="141" t="s">
        <v>656</v>
      </c>
      <c r="D80" s="141" t="s">
        <v>634</v>
      </c>
      <c r="E80" s="141" t="s">
        <v>635</v>
      </c>
      <c r="F80" s="141" t="s">
        <v>636</v>
      </c>
      <c r="G80" s="141" t="s">
        <v>637</v>
      </c>
      <c r="H80" s="141" t="s">
        <v>638</v>
      </c>
      <c r="I80" s="141" t="s">
        <v>639</v>
      </c>
    </row>
    <row r="81" spans="1:9" ht="15.75" customHeight="1">
      <c r="A81" s="142" t="s">
        <v>647</v>
      </c>
      <c r="B81" s="143"/>
      <c r="C81" s="144"/>
      <c r="D81" s="144"/>
      <c r="E81" s="144"/>
      <c r="F81" s="144">
        <v>11363</v>
      </c>
      <c r="G81" s="150">
        <v>8286</v>
      </c>
      <c r="H81" s="150">
        <v>3836</v>
      </c>
      <c r="I81" s="150">
        <v>6589</v>
      </c>
    </row>
    <row r="82" spans="1:9" ht="15.75" customHeight="1">
      <c r="A82" s="145" t="s">
        <v>663</v>
      </c>
      <c r="B82" s="145">
        <v>5410102012</v>
      </c>
      <c r="C82" s="147"/>
      <c r="D82" s="147"/>
      <c r="E82" s="147"/>
      <c r="F82" s="147">
        <v>11363</v>
      </c>
      <c r="G82" s="146">
        <v>8286</v>
      </c>
      <c r="H82" s="146">
        <v>3836</v>
      </c>
      <c r="I82" s="146">
        <v>6589</v>
      </c>
    </row>
    <row r="83" spans="1:9" ht="15.75" customHeight="1">
      <c r="A83" s="142" t="s">
        <v>648</v>
      </c>
      <c r="B83" s="143"/>
      <c r="C83" s="144"/>
      <c r="D83" s="144"/>
      <c r="E83" s="144"/>
      <c r="F83" s="144">
        <v>12786</v>
      </c>
      <c r="G83" s="144">
        <v>10866</v>
      </c>
      <c r="H83" s="150">
        <v>5400</v>
      </c>
      <c r="I83" s="144">
        <v>11603</v>
      </c>
    </row>
    <row r="84" spans="1:9" ht="15.75" customHeight="1">
      <c r="A84" s="145" t="s">
        <v>663</v>
      </c>
      <c r="B84" s="145">
        <v>5410102012</v>
      </c>
      <c r="C84" s="147"/>
      <c r="D84" s="147"/>
      <c r="E84" s="147"/>
      <c r="F84" s="147">
        <v>12786</v>
      </c>
      <c r="G84" s="147">
        <v>10866</v>
      </c>
      <c r="H84" s="146">
        <v>5400</v>
      </c>
      <c r="I84" s="147">
        <v>11603</v>
      </c>
    </row>
    <row r="85" spans="1:9" ht="15.75" customHeight="1">
      <c r="A85" s="142" t="s">
        <v>650</v>
      </c>
      <c r="B85" s="143"/>
      <c r="C85" s="144"/>
      <c r="D85" s="144">
        <v>272760</v>
      </c>
      <c r="E85" s="144">
        <v>260180</v>
      </c>
      <c r="F85" s="144">
        <v>278154</v>
      </c>
      <c r="G85" s="144">
        <v>310618</v>
      </c>
      <c r="H85" s="144">
        <v>274185</v>
      </c>
      <c r="I85" s="144">
        <v>288237</v>
      </c>
    </row>
    <row r="86" spans="1:9" ht="15.75" customHeight="1">
      <c r="A86" s="145" t="s">
        <v>663</v>
      </c>
      <c r="B86" s="145">
        <v>5410102012</v>
      </c>
      <c r="C86" s="147"/>
      <c r="D86" s="147">
        <v>115730</v>
      </c>
      <c r="E86" s="147">
        <v>106920</v>
      </c>
      <c r="F86" s="147">
        <v>278154</v>
      </c>
      <c r="G86" s="147">
        <v>310618</v>
      </c>
      <c r="H86" s="147">
        <v>274185</v>
      </c>
      <c r="I86" s="147">
        <v>288237</v>
      </c>
    </row>
    <row r="87" spans="1:9" ht="15.75" customHeight="1">
      <c r="A87" s="145" t="s">
        <v>670</v>
      </c>
      <c r="B87" s="145"/>
      <c r="C87" s="147"/>
      <c r="D87" s="147">
        <v>152070</v>
      </c>
      <c r="E87" s="147">
        <v>146970</v>
      </c>
      <c r="F87" s="147"/>
      <c r="G87" s="147"/>
      <c r="H87" s="147"/>
      <c r="I87" s="147"/>
    </row>
    <row r="88" spans="1:9" ht="15.75" customHeight="1">
      <c r="A88" s="145" t="s">
        <v>669</v>
      </c>
      <c r="B88" s="145"/>
      <c r="C88" s="147"/>
      <c r="D88" s="153">
        <v>-80</v>
      </c>
      <c r="E88" s="147">
        <v>0</v>
      </c>
      <c r="F88" s="147"/>
      <c r="G88" s="147"/>
      <c r="H88" s="147"/>
      <c r="I88" s="147"/>
    </row>
    <row r="89" spans="1:9" ht="15.75" customHeight="1">
      <c r="A89" s="145" t="s">
        <v>668</v>
      </c>
      <c r="B89" s="145">
        <v>5330104019</v>
      </c>
      <c r="C89" s="147"/>
      <c r="D89" s="146">
        <v>5040</v>
      </c>
      <c r="E89" s="146">
        <v>6350</v>
      </c>
      <c r="F89" s="147"/>
      <c r="G89" s="147"/>
      <c r="H89" s="147"/>
      <c r="I89" s="147"/>
    </row>
    <row r="90" spans="1:9" ht="15.75" customHeight="1">
      <c r="A90" s="142" t="s">
        <v>642</v>
      </c>
      <c r="B90" s="143"/>
      <c r="C90" s="144"/>
      <c r="D90" s="144"/>
      <c r="E90" s="144"/>
      <c r="F90" s="150">
        <v>2825</v>
      </c>
      <c r="G90" s="150">
        <v>3038</v>
      </c>
      <c r="H90" s="150">
        <v>2852</v>
      </c>
      <c r="I90" s="150">
        <v>2920</v>
      </c>
    </row>
    <row r="91" spans="1:9" ht="15.75" customHeight="1">
      <c r="A91" s="145" t="s">
        <v>663</v>
      </c>
      <c r="B91" s="145">
        <v>5410102012</v>
      </c>
      <c r="C91" s="147"/>
      <c r="D91" s="147"/>
      <c r="E91" s="147"/>
      <c r="F91" s="146">
        <v>2825</v>
      </c>
      <c r="G91" s="146">
        <v>3038</v>
      </c>
      <c r="H91" s="146">
        <v>2852</v>
      </c>
      <c r="I91" s="146">
        <v>2920</v>
      </c>
    </row>
    <row r="92" spans="1:9" ht="15.75" customHeight="1">
      <c r="A92" s="142" t="s">
        <v>644</v>
      </c>
      <c r="B92" s="143"/>
      <c r="C92" s="144"/>
      <c r="D92" s="144"/>
      <c r="E92" s="144"/>
      <c r="F92" s="144">
        <v>278885</v>
      </c>
      <c r="G92" s="144">
        <v>310973</v>
      </c>
      <c r="H92" s="144">
        <v>274581</v>
      </c>
      <c r="I92" s="144">
        <v>288457</v>
      </c>
    </row>
    <row r="93" spans="1:9" ht="15.75" customHeight="1">
      <c r="A93" s="145" t="s">
        <v>663</v>
      </c>
      <c r="B93" s="145">
        <v>5410102012</v>
      </c>
      <c r="C93" s="147"/>
      <c r="D93" s="147"/>
      <c r="E93" s="147"/>
      <c r="F93" s="147">
        <v>278885</v>
      </c>
      <c r="G93" s="147">
        <v>310973</v>
      </c>
      <c r="H93" s="147">
        <v>274581</v>
      </c>
      <c r="I93" s="147">
        <v>288457</v>
      </c>
    </row>
    <row r="94" spans="1:9" ht="15.75" customHeight="1">
      <c r="A94" s="142" t="s">
        <v>651</v>
      </c>
      <c r="B94" s="143"/>
      <c r="C94" s="144"/>
      <c r="D94" s="144">
        <v>132480</v>
      </c>
      <c r="E94" s="144">
        <v>112490</v>
      </c>
      <c r="F94" s="144">
        <v>97615</v>
      </c>
      <c r="G94" s="144">
        <v>89113</v>
      </c>
      <c r="H94" s="144">
        <v>85370</v>
      </c>
      <c r="I94" s="144">
        <v>88513</v>
      </c>
    </row>
    <row r="95" spans="1:9" ht="15.75" customHeight="1">
      <c r="A95" s="145" t="s">
        <v>663</v>
      </c>
      <c r="B95" s="145">
        <v>5410102012</v>
      </c>
      <c r="C95" s="147"/>
      <c r="D95" s="147">
        <v>126150</v>
      </c>
      <c r="E95" s="147">
        <v>105980</v>
      </c>
      <c r="F95" s="147">
        <v>97615</v>
      </c>
      <c r="G95" s="147">
        <v>89113</v>
      </c>
      <c r="H95" s="147">
        <v>85370</v>
      </c>
      <c r="I95" s="147">
        <v>88513</v>
      </c>
    </row>
    <row r="96" spans="1:9" ht="15.75" customHeight="1">
      <c r="A96" s="145" t="s">
        <v>669</v>
      </c>
      <c r="B96" s="145"/>
      <c r="C96" s="147"/>
      <c r="D96" s="153">
        <v>-70</v>
      </c>
      <c r="E96" s="153">
        <v>-60</v>
      </c>
      <c r="F96" s="147"/>
      <c r="G96" s="147"/>
      <c r="H96" s="147"/>
      <c r="I96" s="147"/>
    </row>
    <row r="97" spans="1:9" ht="15.75" customHeight="1">
      <c r="A97" s="145" t="s">
        <v>668</v>
      </c>
      <c r="B97" s="145">
        <v>5330104019</v>
      </c>
      <c r="C97" s="147"/>
      <c r="D97" s="146">
        <v>6400</v>
      </c>
      <c r="E97" s="146">
        <v>6570</v>
      </c>
      <c r="F97" s="147"/>
      <c r="G97" s="147"/>
      <c r="H97" s="147"/>
      <c r="I97" s="147"/>
    </row>
    <row r="98" spans="1:9" ht="15.75" customHeight="1">
      <c r="A98" s="142" t="s">
        <v>641</v>
      </c>
      <c r="B98" s="143"/>
      <c r="C98" s="144"/>
      <c r="D98" s="144"/>
      <c r="E98" s="144"/>
      <c r="F98" s="150">
        <v>2635</v>
      </c>
      <c r="G98" s="150">
        <v>2832</v>
      </c>
      <c r="H98" s="150">
        <v>2653</v>
      </c>
      <c r="I98" s="150">
        <v>2788</v>
      </c>
    </row>
    <row r="99" spans="1:9" ht="15.75" customHeight="1">
      <c r="A99" s="145" t="s">
        <v>663</v>
      </c>
      <c r="B99" s="145">
        <v>5410102012</v>
      </c>
      <c r="C99" s="147"/>
      <c r="D99" s="147"/>
      <c r="E99" s="147"/>
      <c r="F99" s="146">
        <v>2635</v>
      </c>
      <c r="G99" s="146">
        <v>2832</v>
      </c>
      <c r="H99" s="146">
        <v>2653</v>
      </c>
      <c r="I99" s="146">
        <v>2788</v>
      </c>
    </row>
    <row r="100" spans="1:9" ht="15.75" customHeight="1">
      <c r="A100" s="142" t="s">
        <v>666</v>
      </c>
      <c r="B100" s="143"/>
      <c r="C100" s="144"/>
      <c r="D100" s="144"/>
      <c r="E100" s="144"/>
      <c r="F100" s="144"/>
      <c r="G100" s="144"/>
      <c r="H100" s="144"/>
      <c r="I100" s="150">
        <v>475</v>
      </c>
    </row>
    <row r="101" spans="1:9" ht="15.75" customHeight="1">
      <c r="A101" s="145" t="s">
        <v>663</v>
      </c>
      <c r="B101" s="145">
        <v>5410102012</v>
      </c>
      <c r="C101" s="147"/>
      <c r="D101" s="147"/>
      <c r="E101" s="147"/>
      <c r="F101" s="147"/>
      <c r="G101" s="147"/>
      <c r="H101" s="147"/>
      <c r="I101" s="146">
        <v>475</v>
      </c>
    </row>
    <row r="102" spans="1:9" ht="15.75" customHeight="1">
      <c r="A102" s="142" t="s">
        <v>643</v>
      </c>
      <c r="B102" s="143"/>
      <c r="C102" s="144"/>
      <c r="D102" s="144"/>
      <c r="E102" s="144"/>
      <c r="F102" s="150">
        <v>2957</v>
      </c>
      <c r="G102" s="150">
        <v>3145</v>
      </c>
      <c r="H102" s="150">
        <v>3261</v>
      </c>
      <c r="I102" s="150">
        <v>3382</v>
      </c>
    </row>
    <row r="103" spans="1:9" ht="15.75" customHeight="1">
      <c r="A103" s="145" t="s">
        <v>663</v>
      </c>
      <c r="B103" s="145">
        <v>5410102012</v>
      </c>
      <c r="C103" s="147"/>
      <c r="D103" s="147"/>
      <c r="E103" s="147"/>
      <c r="F103" s="146">
        <v>2957</v>
      </c>
      <c r="G103" s="146">
        <v>3145</v>
      </c>
      <c r="H103" s="146">
        <v>3261</v>
      </c>
      <c r="I103" s="146">
        <v>3382</v>
      </c>
    </row>
    <row r="104" spans="1:9" ht="15.75" customHeight="1">
      <c r="A104" s="142" t="s">
        <v>649</v>
      </c>
      <c r="B104" s="143"/>
      <c r="C104" s="144"/>
      <c r="D104" s="144"/>
      <c r="E104" s="144"/>
      <c r="F104" s="150">
        <v>1366</v>
      </c>
      <c r="G104" s="150">
        <v>1340</v>
      </c>
      <c r="H104" s="150">
        <v>1589</v>
      </c>
      <c r="I104" s="150">
        <v>2116</v>
      </c>
    </row>
    <row r="105" spans="1:9" ht="15.75" customHeight="1">
      <c r="A105" s="145" t="s">
        <v>663</v>
      </c>
      <c r="B105" s="145">
        <v>5410102012</v>
      </c>
      <c r="C105" s="147"/>
      <c r="D105" s="147"/>
      <c r="E105" s="147"/>
      <c r="F105" s="146">
        <v>1366</v>
      </c>
      <c r="G105" s="146">
        <v>1340</v>
      </c>
      <c r="H105" s="146">
        <v>1589</v>
      </c>
      <c r="I105" s="146">
        <v>2116</v>
      </c>
    </row>
    <row r="106" spans="1:9" ht="15.75" customHeight="1">
      <c r="A106" s="142" t="s">
        <v>645</v>
      </c>
      <c r="B106" s="143"/>
      <c r="C106" s="144"/>
      <c r="D106" s="144"/>
      <c r="E106" s="144"/>
      <c r="F106" s="144"/>
      <c r="G106" s="144">
        <v>0</v>
      </c>
      <c r="H106" s="150">
        <v>148</v>
      </c>
      <c r="I106" s="144"/>
    </row>
    <row r="107" spans="1:9" ht="15.75" customHeight="1">
      <c r="A107" s="145" t="s">
        <v>663</v>
      </c>
      <c r="B107" s="145">
        <v>5410102012</v>
      </c>
      <c r="C107" s="147"/>
      <c r="D107" s="147"/>
      <c r="E107" s="147"/>
      <c r="F107" s="147"/>
      <c r="G107" s="147">
        <v>0</v>
      </c>
      <c r="H107" s="146">
        <v>148</v>
      </c>
      <c r="I107" s="147"/>
    </row>
    <row r="108" spans="1:9" ht="15.75" customHeight="1">
      <c r="A108" s="142" t="s">
        <v>665</v>
      </c>
      <c r="B108" s="143"/>
      <c r="C108" s="144"/>
      <c r="D108" s="144"/>
      <c r="E108" s="144"/>
      <c r="F108" s="144"/>
      <c r="G108" s="151">
        <v>61</v>
      </c>
      <c r="H108" s="144"/>
      <c r="I108" s="144"/>
    </row>
    <row r="109" spans="1:9" ht="15.75" customHeight="1">
      <c r="A109" s="145" t="s">
        <v>663</v>
      </c>
      <c r="B109" s="145">
        <v>5410102012</v>
      </c>
      <c r="C109" s="147"/>
      <c r="D109" s="147"/>
      <c r="E109" s="147"/>
      <c r="F109" s="147"/>
      <c r="G109" s="148">
        <v>61</v>
      </c>
      <c r="H109" s="147"/>
      <c r="I109" s="147"/>
    </row>
    <row r="110" spans="1:9" ht="15.75" customHeight="1">
      <c r="A110" s="142" t="s">
        <v>664</v>
      </c>
      <c r="B110" s="143"/>
      <c r="C110" s="144"/>
      <c r="D110" s="144">
        <v>22430</v>
      </c>
      <c r="E110" s="144">
        <v>20010</v>
      </c>
      <c r="F110" s="144"/>
      <c r="G110" s="144"/>
      <c r="H110" s="144"/>
      <c r="I110" s="144"/>
    </row>
    <row r="111" spans="1:9" ht="15.75" customHeight="1">
      <c r="A111" s="145" t="s">
        <v>663</v>
      </c>
      <c r="B111" s="145">
        <v>5410102012</v>
      </c>
      <c r="C111" s="147"/>
      <c r="D111" s="147">
        <v>20570</v>
      </c>
      <c r="E111" s="147">
        <v>17070</v>
      </c>
      <c r="F111" s="147"/>
      <c r="G111" s="147"/>
      <c r="H111" s="147"/>
      <c r="I111" s="147"/>
    </row>
    <row r="112" spans="1:9" ht="15.75" customHeight="1">
      <c r="A112" s="145" t="s">
        <v>668</v>
      </c>
      <c r="B112" s="145">
        <v>5330104019</v>
      </c>
      <c r="C112" s="147"/>
      <c r="D112" s="146">
        <v>1860</v>
      </c>
      <c r="E112" s="146">
        <v>2940</v>
      </c>
      <c r="F112" s="147"/>
      <c r="G112" s="147"/>
      <c r="H112" s="147"/>
      <c r="I112" s="147"/>
    </row>
    <row r="113" spans="1:26" ht="15.75" customHeight="1">
      <c r="A113" s="142" t="s">
        <v>667</v>
      </c>
      <c r="B113" s="143"/>
      <c r="C113" s="144"/>
      <c r="D113" s="144">
        <v>51440</v>
      </c>
      <c r="E113" s="144">
        <v>41280</v>
      </c>
      <c r="F113" s="144"/>
      <c r="G113" s="144"/>
      <c r="H113" s="144"/>
      <c r="I113" s="144"/>
    </row>
    <row r="114" spans="1:26" ht="15.75" customHeight="1">
      <c r="A114" s="145" t="s">
        <v>663</v>
      </c>
      <c r="B114" s="145">
        <v>5410102012</v>
      </c>
      <c r="C114" s="147"/>
      <c r="D114" s="147">
        <v>48320</v>
      </c>
      <c r="E114" s="147">
        <v>37770</v>
      </c>
      <c r="F114" s="147"/>
      <c r="G114" s="147"/>
      <c r="H114" s="147"/>
      <c r="I114" s="147"/>
    </row>
    <row r="115" spans="1:26" ht="15.75" customHeight="1">
      <c r="A115" s="145" t="s">
        <v>669</v>
      </c>
      <c r="B115" s="145"/>
      <c r="C115" s="147"/>
      <c r="D115" s="153">
        <v>-70</v>
      </c>
      <c r="E115" s="153">
        <v>-60</v>
      </c>
      <c r="F115" s="147"/>
      <c r="G115" s="147"/>
      <c r="H115" s="147"/>
      <c r="I115" s="147"/>
    </row>
    <row r="116" spans="1:26" ht="15.75" customHeight="1">
      <c r="A116" s="145" t="s">
        <v>668</v>
      </c>
      <c r="B116" s="145">
        <v>5330104019</v>
      </c>
      <c r="C116" s="147"/>
      <c r="D116" s="146">
        <v>3190</v>
      </c>
      <c r="E116" s="146">
        <v>3570</v>
      </c>
      <c r="F116" s="147"/>
      <c r="G116" s="147"/>
      <c r="H116" s="147"/>
      <c r="I116" s="147"/>
    </row>
    <row r="117" spans="1:26" ht="15.75" customHeight="1"/>
    <row r="118" spans="1:26" ht="15.75" customHeight="1">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row>
    <row r="119" spans="1:26" ht="15.75" customHeight="1"/>
    <row r="120" spans="1:26" ht="15.75" customHeight="1">
      <c r="A120" s="129" t="s">
        <v>599</v>
      </c>
      <c r="B120" s="130"/>
      <c r="C120" s="130"/>
      <c r="D120" s="130"/>
      <c r="E120" s="130"/>
      <c r="F120" s="130"/>
      <c r="G120" s="130"/>
    </row>
    <row r="121" spans="1:26" ht="15.75" customHeight="1">
      <c r="A121" s="8" t="s">
        <v>600</v>
      </c>
      <c r="B121" s="131" t="s">
        <v>662</v>
      </c>
    </row>
    <row r="122" spans="1:26" ht="15.75" customHeight="1">
      <c r="A122" s="8" t="s">
        <v>602</v>
      </c>
      <c r="B122" s="8" t="s">
        <v>146</v>
      </c>
    </row>
    <row r="123" spans="1:26" ht="15.75" customHeight="1">
      <c r="A123" s="8" t="s">
        <v>603</v>
      </c>
      <c r="B123" s="8" t="s">
        <v>146</v>
      </c>
    </row>
    <row r="124" spans="1:26" ht="15.75" customHeight="1">
      <c r="A124" s="8" t="s">
        <v>605</v>
      </c>
      <c r="B124" s="8" t="s">
        <v>606</v>
      </c>
    </row>
    <row r="125" spans="1:26" ht="15.75" customHeight="1">
      <c r="A125" s="8" t="s">
        <v>609</v>
      </c>
      <c r="B125" s="8" t="s">
        <v>610</v>
      </c>
    </row>
    <row r="126" spans="1:26" ht="15.75" customHeight="1">
      <c r="A126" s="8" t="s">
        <v>611</v>
      </c>
      <c r="B126" s="8" t="s">
        <v>612</v>
      </c>
    </row>
    <row r="127" spans="1:26" ht="15.75" customHeight="1">
      <c r="A127" s="8" t="s">
        <v>613</v>
      </c>
      <c r="B127" s="8" t="s">
        <v>614</v>
      </c>
    </row>
    <row r="128" spans="1:26" ht="15.75" customHeight="1">
      <c r="A128" s="8" t="s">
        <v>615</v>
      </c>
      <c r="B128" s="8" t="s">
        <v>616</v>
      </c>
    </row>
    <row r="129" spans="1:7" ht="15.75" customHeight="1">
      <c r="A129" s="8" t="s">
        <v>617</v>
      </c>
      <c r="B129" s="134">
        <v>46172.608896180602</v>
      </c>
    </row>
    <row r="130" spans="1:7" ht="15.75" customHeight="1">
      <c r="A130" s="135" t="s">
        <v>618</v>
      </c>
      <c r="B130" s="136" t="s">
        <v>619</v>
      </c>
      <c r="C130" s="136" t="s">
        <v>620</v>
      </c>
      <c r="D130" s="136" t="s">
        <v>621</v>
      </c>
      <c r="E130" s="136" t="s">
        <v>622</v>
      </c>
      <c r="F130" s="136" t="s">
        <v>623</v>
      </c>
      <c r="G130" s="136" t="s">
        <v>624</v>
      </c>
    </row>
    <row r="131" spans="1:7" ht="15.75" customHeight="1">
      <c r="A131" s="137" t="s">
        <v>625</v>
      </c>
      <c r="B131" s="138">
        <v>45747</v>
      </c>
      <c r="C131" s="138">
        <v>45382</v>
      </c>
      <c r="D131" s="138">
        <v>45016</v>
      </c>
      <c r="E131" s="138">
        <v>44651</v>
      </c>
      <c r="F131" s="138">
        <v>44286</v>
      </c>
      <c r="G131" s="138">
        <v>43921</v>
      </c>
    </row>
    <row r="132" spans="1:7" ht="15.75" customHeight="1">
      <c r="A132" s="137" t="s">
        <v>626</v>
      </c>
      <c r="B132" s="138">
        <v>45747</v>
      </c>
      <c r="C132" s="138">
        <v>45382</v>
      </c>
      <c r="D132" s="138">
        <v>45016</v>
      </c>
      <c r="E132" s="138">
        <v>44651</v>
      </c>
      <c r="F132" s="138">
        <v>44286</v>
      </c>
      <c r="G132" s="138">
        <v>43921</v>
      </c>
    </row>
    <row r="133" spans="1:7" ht="15.75" customHeight="1">
      <c r="A133" s="137" t="s">
        <v>627</v>
      </c>
      <c r="B133" s="139" t="s">
        <v>628</v>
      </c>
      <c r="C133" s="139" t="s">
        <v>628</v>
      </c>
      <c r="D133" s="139" t="s">
        <v>628</v>
      </c>
      <c r="E133" s="139" t="s">
        <v>628</v>
      </c>
      <c r="F133" s="139" t="s">
        <v>628</v>
      </c>
      <c r="G133" s="139" t="s">
        <v>628</v>
      </c>
    </row>
    <row r="134" spans="1:7" ht="15.75" customHeight="1">
      <c r="A134" s="137" t="s">
        <v>629</v>
      </c>
      <c r="B134" s="139" t="s">
        <v>630</v>
      </c>
      <c r="C134" s="139" t="s">
        <v>630</v>
      </c>
      <c r="D134" s="139" t="s">
        <v>630</v>
      </c>
      <c r="E134" s="139" t="s">
        <v>630</v>
      </c>
      <c r="F134" s="139" t="s">
        <v>630</v>
      </c>
      <c r="G134" s="139" t="s">
        <v>630</v>
      </c>
    </row>
    <row r="135" spans="1:7" ht="15.75" customHeight="1"/>
    <row r="136" spans="1:7" ht="15.75" customHeight="1">
      <c r="A136" s="140" t="s">
        <v>657</v>
      </c>
      <c r="B136" s="135"/>
      <c r="C136" s="135"/>
      <c r="D136" s="135"/>
      <c r="E136" s="135"/>
      <c r="F136" s="135"/>
      <c r="G136" s="135"/>
    </row>
    <row r="137" spans="1:7" ht="15.75" customHeight="1">
      <c r="A137" s="140" t="s">
        <v>632</v>
      </c>
      <c r="B137" s="141" t="s">
        <v>634</v>
      </c>
      <c r="C137" s="141" t="s">
        <v>635</v>
      </c>
      <c r="D137" s="141" t="s">
        <v>636</v>
      </c>
      <c r="E137" s="141" t="s">
        <v>637</v>
      </c>
      <c r="F137" s="141" t="s">
        <v>638</v>
      </c>
      <c r="G137" s="141" t="s">
        <v>639</v>
      </c>
    </row>
    <row r="138" spans="1:7" ht="15.75" customHeight="1">
      <c r="A138" s="142" t="s">
        <v>146</v>
      </c>
      <c r="B138" s="144"/>
      <c r="C138" s="144"/>
      <c r="D138" s="144"/>
      <c r="E138" s="144"/>
      <c r="F138" s="144"/>
      <c r="G138" s="144"/>
    </row>
    <row r="139" spans="1:7" ht="15.75" customHeight="1">
      <c r="A139" s="145" t="s">
        <v>644</v>
      </c>
      <c r="B139" s="147">
        <v>270390</v>
      </c>
      <c r="C139" s="147">
        <v>258120</v>
      </c>
      <c r="D139" s="147">
        <v>276253</v>
      </c>
      <c r="E139" s="147">
        <v>308398</v>
      </c>
      <c r="F139" s="147">
        <v>272607</v>
      </c>
      <c r="G139" s="147">
        <v>284154</v>
      </c>
    </row>
    <row r="140" spans="1:7" ht="15.75" customHeight="1">
      <c r="A140" s="145" t="s">
        <v>671</v>
      </c>
      <c r="B140" s="147">
        <v>40460</v>
      </c>
      <c r="C140" s="147">
        <v>38720</v>
      </c>
      <c r="D140" s="147">
        <v>35269</v>
      </c>
      <c r="E140" s="147">
        <v>37479</v>
      </c>
      <c r="F140" s="147">
        <v>37340</v>
      </c>
      <c r="G140" s="147">
        <v>39810</v>
      </c>
    </row>
    <row r="141" spans="1:7" ht="15.75" customHeight="1">
      <c r="A141" s="142" t="s">
        <v>672</v>
      </c>
      <c r="B141" s="144"/>
      <c r="C141" s="144"/>
      <c r="D141" s="144"/>
      <c r="E141" s="144"/>
      <c r="F141" s="144"/>
      <c r="G141" s="144"/>
    </row>
    <row r="142" spans="1:7" ht="15.75" customHeight="1">
      <c r="A142" s="145" t="s">
        <v>644</v>
      </c>
      <c r="B142" s="146">
        <v>1810</v>
      </c>
      <c r="C142" s="146">
        <v>1440</v>
      </c>
      <c r="D142" s="146">
        <v>1327</v>
      </c>
      <c r="E142" s="146">
        <v>1643</v>
      </c>
      <c r="F142" s="146">
        <v>1244</v>
      </c>
      <c r="G142" s="146">
        <v>3608</v>
      </c>
    </row>
    <row r="143" spans="1:7" ht="15.75" customHeight="1">
      <c r="A143" s="145" t="s">
        <v>671</v>
      </c>
      <c r="B143" s="147">
        <v>0</v>
      </c>
      <c r="C143" s="147">
        <v>0</v>
      </c>
      <c r="D143" s="147">
        <v>0</v>
      </c>
      <c r="E143" s="147">
        <v>0</v>
      </c>
      <c r="F143" s="147">
        <v>0</v>
      </c>
      <c r="G143" s="147">
        <v>0</v>
      </c>
    </row>
    <row r="144" spans="1:7" ht="15.75" customHeight="1">
      <c r="A144" s="142" t="s">
        <v>652</v>
      </c>
      <c r="B144" s="144"/>
      <c r="C144" s="144"/>
      <c r="D144" s="144"/>
      <c r="E144" s="144"/>
      <c r="F144" s="144"/>
      <c r="G144" s="144"/>
    </row>
    <row r="145" spans="1:26" ht="15.75" customHeight="1">
      <c r="A145" s="145" t="s">
        <v>644</v>
      </c>
      <c r="B145" s="147">
        <v>272200</v>
      </c>
      <c r="C145" s="147">
        <v>259560</v>
      </c>
      <c r="D145" s="147">
        <v>277580</v>
      </c>
      <c r="E145" s="147">
        <v>310041</v>
      </c>
      <c r="F145" s="147">
        <v>273851</v>
      </c>
      <c r="G145" s="147">
        <v>287762</v>
      </c>
    </row>
    <row r="146" spans="1:26" ht="15.75" customHeight="1">
      <c r="A146" s="145" t="s">
        <v>673</v>
      </c>
      <c r="B146" s="147">
        <v>0</v>
      </c>
      <c r="C146" s="147">
        <v>0</v>
      </c>
      <c r="D146" s="147">
        <v>0</v>
      </c>
      <c r="E146" s="147">
        <v>0</v>
      </c>
      <c r="F146" s="147">
        <v>0</v>
      </c>
      <c r="G146" s="147">
        <v>0</v>
      </c>
    </row>
    <row r="147" spans="1:26" ht="15.75" customHeight="1">
      <c r="A147" s="145" t="s">
        <v>660</v>
      </c>
      <c r="B147" s="146">
        <v>1810</v>
      </c>
      <c r="C147" s="146">
        <v>1440</v>
      </c>
      <c r="D147" s="146">
        <v>1327</v>
      </c>
      <c r="E147" s="146">
        <v>1643</v>
      </c>
      <c r="F147" s="146">
        <v>1244</v>
      </c>
      <c r="G147" s="146">
        <v>3608</v>
      </c>
    </row>
    <row r="148" spans="1:26" ht="15.75" customHeight="1">
      <c r="A148" s="145" t="s">
        <v>671</v>
      </c>
      <c r="B148" s="147">
        <v>40460</v>
      </c>
      <c r="C148" s="147">
        <v>38720</v>
      </c>
      <c r="D148" s="147">
        <v>35269</v>
      </c>
      <c r="E148" s="147">
        <v>37479</v>
      </c>
      <c r="F148" s="147">
        <v>37340</v>
      </c>
      <c r="G148" s="147">
        <v>39810</v>
      </c>
    </row>
    <row r="149" spans="1:26" ht="15.75" customHeight="1"/>
    <row r="150" spans="1:26" ht="15.75" customHeight="1">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row>
    <row r="151" spans="1:26" ht="15.75" customHeight="1"/>
    <row r="152" spans="1:26" ht="15.75" customHeight="1">
      <c r="A152" s="129" t="s">
        <v>599</v>
      </c>
      <c r="B152" s="130"/>
      <c r="C152" s="130"/>
      <c r="D152" s="130"/>
      <c r="E152" s="130"/>
      <c r="F152" s="130"/>
      <c r="G152" s="130"/>
      <c r="H152" s="130"/>
    </row>
    <row r="153" spans="1:26" ht="15.75" customHeight="1">
      <c r="A153" s="8" t="s">
        <v>600</v>
      </c>
      <c r="B153" s="131" t="s">
        <v>662</v>
      </c>
    </row>
    <row r="154" spans="1:26" ht="15.75" customHeight="1">
      <c r="A154" s="8" t="s">
        <v>602</v>
      </c>
      <c r="B154" s="8" t="s">
        <v>146</v>
      </c>
    </row>
    <row r="155" spans="1:26" ht="15.75" customHeight="1">
      <c r="A155" s="8" t="s">
        <v>603</v>
      </c>
      <c r="B155" s="8" t="s">
        <v>146</v>
      </c>
    </row>
    <row r="156" spans="1:26" ht="15.75" customHeight="1">
      <c r="A156" s="8" t="s">
        <v>605</v>
      </c>
      <c r="B156" s="8" t="s">
        <v>606</v>
      </c>
    </row>
    <row r="157" spans="1:26" ht="15.75" customHeight="1">
      <c r="A157" s="8" t="s">
        <v>609</v>
      </c>
      <c r="B157" s="8" t="s">
        <v>610</v>
      </c>
    </row>
    <row r="158" spans="1:26" ht="15.75" customHeight="1">
      <c r="A158" s="8" t="s">
        <v>611</v>
      </c>
      <c r="B158" s="8" t="s">
        <v>612</v>
      </c>
    </row>
    <row r="159" spans="1:26" ht="15.75" customHeight="1">
      <c r="A159" s="8" t="s">
        <v>613</v>
      </c>
      <c r="B159" s="8" t="s">
        <v>614</v>
      </c>
    </row>
    <row r="160" spans="1:26" ht="15.75" customHeight="1">
      <c r="A160" s="8" t="s">
        <v>615</v>
      </c>
      <c r="B160" s="8" t="s">
        <v>616</v>
      </c>
    </row>
    <row r="161" spans="1:8" ht="15.75" customHeight="1">
      <c r="A161" s="8" t="s">
        <v>617</v>
      </c>
      <c r="B161" s="134">
        <v>46172.608896203703</v>
      </c>
    </row>
    <row r="162" spans="1:8" ht="15.75" customHeight="1">
      <c r="A162" s="135" t="s">
        <v>618</v>
      </c>
      <c r="B162" s="136" t="s">
        <v>653</v>
      </c>
      <c r="C162" s="136" t="s">
        <v>619</v>
      </c>
      <c r="D162" s="136" t="s">
        <v>620</v>
      </c>
      <c r="E162" s="136" t="s">
        <v>621</v>
      </c>
      <c r="F162" s="136" t="s">
        <v>622</v>
      </c>
      <c r="G162" s="136" t="s">
        <v>623</v>
      </c>
      <c r="H162" s="136" t="s">
        <v>624</v>
      </c>
    </row>
    <row r="163" spans="1:8" ht="15.75" customHeight="1">
      <c r="A163" s="137" t="s">
        <v>625</v>
      </c>
      <c r="B163" s="138">
        <v>46112</v>
      </c>
      <c r="C163" s="138">
        <v>45747</v>
      </c>
      <c r="D163" s="138">
        <v>45382</v>
      </c>
      <c r="E163" s="138">
        <v>45016</v>
      </c>
      <c r="F163" s="138">
        <v>44651</v>
      </c>
      <c r="G163" s="138">
        <v>44286</v>
      </c>
      <c r="H163" s="138">
        <v>43921</v>
      </c>
    </row>
    <row r="164" spans="1:8" ht="15.75" customHeight="1">
      <c r="A164" s="137" t="s">
        <v>626</v>
      </c>
      <c r="B164" s="138">
        <v>46112</v>
      </c>
      <c r="C164" s="138">
        <v>45747</v>
      </c>
      <c r="D164" s="138">
        <v>45382</v>
      </c>
      <c r="E164" s="138">
        <v>45016</v>
      </c>
      <c r="F164" s="138">
        <v>44651</v>
      </c>
      <c r="G164" s="138">
        <v>44286</v>
      </c>
      <c r="H164" s="138">
        <v>43921</v>
      </c>
    </row>
    <row r="165" spans="1:8" ht="15.75" customHeight="1">
      <c r="A165" s="137" t="s">
        <v>627</v>
      </c>
      <c r="B165" s="139" t="s">
        <v>628</v>
      </c>
      <c r="C165" s="139" t="s">
        <v>628</v>
      </c>
      <c r="D165" s="139" t="s">
        <v>628</v>
      </c>
      <c r="E165" s="139" t="s">
        <v>628</v>
      </c>
      <c r="F165" s="139" t="s">
        <v>628</v>
      </c>
      <c r="G165" s="139" t="s">
        <v>628</v>
      </c>
      <c r="H165" s="139" t="s">
        <v>628</v>
      </c>
    </row>
    <row r="166" spans="1:8" ht="26.25">
      <c r="A166" s="137" t="s">
        <v>629</v>
      </c>
      <c r="B166" s="139" t="s">
        <v>654</v>
      </c>
      <c r="C166" s="139" t="s">
        <v>654</v>
      </c>
      <c r="D166" s="139" t="s">
        <v>654</v>
      </c>
      <c r="E166" s="139" t="s">
        <v>654</v>
      </c>
      <c r="F166" s="139" t="s">
        <v>654</v>
      </c>
      <c r="G166" s="139" t="s">
        <v>654</v>
      </c>
      <c r="H166" s="139" t="s">
        <v>654</v>
      </c>
    </row>
    <row r="167" spans="1:8" ht="15.75" customHeight="1"/>
    <row r="168" spans="1:8" ht="15.75" customHeight="1">
      <c r="A168" s="140" t="s">
        <v>661</v>
      </c>
      <c r="B168" s="135"/>
      <c r="C168" s="135"/>
      <c r="D168" s="135"/>
      <c r="E168" s="135"/>
      <c r="F168" s="135"/>
      <c r="G168" s="135"/>
      <c r="H168" s="135"/>
    </row>
    <row r="169" spans="1:8" ht="15.75" customHeight="1">
      <c r="A169" s="140" t="s">
        <v>632</v>
      </c>
      <c r="B169" s="141" t="s">
        <v>656</v>
      </c>
      <c r="C169" s="141" t="s">
        <v>634</v>
      </c>
      <c r="D169" s="141" t="s">
        <v>635</v>
      </c>
      <c r="E169" s="141" t="s">
        <v>636</v>
      </c>
      <c r="F169" s="141" t="s">
        <v>637</v>
      </c>
      <c r="G169" s="141" t="s">
        <v>638</v>
      </c>
      <c r="H169" s="141" t="s">
        <v>639</v>
      </c>
    </row>
    <row r="170" spans="1:8" ht="15.75" customHeight="1">
      <c r="A170" s="142" t="s">
        <v>644</v>
      </c>
      <c r="B170" s="144"/>
      <c r="C170" s="144">
        <v>272200</v>
      </c>
      <c r="D170" s="144">
        <v>259560</v>
      </c>
      <c r="E170" s="144">
        <v>277580</v>
      </c>
      <c r="F170" s="144">
        <v>310041</v>
      </c>
      <c r="G170" s="144">
        <v>273851</v>
      </c>
      <c r="H170" s="144">
        <v>287762</v>
      </c>
    </row>
    <row r="171" spans="1:8" ht="15.75" customHeight="1">
      <c r="A171" s="145" t="s">
        <v>146</v>
      </c>
      <c r="B171" s="147"/>
      <c r="C171" s="147">
        <v>270390</v>
      </c>
      <c r="D171" s="147">
        <v>258120</v>
      </c>
      <c r="E171" s="147">
        <v>276253</v>
      </c>
      <c r="F171" s="147">
        <v>308398</v>
      </c>
      <c r="G171" s="147">
        <v>272607</v>
      </c>
      <c r="H171" s="147">
        <v>284154</v>
      </c>
    </row>
    <row r="172" spans="1:8" ht="15.75" customHeight="1">
      <c r="A172" s="145" t="s">
        <v>672</v>
      </c>
      <c r="B172" s="147"/>
      <c r="C172" s="146">
        <v>1810</v>
      </c>
      <c r="D172" s="146">
        <v>1440</v>
      </c>
      <c r="E172" s="146">
        <v>1327</v>
      </c>
      <c r="F172" s="146">
        <v>1643</v>
      </c>
      <c r="G172" s="146">
        <v>1244</v>
      </c>
      <c r="H172" s="146">
        <v>3608</v>
      </c>
    </row>
    <row r="173" spans="1:8" ht="15.75" customHeight="1">
      <c r="A173" s="152" t="s">
        <v>660</v>
      </c>
      <c r="B173" s="147"/>
      <c r="C173" s="146">
        <v>1810</v>
      </c>
      <c r="D173" s="146">
        <v>1440</v>
      </c>
      <c r="E173" s="146">
        <v>1327</v>
      </c>
      <c r="F173" s="146">
        <v>1643</v>
      </c>
      <c r="G173" s="146">
        <v>1244</v>
      </c>
      <c r="H173" s="146">
        <v>3608</v>
      </c>
    </row>
    <row r="174" spans="1:8" ht="15.75" customHeight="1">
      <c r="A174" s="152" t="s">
        <v>673</v>
      </c>
      <c r="B174" s="147"/>
      <c r="C174" s="147">
        <v>0</v>
      </c>
      <c r="D174" s="147">
        <v>0</v>
      </c>
      <c r="E174" s="147">
        <v>0</v>
      </c>
      <c r="F174" s="147">
        <v>0</v>
      </c>
      <c r="G174" s="147">
        <v>0</v>
      </c>
      <c r="H174" s="147">
        <v>0</v>
      </c>
    </row>
    <row r="175" spans="1:8" ht="15.75" customHeight="1">
      <c r="A175" s="142" t="s">
        <v>671</v>
      </c>
      <c r="B175" s="144"/>
      <c r="C175" s="144">
        <v>40460</v>
      </c>
      <c r="D175" s="144">
        <v>38720</v>
      </c>
      <c r="E175" s="144">
        <v>35269</v>
      </c>
      <c r="F175" s="144">
        <v>37479</v>
      </c>
      <c r="G175" s="144">
        <v>37340</v>
      </c>
      <c r="H175" s="144">
        <v>39810</v>
      </c>
    </row>
    <row r="176" spans="1:8" ht="15.75" customHeight="1">
      <c r="A176" s="145" t="s">
        <v>146</v>
      </c>
      <c r="B176" s="147"/>
      <c r="C176" s="147">
        <v>40460</v>
      </c>
      <c r="D176" s="147">
        <v>38720</v>
      </c>
      <c r="E176" s="147">
        <v>35269</v>
      </c>
      <c r="F176" s="147">
        <v>37479</v>
      </c>
      <c r="G176" s="147">
        <v>37340</v>
      </c>
      <c r="H176" s="147">
        <v>39810</v>
      </c>
    </row>
    <row r="177" spans="1:26" ht="15.75" customHeight="1">
      <c r="A177" s="145" t="s">
        <v>672</v>
      </c>
      <c r="B177" s="147"/>
      <c r="C177" s="147">
        <v>0</v>
      </c>
      <c r="D177" s="147">
        <v>0</v>
      </c>
      <c r="E177" s="147">
        <v>0</v>
      </c>
      <c r="F177" s="147">
        <v>0</v>
      </c>
      <c r="G177" s="147">
        <v>0</v>
      </c>
      <c r="H177" s="147">
        <v>0</v>
      </c>
    </row>
    <row r="178" spans="1:26" ht="15.75" customHeight="1"/>
    <row r="179" spans="1:26" ht="15.75" customHeight="1">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row>
    <row r="180" spans="1:26" ht="15.75" customHeight="1"/>
    <row r="181" spans="1:26" ht="15.75" customHeight="1"/>
    <row r="182" spans="1:26" ht="15.75" customHeight="1"/>
    <row r="183" spans="1:26" ht="15.75" customHeight="1"/>
    <row r="184" spans="1:26" ht="15.75" customHeight="1"/>
    <row r="185" spans="1:26" ht="15.75" customHeight="1"/>
    <row r="186" spans="1:26" ht="15.75" customHeight="1"/>
    <row r="187" spans="1:26" ht="15.75" customHeight="1"/>
    <row r="188" spans="1:26" ht="15.75" customHeight="1"/>
    <row r="189" spans="1:26" ht="15.75" customHeight="1"/>
    <row r="190" spans="1:26" ht="15.75" customHeight="1"/>
    <row r="191" spans="1:26" ht="15.75" customHeight="1"/>
    <row r="192" spans="1:26"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 right="0.5" top="1" bottom="1" header="0" footer="0"/>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FF00"/>
    <outlinePr summaryBelow="0" summaryRight="0"/>
  </sheetPr>
  <dimension ref="A1:J1000"/>
  <sheetViews>
    <sheetView zoomScale="55" zoomScaleNormal="55" workbookViewId="0">
      <selection sqref="A1:C1"/>
    </sheetView>
  </sheetViews>
  <sheetFormatPr defaultColWidth="12.59765625" defaultRowHeight="15" customHeight="1"/>
  <cols>
    <col min="1" max="1" width="54.1328125" customWidth="1"/>
    <col min="2" max="2" width="35.1328125" customWidth="1"/>
    <col min="3" max="3" width="66.265625" customWidth="1"/>
    <col min="4" max="6" width="12.59765625" customWidth="1"/>
  </cols>
  <sheetData>
    <row r="1" spans="1:10" ht="22.5">
      <c r="A1" s="379" t="s">
        <v>674</v>
      </c>
      <c r="B1" s="380"/>
      <c r="C1" s="381"/>
      <c r="D1" s="69"/>
      <c r="E1" s="69"/>
      <c r="F1" s="69"/>
      <c r="G1" s="69"/>
    </row>
    <row r="2" spans="1:10" ht="15.75" customHeight="1">
      <c r="A2" s="154"/>
      <c r="B2" s="69"/>
      <c r="C2" s="69"/>
      <c r="D2" s="69"/>
      <c r="E2" s="69"/>
      <c r="F2" s="69"/>
      <c r="G2" s="69"/>
      <c r="H2" s="69"/>
      <c r="I2" s="69"/>
      <c r="J2" s="69"/>
    </row>
    <row r="3" spans="1:10" ht="15.75" customHeight="1">
      <c r="A3" s="155" t="s">
        <v>675</v>
      </c>
      <c r="B3" s="155" t="s">
        <v>676</v>
      </c>
      <c r="C3" s="155" t="s">
        <v>677</v>
      </c>
      <c r="D3" s="69"/>
      <c r="E3" s="69"/>
      <c r="F3" s="69"/>
      <c r="G3" s="69"/>
      <c r="H3" s="69"/>
      <c r="I3" s="69"/>
      <c r="J3" s="69"/>
    </row>
    <row r="4" spans="1:10" ht="15.75" customHeight="1">
      <c r="A4" s="67" t="s">
        <v>678</v>
      </c>
      <c r="B4" s="67" t="s">
        <v>679</v>
      </c>
      <c r="C4" s="67" t="s">
        <v>680</v>
      </c>
      <c r="D4" s="69"/>
      <c r="E4" s="69"/>
      <c r="F4" s="69"/>
      <c r="G4" s="69"/>
      <c r="H4" s="69"/>
      <c r="I4" s="69"/>
      <c r="J4" s="69"/>
    </row>
    <row r="5" spans="1:10" ht="15.75" customHeight="1">
      <c r="A5" s="67" t="s">
        <v>681</v>
      </c>
      <c r="B5" s="67" t="s">
        <v>682</v>
      </c>
      <c r="C5" s="67" t="s">
        <v>683</v>
      </c>
      <c r="D5" s="69"/>
      <c r="E5" s="69"/>
      <c r="F5" s="69"/>
      <c r="G5" s="69"/>
      <c r="H5" s="69"/>
      <c r="I5" s="69"/>
      <c r="J5" s="69"/>
    </row>
    <row r="6" spans="1:10" ht="15.75" customHeight="1">
      <c r="A6" s="67" t="s">
        <v>684</v>
      </c>
      <c r="B6" s="67" t="s">
        <v>682</v>
      </c>
      <c r="C6" s="67" t="s">
        <v>685</v>
      </c>
      <c r="D6" s="69"/>
      <c r="E6" s="69"/>
      <c r="F6" s="69"/>
      <c r="G6" s="69"/>
      <c r="H6" s="69"/>
      <c r="I6" s="69"/>
      <c r="J6" s="69"/>
    </row>
    <row r="7" spans="1:10" ht="15.75" customHeight="1">
      <c r="A7" s="67" t="s">
        <v>686</v>
      </c>
      <c r="B7" s="67" t="s">
        <v>682</v>
      </c>
      <c r="C7" s="67" t="s">
        <v>687</v>
      </c>
      <c r="D7" s="69"/>
      <c r="E7" s="69"/>
      <c r="F7" s="69"/>
      <c r="G7" s="69"/>
      <c r="H7" s="69"/>
      <c r="I7" s="69"/>
      <c r="J7" s="69"/>
    </row>
    <row r="8" spans="1:10" ht="15.75" customHeight="1">
      <c r="A8" s="67" t="s">
        <v>688</v>
      </c>
      <c r="B8" s="67" t="s">
        <v>682</v>
      </c>
      <c r="C8" s="67" t="s">
        <v>689</v>
      </c>
      <c r="D8" s="69"/>
      <c r="E8" s="69"/>
      <c r="F8" s="69"/>
      <c r="G8" s="69"/>
      <c r="H8" s="69"/>
      <c r="I8" s="69"/>
      <c r="J8" s="69"/>
    </row>
    <row r="9" spans="1:10" ht="15.75" customHeight="1">
      <c r="A9" s="67" t="s">
        <v>690</v>
      </c>
      <c r="B9" s="67" t="s">
        <v>682</v>
      </c>
      <c r="C9" s="67" t="s">
        <v>691</v>
      </c>
      <c r="D9" s="69"/>
      <c r="E9" s="69"/>
      <c r="F9" s="69"/>
      <c r="G9" s="69"/>
      <c r="H9" s="69"/>
      <c r="I9" s="69"/>
      <c r="J9" s="69"/>
    </row>
    <row r="10" spans="1:10" ht="15.75" customHeight="1">
      <c r="A10" s="67" t="s">
        <v>692</v>
      </c>
      <c r="B10" s="67" t="s">
        <v>682</v>
      </c>
      <c r="C10" s="67" t="s">
        <v>693</v>
      </c>
      <c r="D10" s="69"/>
      <c r="E10" s="69"/>
      <c r="F10" s="69"/>
      <c r="G10" s="69"/>
      <c r="H10" s="69"/>
      <c r="I10" s="69"/>
      <c r="J10" s="69"/>
    </row>
    <row r="11" spans="1:10" ht="15.75" customHeight="1">
      <c r="A11" s="154"/>
      <c r="B11" s="69"/>
      <c r="C11" s="69"/>
      <c r="D11" s="69"/>
      <c r="E11" s="69"/>
      <c r="F11" s="69"/>
      <c r="G11" s="69"/>
      <c r="H11" s="69"/>
      <c r="I11" s="69"/>
      <c r="J11" s="69"/>
    </row>
    <row r="12" spans="1:10" ht="15.75" customHeight="1">
      <c r="A12" s="155" t="s">
        <v>694</v>
      </c>
      <c r="B12" s="155" t="s">
        <v>676</v>
      </c>
      <c r="C12" s="155" t="s">
        <v>677</v>
      </c>
      <c r="D12" s="69"/>
      <c r="E12" s="69"/>
      <c r="F12" s="69"/>
      <c r="G12" s="69"/>
      <c r="H12" s="69"/>
      <c r="I12" s="69"/>
      <c r="J12" s="69"/>
    </row>
    <row r="13" spans="1:10" ht="15.75" customHeight="1">
      <c r="A13" s="67" t="s">
        <v>695</v>
      </c>
      <c r="B13" s="67" t="s">
        <v>696</v>
      </c>
      <c r="C13" s="67" t="s">
        <v>697</v>
      </c>
      <c r="D13" s="69"/>
      <c r="E13" s="69"/>
      <c r="F13" s="69"/>
      <c r="G13" s="69"/>
      <c r="H13" s="69"/>
      <c r="I13" s="69"/>
      <c r="J13" s="69"/>
    </row>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FF00"/>
    <outlinePr summaryBelow="0" summaryRight="0"/>
  </sheetPr>
  <dimension ref="A1:J1000"/>
  <sheetViews>
    <sheetView zoomScale="55" zoomScaleNormal="55" workbookViewId="0">
      <selection sqref="A1:C1"/>
    </sheetView>
  </sheetViews>
  <sheetFormatPr defaultColWidth="12.59765625" defaultRowHeight="15" customHeight="1"/>
  <cols>
    <col min="1" max="1" width="54.1328125" customWidth="1"/>
    <col min="2" max="2" width="35.1328125" customWidth="1"/>
    <col min="3" max="3" width="102.6640625" customWidth="1"/>
    <col min="4" max="6" width="12.59765625" customWidth="1"/>
  </cols>
  <sheetData>
    <row r="1" spans="1:10" ht="22.5">
      <c r="A1" s="382" t="s">
        <v>698</v>
      </c>
      <c r="B1" s="343"/>
      <c r="C1" s="344"/>
      <c r="D1" s="69"/>
      <c r="E1" s="69"/>
      <c r="F1" s="69"/>
      <c r="G1" s="69"/>
      <c r="H1" s="69"/>
    </row>
    <row r="2" spans="1:10" ht="15.75" customHeight="1">
      <c r="A2" s="154"/>
      <c r="B2" s="69"/>
      <c r="C2" s="69"/>
      <c r="D2" s="69"/>
      <c r="E2" s="69"/>
      <c r="F2" s="69"/>
      <c r="G2" s="69"/>
      <c r="H2" s="69"/>
      <c r="I2" s="69"/>
      <c r="J2" s="69"/>
    </row>
    <row r="3" spans="1:10" ht="15.75" customHeight="1">
      <c r="A3" s="155" t="s">
        <v>675</v>
      </c>
      <c r="B3" s="155" t="s">
        <v>676</v>
      </c>
      <c r="C3" s="155" t="s">
        <v>677</v>
      </c>
      <c r="D3" s="69"/>
      <c r="E3" s="69"/>
      <c r="F3" s="69"/>
      <c r="G3" s="69"/>
      <c r="H3" s="69"/>
      <c r="I3" s="69"/>
      <c r="J3" s="69"/>
    </row>
    <row r="4" spans="1:10" ht="12.75">
      <c r="A4" s="67" t="s">
        <v>699</v>
      </c>
      <c r="B4" s="67" t="s">
        <v>700</v>
      </c>
      <c r="C4" s="67" t="s">
        <v>701</v>
      </c>
      <c r="D4" s="69"/>
      <c r="E4" s="69"/>
      <c r="F4" s="69"/>
      <c r="G4" s="69"/>
      <c r="H4" s="69"/>
      <c r="I4" s="69"/>
      <c r="J4" s="69"/>
    </row>
    <row r="5" spans="1:10" ht="15.75" customHeight="1">
      <c r="A5" s="67" t="s">
        <v>702</v>
      </c>
      <c r="B5" s="67" t="s">
        <v>682</v>
      </c>
      <c r="C5" s="67" t="s">
        <v>703</v>
      </c>
      <c r="D5" s="69"/>
      <c r="E5" s="69"/>
      <c r="F5" s="69"/>
      <c r="G5" s="69"/>
      <c r="H5" s="69"/>
      <c r="I5" s="69"/>
      <c r="J5" s="69"/>
    </row>
    <row r="6" spans="1:10" ht="15.75" customHeight="1">
      <c r="A6" s="67" t="s">
        <v>704</v>
      </c>
      <c r="B6" s="67" t="s">
        <v>682</v>
      </c>
      <c r="C6" s="67" t="s">
        <v>705</v>
      </c>
      <c r="D6" s="69"/>
      <c r="E6" s="69"/>
      <c r="F6" s="69"/>
      <c r="G6" s="69"/>
      <c r="H6" s="69"/>
      <c r="I6" s="69"/>
      <c r="J6" s="69"/>
    </row>
    <row r="7" spans="1:10" ht="15.75" customHeight="1">
      <c r="A7" s="67" t="s">
        <v>706</v>
      </c>
      <c r="B7" s="67" t="s">
        <v>682</v>
      </c>
      <c r="C7" s="67" t="s">
        <v>707</v>
      </c>
      <c r="D7" s="69"/>
      <c r="E7" s="69"/>
      <c r="F7" s="69"/>
      <c r="G7" s="69"/>
      <c r="H7" s="69"/>
      <c r="I7" s="69"/>
      <c r="J7" s="69"/>
    </row>
    <row r="8" spans="1:10" ht="15.75" customHeight="1">
      <c r="A8" s="67" t="s">
        <v>708</v>
      </c>
      <c r="B8" s="67" t="s">
        <v>682</v>
      </c>
      <c r="C8" s="67" t="s">
        <v>709</v>
      </c>
      <c r="D8" s="69"/>
      <c r="E8" s="69"/>
      <c r="F8" s="69"/>
      <c r="G8" s="69"/>
      <c r="H8" s="69"/>
      <c r="I8" s="69"/>
      <c r="J8" s="69"/>
    </row>
    <row r="9" spans="1:10" ht="15.75" customHeight="1">
      <c r="A9" s="67" t="s">
        <v>710</v>
      </c>
      <c r="B9" s="67" t="s">
        <v>682</v>
      </c>
      <c r="C9" s="67" t="s">
        <v>711</v>
      </c>
      <c r="D9" s="69"/>
      <c r="E9" s="69"/>
      <c r="F9" s="69"/>
      <c r="G9" s="69"/>
      <c r="H9" s="69"/>
      <c r="I9" s="69"/>
      <c r="J9" s="69"/>
    </row>
    <row r="10" spans="1:10" ht="15.75" customHeight="1">
      <c r="A10" s="67" t="s">
        <v>712</v>
      </c>
      <c r="B10" s="67" t="s">
        <v>682</v>
      </c>
      <c r="C10" s="67" t="s">
        <v>713</v>
      </c>
      <c r="D10" s="69"/>
      <c r="E10" s="69"/>
      <c r="F10" s="69"/>
      <c r="G10" s="69"/>
      <c r="H10" s="69"/>
      <c r="I10" s="69"/>
      <c r="J10" s="69"/>
    </row>
    <row r="11" spans="1:10" ht="15.75" customHeight="1">
      <c r="A11" s="67" t="s">
        <v>714</v>
      </c>
      <c r="B11" s="67" t="s">
        <v>682</v>
      </c>
      <c r="C11" s="67" t="s">
        <v>715</v>
      </c>
      <c r="D11" s="69"/>
      <c r="E11" s="69"/>
      <c r="F11" s="69"/>
      <c r="G11" s="69"/>
      <c r="H11" s="69"/>
      <c r="I11" s="69"/>
      <c r="J11" s="69"/>
    </row>
    <row r="12" spans="1:10" ht="15.75" customHeight="1">
      <c r="A12" s="67" t="s">
        <v>716</v>
      </c>
      <c r="B12" s="67" t="s">
        <v>682</v>
      </c>
      <c r="C12" s="67" t="s">
        <v>717</v>
      </c>
      <c r="D12" s="69"/>
      <c r="E12" s="69"/>
      <c r="F12" s="69"/>
      <c r="G12" s="69"/>
      <c r="H12" s="69"/>
      <c r="I12" s="69"/>
      <c r="J12" s="69"/>
    </row>
    <row r="13" spans="1:10" ht="15.75" customHeight="1"/>
    <row r="14" spans="1:10" ht="15.75" customHeight="1"/>
    <row r="15" spans="1:10" ht="15.75" customHeight="1">
      <c r="B15" s="69"/>
    </row>
    <row r="16" spans="1:10" ht="15.75" customHeight="1">
      <c r="A16" s="155" t="s">
        <v>694</v>
      </c>
      <c r="B16" s="155" t="s">
        <v>676</v>
      </c>
      <c r="C16" s="155" t="s">
        <v>677</v>
      </c>
    </row>
    <row r="17" spans="1:3" ht="15.75" customHeight="1">
      <c r="A17" s="67" t="s">
        <v>718</v>
      </c>
      <c r="B17" s="67" t="s">
        <v>719</v>
      </c>
      <c r="C17" s="67" t="s">
        <v>720</v>
      </c>
    </row>
    <row r="18" spans="1:3" ht="15.75" customHeight="1">
      <c r="A18" s="67" t="s">
        <v>721</v>
      </c>
      <c r="B18" s="67" t="s">
        <v>722</v>
      </c>
      <c r="C18" s="67" t="s">
        <v>723</v>
      </c>
    </row>
    <row r="19" spans="1:3" ht="15.75" customHeight="1">
      <c r="A19" s="67" t="s">
        <v>724</v>
      </c>
      <c r="B19" s="67" t="s">
        <v>722</v>
      </c>
      <c r="C19" s="67" t="s">
        <v>725</v>
      </c>
    </row>
    <row r="20" spans="1:3" ht="15.75" customHeight="1">
      <c r="A20" s="67" t="s">
        <v>726</v>
      </c>
      <c r="B20" s="67" t="s">
        <v>722</v>
      </c>
      <c r="C20" s="67" t="s">
        <v>727</v>
      </c>
    </row>
    <row r="21" spans="1:3" ht="15.75" customHeight="1"/>
    <row r="22" spans="1:3" ht="15.75" customHeight="1"/>
    <row r="23" spans="1:3" ht="15.75" customHeight="1"/>
    <row r="24" spans="1:3" ht="15.75" customHeight="1"/>
    <row r="25" spans="1:3" ht="15.75" customHeight="1"/>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FF00"/>
  </sheetPr>
  <dimension ref="A1:J1000"/>
  <sheetViews>
    <sheetView topLeftCell="A3" zoomScale="55" zoomScaleNormal="55" workbookViewId="0">
      <selection activeCell="AC30" sqref="AC30"/>
    </sheetView>
  </sheetViews>
  <sheetFormatPr defaultColWidth="12.59765625" defaultRowHeight="15" customHeight="1"/>
  <cols>
    <col min="1" max="2" width="9.86328125" customWidth="1"/>
    <col min="3" max="6" width="8.59765625" customWidth="1"/>
    <col min="7" max="10" width="9.59765625" customWidth="1"/>
  </cols>
  <sheetData>
    <row r="1" spans="1:10" ht="15.75" customHeight="1">
      <c r="A1" s="383" t="s">
        <v>728</v>
      </c>
      <c r="B1" s="384"/>
      <c r="C1" s="385" t="s">
        <v>729</v>
      </c>
      <c r="D1" s="386"/>
      <c r="E1" s="387" t="s">
        <v>730</v>
      </c>
      <c r="F1" s="386"/>
      <c r="G1" s="388" t="s">
        <v>731</v>
      </c>
      <c r="H1" s="386"/>
      <c r="I1" s="389" t="s">
        <v>732</v>
      </c>
      <c r="J1" s="384"/>
    </row>
    <row r="2" spans="1:10" ht="15.75" customHeight="1">
      <c r="A2" s="156" t="s">
        <v>733</v>
      </c>
      <c r="B2" s="157" t="s">
        <v>734</v>
      </c>
      <c r="C2" s="158" t="s">
        <v>735</v>
      </c>
      <c r="D2" s="159" t="s">
        <v>736</v>
      </c>
      <c r="E2" s="160" t="s">
        <v>735</v>
      </c>
      <c r="F2" s="160" t="s">
        <v>736</v>
      </c>
      <c r="G2" s="161" t="s">
        <v>735</v>
      </c>
      <c r="H2" s="161" t="s">
        <v>736</v>
      </c>
      <c r="I2" s="162" t="s">
        <v>735</v>
      </c>
      <c r="J2" s="163" t="s">
        <v>736</v>
      </c>
    </row>
    <row r="3" spans="1:10" ht="15.75" customHeight="1">
      <c r="A3" s="164">
        <v>46167</v>
      </c>
      <c r="B3" s="165">
        <v>46171</v>
      </c>
      <c r="C3" s="166">
        <v>3585.5</v>
      </c>
      <c r="D3" s="167">
        <v>3518.6</v>
      </c>
      <c r="E3" s="168">
        <v>1290</v>
      </c>
      <c r="F3" s="169">
        <v>1270</v>
      </c>
      <c r="G3" s="170">
        <v>23940.25</v>
      </c>
      <c r="H3" s="171">
        <v>23547.75</v>
      </c>
      <c r="I3" s="172">
        <v>50572.800000000003</v>
      </c>
      <c r="J3" s="173">
        <v>49383.35</v>
      </c>
    </row>
    <row r="4" spans="1:10" ht="15.75" customHeight="1">
      <c r="A4" s="174">
        <v>46160</v>
      </c>
      <c r="B4" s="175">
        <v>46164</v>
      </c>
      <c r="C4" s="176">
        <v>3499.2</v>
      </c>
      <c r="D4" s="177">
        <v>3561.1</v>
      </c>
      <c r="E4" s="178">
        <v>1320.3</v>
      </c>
      <c r="F4" s="179">
        <v>1282.0999999999999</v>
      </c>
      <c r="G4" s="180">
        <v>23482.2</v>
      </c>
      <c r="H4" s="181">
        <v>23719.3</v>
      </c>
      <c r="I4" s="182">
        <v>50973.8</v>
      </c>
      <c r="J4" s="183">
        <v>50249.8</v>
      </c>
    </row>
    <row r="5" spans="1:10" ht="15.75" customHeight="1">
      <c r="A5" s="174">
        <v>46153</v>
      </c>
      <c r="B5" s="175">
        <v>46157</v>
      </c>
      <c r="C5" s="176">
        <v>3480</v>
      </c>
      <c r="D5" s="177">
        <v>3499.2</v>
      </c>
      <c r="E5" s="178">
        <v>1280</v>
      </c>
      <c r="F5" s="179">
        <v>1320.7</v>
      </c>
      <c r="G5" s="180">
        <v>23970.1</v>
      </c>
      <c r="H5" s="181">
        <v>23643.5</v>
      </c>
      <c r="I5" s="182">
        <v>51118.15</v>
      </c>
      <c r="J5" s="183">
        <v>51051.35</v>
      </c>
    </row>
    <row r="6" spans="1:10" ht="15.75" customHeight="1">
      <c r="A6" s="174">
        <v>46146</v>
      </c>
      <c r="B6" s="175">
        <v>46150</v>
      </c>
      <c r="C6" s="176">
        <v>3433</v>
      </c>
      <c r="D6" s="177">
        <v>3477.2</v>
      </c>
      <c r="E6" s="178">
        <v>1334.7</v>
      </c>
      <c r="F6" s="179">
        <v>1280.8</v>
      </c>
      <c r="G6" s="180">
        <v>24063.55</v>
      </c>
      <c r="H6" s="181">
        <v>24176.15</v>
      </c>
      <c r="I6" s="182">
        <v>51383</v>
      </c>
      <c r="J6" s="183">
        <v>51165.9</v>
      </c>
    </row>
    <row r="7" spans="1:10" ht="15.75" customHeight="1">
      <c r="A7" s="174">
        <v>46139</v>
      </c>
      <c r="B7" s="175">
        <v>46143</v>
      </c>
      <c r="C7" s="176">
        <v>3225</v>
      </c>
      <c r="D7" s="177">
        <v>3423.1</v>
      </c>
      <c r="E7" s="178">
        <v>1393</v>
      </c>
      <c r="F7" s="179">
        <v>1325.6</v>
      </c>
      <c r="G7" s="180">
        <v>23945.45</v>
      </c>
      <c r="H7" s="181">
        <v>23997.55</v>
      </c>
      <c r="I7" s="182">
        <v>50990.9</v>
      </c>
      <c r="J7" s="183">
        <v>51072.1</v>
      </c>
    </row>
    <row r="8" spans="1:10" ht="15.75" customHeight="1">
      <c r="A8" s="174">
        <v>46132</v>
      </c>
      <c r="B8" s="175">
        <v>46136</v>
      </c>
      <c r="C8" s="176">
        <v>3220.9</v>
      </c>
      <c r="D8" s="177">
        <v>3187.2</v>
      </c>
      <c r="E8" s="178">
        <v>1309</v>
      </c>
      <c r="F8" s="179">
        <v>1391.9</v>
      </c>
      <c r="G8" s="180">
        <v>24391.5</v>
      </c>
      <c r="H8" s="181">
        <v>23897.95</v>
      </c>
      <c r="I8" s="182">
        <v>49760.15</v>
      </c>
      <c r="J8" s="183">
        <v>50766.25</v>
      </c>
    </row>
    <row r="9" spans="1:10" ht="15.75" customHeight="1">
      <c r="A9" s="174">
        <v>46125</v>
      </c>
      <c r="B9" s="175">
        <v>46129</v>
      </c>
      <c r="C9" s="176">
        <v>2760</v>
      </c>
      <c r="D9" s="177">
        <v>3186.9</v>
      </c>
      <c r="E9" s="178">
        <v>1245</v>
      </c>
      <c r="F9" s="179">
        <v>1302.9000000000001</v>
      </c>
      <c r="G9" s="180">
        <v>23589.599999999999</v>
      </c>
      <c r="H9" s="181">
        <v>24353.55</v>
      </c>
      <c r="I9" s="182">
        <v>47486.25</v>
      </c>
      <c r="J9" s="183">
        <v>49657.75</v>
      </c>
    </row>
    <row r="10" spans="1:10" ht="15.75" customHeight="1">
      <c r="A10" s="174">
        <v>46118</v>
      </c>
      <c r="B10" s="175">
        <v>46122</v>
      </c>
      <c r="C10" s="176">
        <v>2643</v>
      </c>
      <c r="D10" s="177">
        <v>2792.7</v>
      </c>
      <c r="E10" s="178">
        <v>1225.2</v>
      </c>
      <c r="F10" s="179">
        <v>1268.2</v>
      </c>
      <c r="G10" s="180">
        <v>22780.3</v>
      </c>
      <c r="H10" s="181">
        <v>24050.6</v>
      </c>
      <c r="I10" s="182">
        <v>46291.45</v>
      </c>
      <c r="J10" s="183">
        <v>48194.05</v>
      </c>
    </row>
    <row r="11" spans="1:10" ht="15.75" customHeight="1">
      <c r="A11" s="174">
        <v>46111</v>
      </c>
      <c r="B11" s="175">
        <v>46115</v>
      </c>
      <c r="C11" s="176">
        <v>2621</v>
      </c>
      <c r="D11" s="177">
        <v>2623.2</v>
      </c>
      <c r="E11" s="178">
        <v>1243.2</v>
      </c>
      <c r="F11" s="179">
        <v>1221.2</v>
      </c>
      <c r="G11" s="180">
        <v>22549.65</v>
      </c>
      <c r="H11" s="181">
        <v>22713.1</v>
      </c>
      <c r="I11" s="182">
        <v>46141.7</v>
      </c>
      <c r="J11" s="183">
        <v>46232.15</v>
      </c>
    </row>
    <row r="12" spans="1:10" ht="15.75" customHeight="1">
      <c r="A12" s="174">
        <v>46104</v>
      </c>
      <c r="B12" s="175">
        <v>46108</v>
      </c>
      <c r="C12" s="176">
        <v>2650</v>
      </c>
      <c r="D12" s="177">
        <v>2640.2</v>
      </c>
      <c r="E12" s="178">
        <v>1288.9000000000001</v>
      </c>
      <c r="F12" s="179">
        <v>1253.8</v>
      </c>
      <c r="G12" s="180">
        <v>22824.35</v>
      </c>
      <c r="H12" s="181">
        <v>22819.599999999999</v>
      </c>
      <c r="I12" s="182">
        <v>46699.05</v>
      </c>
      <c r="J12" s="183">
        <v>46427.199999999997</v>
      </c>
    </row>
    <row r="13" spans="1:10" ht="15.75" customHeight="1">
      <c r="A13" s="174">
        <v>46097</v>
      </c>
      <c r="B13" s="175">
        <v>46101</v>
      </c>
      <c r="C13" s="176">
        <v>2788</v>
      </c>
      <c r="D13" s="177">
        <v>2660.5</v>
      </c>
      <c r="E13" s="178">
        <v>1309.9000000000001</v>
      </c>
      <c r="F13" s="179">
        <v>1300.0999999999999</v>
      </c>
      <c r="G13" s="180">
        <v>23116.1</v>
      </c>
      <c r="H13" s="181">
        <v>23114.5</v>
      </c>
      <c r="I13" s="182">
        <v>48005.85</v>
      </c>
      <c r="J13" s="183">
        <v>47007.55</v>
      </c>
    </row>
    <row r="14" spans="1:10" ht="15.75" customHeight="1">
      <c r="A14" s="174">
        <v>46090</v>
      </c>
      <c r="B14" s="175">
        <v>46094</v>
      </c>
      <c r="C14" s="176">
        <v>2736</v>
      </c>
      <c r="D14" s="177">
        <v>2800.1</v>
      </c>
      <c r="E14" s="178">
        <v>1389.7</v>
      </c>
      <c r="F14" s="179">
        <v>1314.4</v>
      </c>
      <c r="G14" s="180">
        <v>23868.05</v>
      </c>
      <c r="H14" s="181">
        <v>23151.1</v>
      </c>
      <c r="I14" s="182">
        <v>49299.4</v>
      </c>
      <c r="J14" s="183">
        <v>47924.15</v>
      </c>
    </row>
    <row r="15" spans="1:10" ht="15.75" customHeight="1">
      <c r="A15" s="174">
        <v>46083</v>
      </c>
      <c r="B15" s="175">
        <v>46087</v>
      </c>
      <c r="C15" s="176">
        <v>2500</v>
      </c>
      <c r="D15" s="177">
        <v>2766.9</v>
      </c>
      <c r="E15" s="178">
        <v>1345</v>
      </c>
      <c r="F15" s="179">
        <v>1389.8</v>
      </c>
      <c r="G15" s="180">
        <v>24659.25</v>
      </c>
      <c r="H15" s="181">
        <v>24450.45</v>
      </c>
      <c r="I15" s="182">
        <v>49968.25</v>
      </c>
      <c r="J15" s="183">
        <v>49970.6</v>
      </c>
    </row>
    <row r="16" spans="1:10" ht="15.75" customHeight="1">
      <c r="A16" s="174">
        <v>46076</v>
      </c>
      <c r="B16" s="175">
        <v>46080</v>
      </c>
      <c r="C16" s="176">
        <v>2723.2</v>
      </c>
      <c r="D16" s="177">
        <v>2649.5</v>
      </c>
      <c r="E16" s="178">
        <v>1380</v>
      </c>
      <c r="F16" s="179">
        <v>1380.8</v>
      </c>
      <c r="G16" s="180">
        <v>25678.400000000001</v>
      </c>
      <c r="H16" s="181">
        <v>25178.65</v>
      </c>
      <c r="I16" s="182">
        <v>51905.7</v>
      </c>
      <c r="J16" s="183">
        <v>51142.2</v>
      </c>
    </row>
    <row r="17" spans="1:10" ht="15.75" customHeight="1">
      <c r="A17" s="174">
        <v>46069</v>
      </c>
      <c r="B17" s="175">
        <v>46073</v>
      </c>
      <c r="C17" s="176">
        <v>2790.9</v>
      </c>
      <c r="D17" s="177">
        <v>2706.2</v>
      </c>
      <c r="E17" s="178">
        <v>1390.6</v>
      </c>
      <c r="F17" s="179">
        <v>1379.3</v>
      </c>
      <c r="G17" s="180">
        <v>25423.599999999999</v>
      </c>
      <c r="H17" s="181">
        <v>25571.25</v>
      </c>
      <c r="I17" s="182">
        <v>50809.55</v>
      </c>
      <c r="J17" s="183">
        <v>51772.7</v>
      </c>
    </row>
    <row r="18" spans="1:10" ht="15.75" customHeight="1">
      <c r="A18" s="174">
        <v>46062</v>
      </c>
      <c r="B18" s="175">
        <v>46066</v>
      </c>
      <c r="C18" s="176">
        <v>2727.2</v>
      </c>
      <c r="D18" s="177">
        <v>2789.4</v>
      </c>
      <c r="E18" s="178">
        <v>1378.7</v>
      </c>
      <c r="F18" s="179">
        <v>1402.4</v>
      </c>
      <c r="G18" s="180">
        <v>25888.7</v>
      </c>
      <c r="H18" s="181">
        <v>25471.1</v>
      </c>
      <c r="I18" s="182">
        <v>52041</v>
      </c>
      <c r="J18" s="183">
        <v>50902.15</v>
      </c>
    </row>
    <row r="19" spans="1:10" ht="15.75" customHeight="1">
      <c r="A19" s="174">
        <v>46055</v>
      </c>
      <c r="B19" s="175">
        <v>46059</v>
      </c>
      <c r="C19" s="176">
        <v>2727.7</v>
      </c>
      <c r="D19" s="177">
        <v>2727.2</v>
      </c>
      <c r="E19" s="178">
        <v>1365</v>
      </c>
      <c r="F19" s="179">
        <v>1377</v>
      </c>
      <c r="G19" s="180">
        <v>24796.5</v>
      </c>
      <c r="H19" s="181">
        <v>25693.7</v>
      </c>
      <c r="I19" s="182">
        <v>50103.9</v>
      </c>
      <c r="J19" s="183">
        <v>51882.75</v>
      </c>
    </row>
    <row r="20" spans="1:10" ht="15.75" customHeight="1">
      <c r="A20" s="174">
        <v>46048</v>
      </c>
      <c r="B20" s="175">
        <v>46052</v>
      </c>
      <c r="C20" s="176">
        <v>2901.4</v>
      </c>
      <c r="D20" s="177">
        <v>2828.1</v>
      </c>
      <c r="E20" s="178">
        <v>1329.1</v>
      </c>
      <c r="F20" s="179">
        <v>1362.6</v>
      </c>
      <c r="G20" s="180">
        <v>25063.35</v>
      </c>
      <c r="H20" s="181">
        <v>24825.45</v>
      </c>
      <c r="I20" s="182">
        <v>51692.2</v>
      </c>
      <c r="J20" s="183">
        <v>51215.199999999997</v>
      </c>
    </row>
    <row r="21" spans="1:10" ht="15.75" customHeight="1">
      <c r="A21" s="174">
        <v>46041</v>
      </c>
      <c r="B21" s="175">
        <v>46045</v>
      </c>
      <c r="C21" s="176">
        <v>2891</v>
      </c>
      <c r="D21" s="177">
        <v>2962</v>
      </c>
      <c r="E21" s="178">
        <v>1340.5</v>
      </c>
      <c r="F21" s="179">
        <v>1333</v>
      </c>
      <c r="G21" s="180">
        <v>25653.1</v>
      </c>
      <c r="H21" s="181">
        <v>25048.65</v>
      </c>
      <c r="I21" s="182">
        <v>52015.05</v>
      </c>
      <c r="J21" s="183">
        <v>51662.05</v>
      </c>
    </row>
    <row r="22" spans="1:10" ht="15.75" customHeight="1">
      <c r="A22" s="174">
        <v>46034</v>
      </c>
      <c r="B22" s="175">
        <v>46038</v>
      </c>
      <c r="C22" s="176">
        <v>2962</v>
      </c>
      <c r="D22" s="177">
        <v>2891.1</v>
      </c>
      <c r="E22" s="178">
        <v>1329</v>
      </c>
      <c r="F22" s="179">
        <v>1348.7</v>
      </c>
      <c r="G22" s="180">
        <v>25669.05</v>
      </c>
      <c r="H22" s="181">
        <v>25694.35</v>
      </c>
      <c r="I22" s="182">
        <v>52381.25</v>
      </c>
      <c r="J22" s="183">
        <v>52142.5</v>
      </c>
    </row>
    <row r="23" spans="1:10" ht="15.75" customHeight="1">
      <c r="A23" s="174">
        <v>46027</v>
      </c>
      <c r="B23" s="175">
        <v>46031</v>
      </c>
      <c r="C23" s="176">
        <v>3099</v>
      </c>
      <c r="D23" s="177">
        <v>2945.8</v>
      </c>
      <c r="E23" s="178">
        <v>1381.3</v>
      </c>
      <c r="F23" s="179">
        <v>1331</v>
      </c>
      <c r="G23" s="180">
        <v>26333.7</v>
      </c>
      <c r="H23" s="181">
        <v>25683.3</v>
      </c>
      <c r="I23" s="182">
        <v>53054.95</v>
      </c>
      <c r="J23" s="183">
        <v>52438.15</v>
      </c>
    </row>
    <row r="24" spans="1:10" ht="15.75" customHeight="1">
      <c r="A24" s="174">
        <v>46020</v>
      </c>
      <c r="B24" s="175">
        <v>46024</v>
      </c>
      <c r="C24" s="176">
        <v>3263</v>
      </c>
      <c r="D24" s="177">
        <v>3094.2</v>
      </c>
      <c r="E24" s="178">
        <v>1425</v>
      </c>
      <c r="F24" s="179">
        <v>1381.6</v>
      </c>
      <c r="G24" s="180">
        <v>26063.35</v>
      </c>
      <c r="H24" s="181">
        <v>26328.55</v>
      </c>
      <c r="I24" s="182">
        <v>55143.25</v>
      </c>
      <c r="J24" s="183">
        <v>53078.8</v>
      </c>
    </row>
    <row r="25" spans="1:10" ht="15.75" customHeight="1">
      <c r="A25" s="174">
        <v>46013</v>
      </c>
      <c r="B25" s="175">
        <v>46017</v>
      </c>
      <c r="C25" s="176">
        <v>3194.9</v>
      </c>
      <c r="D25" s="177">
        <v>3305.3</v>
      </c>
      <c r="E25" s="178">
        <v>1406.7</v>
      </c>
      <c r="F25" s="179">
        <v>1428.4</v>
      </c>
      <c r="G25" s="180">
        <v>26055.85</v>
      </c>
      <c r="H25" s="181">
        <v>26042.3</v>
      </c>
      <c r="I25" s="182">
        <v>54885.05</v>
      </c>
      <c r="J25" s="183">
        <v>55132.05</v>
      </c>
    </row>
    <row r="26" spans="1:10" ht="15.75" customHeight="1">
      <c r="A26" s="174">
        <v>46006</v>
      </c>
      <c r="B26" s="175">
        <v>46010</v>
      </c>
      <c r="C26" s="176">
        <v>3218.5</v>
      </c>
      <c r="D26" s="177">
        <v>3194.9</v>
      </c>
      <c r="E26" s="178">
        <v>1445</v>
      </c>
      <c r="F26" s="179">
        <v>1406.7</v>
      </c>
      <c r="G26" s="180">
        <v>25930.05</v>
      </c>
      <c r="H26" s="181">
        <v>25966.400000000001</v>
      </c>
      <c r="I26" s="182">
        <v>54473.45</v>
      </c>
      <c r="J26" s="183">
        <v>54781.35</v>
      </c>
    </row>
    <row r="27" spans="1:10" ht="15.75" customHeight="1">
      <c r="A27" s="174">
        <v>45999</v>
      </c>
      <c r="B27" s="175">
        <v>46003</v>
      </c>
      <c r="C27" s="176">
        <v>3201.9</v>
      </c>
      <c r="D27" s="177">
        <v>3224.1</v>
      </c>
      <c r="E27" s="178">
        <v>1458.9</v>
      </c>
      <c r="F27" s="179">
        <v>1447.1</v>
      </c>
      <c r="G27" s="180">
        <v>26159.8</v>
      </c>
      <c r="H27" s="181">
        <v>26046.95</v>
      </c>
      <c r="I27" s="182">
        <v>55235.95</v>
      </c>
      <c r="J27" s="183">
        <v>54490.8</v>
      </c>
    </row>
    <row r="28" spans="1:10" ht="15.75" customHeight="1">
      <c r="A28" s="174">
        <v>45992</v>
      </c>
      <c r="B28" s="175">
        <v>45996</v>
      </c>
      <c r="C28" s="176">
        <v>3190</v>
      </c>
      <c r="D28" s="177">
        <v>3201.9</v>
      </c>
      <c r="E28" s="178">
        <v>1457.7</v>
      </c>
      <c r="F28" s="179">
        <v>1455.6</v>
      </c>
      <c r="G28" s="180">
        <v>26325.8</v>
      </c>
      <c r="H28" s="181">
        <v>26186.45</v>
      </c>
      <c r="I28" s="182">
        <v>55515.65</v>
      </c>
      <c r="J28" s="183">
        <v>55202.85</v>
      </c>
    </row>
    <row r="29" spans="1:10" ht="15.75" customHeight="1">
      <c r="A29" s="174">
        <v>45985</v>
      </c>
      <c r="B29" s="175">
        <v>45989</v>
      </c>
      <c r="C29" s="176">
        <v>3289.4</v>
      </c>
      <c r="D29" s="177">
        <v>3208.1</v>
      </c>
      <c r="E29" s="178">
        <v>1434.9</v>
      </c>
      <c r="F29" s="179">
        <v>1451.6</v>
      </c>
      <c r="G29" s="180">
        <v>26122.799999999999</v>
      </c>
      <c r="H29" s="181">
        <v>26202.95</v>
      </c>
      <c r="I29" s="182">
        <v>55630.9</v>
      </c>
      <c r="J29" s="183">
        <v>55595.8</v>
      </c>
    </row>
    <row r="30" spans="1:10" ht="15.75" customHeight="1">
      <c r="A30" s="174">
        <v>45978</v>
      </c>
      <c r="B30" s="175">
        <v>45982</v>
      </c>
      <c r="C30" s="176">
        <v>3279.5</v>
      </c>
      <c r="D30" s="177">
        <v>3273.1</v>
      </c>
      <c r="E30" s="178">
        <v>1434</v>
      </c>
      <c r="F30" s="179">
        <v>1427.1</v>
      </c>
      <c r="G30" s="180">
        <v>25948.2</v>
      </c>
      <c r="H30" s="181">
        <v>26068.15</v>
      </c>
      <c r="I30" s="182">
        <v>55769.75</v>
      </c>
      <c r="J30" s="183">
        <v>55504.7</v>
      </c>
    </row>
    <row r="31" spans="1:10" ht="15.75" customHeight="1">
      <c r="A31" s="174">
        <v>45971</v>
      </c>
      <c r="B31" s="175">
        <v>45975</v>
      </c>
      <c r="C31" s="176">
        <v>3315.9</v>
      </c>
      <c r="D31" s="177">
        <v>3259.9</v>
      </c>
      <c r="E31" s="178">
        <v>1429.1</v>
      </c>
      <c r="F31" s="179">
        <v>1429.4</v>
      </c>
      <c r="G31" s="180">
        <v>25503.5</v>
      </c>
      <c r="H31" s="181">
        <v>25910.05</v>
      </c>
      <c r="I31" s="182">
        <v>55425.95</v>
      </c>
      <c r="J31" s="183">
        <v>55560.800000000003</v>
      </c>
    </row>
    <row r="32" spans="1:10" ht="15.75" customHeight="1">
      <c r="A32" s="174">
        <v>45964</v>
      </c>
      <c r="B32" s="175">
        <v>45968</v>
      </c>
      <c r="C32" s="176">
        <v>3149.9</v>
      </c>
      <c r="D32" s="177">
        <v>3310.9</v>
      </c>
      <c r="E32" s="178">
        <v>1435</v>
      </c>
      <c r="F32" s="179">
        <v>1429.1</v>
      </c>
      <c r="G32" s="180">
        <v>25696.85</v>
      </c>
      <c r="H32" s="181">
        <v>25492.3</v>
      </c>
      <c r="I32" s="182">
        <v>56203.35</v>
      </c>
      <c r="J32" s="183">
        <v>55437.2</v>
      </c>
    </row>
    <row r="33" spans="1:10" ht="15.75" customHeight="1">
      <c r="A33" s="174">
        <v>45957</v>
      </c>
      <c r="B33" s="175">
        <v>45961</v>
      </c>
      <c r="C33" s="176">
        <v>3228.8</v>
      </c>
      <c r="D33" s="177">
        <v>3131.5</v>
      </c>
      <c r="E33" s="178">
        <v>1364.6</v>
      </c>
      <c r="F33" s="179">
        <v>1431.4</v>
      </c>
      <c r="G33" s="180">
        <v>25843.200000000001</v>
      </c>
      <c r="H33" s="181">
        <v>25722.1</v>
      </c>
      <c r="I33" s="182">
        <v>56385.45</v>
      </c>
      <c r="J33" s="183">
        <v>56208.5</v>
      </c>
    </row>
    <row r="34" spans="1:10" ht="15.75" customHeight="1">
      <c r="A34" s="174">
        <v>45950</v>
      </c>
      <c r="B34" s="175">
        <v>45954</v>
      </c>
      <c r="C34" s="176">
        <v>3130</v>
      </c>
      <c r="D34" s="177">
        <v>3220</v>
      </c>
      <c r="E34" s="178">
        <v>1366.7</v>
      </c>
      <c r="F34" s="179">
        <v>1357.4</v>
      </c>
      <c r="G34" s="180">
        <v>25824.6</v>
      </c>
      <c r="H34" s="181">
        <v>25795.15</v>
      </c>
      <c r="I34" s="182">
        <v>56737.599999999999</v>
      </c>
      <c r="J34" s="183">
        <v>56348.1</v>
      </c>
    </row>
    <row r="35" spans="1:10" ht="15.75" customHeight="1">
      <c r="A35" s="174">
        <v>45943</v>
      </c>
      <c r="B35" s="175">
        <v>45947</v>
      </c>
      <c r="C35" s="176">
        <v>2988</v>
      </c>
      <c r="D35" s="177">
        <v>3108.5</v>
      </c>
      <c r="E35" s="178">
        <v>1337</v>
      </c>
      <c r="F35" s="179">
        <v>1361.4</v>
      </c>
      <c r="G35" s="180">
        <v>25177.3</v>
      </c>
      <c r="H35" s="181">
        <v>25709.85</v>
      </c>
      <c r="I35" s="182">
        <v>54735.05</v>
      </c>
      <c r="J35" s="183">
        <v>56616.4</v>
      </c>
    </row>
    <row r="36" spans="1:10" ht="15.75" customHeight="1">
      <c r="A36" s="174">
        <v>45936</v>
      </c>
      <c r="B36" s="175">
        <v>45940</v>
      </c>
      <c r="C36" s="176">
        <v>2973</v>
      </c>
      <c r="D36" s="177">
        <v>2988.4</v>
      </c>
      <c r="E36" s="178">
        <v>1362.6</v>
      </c>
      <c r="F36" s="179">
        <v>1337</v>
      </c>
      <c r="G36" s="180">
        <v>24916.55</v>
      </c>
      <c r="H36" s="181">
        <v>25285.35</v>
      </c>
      <c r="I36" s="182">
        <v>55049.75</v>
      </c>
      <c r="J36" s="183">
        <v>54966.45</v>
      </c>
    </row>
    <row r="37" spans="1:10" ht="15.75" customHeight="1">
      <c r="A37" s="174">
        <v>45929</v>
      </c>
      <c r="B37" s="175">
        <v>45933</v>
      </c>
      <c r="C37" s="176">
        <v>2894.3</v>
      </c>
      <c r="D37" s="177">
        <v>2957.6</v>
      </c>
      <c r="E37" s="178">
        <v>1304.5999999999999</v>
      </c>
      <c r="F37" s="179">
        <v>1362.6</v>
      </c>
      <c r="G37" s="180">
        <v>24728.55</v>
      </c>
      <c r="H37" s="181">
        <v>24894.25</v>
      </c>
      <c r="I37" s="182">
        <v>54861.599999999999</v>
      </c>
      <c r="J37" s="183">
        <v>55170.6</v>
      </c>
    </row>
    <row r="38" spans="1:10" ht="15.75" customHeight="1">
      <c r="A38" s="174">
        <v>45922</v>
      </c>
      <c r="B38" s="175">
        <v>45926</v>
      </c>
      <c r="C38" s="176">
        <v>3060.7</v>
      </c>
      <c r="D38" s="177">
        <v>2882.8</v>
      </c>
      <c r="E38" s="178">
        <v>1351</v>
      </c>
      <c r="F38" s="179">
        <v>1297.4000000000001</v>
      </c>
      <c r="G38" s="180">
        <v>25238.1</v>
      </c>
      <c r="H38" s="181">
        <v>24654.7</v>
      </c>
      <c r="I38" s="182">
        <v>56357</v>
      </c>
      <c r="J38" s="183">
        <v>54847.55</v>
      </c>
    </row>
    <row r="39" spans="1:10" ht="15.75" customHeight="1">
      <c r="A39" s="174">
        <v>45915</v>
      </c>
      <c r="B39" s="175">
        <v>45919</v>
      </c>
      <c r="C39" s="176">
        <v>2904</v>
      </c>
      <c r="D39" s="177">
        <v>3052.5</v>
      </c>
      <c r="E39" s="178">
        <v>1322.8</v>
      </c>
      <c r="F39" s="179">
        <v>1328.2</v>
      </c>
      <c r="G39" s="180">
        <v>25118.9</v>
      </c>
      <c r="H39" s="181">
        <v>25327.05</v>
      </c>
      <c r="I39" s="182">
        <v>56516.2</v>
      </c>
      <c r="J39" s="183">
        <v>56273.05</v>
      </c>
    </row>
    <row r="40" spans="1:10" ht="15.75" customHeight="1">
      <c r="A40" s="174">
        <v>45908</v>
      </c>
      <c r="B40" s="175">
        <v>45912</v>
      </c>
      <c r="C40" s="176">
        <v>2785</v>
      </c>
      <c r="D40" s="177">
        <v>2870.9</v>
      </c>
      <c r="E40" s="178">
        <v>1314.9</v>
      </c>
      <c r="F40" s="179">
        <v>1309.7</v>
      </c>
      <c r="G40" s="180">
        <v>24802.6</v>
      </c>
      <c r="H40" s="181">
        <v>25114</v>
      </c>
      <c r="I40" s="182">
        <v>56332.75</v>
      </c>
      <c r="J40" s="183">
        <v>56557.15</v>
      </c>
    </row>
    <row r="41" spans="1:10" ht="15.75" customHeight="1">
      <c r="A41" s="174">
        <v>45901</v>
      </c>
      <c r="B41" s="175">
        <v>45905</v>
      </c>
      <c r="C41" s="176">
        <v>2852.5</v>
      </c>
      <c r="D41" s="177">
        <v>2787.2</v>
      </c>
      <c r="E41" s="178">
        <v>1311</v>
      </c>
      <c r="F41" s="179">
        <v>1312.1</v>
      </c>
      <c r="G41" s="180">
        <v>24432.7</v>
      </c>
      <c r="H41" s="181">
        <v>24741</v>
      </c>
      <c r="I41" s="182">
        <v>56140</v>
      </c>
      <c r="J41" s="183">
        <v>56292.1</v>
      </c>
    </row>
    <row r="42" spans="1:10" ht="15.75" customHeight="1">
      <c r="A42" s="174">
        <v>45894</v>
      </c>
      <c r="B42" s="175">
        <v>45898</v>
      </c>
      <c r="C42" s="176">
        <v>2905</v>
      </c>
      <c r="D42" s="177">
        <v>2852.5</v>
      </c>
      <c r="E42" s="178">
        <v>1335</v>
      </c>
      <c r="F42" s="179">
        <v>1311</v>
      </c>
      <c r="G42" s="180">
        <v>24949.15</v>
      </c>
      <c r="H42" s="181">
        <v>24426.85</v>
      </c>
      <c r="I42" s="182">
        <v>55879.4</v>
      </c>
      <c r="J42" s="183">
        <v>56141.85</v>
      </c>
    </row>
    <row r="43" spans="1:10" ht="15.75" customHeight="1">
      <c r="A43" s="174">
        <v>45887</v>
      </c>
      <c r="B43" s="175">
        <v>45891</v>
      </c>
      <c r="C43" s="176">
        <v>2871.3</v>
      </c>
      <c r="D43" s="177">
        <v>2890.4</v>
      </c>
      <c r="E43" s="178">
        <v>1325</v>
      </c>
      <c r="F43" s="179">
        <v>1329.9</v>
      </c>
      <c r="G43" s="180">
        <v>24938.2</v>
      </c>
      <c r="H43" s="181">
        <v>24870.1</v>
      </c>
      <c r="I43" s="182">
        <v>55379.8</v>
      </c>
      <c r="J43" s="183">
        <v>55737.45</v>
      </c>
    </row>
    <row r="44" spans="1:10" ht="15.75" customHeight="1">
      <c r="A44" s="174">
        <v>45880</v>
      </c>
      <c r="B44" s="175">
        <v>45884</v>
      </c>
      <c r="C44" s="176">
        <v>2824.1</v>
      </c>
      <c r="D44" s="177">
        <v>2857.6</v>
      </c>
      <c r="E44" s="178">
        <v>1298</v>
      </c>
      <c r="F44" s="179">
        <v>1319.3</v>
      </c>
      <c r="G44" s="180">
        <v>24371.5</v>
      </c>
      <c r="H44" s="181">
        <v>24631.3</v>
      </c>
      <c r="I44" s="182">
        <v>54855.3</v>
      </c>
      <c r="J44" s="183">
        <v>54656.3</v>
      </c>
    </row>
    <row r="45" spans="1:10" ht="15.75" customHeight="1">
      <c r="A45" s="174">
        <v>45873</v>
      </c>
      <c r="B45" s="175">
        <v>45877</v>
      </c>
      <c r="C45" s="176">
        <v>2865</v>
      </c>
      <c r="D45" s="177">
        <v>2824.1</v>
      </c>
      <c r="E45" s="178">
        <v>1323</v>
      </c>
      <c r="F45" s="179">
        <v>1291.5</v>
      </c>
      <c r="G45" s="180">
        <v>24596.05</v>
      </c>
      <c r="H45" s="181">
        <v>24363.3</v>
      </c>
      <c r="I45" s="182">
        <v>56336.65</v>
      </c>
      <c r="J45" s="183">
        <v>54900.95</v>
      </c>
    </row>
    <row r="46" spans="1:10" ht="15.75" customHeight="1">
      <c r="A46" s="174">
        <v>45866</v>
      </c>
      <c r="B46" s="175">
        <v>45870</v>
      </c>
      <c r="C46" s="176">
        <v>2710.9</v>
      </c>
      <c r="D46" s="177">
        <v>2838.8</v>
      </c>
      <c r="E46" s="178">
        <v>1309.7</v>
      </c>
      <c r="F46" s="179">
        <v>1322.4</v>
      </c>
      <c r="G46" s="180">
        <v>24782.45</v>
      </c>
      <c r="H46" s="181">
        <v>24565.35</v>
      </c>
      <c r="I46" s="182">
        <v>54593.75</v>
      </c>
      <c r="J46" s="183">
        <v>56197.05</v>
      </c>
    </row>
    <row r="47" spans="1:10" ht="15.75" customHeight="1">
      <c r="A47" s="174">
        <v>45859</v>
      </c>
      <c r="B47" s="175">
        <v>45863</v>
      </c>
      <c r="C47" s="176">
        <v>2720</v>
      </c>
      <c r="D47" s="177">
        <v>2702.1</v>
      </c>
      <c r="E47" s="178">
        <v>1371.1</v>
      </c>
      <c r="F47" s="179">
        <v>1309.5999999999999</v>
      </c>
      <c r="G47" s="180">
        <v>24999</v>
      </c>
      <c r="H47" s="181">
        <v>24837</v>
      </c>
      <c r="I47" s="182">
        <v>56496.85</v>
      </c>
      <c r="J47" s="183">
        <v>54579.95</v>
      </c>
    </row>
    <row r="48" spans="1:10" ht="15.75" customHeight="1">
      <c r="A48" s="174">
        <v>45852</v>
      </c>
      <c r="B48" s="175">
        <v>45856</v>
      </c>
      <c r="C48" s="176">
        <v>2734.9</v>
      </c>
      <c r="D48" s="177">
        <v>2718.3</v>
      </c>
      <c r="E48" s="178">
        <v>1367</v>
      </c>
      <c r="F48" s="179">
        <v>1362.3</v>
      </c>
      <c r="G48" s="180">
        <v>25149.5</v>
      </c>
      <c r="H48" s="181">
        <v>24968.400000000001</v>
      </c>
      <c r="I48" s="182">
        <v>55903.7</v>
      </c>
      <c r="J48" s="183">
        <v>56506.9</v>
      </c>
    </row>
    <row r="49" spans="1:10" ht="15.75" customHeight="1">
      <c r="A49" s="174">
        <v>45845</v>
      </c>
      <c r="B49" s="175">
        <v>45849</v>
      </c>
      <c r="C49" s="176">
        <v>2620</v>
      </c>
      <c r="D49" s="177">
        <v>2718.3</v>
      </c>
      <c r="E49" s="178">
        <v>1386</v>
      </c>
      <c r="F49" s="179">
        <v>1357.6</v>
      </c>
      <c r="G49" s="180">
        <v>25450.45</v>
      </c>
      <c r="H49" s="181">
        <v>25149.85</v>
      </c>
      <c r="I49" s="182">
        <v>54874</v>
      </c>
      <c r="J49" s="183">
        <v>55910.25</v>
      </c>
    </row>
    <row r="50" spans="1:10" ht="15.75" customHeight="1">
      <c r="A50" s="174">
        <v>45838</v>
      </c>
      <c r="B50" s="175">
        <v>45842</v>
      </c>
      <c r="C50" s="176">
        <v>2592</v>
      </c>
      <c r="D50" s="177">
        <v>2630.9</v>
      </c>
      <c r="E50" s="178">
        <v>1426.8</v>
      </c>
      <c r="F50" s="179">
        <v>1378.2</v>
      </c>
      <c r="G50" s="180">
        <v>25661.65</v>
      </c>
      <c r="H50" s="181">
        <v>25461</v>
      </c>
      <c r="I50" s="182">
        <v>55203.5</v>
      </c>
      <c r="J50" s="183">
        <v>54735.6</v>
      </c>
    </row>
    <row r="51" spans="1:10" ht="15.75" customHeight="1">
      <c r="A51" s="174">
        <v>45831</v>
      </c>
      <c r="B51" s="175">
        <v>45835</v>
      </c>
      <c r="C51" s="176">
        <v>2636.3</v>
      </c>
      <c r="D51" s="177">
        <v>2588.8000000000002</v>
      </c>
      <c r="E51" s="178">
        <v>1453.9</v>
      </c>
      <c r="F51" s="179">
        <v>1442.2</v>
      </c>
      <c r="G51" s="180">
        <v>24939.75</v>
      </c>
      <c r="H51" s="181">
        <v>25637.8</v>
      </c>
      <c r="I51" s="182">
        <v>54395.3</v>
      </c>
      <c r="J51" s="183">
        <v>55109</v>
      </c>
    </row>
    <row r="52" spans="1:10" ht="15.75" customHeight="1">
      <c r="A52" s="174">
        <v>45824</v>
      </c>
      <c r="B52" s="175">
        <v>45828</v>
      </c>
      <c r="C52" s="176">
        <v>2607.9</v>
      </c>
      <c r="D52" s="177">
        <v>2632.9</v>
      </c>
      <c r="E52" s="178">
        <v>1458.9</v>
      </c>
      <c r="F52" s="179">
        <v>1458.9</v>
      </c>
      <c r="G52" s="180">
        <v>24732.35</v>
      </c>
      <c r="H52" s="181">
        <v>25112.400000000001</v>
      </c>
      <c r="I52" s="182">
        <v>54534.7</v>
      </c>
      <c r="J52" s="183">
        <v>54630.95</v>
      </c>
    </row>
    <row r="53" spans="1:10" ht="15.75" customHeight="1">
      <c r="A53" s="174">
        <v>45817</v>
      </c>
      <c r="B53" s="175">
        <v>45821</v>
      </c>
      <c r="C53" s="176">
        <v>2653.6</v>
      </c>
      <c r="D53" s="177">
        <v>2608</v>
      </c>
      <c r="E53" s="178">
        <v>1600.3</v>
      </c>
      <c r="F53" s="179">
        <v>1453.1</v>
      </c>
      <c r="G53" s="180">
        <v>25160.1</v>
      </c>
      <c r="H53" s="181">
        <v>24718.6</v>
      </c>
      <c r="I53" s="182">
        <v>55974.15</v>
      </c>
      <c r="J53" s="183">
        <v>54527.15</v>
      </c>
    </row>
    <row r="54" spans="1:10" ht="15.75" customHeight="1">
      <c r="A54" s="184">
        <v>45810</v>
      </c>
      <c r="B54" s="185">
        <v>45814</v>
      </c>
      <c r="C54" s="186">
        <v>2552.9</v>
      </c>
      <c r="D54" s="187">
        <v>2630.4</v>
      </c>
      <c r="E54" s="188">
        <v>1520.1</v>
      </c>
      <c r="F54" s="189">
        <v>1593.4</v>
      </c>
      <c r="G54" s="190">
        <v>24669.7</v>
      </c>
      <c r="H54" s="191">
        <v>25003.05</v>
      </c>
      <c r="I54" s="192">
        <v>55350.15</v>
      </c>
      <c r="J54" s="193">
        <v>55802.7</v>
      </c>
    </row>
    <row r="55" spans="1:10" ht="15.75" customHeight="1"/>
    <row r="56" spans="1:10" ht="15.75" customHeight="1"/>
    <row r="57" spans="1:10" ht="15.75" customHeight="1"/>
    <row r="58" spans="1:10" ht="15.75" customHeight="1"/>
    <row r="59" spans="1:10" ht="15.75" customHeight="1"/>
    <row r="60" spans="1:10" ht="15.75" customHeight="1"/>
    <row r="61" spans="1:10" ht="15.75" customHeight="1"/>
    <row r="62" spans="1:10" ht="15.75" customHeight="1"/>
    <row r="63" spans="1:10" ht="15.75" customHeight="1"/>
    <row r="64" spans="1:1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C1:D1"/>
    <mergeCell ref="E1:F1"/>
    <mergeCell ref="G1:H1"/>
    <mergeCell ref="I1:J1"/>
  </mergeCells>
  <pageMargins left="0.7" right="0.7" top="0.75" bottom="0.75" header="0" footer="0"/>
  <pageSetup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FF00"/>
  </sheetPr>
  <dimension ref="A1:K1000"/>
  <sheetViews>
    <sheetView topLeftCell="A7" zoomScale="55" zoomScaleNormal="55" workbookViewId="0"/>
  </sheetViews>
  <sheetFormatPr defaultColWidth="12.59765625" defaultRowHeight="15" customHeight="1"/>
  <cols>
    <col min="1" max="1" width="29.73046875" customWidth="1"/>
    <col min="2" max="2" width="13.1328125" customWidth="1"/>
    <col min="3" max="3" width="14" customWidth="1"/>
    <col min="4" max="4" width="20.1328125" customWidth="1"/>
    <col min="5" max="5" width="21" customWidth="1"/>
    <col min="6" max="7" width="7.59765625" customWidth="1"/>
    <col min="8" max="8" width="48.46484375" customWidth="1"/>
    <col min="9" max="9" width="14.73046875" customWidth="1"/>
    <col min="10" max="10" width="22.265625" customWidth="1"/>
    <col min="11" max="11" width="7.59765625" customWidth="1"/>
  </cols>
  <sheetData>
    <row r="1" spans="1:11" ht="24.75" customHeight="1">
      <c r="A1" s="194" t="s">
        <v>737</v>
      </c>
    </row>
    <row r="2" spans="1:11" ht="15.75" customHeight="1"/>
    <row r="3" spans="1:11" ht="24" customHeight="1">
      <c r="A3" s="195" t="s">
        <v>615</v>
      </c>
      <c r="B3" s="195" t="s">
        <v>738</v>
      </c>
      <c r="C3" s="195" t="s">
        <v>739</v>
      </c>
      <c r="D3" s="195" t="s">
        <v>740</v>
      </c>
      <c r="E3" s="195" t="s">
        <v>741</v>
      </c>
    </row>
    <row r="4" spans="1:11" ht="19.5" customHeight="1">
      <c r="A4" s="196" t="s">
        <v>742</v>
      </c>
      <c r="B4" s="197">
        <v>3585.5</v>
      </c>
      <c r="C4" s="197">
        <v>3518.6</v>
      </c>
      <c r="D4" s="197">
        <v>1290</v>
      </c>
      <c r="E4" s="197">
        <v>1270</v>
      </c>
      <c r="H4" s="198" t="s">
        <v>743</v>
      </c>
    </row>
    <row r="5" spans="1:11" ht="19.5" customHeight="1">
      <c r="A5" s="199" t="s">
        <v>744</v>
      </c>
      <c r="B5" s="200">
        <v>3499.2</v>
      </c>
      <c r="C5" s="200">
        <v>3561.1</v>
      </c>
      <c r="D5" s="200">
        <v>1320.3</v>
      </c>
      <c r="E5" s="200">
        <v>1282.0999999999999</v>
      </c>
      <c r="H5" s="201" t="s">
        <v>745</v>
      </c>
    </row>
    <row r="6" spans="1:11" ht="19.5" customHeight="1">
      <c r="A6" s="196" t="s">
        <v>746</v>
      </c>
      <c r="B6" s="197">
        <v>3480</v>
      </c>
      <c r="C6" s="197">
        <v>3499.2</v>
      </c>
      <c r="D6" s="197">
        <v>1280</v>
      </c>
      <c r="E6" s="197">
        <v>1320.7</v>
      </c>
    </row>
    <row r="7" spans="1:11" ht="19.5" customHeight="1">
      <c r="A7" s="199" t="s">
        <v>747</v>
      </c>
      <c r="B7" s="200">
        <v>3433</v>
      </c>
      <c r="C7" s="200">
        <v>3477.2</v>
      </c>
      <c r="D7" s="200">
        <v>1334.7</v>
      </c>
      <c r="E7" s="200">
        <v>1280.8</v>
      </c>
      <c r="H7" s="202" t="s">
        <v>748</v>
      </c>
      <c r="I7" s="203" t="s">
        <v>749</v>
      </c>
      <c r="J7" s="203" t="s">
        <v>750</v>
      </c>
    </row>
    <row r="8" spans="1:11" ht="19.5" customHeight="1">
      <c r="A8" s="196" t="s">
        <v>751</v>
      </c>
      <c r="B8" s="197">
        <v>3225</v>
      </c>
      <c r="C8" s="197">
        <v>3423.1</v>
      </c>
      <c r="D8" s="197">
        <v>1393</v>
      </c>
      <c r="E8" s="197">
        <v>1325.6</v>
      </c>
      <c r="H8" s="204" t="s">
        <v>752</v>
      </c>
      <c r="I8" s="205">
        <f>COUNT('Historical Data and Volatility'!C4:C55)</f>
        <v>52</v>
      </c>
      <c r="J8" s="205">
        <f>COUNT('Historical Data and Volatility'!E4:E55)</f>
        <v>52</v>
      </c>
    </row>
    <row r="9" spans="1:11" ht="19.5" customHeight="1">
      <c r="A9" s="199" t="s">
        <v>753</v>
      </c>
      <c r="B9" s="200">
        <v>3220.9</v>
      </c>
      <c r="C9" s="200">
        <v>3187.2</v>
      </c>
      <c r="D9" s="200">
        <v>1309</v>
      </c>
      <c r="E9" s="200">
        <v>1391.9</v>
      </c>
      <c r="H9" s="204" t="s">
        <v>754</v>
      </c>
      <c r="I9" s="206">
        <f>MIN('Historical Data and Volatility'!C4:C55)</f>
        <v>2588.8000000000002</v>
      </c>
      <c r="J9" s="206">
        <f>MIN('Historical Data and Volatility'!E4:E55)</f>
        <v>1221.2</v>
      </c>
    </row>
    <row r="10" spans="1:11" ht="19.5" customHeight="1">
      <c r="A10" s="196" t="s">
        <v>755</v>
      </c>
      <c r="B10" s="197">
        <v>2760</v>
      </c>
      <c r="C10" s="197">
        <v>3186.9</v>
      </c>
      <c r="D10" s="197">
        <v>1245</v>
      </c>
      <c r="E10" s="197">
        <v>1302.9000000000001</v>
      </c>
      <c r="H10" s="204" t="s">
        <v>756</v>
      </c>
      <c r="I10" s="206">
        <f>MAX('Historical Data and Volatility'!C4:C55)</f>
        <v>3561.1</v>
      </c>
      <c r="J10" s="206">
        <f>MAX('Historical Data and Volatility'!E4:E55)</f>
        <v>1593.4</v>
      </c>
    </row>
    <row r="11" spans="1:11" ht="19.5" customHeight="1">
      <c r="A11" s="199" t="s">
        <v>757</v>
      </c>
      <c r="B11" s="200">
        <v>2643</v>
      </c>
      <c r="C11" s="200">
        <v>2792.7</v>
      </c>
      <c r="D11" s="200">
        <v>1225.2</v>
      </c>
      <c r="E11" s="200">
        <v>1268.2</v>
      </c>
      <c r="H11" s="204" t="s">
        <v>758</v>
      </c>
      <c r="I11" s="206">
        <f>AVERAGE('Historical Data and Volatility'!C4:C55)</f>
        <v>2965.4057692307683</v>
      </c>
      <c r="J11" s="206">
        <f>AVERAGE('Historical Data and Volatility'!E4:E55)</f>
        <v>1359.9903846153843</v>
      </c>
    </row>
    <row r="12" spans="1:11" ht="19.5" customHeight="1">
      <c r="A12" s="196" t="s">
        <v>759</v>
      </c>
      <c r="B12" s="197">
        <v>2621</v>
      </c>
      <c r="C12" s="197">
        <v>2623.2</v>
      </c>
      <c r="D12" s="197">
        <v>1243.2</v>
      </c>
      <c r="E12" s="197">
        <v>1221.2</v>
      </c>
      <c r="H12" s="207" t="s">
        <v>760</v>
      </c>
      <c r="I12" s="208">
        <f>_xlfn.STDEV.S('Historical Data and Volatility'!C4:C55)</f>
        <v>276.70743126103963</v>
      </c>
      <c r="J12" s="208">
        <f>_xlfn.STDEV.S('Historical Data and Volatility'!E4:E55)</f>
        <v>67.611320724012259</v>
      </c>
    </row>
    <row r="13" spans="1:11" ht="19.5" customHeight="1">
      <c r="A13" s="199" t="s">
        <v>761</v>
      </c>
      <c r="B13" s="200">
        <v>2650</v>
      </c>
      <c r="C13" s="200">
        <v>2640.2</v>
      </c>
      <c r="D13" s="200">
        <v>1288.9000000000001</v>
      </c>
      <c r="E13" s="200">
        <v>1253.8</v>
      </c>
      <c r="H13" s="207" t="s">
        <v>762</v>
      </c>
      <c r="I13" s="209">
        <f t="shared" ref="I13:J13" si="0">I11/I10</f>
        <v>0.8327218469660409</v>
      </c>
      <c r="J13" s="209">
        <f t="shared" si="0"/>
        <v>0.85351473868167704</v>
      </c>
    </row>
    <row r="14" spans="1:11" ht="19.5" customHeight="1">
      <c r="A14" s="196" t="s">
        <v>763</v>
      </c>
      <c r="B14" s="197">
        <v>2788</v>
      </c>
      <c r="C14" s="197">
        <v>2660.5</v>
      </c>
      <c r="D14" s="197">
        <v>1309.9000000000001</v>
      </c>
      <c r="E14" s="197">
        <v>1300.0999999999999</v>
      </c>
    </row>
    <row r="15" spans="1:11" ht="19.5" customHeight="1">
      <c r="A15" s="199" t="s">
        <v>764</v>
      </c>
      <c r="B15" s="200">
        <v>2736</v>
      </c>
      <c r="C15" s="200">
        <v>2800.1</v>
      </c>
      <c r="D15" s="200">
        <v>1389.7</v>
      </c>
      <c r="E15" s="200">
        <v>1314.4</v>
      </c>
      <c r="H15" s="390" t="s">
        <v>765</v>
      </c>
      <c r="I15" s="391"/>
      <c r="J15" s="391"/>
      <c r="K15" s="392"/>
    </row>
    <row r="16" spans="1:11" ht="19.5" customHeight="1">
      <c r="A16" s="196" t="s">
        <v>766</v>
      </c>
      <c r="B16" s="197">
        <v>2500</v>
      </c>
      <c r="C16" s="197">
        <v>2766.9</v>
      </c>
      <c r="D16" s="197">
        <v>1345</v>
      </c>
      <c r="E16" s="197">
        <v>1389.8</v>
      </c>
      <c r="H16" s="393"/>
      <c r="I16" s="347"/>
      <c r="J16" s="347"/>
      <c r="K16" s="394"/>
    </row>
    <row r="17" spans="1:11" ht="19.5" customHeight="1">
      <c r="A17" s="199" t="s">
        <v>767</v>
      </c>
      <c r="B17" s="200">
        <v>2723.2</v>
      </c>
      <c r="C17" s="200">
        <v>2649.5</v>
      </c>
      <c r="D17" s="200">
        <v>1380</v>
      </c>
      <c r="E17" s="200">
        <v>1380.8</v>
      </c>
      <c r="H17" s="393"/>
      <c r="I17" s="347"/>
      <c r="J17" s="347"/>
      <c r="K17" s="394"/>
    </row>
    <row r="18" spans="1:11" ht="19.5" customHeight="1">
      <c r="A18" s="196" t="s">
        <v>768</v>
      </c>
      <c r="B18" s="197">
        <v>2790.9</v>
      </c>
      <c r="C18" s="197">
        <v>2706.2</v>
      </c>
      <c r="D18" s="197">
        <v>1390.6</v>
      </c>
      <c r="E18" s="197">
        <v>1379.3</v>
      </c>
      <c r="H18" s="395"/>
      <c r="I18" s="396"/>
      <c r="J18" s="396"/>
      <c r="K18" s="397"/>
    </row>
    <row r="19" spans="1:11" ht="19.5" customHeight="1">
      <c r="A19" s="199" t="s">
        <v>769</v>
      </c>
      <c r="B19" s="200">
        <v>2727.2</v>
      </c>
      <c r="C19" s="200">
        <v>2789.4</v>
      </c>
      <c r="D19" s="200">
        <v>1378.7</v>
      </c>
      <c r="E19" s="200">
        <v>1402.4</v>
      </c>
    </row>
    <row r="20" spans="1:11" ht="19.5" customHeight="1">
      <c r="A20" s="196" t="s">
        <v>770</v>
      </c>
      <c r="B20" s="197">
        <v>2727.7</v>
      </c>
      <c r="C20" s="197">
        <v>2727.2</v>
      </c>
      <c r="D20" s="197">
        <v>1365</v>
      </c>
      <c r="E20" s="197">
        <v>1377</v>
      </c>
    </row>
    <row r="21" spans="1:11" ht="19.5" customHeight="1">
      <c r="A21" s="199" t="s">
        <v>771</v>
      </c>
      <c r="B21" s="200">
        <v>2901.4</v>
      </c>
      <c r="C21" s="200">
        <v>2828.1</v>
      </c>
      <c r="D21" s="200">
        <v>1329.1</v>
      </c>
      <c r="E21" s="200">
        <v>1362.6</v>
      </c>
    </row>
    <row r="22" spans="1:11" ht="19.5" customHeight="1">
      <c r="A22" s="196" t="s">
        <v>772</v>
      </c>
      <c r="B22" s="197">
        <v>2891</v>
      </c>
      <c r="C22" s="197">
        <v>2962</v>
      </c>
      <c r="D22" s="197">
        <v>1340.5</v>
      </c>
      <c r="E22" s="197">
        <v>1333</v>
      </c>
    </row>
    <row r="23" spans="1:11" ht="19.5" customHeight="1">
      <c r="A23" s="199" t="s">
        <v>773</v>
      </c>
      <c r="B23" s="200">
        <v>2962</v>
      </c>
      <c r="C23" s="200">
        <v>2891.1</v>
      </c>
      <c r="D23" s="200">
        <v>1329</v>
      </c>
      <c r="E23" s="200">
        <v>1348.7</v>
      </c>
    </row>
    <row r="24" spans="1:11" ht="19.5" customHeight="1">
      <c r="A24" s="196" t="s">
        <v>774</v>
      </c>
      <c r="B24" s="197">
        <v>3099</v>
      </c>
      <c r="C24" s="197">
        <v>2945.8</v>
      </c>
      <c r="D24" s="197">
        <v>1381.3</v>
      </c>
      <c r="E24" s="197">
        <v>1331</v>
      </c>
    </row>
    <row r="25" spans="1:11" ht="19.5" customHeight="1">
      <c r="A25" s="199" t="s">
        <v>775</v>
      </c>
      <c r="B25" s="200">
        <v>3263</v>
      </c>
      <c r="C25" s="200">
        <v>3094.2</v>
      </c>
      <c r="D25" s="200">
        <v>1425</v>
      </c>
      <c r="E25" s="200">
        <v>1381.6</v>
      </c>
    </row>
    <row r="26" spans="1:11" ht="19.5" customHeight="1">
      <c r="A26" s="196" t="s">
        <v>776</v>
      </c>
      <c r="B26" s="197">
        <v>3194.9</v>
      </c>
      <c r="C26" s="197">
        <v>3305.3</v>
      </c>
      <c r="D26" s="197">
        <v>1406.7</v>
      </c>
      <c r="E26" s="197">
        <v>1428.4</v>
      </c>
    </row>
    <row r="27" spans="1:11" ht="19.5" customHeight="1">
      <c r="A27" s="199" t="s">
        <v>777</v>
      </c>
      <c r="B27" s="200">
        <v>3218.5</v>
      </c>
      <c r="C27" s="200">
        <v>3194.9</v>
      </c>
      <c r="D27" s="200">
        <v>1445</v>
      </c>
      <c r="E27" s="200">
        <v>1406.7</v>
      </c>
    </row>
    <row r="28" spans="1:11" ht="19.5" customHeight="1">
      <c r="A28" s="196" t="s">
        <v>778</v>
      </c>
      <c r="B28" s="197">
        <v>3201.9</v>
      </c>
      <c r="C28" s="197">
        <v>3224.1</v>
      </c>
      <c r="D28" s="197">
        <v>1458.9</v>
      </c>
      <c r="E28" s="197">
        <v>1447.1</v>
      </c>
    </row>
    <row r="29" spans="1:11" ht="19.5" customHeight="1">
      <c r="A29" s="199" t="s">
        <v>779</v>
      </c>
      <c r="B29" s="200">
        <v>3190</v>
      </c>
      <c r="C29" s="200">
        <v>3201.9</v>
      </c>
      <c r="D29" s="200">
        <v>1457.7</v>
      </c>
      <c r="E29" s="200">
        <v>1455.6</v>
      </c>
    </row>
    <row r="30" spans="1:11" ht="19.5" customHeight="1">
      <c r="A30" s="196" t="s">
        <v>780</v>
      </c>
      <c r="B30" s="197">
        <v>3289.4</v>
      </c>
      <c r="C30" s="197">
        <v>3208.1</v>
      </c>
      <c r="D30" s="197">
        <v>1434.9</v>
      </c>
      <c r="E30" s="197">
        <v>1451.6</v>
      </c>
    </row>
    <row r="31" spans="1:11" ht="19.5" customHeight="1">
      <c r="A31" s="199" t="s">
        <v>781</v>
      </c>
      <c r="B31" s="200">
        <v>3279.5</v>
      </c>
      <c r="C31" s="200">
        <v>3273.1</v>
      </c>
      <c r="D31" s="200">
        <v>1434</v>
      </c>
      <c r="E31" s="200">
        <v>1427.1</v>
      </c>
    </row>
    <row r="32" spans="1:11" ht="19.5" customHeight="1">
      <c r="A32" s="196" t="s">
        <v>782</v>
      </c>
      <c r="B32" s="197">
        <v>3315.9</v>
      </c>
      <c r="C32" s="197">
        <v>3259.9</v>
      </c>
      <c r="D32" s="197">
        <v>1429.1</v>
      </c>
      <c r="E32" s="197">
        <v>1429.4</v>
      </c>
    </row>
    <row r="33" spans="1:5" ht="19.5" customHeight="1">
      <c r="A33" s="199" t="s">
        <v>783</v>
      </c>
      <c r="B33" s="200">
        <v>3149.9</v>
      </c>
      <c r="C33" s="200">
        <v>3310.9</v>
      </c>
      <c r="D33" s="200">
        <v>1435</v>
      </c>
      <c r="E33" s="200">
        <v>1429.1</v>
      </c>
    </row>
    <row r="34" spans="1:5" ht="19.5" customHeight="1">
      <c r="A34" s="196" t="s">
        <v>784</v>
      </c>
      <c r="B34" s="197">
        <v>3228.8</v>
      </c>
      <c r="C34" s="197">
        <v>3131.5</v>
      </c>
      <c r="D34" s="197">
        <v>1364.6</v>
      </c>
      <c r="E34" s="197">
        <v>1431.4</v>
      </c>
    </row>
    <row r="35" spans="1:5" ht="19.5" customHeight="1">
      <c r="A35" s="199" t="s">
        <v>785</v>
      </c>
      <c r="B35" s="200">
        <v>3130</v>
      </c>
      <c r="C35" s="200">
        <v>3220</v>
      </c>
      <c r="D35" s="200">
        <v>1366.7</v>
      </c>
      <c r="E35" s="200">
        <v>1357.4</v>
      </c>
    </row>
    <row r="36" spans="1:5" ht="19.5" customHeight="1">
      <c r="A36" s="196" t="s">
        <v>786</v>
      </c>
      <c r="B36" s="197">
        <v>2988</v>
      </c>
      <c r="C36" s="197">
        <v>3108.5</v>
      </c>
      <c r="D36" s="197">
        <v>1337</v>
      </c>
      <c r="E36" s="197">
        <v>1361.4</v>
      </c>
    </row>
    <row r="37" spans="1:5" ht="19.5" customHeight="1">
      <c r="A37" s="199" t="s">
        <v>787</v>
      </c>
      <c r="B37" s="200">
        <v>2973</v>
      </c>
      <c r="C37" s="200">
        <v>2988.4</v>
      </c>
      <c r="D37" s="200">
        <v>1362.6</v>
      </c>
      <c r="E37" s="200">
        <v>1337</v>
      </c>
    </row>
    <row r="38" spans="1:5" ht="19.5" customHeight="1">
      <c r="A38" s="196" t="s">
        <v>788</v>
      </c>
      <c r="B38" s="197">
        <v>2894.3</v>
      </c>
      <c r="C38" s="197">
        <v>2957.6</v>
      </c>
      <c r="D38" s="197">
        <v>1304.5999999999999</v>
      </c>
      <c r="E38" s="197">
        <v>1362.6</v>
      </c>
    </row>
    <row r="39" spans="1:5" ht="19.5" customHeight="1">
      <c r="A39" s="199" t="s">
        <v>789</v>
      </c>
      <c r="B39" s="200">
        <v>3060.7</v>
      </c>
      <c r="C39" s="200">
        <v>2882.8</v>
      </c>
      <c r="D39" s="200">
        <v>1351</v>
      </c>
      <c r="E39" s="200">
        <v>1297.4000000000001</v>
      </c>
    </row>
    <row r="40" spans="1:5" ht="19.5" customHeight="1">
      <c r="A40" s="196" t="s">
        <v>790</v>
      </c>
      <c r="B40" s="197">
        <v>2904</v>
      </c>
      <c r="C40" s="197">
        <v>3052.5</v>
      </c>
      <c r="D40" s="197">
        <v>1322.8</v>
      </c>
      <c r="E40" s="197">
        <v>1328.2</v>
      </c>
    </row>
    <row r="41" spans="1:5" ht="19.5" customHeight="1">
      <c r="A41" s="199" t="s">
        <v>791</v>
      </c>
      <c r="B41" s="200">
        <v>2785</v>
      </c>
      <c r="C41" s="200">
        <v>2870.9</v>
      </c>
      <c r="D41" s="200">
        <v>1314.9</v>
      </c>
      <c r="E41" s="200">
        <v>1309.7</v>
      </c>
    </row>
    <row r="42" spans="1:5" ht="19.5" customHeight="1">
      <c r="A42" s="196" t="s">
        <v>792</v>
      </c>
      <c r="B42" s="197">
        <v>2852.5</v>
      </c>
      <c r="C42" s="197">
        <v>2787.2</v>
      </c>
      <c r="D42" s="197">
        <v>1311</v>
      </c>
      <c r="E42" s="197">
        <v>1312.1</v>
      </c>
    </row>
    <row r="43" spans="1:5" ht="19.5" customHeight="1">
      <c r="A43" s="199" t="s">
        <v>793</v>
      </c>
      <c r="B43" s="200">
        <v>2905</v>
      </c>
      <c r="C43" s="200">
        <v>2852.5</v>
      </c>
      <c r="D43" s="200">
        <v>1335</v>
      </c>
      <c r="E43" s="200">
        <v>1311</v>
      </c>
    </row>
    <row r="44" spans="1:5" ht="19.5" customHeight="1">
      <c r="A44" s="196" t="s">
        <v>794</v>
      </c>
      <c r="B44" s="197">
        <v>2871.3</v>
      </c>
      <c r="C44" s="197">
        <v>2890.4</v>
      </c>
      <c r="D44" s="197">
        <v>1325</v>
      </c>
      <c r="E44" s="197">
        <v>1329.9</v>
      </c>
    </row>
    <row r="45" spans="1:5" ht="19.5" customHeight="1">
      <c r="A45" s="199" t="s">
        <v>795</v>
      </c>
      <c r="B45" s="200">
        <v>2824.1</v>
      </c>
      <c r="C45" s="200">
        <v>2857.6</v>
      </c>
      <c r="D45" s="200">
        <v>1298</v>
      </c>
      <c r="E45" s="200">
        <v>1319.3</v>
      </c>
    </row>
    <row r="46" spans="1:5" ht="19.5" customHeight="1">
      <c r="A46" s="196" t="s">
        <v>796</v>
      </c>
      <c r="B46" s="197">
        <v>2865</v>
      </c>
      <c r="C46" s="197">
        <v>2824.1</v>
      </c>
      <c r="D46" s="197">
        <v>1323</v>
      </c>
      <c r="E46" s="197">
        <v>1291.5</v>
      </c>
    </row>
    <row r="47" spans="1:5" ht="19.5" customHeight="1">
      <c r="A47" s="199" t="s">
        <v>797</v>
      </c>
      <c r="B47" s="200">
        <v>2710.9</v>
      </c>
      <c r="C47" s="200">
        <v>2838.8</v>
      </c>
      <c r="D47" s="200">
        <v>1309.7</v>
      </c>
      <c r="E47" s="200">
        <v>1322.4</v>
      </c>
    </row>
    <row r="48" spans="1:5" ht="19.5" customHeight="1">
      <c r="A48" s="196" t="s">
        <v>798</v>
      </c>
      <c r="B48" s="197">
        <v>2720</v>
      </c>
      <c r="C48" s="197">
        <v>2702.1</v>
      </c>
      <c r="D48" s="197">
        <v>1371.1</v>
      </c>
      <c r="E48" s="197">
        <v>1309.5999999999999</v>
      </c>
    </row>
    <row r="49" spans="1:5" ht="19.5" customHeight="1">
      <c r="A49" s="199" t="s">
        <v>799</v>
      </c>
      <c r="B49" s="200">
        <v>2734.9</v>
      </c>
      <c r="C49" s="200">
        <v>2718.3</v>
      </c>
      <c r="D49" s="200">
        <v>1367</v>
      </c>
      <c r="E49" s="200">
        <v>1362.3</v>
      </c>
    </row>
    <row r="50" spans="1:5" ht="19.5" customHeight="1">
      <c r="A50" s="196" t="s">
        <v>800</v>
      </c>
      <c r="B50" s="197">
        <v>2620</v>
      </c>
      <c r="C50" s="197">
        <v>2718.3</v>
      </c>
      <c r="D50" s="197">
        <v>1386</v>
      </c>
      <c r="E50" s="197">
        <v>1357.6</v>
      </c>
    </row>
    <row r="51" spans="1:5" ht="19.5" customHeight="1">
      <c r="A51" s="199" t="s">
        <v>801</v>
      </c>
      <c r="B51" s="200">
        <v>2592</v>
      </c>
      <c r="C51" s="200">
        <v>2630.9</v>
      </c>
      <c r="D51" s="200">
        <v>1426.8</v>
      </c>
      <c r="E51" s="200">
        <v>1378.2</v>
      </c>
    </row>
    <row r="52" spans="1:5" ht="19.5" customHeight="1">
      <c r="A52" s="196" t="s">
        <v>802</v>
      </c>
      <c r="B52" s="197">
        <v>2636.3</v>
      </c>
      <c r="C52" s="197">
        <v>2588.8000000000002</v>
      </c>
      <c r="D52" s="197">
        <v>1453.9</v>
      </c>
      <c r="E52" s="197">
        <v>1442.2</v>
      </c>
    </row>
    <row r="53" spans="1:5" ht="19.5" customHeight="1">
      <c r="A53" s="199" t="s">
        <v>803</v>
      </c>
      <c r="B53" s="200">
        <v>2607.9</v>
      </c>
      <c r="C53" s="200">
        <v>2632.9</v>
      </c>
      <c r="D53" s="200">
        <v>1458.9</v>
      </c>
      <c r="E53" s="200">
        <v>1458.9</v>
      </c>
    </row>
    <row r="54" spans="1:5" ht="19.5" customHeight="1">
      <c r="A54" s="196" t="s">
        <v>804</v>
      </c>
      <c r="B54" s="197">
        <v>2653.6</v>
      </c>
      <c r="C54" s="197">
        <v>2608</v>
      </c>
      <c r="D54" s="197">
        <v>1600.3</v>
      </c>
      <c r="E54" s="197">
        <v>1453.1</v>
      </c>
    </row>
    <row r="55" spans="1:5" ht="19.5" customHeight="1">
      <c r="A55" s="199" t="s">
        <v>805</v>
      </c>
      <c r="B55" s="200">
        <v>2552.9</v>
      </c>
      <c r="C55" s="200">
        <v>2630.4</v>
      </c>
      <c r="D55" s="200">
        <v>1520.1</v>
      </c>
      <c r="E55" s="200">
        <v>1593.4</v>
      </c>
    </row>
    <row r="56" spans="1:5" ht="15.75" customHeight="1"/>
    <row r="57" spans="1:5" ht="15.75" customHeight="1"/>
    <row r="58" spans="1:5" ht="15.75" customHeight="1"/>
    <row r="59" spans="1:5" ht="15.75" customHeight="1"/>
    <row r="60" spans="1:5" ht="15.75" customHeight="1"/>
    <row r="61" spans="1:5" ht="15.75" customHeight="1"/>
    <row r="62" spans="1:5" ht="15.75" customHeight="1"/>
    <row r="63" spans="1:5" ht="15.75" customHeight="1"/>
    <row r="64" spans="1:5"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H15:K18"/>
  </mergeCells>
  <pageMargins left="0.75" right="0.75" top="1" bottom="1" header="0" footer="0"/>
  <pageSetup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FF00"/>
  </sheetPr>
  <dimension ref="A1:H1000"/>
  <sheetViews>
    <sheetView zoomScale="40" zoomScaleNormal="40" workbookViewId="0">
      <selection activeCell="R40" sqref="R40"/>
    </sheetView>
  </sheetViews>
  <sheetFormatPr defaultColWidth="12.59765625" defaultRowHeight="15" customHeight="1"/>
  <cols>
    <col min="1" max="3" width="29.73046875" customWidth="1"/>
    <col min="4" max="8" width="11.3984375" customWidth="1"/>
  </cols>
  <sheetData>
    <row r="1" spans="1:8" ht="14.25" customHeight="1"/>
    <row r="2" spans="1:8" ht="14.25" customHeight="1">
      <c r="A2" s="398" t="s">
        <v>806</v>
      </c>
      <c r="B2" s="343"/>
      <c r="C2" s="343"/>
      <c r="D2" s="343"/>
      <c r="E2" s="343"/>
      <c r="F2" s="343"/>
      <c r="G2" s="343"/>
      <c r="H2" s="344"/>
    </row>
    <row r="3" spans="1:8" ht="14.25" customHeight="1">
      <c r="A3" s="399" t="s">
        <v>807</v>
      </c>
      <c r="B3" s="343"/>
      <c r="C3" s="343"/>
      <c r="D3" s="343"/>
      <c r="E3" s="343"/>
      <c r="F3" s="343"/>
      <c r="G3" s="343"/>
      <c r="H3" s="344"/>
    </row>
    <row r="4" spans="1:8" ht="14.25" customHeight="1"/>
    <row r="5" spans="1:8" ht="14.25" customHeight="1">
      <c r="A5" s="71" t="s">
        <v>808</v>
      </c>
    </row>
    <row r="6" spans="1:8" ht="14.25" customHeight="1">
      <c r="A6" s="210" t="s">
        <v>809</v>
      </c>
      <c r="B6" s="210" t="s">
        <v>810</v>
      </c>
      <c r="C6" s="210" t="s">
        <v>811</v>
      </c>
    </row>
    <row r="7" spans="1:8" ht="14.25" customHeight="1">
      <c r="A7" s="211" t="s">
        <v>812</v>
      </c>
      <c r="B7" s="212">
        <f>'Radico Khaitan Ltd. announcemen'!B6</f>
        <v>2441</v>
      </c>
      <c r="C7" s="212">
        <f>'United Spirits Ltd. announcemen'!B6</f>
        <v>1410</v>
      </c>
    </row>
    <row r="8" spans="1:8" ht="14.25" customHeight="1">
      <c r="A8" s="211" t="s">
        <v>813</v>
      </c>
      <c r="B8" s="212">
        <f>'Radico Khaitan Ltd. announcemen'!E18</f>
        <v>3549.4</v>
      </c>
      <c r="C8" s="212">
        <f>'United Spirits Ltd. announcemen'!E18</f>
        <v>1302.5</v>
      </c>
    </row>
    <row r="9" spans="1:8" ht="14.25" customHeight="1">
      <c r="A9" s="211" t="s">
        <v>814</v>
      </c>
      <c r="B9" s="213">
        <f t="shared" ref="B9:C9" si="0">B8-B7</f>
        <v>1108.4000000000001</v>
      </c>
      <c r="C9" s="213">
        <f t="shared" si="0"/>
        <v>-107.5</v>
      </c>
    </row>
    <row r="10" spans="1:8" ht="14.25" customHeight="1">
      <c r="A10" s="211" t="s">
        <v>815</v>
      </c>
      <c r="B10" s="214">
        <f t="shared" ref="B10:C10" si="1">B9/B7</f>
        <v>0.45407619827939372</v>
      </c>
      <c r="C10" s="214">
        <f t="shared" si="1"/>
        <v>-7.6241134751773049E-2</v>
      </c>
    </row>
    <row r="11" spans="1:8" ht="14.25" customHeight="1">
      <c r="A11" s="211" t="s">
        <v>816</v>
      </c>
      <c r="B11" s="212">
        <f>MAX('Radico Khaitan Ltd. announcemen'!C6:C18)</f>
        <v>3679</v>
      </c>
      <c r="C11" s="212">
        <f>MAX('United Spirits Ltd. announcemen'!C6:C18)</f>
        <v>1620</v>
      </c>
    </row>
    <row r="12" spans="1:8" ht="14.25" customHeight="1">
      <c r="A12" s="211" t="s">
        <v>817</v>
      </c>
      <c r="B12" s="212">
        <f>MIN('Radico Khaitan Ltd. announcemen'!D6:D18)</f>
        <v>2420</v>
      </c>
      <c r="C12" s="212">
        <f>MIN('United Spirits Ltd. announcemen'!D6:D18)</f>
        <v>1236</v>
      </c>
    </row>
    <row r="13" spans="1:8" ht="14.25" customHeight="1"/>
    <row r="14" spans="1:8" ht="14.25" customHeight="1"/>
    <row r="15" spans="1:8" ht="14.25" customHeight="1">
      <c r="A15" s="71" t="s">
        <v>818</v>
      </c>
    </row>
    <row r="16" spans="1:8" ht="14.25" customHeight="1">
      <c r="A16" s="210" t="s">
        <v>819</v>
      </c>
      <c r="B16" s="210" t="s">
        <v>820</v>
      </c>
      <c r="C16" s="210" t="s">
        <v>821</v>
      </c>
    </row>
    <row r="17" spans="1:3" ht="14.25" customHeight="1">
      <c r="A17" s="215" t="str">
        <f>'Radico Khaitan Ltd. announcemen'!A6</f>
        <v>May 2025</v>
      </c>
      <c r="B17" s="212">
        <f>'Radico Khaitan Ltd. announcemen'!E6</f>
        <v>2547</v>
      </c>
      <c r="C17" s="212">
        <f>'United Spirits Ltd. announcemen'!E6</f>
        <v>1450</v>
      </c>
    </row>
    <row r="18" spans="1:3" ht="14.25" customHeight="1">
      <c r="A18" s="215" t="str">
        <f>'Radico Khaitan Ltd. announcemen'!A7</f>
        <v>Jun 2025</v>
      </c>
      <c r="B18" s="212">
        <f>'Radico Khaitan Ltd. announcemen'!E7</f>
        <v>2624.1</v>
      </c>
      <c r="C18" s="212">
        <f>'United Spirits Ltd. announcemen'!E7</f>
        <v>1420</v>
      </c>
    </row>
    <row r="19" spans="1:3" ht="14.25" customHeight="1">
      <c r="A19" s="215" t="str">
        <f>'Radico Khaitan Ltd. announcemen'!A8</f>
        <v>Jul 2025</v>
      </c>
      <c r="B19" s="212">
        <f>'Radico Khaitan Ltd. announcemen'!E8</f>
        <v>2730</v>
      </c>
      <c r="C19" s="212">
        <f>'United Spirits Ltd. announcemen'!E8</f>
        <v>1390</v>
      </c>
    </row>
    <row r="20" spans="1:3" ht="14.25" customHeight="1">
      <c r="A20" s="215" t="str">
        <f>'Radico Khaitan Ltd. announcemen'!A9</f>
        <v>Aug 2025</v>
      </c>
      <c r="B20" s="212">
        <f>'Radico Khaitan Ltd. announcemen'!E9</f>
        <v>2852.2</v>
      </c>
      <c r="C20" s="212">
        <f>'United Spirits Ltd. announcemen'!E9</f>
        <v>1350</v>
      </c>
    </row>
    <row r="21" spans="1:3" ht="14.25" customHeight="1">
      <c r="A21" s="215" t="str">
        <f>'Radico Khaitan Ltd. announcemen'!A10</f>
        <v>Sep 2025</v>
      </c>
      <c r="B21" s="212">
        <f>'Radico Khaitan Ltd. announcemen'!E10</f>
        <v>2887.1</v>
      </c>
      <c r="C21" s="212">
        <f>'United Spirits Ltd. announcemen'!E10</f>
        <v>1380</v>
      </c>
    </row>
    <row r="22" spans="1:3" ht="14.25" customHeight="1">
      <c r="A22" s="215" t="str">
        <f>'Radico Khaitan Ltd. announcemen'!A11</f>
        <v>Oct 2025</v>
      </c>
      <c r="B22" s="212">
        <f>'Radico Khaitan Ltd. announcemen'!E11</f>
        <v>3135</v>
      </c>
      <c r="C22" s="212">
        <f>'United Spirits Ltd. announcemen'!E11</f>
        <v>1420</v>
      </c>
    </row>
    <row r="23" spans="1:3" ht="14.25" customHeight="1">
      <c r="A23" s="215" t="str">
        <f>'Radico Khaitan Ltd. announcemen'!A12</f>
        <v>Nov 2025</v>
      </c>
      <c r="B23" s="212">
        <f>'Radico Khaitan Ltd. announcemen'!E12</f>
        <v>3207</v>
      </c>
      <c r="C23" s="212">
        <f>'United Spirits Ltd. announcemen'!E12</f>
        <v>1490</v>
      </c>
    </row>
    <row r="24" spans="1:3" ht="14.25" customHeight="1">
      <c r="A24" s="215" t="str">
        <f>'Radico Khaitan Ltd. announcemen'!A13</f>
        <v>Dec 2025</v>
      </c>
      <c r="B24" s="212">
        <f>'Radico Khaitan Ltd. announcemen'!E13</f>
        <v>3295</v>
      </c>
      <c r="C24" s="212">
        <f>'United Spirits Ltd. announcemen'!E13</f>
        <v>1520</v>
      </c>
    </row>
    <row r="25" spans="1:3" ht="14.25" customHeight="1">
      <c r="A25" s="215" t="str">
        <f>'Radico Khaitan Ltd. announcemen'!A14</f>
        <v>Jan 2026</v>
      </c>
      <c r="B25" s="212">
        <f>'Radico Khaitan Ltd. announcemen'!E14</f>
        <v>2818.5</v>
      </c>
      <c r="C25" s="212">
        <f>'United Spirits Ltd. announcemen'!E14</f>
        <v>1580</v>
      </c>
    </row>
    <row r="26" spans="1:3" ht="14.25" customHeight="1">
      <c r="A26" s="215" t="str">
        <f>'Radico Khaitan Ltd. announcemen'!A15</f>
        <v>Feb 2026</v>
      </c>
      <c r="B26" s="212">
        <f>'Radico Khaitan Ltd. announcemen'!E15</f>
        <v>2640</v>
      </c>
      <c r="C26" s="212">
        <f>'United Spirits Ltd. announcemen'!E15</f>
        <v>1460</v>
      </c>
    </row>
    <row r="27" spans="1:3" ht="14.25" customHeight="1">
      <c r="A27" s="215" t="str">
        <f>'Radico Khaitan Ltd. announcemen'!A16</f>
        <v>Mar 2026</v>
      </c>
      <c r="B27" s="212">
        <f>'Radico Khaitan Ltd. announcemen'!E16</f>
        <v>2601</v>
      </c>
      <c r="C27" s="212">
        <f>'United Spirits Ltd. announcemen'!E16</f>
        <v>1390</v>
      </c>
    </row>
    <row r="28" spans="1:3" ht="14.25" customHeight="1">
      <c r="A28" s="215" t="str">
        <f>'Radico Khaitan Ltd. announcemen'!A17</f>
        <v>Apr 2026</v>
      </c>
      <c r="B28" s="212">
        <f>'Radico Khaitan Ltd. announcemen'!E17</f>
        <v>3423.1</v>
      </c>
      <c r="C28" s="212">
        <f>'United Spirits Ltd. announcemen'!E17</f>
        <v>1325.6</v>
      </c>
    </row>
    <row r="29" spans="1:3" ht="14.25" customHeight="1">
      <c r="A29" s="215" t="str">
        <f>'Radico Khaitan Ltd. announcemen'!A18</f>
        <v>May 2026</v>
      </c>
      <c r="B29" s="212">
        <f>'Radico Khaitan Ltd. announcemen'!E18</f>
        <v>3549.4</v>
      </c>
      <c r="C29" s="212">
        <f>'United Spirits Ltd. announcemen'!E18</f>
        <v>1302.5</v>
      </c>
    </row>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H2"/>
    <mergeCell ref="A3:H3"/>
  </mergeCells>
  <pageMargins left="0.75" right="0.75" top="1" bottom="1" header="0" footer="0"/>
  <pageSetup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FF00"/>
    <outlinePr summaryBelow="0" summaryRight="0"/>
  </sheetPr>
  <dimension ref="A1:F1000"/>
  <sheetViews>
    <sheetView zoomScale="55" zoomScaleNormal="55" workbookViewId="0">
      <selection sqref="A1:F1"/>
    </sheetView>
  </sheetViews>
  <sheetFormatPr defaultColWidth="12.59765625" defaultRowHeight="15" customHeight="1"/>
  <cols>
    <col min="1" max="1" width="50.3984375" customWidth="1"/>
    <col min="2" max="6" width="12.59765625" customWidth="1"/>
  </cols>
  <sheetData>
    <row r="1" spans="1:6" ht="15.75" customHeight="1">
      <c r="A1" s="350" t="s">
        <v>822</v>
      </c>
      <c r="B1" s="343"/>
      <c r="C1" s="343"/>
      <c r="D1" s="343"/>
      <c r="E1" s="343"/>
      <c r="F1" s="344"/>
    </row>
    <row r="2" spans="1:6" ht="15.75" customHeight="1">
      <c r="A2" s="401" t="s">
        <v>823</v>
      </c>
      <c r="B2" s="353"/>
      <c r="C2" s="401" t="s">
        <v>824</v>
      </c>
      <c r="D2" s="353"/>
      <c r="E2" s="401" t="s">
        <v>825</v>
      </c>
      <c r="F2" s="353"/>
    </row>
    <row r="3" spans="1:6" ht="15.75" customHeight="1">
      <c r="A3" s="400" t="s">
        <v>826</v>
      </c>
      <c r="B3" s="353"/>
      <c r="C3" s="402">
        <v>45379098</v>
      </c>
      <c r="D3" s="353"/>
      <c r="E3" s="403">
        <v>0.33910000000000001</v>
      </c>
      <c r="F3" s="353"/>
    </row>
    <row r="4" spans="1:6" ht="15.75" customHeight="1"/>
    <row r="5" spans="1:6" ht="15.75" customHeight="1"/>
    <row r="6" spans="1:6" ht="15.75" customHeight="1"/>
    <row r="7" spans="1:6" ht="15.75" customHeight="1">
      <c r="A7" s="401" t="s">
        <v>827</v>
      </c>
      <c r="B7" s="353"/>
      <c r="C7" s="401" t="s">
        <v>828</v>
      </c>
      <c r="D7" s="353"/>
      <c r="E7" s="401" t="s">
        <v>829</v>
      </c>
      <c r="F7" s="353"/>
    </row>
    <row r="8" spans="1:6" ht="15.75" customHeight="1">
      <c r="A8" s="400" t="s">
        <v>830</v>
      </c>
      <c r="B8" s="353"/>
      <c r="C8" s="400">
        <v>53829818</v>
      </c>
      <c r="D8" s="353"/>
      <c r="E8" s="400">
        <v>40.229999999999997</v>
      </c>
      <c r="F8" s="353"/>
    </row>
    <row r="9" spans="1:6" ht="15.75" customHeight="1">
      <c r="A9" s="400" t="s">
        <v>831</v>
      </c>
      <c r="B9" s="353"/>
      <c r="C9" s="400">
        <v>26511846</v>
      </c>
      <c r="D9" s="353"/>
      <c r="E9" s="400">
        <v>19.809999999999999</v>
      </c>
      <c r="F9" s="353"/>
    </row>
    <row r="10" spans="1:6" ht="15.75" customHeight="1">
      <c r="A10" s="400" t="s">
        <v>832</v>
      </c>
      <c r="B10" s="353"/>
      <c r="C10" s="400">
        <v>3958</v>
      </c>
      <c r="D10" s="353"/>
      <c r="E10" s="400">
        <v>0</v>
      </c>
      <c r="F10" s="353"/>
    </row>
    <row r="11" spans="1:6" ht="15.75" customHeight="1">
      <c r="A11" s="400" t="s">
        <v>833</v>
      </c>
      <c r="B11" s="353"/>
      <c r="C11" s="400">
        <v>2972963</v>
      </c>
      <c r="D11" s="353"/>
      <c r="E11" s="400">
        <v>2.2200000000000002</v>
      </c>
      <c r="F11" s="353"/>
    </row>
    <row r="12" spans="1:6" ht="15.75" customHeight="1">
      <c r="A12" s="400" t="s">
        <v>834</v>
      </c>
      <c r="B12" s="353"/>
      <c r="C12" s="400">
        <v>6348712</v>
      </c>
      <c r="D12" s="353"/>
      <c r="E12" s="400">
        <v>4.74</v>
      </c>
      <c r="F12" s="353"/>
    </row>
    <row r="13" spans="1:6" ht="15.75" customHeight="1">
      <c r="A13" s="400" t="s">
        <v>835</v>
      </c>
      <c r="B13" s="353"/>
      <c r="C13" s="400">
        <v>22673508</v>
      </c>
      <c r="D13" s="353"/>
      <c r="E13" s="400">
        <v>16.95</v>
      </c>
      <c r="F13" s="353"/>
    </row>
    <row r="14" spans="1:6" ht="15.75" customHeight="1">
      <c r="A14" s="400" t="s">
        <v>836</v>
      </c>
      <c r="B14" s="353"/>
      <c r="C14" s="400">
        <v>2967418</v>
      </c>
      <c r="D14" s="353"/>
      <c r="E14" s="400">
        <v>2.2200000000000002</v>
      </c>
      <c r="F14" s="353"/>
    </row>
    <row r="15" spans="1:6" ht="15.75" customHeight="1">
      <c r="A15" s="400" t="s">
        <v>837</v>
      </c>
      <c r="B15" s="353"/>
      <c r="C15" s="400">
        <v>15340387</v>
      </c>
      <c r="D15" s="353"/>
      <c r="E15" s="400">
        <v>11.46</v>
      </c>
      <c r="F15" s="353"/>
    </row>
    <row r="16" spans="1:6" ht="15.75" customHeight="1">
      <c r="A16" s="400" t="s">
        <v>838</v>
      </c>
      <c r="B16" s="353"/>
      <c r="C16" s="400">
        <v>800818</v>
      </c>
      <c r="D16" s="353"/>
      <c r="E16" s="400">
        <v>0.6</v>
      </c>
      <c r="F16" s="353"/>
    </row>
    <row r="17" spans="1:6" ht="15.75" customHeight="1">
      <c r="A17" s="400" t="s">
        <v>839</v>
      </c>
      <c r="B17" s="353"/>
      <c r="C17" s="400">
        <v>486</v>
      </c>
      <c r="D17" s="353"/>
      <c r="E17" s="400">
        <v>0</v>
      </c>
      <c r="F17" s="353"/>
    </row>
    <row r="18" spans="1:6" ht="15.75" customHeight="1">
      <c r="A18" s="400" t="s">
        <v>840</v>
      </c>
      <c r="B18" s="353"/>
      <c r="C18" s="400">
        <v>265</v>
      </c>
      <c r="D18" s="353"/>
      <c r="E18" s="400">
        <v>0</v>
      </c>
      <c r="F18" s="353"/>
    </row>
    <row r="19" spans="1:6" ht="15.75" customHeight="1">
      <c r="A19" s="400" t="s">
        <v>841</v>
      </c>
      <c r="B19" s="353"/>
      <c r="C19" s="400">
        <v>231880</v>
      </c>
      <c r="D19" s="353"/>
      <c r="E19" s="400">
        <v>0.17</v>
      </c>
      <c r="F19" s="353"/>
    </row>
    <row r="20" spans="1:6" ht="15.75" customHeight="1">
      <c r="A20" s="400" t="s">
        <v>842</v>
      </c>
      <c r="B20" s="353"/>
      <c r="C20" s="400">
        <v>5721</v>
      </c>
      <c r="D20" s="353"/>
      <c r="E20" s="400">
        <v>0.01</v>
      </c>
      <c r="F20" s="353"/>
    </row>
    <row r="21" spans="1:6" ht="15.75" customHeight="1">
      <c r="A21" s="400" t="s">
        <v>843</v>
      </c>
      <c r="B21" s="353"/>
      <c r="C21" s="400">
        <v>1760953</v>
      </c>
      <c r="D21" s="353"/>
      <c r="E21" s="400">
        <v>1.32</v>
      </c>
      <c r="F21" s="353"/>
    </row>
    <row r="22" spans="1:6" ht="15.75" customHeight="1">
      <c r="A22" s="400" t="s">
        <v>844</v>
      </c>
      <c r="B22" s="353"/>
      <c r="C22" s="400">
        <v>333250</v>
      </c>
      <c r="D22" s="353"/>
      <c r="E22" s="400">
        <v>0.25</v>
      </c>
      <c r="F22" s="353"/>
    </row>
    <row r="23" spans="1:6" ht="15.75" customHeight="1">
      <c r="A23" s="400" t="s">
        <v>845</v>
      </c>
      <c r="B23" s="353"/>
      <c r="C23" s="400">
        <v>21884</v>
      </c>
      <c r="D23" s="353"/>
      <c r="E23" s="400">
        <v>0.02</v>
      </c>
      <c r="F23" s="353"/>
    </row>
    <row r="24" spans="1:6" ht="15.75" customHeight="1">
      <c r="A24" s="400" t="s">
        <v>846</v>
      </c>
      <c r="B24" s="353"/>
      <c r="C24" s="400">
        <v>1860</v>
      </c>
      <c r="D24" s="353"/>
      <c r="E24" s="400">
        <v>0</v>
      </c>
      <c r="F24" s="353"/>
    </row>
    <row r="25" spans="1:6" ht="15.75" customHeight="1">
      <c r="A25" s="400" t="s">
        <v>847</v>
      </c>
      <c r="B25" s="353"/>
      <c r="C25" s="400">
        <v>1773</v>
      </c>
      <c r="D25" s="353"/>
      <c r="E25" s="400">
        <v>0</v>
      </c>
      <c r="F25" s="353"/>
    </row>
    <row r="26" spans="1:6" ht="15.75" customHeight="1">
      <c r="A26" s="400" t="s">
        <v>652</v>
      </c>
      <c r="B26" s="353"/>
      <c r="C26" s="400">
        <v>133807500</v>
      </c>
      <c r="D26" s="353"/>
      <c r="E26" s="400">
        <v>100</v>
      </c>
      <c r="F26" s="353"/>
    </row>
    <row r="27" spans="1:6" ht="15.75" customHeight="1">
      <c r="A27" s="107"/>
      <c r="B27" s="107"/>
      <c r="C27" s="107"/>
    </row>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C15:D15"/>
    <mergeCell ref="E15:F15"/>
    <mergeCell ref="A13:B13"/>
    <mergeCell ref="C13:D13"/>
    <mergeCell ref="E13:F13"/>
    <mergeCell ref="A14:B14"/>
    <mergeCell ref="C14:D14"/>
    <mergeCell ref="E14:F14"/>
    <mergeCell ref="A15:B15"/>
    <mergeCell ref="C12:D12"/>
    <mergeCell ref="E12:F12"/>
    <mergeCell ref="A10:B10"/>
    <mergeCell ref="C10:D10"/>
    <mergeCell ref="E10:F10"/>
    <mergeCell ref="A11:B11"/>
    <mergeCell ref="C11:D11"/>
    <mergeCell ref="E11:F11"/>
    <mergeCell ref="A12:B12"/>
    <mergeCell ref="C9:D9"/>
    <mergeCell ref="E9:F9"/>
    <mergeCell ref="A7:B7"/>
    <mergeCell ref="C7:D7"/>
    <mergeCell ref="E7:F7"/>
    <mergeCell ref="A8:B8"/>
    <mergeCell ref="C8:D8"/>
    <mergeCell ref="E8:F8"/>
    <mergeCell ref="A9:B9"/>
    <mergeCell ref="A1:F1"/>
    <mergeCell ref="A2:B2"/>
    <mergeCell ref="C2:D2"/>
    <mergeCell ref="E2:F2"/>
    <mergeCell ref="A3:B3"/>
    <mergeCell ref="C3:D3"/>
    <mergeCell ref="E3:F3"/>
    <mergeCell ref="A26:B26"/>
    <mergeCell ref="C26:D26"/>
    <mergeCell ref="E26:F26"/>
    <mergeCell ref="A22:B22"/>
    <mergeCell ref="C22:D22"/>
    <mergeCell ref="E22:F22"/>
    <mergeCell ref="A23:B23"/>
    <mergeCell ref="C23:D23"/>
    <mergeCell ref="E23:F23"/>
    <mergeCell ref="A24:B24"/>
    <mergeCell ref="C24:D24"/>
    <mergeCell ref="E24:F24"/>
    <mergeCell ref="A25:B25"/>
    <mergeCell ref="C25:D25"/>
    <mergeCell ref="E25:F25"/>
    <mergeCell ref="C21:D21"/>
    <mergeCell ref="E21:F21"/>
    <mergeCell ref="A19:B19"/>
    <mergeCell ref="C19:D19"/>
    <mergeCell ref="E19:F19"/>
    <mergeCell ref="A20:B20"/>
    <mergeCell ref="C20:D20"/>
    <mergeCell ref="E20:F20"/>
    <mergeCell ref="A21:B21"/>
    <mergeCell ref="C18:D18"/>
    <mergeCell ref="E18:F18"/>
    <mergeCell ref="A16:B16"/>
    <mergeCell ref="C16:D16"/>
    <mergeCell ref="E16:F16"/>
    <mergeCell ref="A17:B17"/>
    <mergeCell ref="C17:D17"/>
    <mergeCell ref="E17:F17"/>
    <mergeCell ref="A18:B18"/>
  </mergeCell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FF00"/>
  </sheetPr>
  <dimension ref="A1:H1000"/>
  <sheetViews>
    <sheetView zoomScale="40" zoomScaleNormal="40" workbookViewId="0">
      <pane ySplit="5" topLeftCell="A6" activePane="bottomLeft" state="frozen"/>
      <selection pane="bottomLeft" activeCell="B7" sqref="B7"/>
    </sheetView>
  </sheetViews>
  <sheetFormatPr defaultColWidth="12.59765625" defaultRowHeight="15" customHeight="1"/>
  <cols>
    <col min="1" max="1" width="42" customWidth="1"/>
    <col min="2" max="2" width="17.46484375" customWidth="1"/>
    <col min="3" max="4" width="14" customWidth="1"/>
    <col min="5" max="5" width="17.46484375" customWidth="1"/>
    <col min="6" max="6" width="21.86328125" customWidth="1"/>
    <col min="7" max="8" width="42" customWidth="1"/>
  </cols>
  <sheetData>
    <row r="1" spans="1:8" ht="14.25" customHeight="1">
      <c r="A1" s="404" t="s">
        <v>848</v>
      </c>
      <c r="B1" s="343"/>
      <c r="C1" s="343"/>
      <c r="D1" s="343"/>
      <c r="E1" s="343"/>
      <c r="F1" s="343"/>
      <c r="G1" s="343"/>
      <c r="H1" s="344"/>
    </row>
    <row r="2" spans="1:8" ht="14.25" customHeight="1">
      <c r="A2" s="399" t="s">
        <v>849</v>
      </c>
      <c r="B2" s="343"/>
      <c r="C2" s="343"/>
      <c r="D2" s="343"/>
      <c r="E2" s="343"/>
      <c r="F2" s="343"/>
      <c r="G2" s="343"/>
      <c r="H2" s="344"/>
    </row>
    <row r="3" spans="1:8" ht="14.25" customHeight="1"/>
    <row r="4" spans="1:8" ht="14.25" customHeight="1"/>
    <row r="5" spans="1:8" ht="14.25" customHeight="1">
      <c r="A5" s="210" t="s">
        <v>819</v>
      </c>
      <c r="B5" s="210" t="s">
        <v>850</v>
      </c>
      <c r="C5" s="210" t="s">
        <v>851</v>
      </c>
      <c r="D5" s="210" t="s">
        <v>852</v>
      </c>
      <c r="E5" s="210" t="s">
        <v>853</v>
      </c>
      <c r="F5" s="210" t="s">
        <v>854</v>
      </c>
      <c r="G5" s="210" t="s">
        <v>855</v>
      </c>
      <c r="H5" s="210" t="s">
        <v>856</v>
      </c>
    </row>
    <row r="6" spans="1:8" ht="14.25" customHeight="1">
      <c r="A6" s="215" t="s">
        <v>857</v>
      </c>
      <c r="B6" s="212">
        <v>1410</v>
      </c>
      <c r="C6" s="212">
        <v>1480</v>
      </c>
      <c r="D6" s="212">
        <v>1390</v>
      </c>
      <c r="E6" s="212">
        <v>1450</v>
      </c>
      <c r="F6" s="216">
        <f t="shared" ref="F6:F18" si="0">(E6-B6)/B6</f>
        <v>2.8368794326241134E-2</v>
      </c>
      <c r="G6" s="217" t="s">
        <v>858</v>
      </c>
      <c r="H6" s="217" t="s">
        <v>859</v>
      </c>
    </row>
    <row r="7" spans="1:8" ht="14.25" customHeight="1">
      <c r="A7" s="215" t="s">
        <v>860</v>
      </c>
      <c r="B7" s="212">
        <v>1450</v>
      </c>
      <c r="C7" s="212">
        <v>1465</v>
      </c>
      <c r="D7" s="212">
        <v>1380</v>
      </c>
      <c r="E7" s="212">
        <v>1420</v>
      </c>
      <c r="F7" s="218">
        <f t="shared" si="0"/>
        <v>-2.0689655172413793E-2</v>
      </c>
      <c r="G7" s="217" t="s">
        <v>861</v>
      </c>
      <c r="H7" s="217" t="s">
        <v>862</v>
      </c>
    </row>
    <row r="8" spans="1:8" ht="14.25" customHeight="1">
      <c r="A8" s="215" t="s">
        <v>863</v>
      </c>
      <c r="B8" s="212">
        <v>1420</v>
      </c>
      <c r="C8" s="212">
        <v>1440</v>
      </c>
      <c r="D8" s="212">
        <v>1350</v>
      </c>
      <c r="E8" s="212">
        <v>1390</v>
      </c>
      <c r="F8" s="218">
        <f t="shared" si="0"/>
        <v>-2.1126760563380281E-2</v>
      </c>
      <c r="G8" s="217" t="s">
        <v>864</v>
      </c>
      <c r="H8" s="217" t="s">
        <v>865</v>
      </c>
    </row>
    <row r="9" spans="1:8" ht="14.25" customHeight="1">
      <c r="A9" s="215" t="s">
        <v>866</v>
      </c>
      <c r="B9" s="212">
        <v>1390</v>
      </c>
      <c r="C9" s="212">
        <v>1410</v>
      </c>
      <c r="D9" s="212">
        <v>1320</v>
      </c>
      <c r="E9" s="212">
        <v>1350</v>
      </c>
      <c r="F9" s="218">
        <f t="shared" si="0"/>
        <v>-2.8776978417266189E-2</v>
      </c>
      <c r="G9" s="217" t="s">
        <v>867</v>
      </c>
      <c r="H9" s="217" t="s">
        <v>868</v>
      </c>
    </row>
    <row r="10" spans="1:8" ht="14.25" customHeight="1">
      <c r="A10" s="215" t="s">
        <v>869</v>
      </c>
      <c r="B10" s="212">
        <v>1350</v>
      </c>
      <c r="C10" s="212">
        <v>1420</v>
      </c>
      <c r="D10" s="212">
        <v>1330</v>
      </c>
      <c r="E10" s="212">
        <v>1380</v>
      </c>
      <c r="F10" s="216">
        <f t="shared" si="0"/>
        <v>2.2222222222222223E-2</v>
      </c>
      <c r="G10" s="217" t="s">
        <v>870</v>
      </c>
      <c r="H10" s="217" t="s">
        <v>871</v>
      </c>
    </row>
    <row r="11" spans="1:8" ht="14.25" customHeight="1">
      <c r="A11" s="215" t="s">
        <v>872</v>
      </c>
      <c r="B11" s="212">
        <v>1380</v>
      </c>
      <c r="C11" s="212">
        <v>1450</v>
      </c>
      <c r="D11" s="212">
        <v>1360</v>
      </c>
      <c r="E11" s="212">
        <v>1420</v>
      </c>
      <c r="F11" s="216">
        <f t="shared" si="0"/>
        <v>2.8985507246376812E-2</v>
      </c>
      <c r="G11" s="217" t="s">
        <v>873</v>
      </c>
      <c r="H11" s="217" t="s">
        <v>874</v>
      </c>
    </row>
    <row r="12" spans="1:8" ht="14.25" customHeight="1">
      <c r="A12" s="215" t="s">
        <v>875</v>
      </c>
      <c r="B12" s="212">
        <v>1420</v>
      </c>
      <c r="C12" s="212">
        <v>1530</v>
      </c>
      <c r="D12" s="212">
        <v>1410</v>
      </c>
      <c r="E12" s="212">
        <v>1490</v>
      </c>
      <c r="F12" s="216">
        <f t="shared" si="0"/>
        <v>4.9295774647887321E-2</v>
      </c>
      <c r="G12" s="217" t="s">
        <v>876</v>
      </c>
      <c r="H12" s="217" t="s">
        <v>877</v>
      </c>
    </row>
    <row r="13" spans="1:8" ht="14.25" customHeight="1">
      <c r="A13" s="215" t="s">
        <v>878</v>
      </c>
      <c r="B13" s="212">
        <v>1490</v>
      </c>
      <c r="C13" s="212">
        <v>1560</v>
      </c>
      <c r="D13" s="212">
        <v>1470</v>
      </c>
      <c r="E13" s="212">
        <v>1520</v>
      </c>
      <c r="F13" s="216">
        <f t="shared" si="0"/>
        <v>2.0134228187919462E-2</v>
      </c>
      <c r="G13" s="217" t="s">
        <v>879</v>
      </c>
      <c r="H13" s="217" t="s">
        <v>880</v>
      </c>
    </row>
    <row r="14" spans="1:8" ht="14.25" customHeight="1">
      <c r="A14" s="215" t="s">
        <v>881</v>
      </c>
      <c r="B14" s="212">
        <v>1520</v>
      </c>
      <c r="C14" s="212">
        <v>1620</v>
      </c>
      <c r="D14" s="212">
        <v>1500</v>
      </c>
      <c r="E14" s="212">
        <v>1580</v>
      </c>
      <c r="F14" s="216">
        <f t="shared" si="0"/>
        <v>3.9473684210526314E-2</v>
      </c>
      <c r="G14" s="217" t="s">
        <v>882</v>
      </c>
      <c r="H14" s="217" t="s">
        <v>883</v>
      </c>
    </row>
    <row r="15" spans="1:8" ht="14.25" customHeight="1">
      <c r="A15" s="215" t="s">
        <v>884</v>
      </c>
      <c r="B15" s="212">
        <v>1580</v>
      </c>
      <c r="C15" s="212">
        <v>1600</v>
      </c>
      <c r="D15" s="212">
        <v>1420</v>
      </c>
      <c r="E15" s="212">
        <v>1460</v>
      </c>
      <c r="F15" s="218">
        <f t="shared" si="0"/>
        <v>-7.5949367088607597E-2</v>
      </c>
      <c r="G15" s="217" t="s">
        <v>885</v>
      </c>
      <c r="H15" s="217" t="s">
        <v>886</v>
      </c>
    </row>
    <row r="16" spans="1:8" ht="14.25" customHeight="1">
      <c r="A16" s="215" t="s">
        <v>887</v>
      </c>
      <c r="B16" s="212">
        <v>1460</v>
      </c>
      <c r="C16" s="212">
        <v>1510</v>
      </c>
      <c r="D16" s="212">
        <v>1350</v>
      </c>
      <c r="E16" s="212">
        <v>1390</v>
      </c>
      <c r="F16" s="218">
        <f t="shared" si="0"/>
        <v>-4.7945205479452052E-2</v>
      </c>
      <c r="G16" s="217" t="s">
        <v>888</v>
      </c>
      <c r="H16" s="217" t="s">
        <v>889</v>
      </c>
    </row>
    <row r="17" spans="1:8" ht="14.25" customHeight="1">
      <c r="A17" s="215" t="s">
        <v>890</v>
      </c>
      <c r="B17" s="212">
        <v>1390</v>
      </c>
      <c r="C17" s="212">
        <v>1414.4</v>
      </c>
      <c r="D17" s="212">
        <v>1310</v>
      </c>
      <c r="E17" s="212">
        <v>1325.6</v>
      </c>
      <c r="F17" s="218">
        <f t="shared" si="0"/>
        <v>-4.6330935251798627E-2</v>
      </c>
      <c r="G17" s="217" t="s">
        <v>891</v>
      </c>
      <c r="H17" s="217" t="s">
        <v>892</v>
      </c>
    </row>
    <row r="18" spans="1:8" ht="14.25" customHeight="1">
      <c r="A18" s="215" t="s">
        <v>893</v>
      </c>
      <c r="B18" s="212">
        <v>1325.6</v>
      </c>
      <c r="C18" s="212">
        <v>1342.1</v>
      </c>
      <c r="D18" s="212">
        <v>1236</v>
      </c>
      <c r="E18" s="212">
        <v>1302.5</v>
      </c>
      <c r="F18" s="218">
        <f t="shared" si="0"/>
        <v>-1.7426071213035538E-2</v>
      </c>
      <c r="G18" s="217" t="s">
        <v>894</v>
      </c>
      <c r="H18" s="217" t="s">
        <v>895</v>
      </c>
    </row>
    <row r="19" spans="1:8" ht="14.25" customHeight="1">
      <c r="A19" s="219" t="s">
        <v>896</v>
      </c>
      <c r="B19" s="220">
        <f>AVERAGE(B6:B18)</f>
        <v>1429.6615384615384</v>
      </c>
      <c r="C19" s="220">
        <f>MAX(C6:C18)</f>
        <v>1620</v>
      </c>
      <c r="D19" s="220">
        <f>MIN(D6:D18)</f>
        <v>1236</v>
      </c>
      <c r="E19" s="220">
        <f t="shared" ref="E19:F19" si="1">AVERAGE(E6:E18)</f>
        <v>1421.3923076923077</v>
      </c>
      <c r="F19" s="221">
        <f t="shared" si="1"/>
        <v>-5.3665201803677542E-3</v>
      </c>
      <c r="G19" s="222"/>
      <c r="H19" s="222"/>
    </row>
    <row r="20" spans="1:8" ht="14.25" customHeight="1"/>
    <row r="21" spans="1:8" ht="14.25" customHeight="1"/>
    <row r="22" spans="1:8" ht="14.25" customHeight="1"/>
    <row r="23" spans="1:8" ht="14.25" customHeight="1"/>
    <row r="24" spans="1:8" ht="14.25" customHeight="1"/>
    <row r="25" spans="1:8" ht="14.25" customHeight="1"/>
    <row r="26" spans="1:8" ht="14.25" customHeight="1"/>
    <row r="27" spans="1:8" ht="14.25" customHeight="1"/>
    <row r="28" spans="1:8" ht="14.25" customHeight="1"/>
    <row r="29" spans="1:8" ht="14.25" customHeight="1"/>
    <row r="30" spans="1:8" ht="14.25" customHeight="1"/>
    <row r="31" spans="1:8" ht="14.25" customHeight="1"/>
    <row r="32" spans="1:8"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ageMargins left="0.75" right="0.75" top="1" bottom="1" header="0" footer="0"/>
  <pageSetup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FF00"/>
  </sheetPr>
  <dimension ref="A1:H1000"/>
  <sheetViews>
    <sheetView topLeftCell="B1" zoomScale="55" zoomScaleNormal="55" workbookViewId="0">
      <pane ySplit="5" topLeftCell="A6" activePane="bottomLeft" state="frozen"/>
      <selection pane="bottomLeft" activeCell="B7" sqref="B7"/>
    </sheetView>
  </sheetViews>
  <sheetFormatPr defaultColWidth="12.59765625" defaultRowHeight="15" customHeight="1"/>
  <cols>
    <col min="1" max="1" width="42" customWidth="1"/>
    <col min="2" max="2" width="17.46484375" customWidth="1"/>
    <col min="3" max="4" width="14" customWidth="1"/>
    <col min="5" max="5" width="17.46484375" customWidth="1"/>
    <col min="6" max="6" width="21.86328125" customWidth="1"/>
    <col min="7" max="8" width="42" customWidth="1"/>
  </cols>
  <sheetData>
    <row r="1" spans="1:8" ht="14.25" customHeight="1">
      <c r="A1" s="404" t="s">
        <v>897</v>
      </c>
      <c r="B1" s="343"/>
      <c r="C1" s="343"/>
      <c r="D1" s="343"/>
      <c r="E1" s="343"/>
      <c r="F1" s="343"/>
      <c r="G1" s="343"/>
      <c r="H1" s="344"/>
    </row>
    <row r="2" spans="1:8" ht="14.25" customHeight="1">
      <c r="A2" s="399" t="s">
        <v>849</v>
      </c>
      <c r="B2" s="343"/>
      <c r="C2" s="343"/>
      <c r="D2" s="343"/>
      <c r="E2" s="343"/>
      <c r="F2" s="343"/>
      <c r="G2" s="343"/>
      <c r="H2" s="344"/>
    </row>
    <row r="3" spans="1:8" ht="14.25" customHeight="1"/>
    <row r="4" spans="1:8" ht="14.25" customHeight="1"/>
    <row r="5" spans="1:8" ht="14.25" customHeight="1">
      <c r="A5" s="210" t="s">
        <v>819</v>
      </c>
      <c r="B5" s="210" t="s">
        <v>850</v>
      </c>
      <c r="C5" s="210" t="s">
        <v>851</v>
      </c>
      <c r="D5" s="210" t="s">
        <v>852</v>
      </c>
      <c r="E5" s="210" t="s">
        <v>853</v>
      </c>
      <c r="F5" s="210" t="s">
        <v>854</v>
      </c>
      <c r="G5" s="210" t="s">
        <v>855</v>
      </c>
      <c r="H5" s="210" t="s">
        <v>856</v>
      </c>
    </row>
    <row r="6" spans="1:8" ht="14.25" customHeight="1">
      <c r="A6" s="215" t="s">
        <v>857</v>
      </c>
      <c r="B6" s="212">
        <v>2441</v>
      </c>
      <c r="C6" s="212">
        <v>2600</v>
      </c>
      <c r="D6" s="212">
        <v>2420</v>
      </c>
      <c r="E6" s="212">
        <v>2547</v>
      </c>
      <c r="F6" s="216">
        <f t="shared" ref="F6:F18" si="0">(E6-B6)/B6</f>
        <v>4.3424825891028265E-2</v>
      </c>
      <c r="G6" s="217" t="s">
        <v>898</v>
      </c>
      <c r="H6" s="217" t="s">
        <v>899</v>
      </c>
    </row>
    <row r="7" spans="1:8" ht="14.25" customHeight="1">
      <c r="A7" s="215" t="s">
        <v>860</v>
      </c>
      <c r="B7" s="212">
        <v>2547</v>
      </c>
      <c r="C7" s="212">
        <v>2680</v>
      </c>
      <c r="D7" s="212">
        <v>2520</v>
      </c>
      <c r="E7" s="212">
        <v>2624.1</v>
      </c>
      <c r="F7" s="216">
        <f t="shared" si="0"/>
        <v>3.0270906949352142E-2</v>
      </c>
      <c r="G7" s="217" t="s">
        <v>900</v>
      </c>
      <c r="H7" s="217" t="s">
        <v>901</v>
      </c>
    </row>
    <row r="8" spans="1:8" ht="14.25" customHeight="1">
      <c r="A8" s="215" t="s">
        <v>863</v>
      </c>
      <c r="B8" s="212">
        <v>2624.1</v>
      </c>
      <c r="C8" s="212">
        <v>2790</v>
      </c>
      <c r="D8" s="212">
        <v>2590</v>
      </c>
      <c r="E8" s="212">
        <v>2730</v>
      </c>
      <c r="F8" s="216">
        <f t="shared" si="0"/>
        <v>4.0356693723562403E-2</v>
      </c>
      <c r="G8" s="217" t="s">
        <v>902</v>
      </c>
      <c r="H8" s="217" t="s">
        <v>903</v>
      </c>
    </row>
    <row r="9" spans="1:8" ht="14.25" customHeight="1">
      <c r="A9" s="215" t="s">
        <v>866</v>
      </c>
      <c r="B9" s="212">
        <v>2730</v>
      </c>
      <c r="C9" s="212">
        <v>2900</v>
      </c>
      <c r="D9" s="212">
        <v>2700</v>
      </c>
      <c r="E9" s="212">
        <v>2852.2</v>
      </c>
      <c r="F9" s="216">
        <f t="shared" si="0"/>
        <v>4.4761904761904697E-2</v>
      </c>
      <c r="G9" s="217" t="s">
        <v>904</v>
      </c>
      <c r="H9" s="217" t="s">
        <v>905</v>
      </c>
    </row>
    <row r="10" spans="1:8" ht="14.25" customHeight="1">
      <c r="A10" s="215" t="s">
        <v>869</v>
      </c>
      <c r="B10" s="212">
        <v>2852.2</v>
      </c>
      <c r="C10" s="212">
        <v>2950</v>
      </c>
      <c r="D10" s="212">
        <v>2810</v>
      </c>
      <c r="E10" s="212">
        <v>2887.1</v>
      </c>
      <c r="F10" s="216">
        <f t="shared" si="0"/>
        <v>1.2236168571628951E-2</v>
      </c>
      <c r="G10" s="217" t="s">
        <v>906</v>
      </c>
      <c r="H10" s="217" t="s">
        <v>907</v>
      </c>
    </row>
    <row r="11" spans="1:8" ht="14.25" customHeight="1">
      <c r="A11" s="215" t="s">
        <v>872</v>
      </c>
      <c r="B11" s="212">
        <v>2887.1</v>
      </c>
      <c r="C11" s="212">
        <v>3200</v>
      </c>
      <c r="D11" s="212">
        <v>2850</v>
      </c>
      <c r="E11" s="212">
        <v>3135</v>
      </c>
      <c r="F11" s="216">
        <f t="shared" si="0"/>
        <v>8.586470853105195E-2</v>
      </c>
      <c r="G11" s="217" t="s">
        <v>908</v>
      </c>
      <c r="H11" s="217" t="s">
        <v>909</v>
      </c>
    </row>
    <row r="12" spans="1:8" ht="14.25" customHeight="1">
      <c r="A12" s="215" t="s">
        <v>875</v>
      </c>
      <c r="B12" s="212">
        <v>3135</v>
      </c>
      <c r="C12" s="212">
        <v>3280</v>
      </c>
      <c r="D12" s="212">
        <v>3080</v>
      </c>
      <c r="E12" s="212">
        <v>3207</v>
      </c>
      <c r="F12" s="216">
        <f t="shared" si="0"/>
        <v>2.2966507177033493E-2</v>
      </c>
      <c r="G12" s="217" t="s">
        <v>910</v>
      </c>
      <c r="H12" s="217" t="s">
        <v>911</v>
      </c>
    </row>
    <row r="13" spans="1:8" ht="14.25" customHeight="1">
      <c r="A13" s="215" t="s">
        <v>878</v>
      </c>
      <c r="B13" s="212">
        <v>3207</v>
      </c>
      <c r="C13" s="212">
        <v>3350</v>
      </c>
      <c r="D13" s="212">
        <v>3150</v>
      </c>
      <c r="E13" s="212">
        <v>3295</v>
      </c>
      <c r="F13" s="216">
        <f t="shared" si="0"/>
        <v>2.7439975054568133E-2</v>
      </c>
      <c r="G13" s="217" t="s">
        <v>912</v>
      </c>
      <c r="H13" s="217" t="s">
        <v>913</v>
      </c>
    </row>
    <row r="14" spans="1:8" ht="14.25" customHeight="1">
      <c r="A14" s="215" t="s">
        <v>881</v>
      </c>
      <c r="B14" s="212">
        <v>3295</v>
      </c>
      <c r="C14" s="212">
        <v>3310</v>
      </c>
      <c r="D14" s="212">
        <v>2780</v>
      </c>
      <c r="E14" s="212">
        <v>2818.5</v>
      </c>
      <c r="F14" s="218">
        <f t="shared" si="0"/>
        <v>-0.14461305007587252</v>
      </c>
      <c r="G14" s="217" t="s">
        <v>914</v>
      </c>
      <c r="H14" s="217" t="s">
        <v>915</v>
      </c>
    </row>
    <row r="15" spans="1:8" ht="14.25" customHeight="1">
      <c r="A15" s="215" t="s">
        <v>884</v>
      </c>
      <c r="B15" s="212">
        <v>2818.5</v>
      </c>
      <c r="C15" s="212">
        <v>2890</v>
      </c>
      <c r="D15" s="212">
        <v>2580</v>
      </c>
      <c r="E15" s="212">
        <v>2640</v>
      </c>
      <c r="F15" s="218">
        <f t="shared" si="0"/>
        <v>-6.3331559340074506E-2</v>
      </c>
      <c r="G15" s="217" t="s">
        <v>916</v>
      </c>
      <c r="H15" s="217" t="s">
        <v>917</v>
      </c>
    </row>
    <row r="16" spans="1:8" ht="14.25" customHeight="1">
      <c r="A16" s="215" t="s">
        <v>887</v>
      </c>
      <c r="B16" s="212">
        <v>2640</v>
      </c>
      <c r="C16" s="212">
        <v>2720</v>
      </c>
      <c r="D16" s="212">
        <v>2550</v>
      </c>
      <c r="E16" s="212">
        <v>2601</v>
      </c>
      <c r="F16" s="218">
        <f t="shared" si="0"/>
        <v>-1.4772727272727272E-2</v>
      </c>
      <c r="G16" s="217" t="s">
        <v>918</v>
      </c>
      <c r="H16" s="217" t="s">
        <v>919</v>
      </c>
    </row>
    <row r="17" spans="1:8" ht="14.25" customHeight="1">
      <c r="A17" s="215" t="s">
        <v>890</v>
      </c>
      <c r="B17" s="212">
        <v>2601</v>
      </c>
      <c r="C17" s="212">
        <v>3480</v>
      </c>
      <c r="D17" s="212">
        <v>2590</v>
      </c>
      <c r="E17" s="212">
        <v>3423.1</v>
      </c>
      <c r="F17" s="216">
        <f t="shared" si="0"/>
        <v>0.31607074202229907</v>
      </c>
      <c r="G17" s="217" t="s">
        <v>920</v>
      </c>
      <c r="H17" s="217" t="s">
        <v>921</v>
      </c>
    </row>
    <row r="18" spans="1:8" ht="14.25" customHeight="1">
      <c r="A18" s="215" t="s">
        <v>893</v>
      </c>
      <c r="B18" s="212">
        <v>3423.1</v>
      </c>
      <c r="C18" s="212">
        <v>3679</v>
      </c>
      <c r="D18" s="212">
        <v>3302</v>
      </c>
      <c r="E18" s="212">
        <v>3549.4</v>
      </c>
      <c r="F18" s="216">
        <f t="shared" si="0"/>
        <v>3.6896380473839557E-2</v>
      </c>
      <c r="G18" s="217" t="s">
        <v>922</v>
      </c>
      <c r="H18" s="217" t="s">
        <v>923</v>
      </c>
    </row>
    <row r="19" spans="1:8" ht="14.25" customHeight="1">
      <c r="A19" s="219" t="s">
        <v>896</v>
      </c>
      <c r="B19" s="220">
        <f>AVERAGE(B6:B18)</f>
        <v>2861.6153846153848</v>
      </c>
      <c r="C19" s="220">
        <f>MAX(C6:C18)</f>
        <v>3679</v>
      </c>
      <c r="D19" s="220">
        <f>MIN(D6:D18)</f>
        <v>2420</v>
      </c>
      <c r="E19" s="220">
        <f t="shared" ref="E19:F19" si="1">AVERAGE(E6:E18)</f>
        <v>2946.876923076923</v>
      </c>
      <c r="F19" s="221">
        <f t="shared" si="1"/>
        <v>3.36593443436611E-2</v>
      </c>
      <c r="G19" s="222"/>
      <c r="H19" s="222"/>
    </row>
    <row r="20" spans="1:8" ht="14.25" customHeight="1"/>
    <row r="21" spans="1:8" ht="14.25" customHeight="1"/>
    <row r="22" spans="1:8" ht="14.25" customHeight="1"/>
    <row r="23" spans="1:8" ht="14.25" customHeight="1"/>
    <row r="24" spans="1:8" ht="14.25" customHeight="1"/>
    <row r="25" spans="1:8" ht="14.25" customHeight="1"/>
    <row r="26" spans="1:8" ht="14.25" customHeight="1"/>
    <row r="27" spans="1:8" ht="14.25" customHeight="1"/>
    <row r="28" spans="1:8" ht="14.25" customHeight="1"/>
    <row r="29" spans="1:8" ht="14.25" customHeight="1"/>
    <row r="30" spans="1:8" ht="14.25" customHeight="1"/>
    <row r="31" spans="1:8" ht="14.25" customHeight="1"/>
    <row r="32" spans="1:8"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ageMargins left="0.75" right="0.75" top="1" bottom="1" header="0" footer="0"/>
  <pageSetup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FF00"/>
    <outlinePr summaryBelow="0" summaryRight="0"/>
  </sheetPr>
  <dimension ref="A1:A1000"/>
  <sheetViews>
    <sheetView zoomScale="70" zoomScaleNormal="70" workbookViewId="0"/>
  </sheetViews>
  <sheetFormatPr defaultColWidth="12.59765625" defaultRowHeight="15" customHeight="1"/>
  <cols>
    <col min="1" max="1" width="97.59765625" customWidth="1"/>
    <col min="2" max="6" width="12.59765625" customWidth="1"/>
  </cols>
  <sheetData>
    <row r="1" spans="1:1" ht="15.75" customHeight="1">
      <c r="A1" s="223" t="s">
        <v>924</v>
      </c>
    </row>
    <row r="2" spans="1:1" ht="15.75" customHeight="1">
      <c r="A2" s="224" t="s">
        <v>925</v>
      </c>
    </row>
    <row r="3" spans="1:1" ht="15.75" customHeight="1">
      <c r="A3" s="224" t="s">
        <v>926</v>
      </c>
    </row>
    <row r="4" spans="1:1" ht="15.75" customHeight="1">
      <c r="A4" s="224" t="s">
        <v>927</v>
      </c>
    </row>
    <row r="5" spans="1:1" ht="15.75" customHeight="1">
      <c r="A5" s="224" t="s">
        <v>928</v>
      </c>
    </row>
    <row r="6" spans="1:1" ht="15.75" customHeight="1">
      <c r="A6" s="224" t="s">
        <v>929</v>
      </c>
    </row>
    <row r="7" spans="1:1" ht="15.75" customHeight="1">
      <c r="A7" s="224" t="s">
        <v>930</v>
      </c>
    </row>
    <row r="8" spans="1:1" ht="15.75" customHeight="1">
      <c r="A8" s="224" t="s">
        <v>931</v>
      </c>
    </row>
    <row r="9" spans="1:1" ht="15.75" customHeight="1">
      <c r="A9" s="225"/>
    </row>
    <row r="10" spans="1:1" ht="15.75" customHeight="1">
      <c r="A10" s="223" t="s">
        <v>932</v>
      </c>
    </row>
    <row r="11" spans="1:1" ht="15.75" customHeight="1">
      <c r="A11" s="224" t="s">
        <v>933</v>
      </c>
    </row>
    <row r="12" spans="1:1" ht="15.75" customHeight="1">
      <c r="A12" s="224" t="s">
        <v>934</v>
      </c>
    </row>
    <row r="13" spans="1:1" ht="15.75" customHeight="1"/>
    <row r="14" spans="1:1" ht="15.75" customHeight="1"/>
    <row r="15" spans="1:1" ht="15.75" customHeight="1"/>
    <row r="16" spans="1: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FF00"/>
    <pageSetUpPr fitToPage="1"/>
  </sheetPr>
  <dimension ref="A1:Z1000"/>
  <sheetViews>
    <sheetView zoomScale="55" zoomScaleNormal="55" workbookViewId="0"/>
  </sheetViews>
  <sheetFormatPr defaultColWidth="12.59765625" defaultRowHeight="15" customHeight="1" outlineLevelRow="1"/>
  <cols>
    <col min="1" max="1" width="75" customWidth="1"/>
    <col min="2" max="7" width="13.73046875" customWidth="1"/>
    <col min="8" max="26" width="7.59765625" customWidth="1"/>
  </cols>
  <sheetData>
    <row r="1" spans="1:8" ht="15" customHeight="1">
      <c r="A1" s="129" t="s">
        <v>935</v>
      </c>
      <c r="B1" s="130"/>
      <c r="C1" s="130"/>
      <c r="D1" s="130"/>
      <c r="E1" s="130"/>
      <c r="F1" s="130"/>
      <c r="G1" s="130"/>
      <c r="H1" s="130"/>
    </row>
    <row r="2" spans="1:8" ht="15" customHeight="1">
      <c r="A2" s="8" t="s">
        <v>600</v>
      </c>
      <c r="B2" s="131" t="s">
        <v>601</v>
      </c>
    </row>
    <row r="3" spans="1:8" ht="15.75" customHeight="1">
      <c r="A3" s="8" t="s">
        <v>602</v>
      </c>
      <c r="B3" s="8" t="s">
        <v>146</v>
      </c>
    </row>
    <row r="4" spans="1:8" ht="15.75" customHeight="1">
      <c r="A4" s="8" t="s">
        <v>603</v>
      </c>
      <c r="B4" s="8" t="s">
        <v>146</v>
      </c>
    </row>
    <row r="5" spans="1:8" ht="15.75" customHeight="1">
      <c r="A5" s="8" t="s">
        <v>605</v>
      </c>
      <c r="B5" s="8" t="s">
        <v>606</v>
      </c>
    </row>
    <row r="6" spans="1:8" ht="15.75" customHeight="1">
      <c r="A6" s="8" t="s">
        <v>609</v>
      </c>
      <c r="B6" s="8" t="s">
        <v>610</v>
      </c>
    </row>
    <row r="7" spans="1:8" ht="15.75" customHeight="1">
      <c r="A7" s="8" t="s">
        <v>611</v>
      </c>
      <c r="B7" s="8" t="s">
        <v>612</v>
      </c>
    </row>
    <row r="8" spans="1:8" ht="15.75" customHeight="1">
      <c r="A8" s="8" t="s">
        <v>613</v>
      </c>
      <c r="B8" s="8" t="s">
        <v>614</v>
      </c>
    </row>
    <row r="9" spans="1:8" ht="15.75" customHeight="1">
      <c r="A9" s="8" t="s">
        <v>615</v>
      </c>
      <c r="B9" s="8" t="s">
        <v>616</v>
      </c>
    </row>
    <row r="10" spans="1:8" ht="15.75" customHeight="1">
      <c r="A10" s="8" t="s">
        <v>617</v>
      </c>
      <c r="B10" s="134">
        <v>46172.603313333297</v>
      </c>
    </row>
    <row r="11" spans="1:8" ht="15.75" customHeight="1">
      <c r="A11" s="135" t="s">
        <v>618</v>
      </c>
      <c r="B11" s="136" t="s">
        <v>653</v>
      </c>
      <c r="C11" s="136" t="s">
        <v>619</v>
      </c>
      <c r="D11" s="136" t="s">
        <v>620</v>
      </c>
      <c r="E11" s="136" t="s">
        <v>621</v>
      </c>
      <c r="F11" s="136" t="s">
        <v>622</v>
      </c>
      <c r="G11" s="136" t="s">
        <v>623</v>
      </c>
      <c r="H11" s="136" t="s">
        <v>624</v>
      </c>
    </row>
    <row r="12" spans="1:8" ht="15" customHeight="1" outlineLevel="1">
      <c r="A12" s="137" t="s">
        <v>625</v>
      </c>
      <c r="B12" s="138">
        <v>46112</v>
      </c>
      <c r="C12" s="138">
        <v>45747</v>
      </c>
      <c r="D12" s="138">
        <v>45382</v>
      </c>
      <c r="E12" s="138">
        <v>45016</v>
      </c>
      <c r="F12" s="138">
        <v>44651</v>
      </c>
      <c r="G12" s="138">
        <v>44286</v>
      </c>
      <c r="H12" s="138">
        <v>43921</v>
      </c>
    </row>
    <row r="13" spans="1:8" ht="15" customHeight="1" outlineLevel="1">
      <c r="A13" s="137" t="s">
        <v>626</v>
      </c>
      <c r="B13" s="138">
        <v>46112</v>
      </c>
      <c r="C13" s="138">
        <v>45747</v>
      </c>
      <c r="D13" s="138">
        <v>45747</v>
      </c>
      <c r="E13" s="138">
        <v>45382</v>
      </c>
      <c r="F13" s="138">
        <v>44651</v>
      </c>
      <c r="G13" s="138">
        <v>44651</v>
      </c>
      <c r="H13" s="138">
        <v>43921</v>
      </c>
    </row>
    <row r="14" spans="1:8" ht="15" customHeight="1" outlineLevel="1">
      <c r="A14" s="137" t="s">
        <v>627</v>
      </c>
      <c r="B14" s="139" t="s">
        <v>628</v>
      </c>
      <c r="C14" s="139" t="s">
        <v>628</v>
      </c>
      <c r="D14" s="139" t="s">
        <v>628</v>
      </c>
      <c r="E14" s="139" t="s">
        <v>628</v>
      </c>
      <c r="F14" s="139" t="s">
        <v>628</v>
      </c>
      <c r="G14" s="139" t="s">
        <v>628</v>
      </c>
      <c r="H14" s="139" t="s">
        <v>628</v>
      </c>
    </row>
    <row r="15" spans="1:8" ht="15" customHeight="1" outlineLevel="1">
      <c r="A15" s="137" t="s">
        <v>629</v>
      </c>
      <c r="B15" s="139" t="s">
        <v>936</v>
      </c>
      <c r="C15" s="139" t="s">
        <v>936</v>
      </c>
      <c r="D15" s="139" t="s">
        <v>936</v>
      </c>
      <c r="E15" s="139" t="s">
        <v>936</v>
      </c>
      <c r="F15" s="139" t="s">
        <v>936</v>
      </c>
      <c r="G15" s="139" t="s">
        <v>936</v>
      </c>
      <c r="H15" s="139" t="s">
        <v>936</v>
      </c>
    </row>
    <row r="16" spans="1:8" ht="15.75" customHeight="1"/>
    <row r="17" spans="1:8" ht="15.75" customHeight="1">
      <c r="A17" s="140" t="s">
        <v>937</v>
      </c>
      <c r="B17" s="135"/>
      <c r="C17" s="135"/>
      <c r="D17" s="135"/>
      <c r="E17" s="135"/>
      <c r="F17" s="135"/>
      <c r="G17" s="135"/>
      <c r="H17" s="135"/>
    </row>
    <row r="18" spans="1:8" ht="15.75" customHeight="1">
      <c r="A18" s="140" t="s">
        <v>632</v>
      </c>
      <c r="B18" s="141" t="s">
        <v>656</v>
      </c>
      <c r="C18" s="141" t="s">
        <v>634</v>
      </c>
      <c r="D18" s="141" t="s">
        <v>635</v>
      </c>
      <c r="E18" s="141" t="s">
        <v>636</v>
      </c>
      <c r="F18" s="141" t="s">
        <v>637</v>
      </c>
      <c r="G18" s="141" t="s">
        <v>638</v>
      </c>
      <c r="H18" s="141" t="s">
        <v>639</v>
      </c>
    </row>
    <row r="19" spans="1:8" ht="15" customHeight="1">
      <c r="A19" s="226" t="s">
        <v>938</v>
      </c>
      <c r="B19" s="227"/>
      <c r="C19" s="227"/>
      <c r="D19" s="227"/>
      <c r="E19" s="227"/>
      <c r="F19" s="227"/>
      <c r="G19" s="227"/>
      <c r="H19" s="227"/>
    </row>
    <row r="20" spans="1:8" ht="15" customHeight="1">
      <c r="A20" s="152" t="s">
        <v>939</v>
      </c>
      <c r="B20" s="146">
        <v>1119.48</v>
      </c>
      <c r="C20" s="146">
        <v>531.07000000000005</v>
      </c>
      <c r="D20" s="146">
        <v>962.06</v>
      </c>
      <c r="E20" s="146">
        <v>1275.95</v>
      </c>
      <c r="F20" s="146">
        <v>1041.28</v>
      </c>
      <c r="G20" s="146">
        <v>1205.45</v>
      </c>
      <c r="H20" s="148">
        <v>84.4</v>
      </c>
    </row>
    <row r="21" spans="1:8" ht="15" customHeight="1">
      <c r="A21" s="145" t="s">
        <v>940</v>
      </c>
      <c r="B21" s="146">
        <v>883.31</v>
      </c>
      <c r="C21" s="146">
        <v>401.69</v>
      </c>
      <c r="D21" s="146">
        <v>862.48</v>
      </c>
      <c r="E21" s="146">
        <v>1220.72</v>
      </c>
      <c r="F21" s="146">
        <v>1012.41</v>
      </c>
      <c r="G21" s="146">
        <v>1211.04</v>
      </c>
      <c r="H21" s="146">
        <v>101.04</v>
      </c>
    </row>
    <row r="22" spans="1:8" ht="15" customHeight="1">
      <c r="A22" s="145" t="s">
        <v>941</v>
      </c>
      <c r="B22" s="146">
        <v>236.18</v>
      </c>
      <c r="C22" s="146">
        <v>129.38</v>
      </c>
      <c r="D22" s="148">
        <v>99.58</v>
      </c>
      <c r="E22" s="148">
        <v>55.23</v>
      </c>
      <c r="F22" s="148">
        <v>28.86</v>
      </c>
      <c r="G22" s="153">
        <v>-5.59</v>
      </c>
      <c r="H22" s="153">
        <v>-16.64</v>
      </c>
    </row>
    <row r="23" spans="1:8" ht="15" customHeight="1">
      <c r="A23" s="145" t="s">
        <v>942</v>
      </c>
      <c r="B23" s="146">
        <v>236.18</v>
      </c>
      <c r="C23" s="147"/>
      <c r="D23" s="147"/>
      <c r="E23" s="147"/>
      <c r="F23" s="147"/>
      <c r="G23" s="147"/>
      <c r="H23" s="147"/>
    </row>
    <row r="24" spans="1:8" ht="15" customHeight="1">
      <c r="A24" s="152" t="s">
        <v>943</v>
      </c>
      <c r="B24" s="147">
        <v>12008.15</v>
      </c>
      <c r="C24" s="147">
        <v>12710.97</v>
      </c>
      <c r="D24" s="147">
        <v>10652.47</v>
      </c>
      <c r="E24" s="146">
        <v>9317.0499999999993</v>
      </c>
      <c r="F24" s="146">
        <v>8703.91</v>
      </c>
      <c r="G24" s="146">
        <v>8112.62</v>
      </c>
      <c r="H24" s="146">
        <v>9586.68</v>
      </c>
    </row>
    <row r="25" spans="1:8" ht="15" customHeight="1">
      <c r="A25" s="145" t="s">
        <v>944</v>
      </c>
      <c r="B25" s="147">
        <v>11895.51</v>
      </c>
      <c r="C25" s="147">
        <v>11821.85</v>
      </c>
      <c r="D25" s="146">
        <v>9781.5</v>
      </c>
      <c r="E25" s="146">
        <v>8240.56</v>
      </c>
      <c r="F25" s="146">
        <v>7557.59</v>
      </c>
      <c r="G25" s="146">
        <v>6974.57</v>
      </c>
      <c r="H25" s="146">
        <v>8230.5400000000009</v>
      </c>
    </row>
    <row r="26" spans="1:8" ht="15" customHeight="1">
      <c r="A26" s="145" t="s">
        <v>945</v>
      </c>
      <c r="B26" s="147"/>
      <c r="C26" s="147">
        <v>12188.98</v>
      </c>
      <c r="D26" s="147">
        <v>10134.299999999999</v>
      </c>
      <c r="E26" s="146">
        <v>8560.25</v>
      </c>
      <c r="F26" s="146">
        <v>7858.01</v>
      </c>
      <c r="G26" s="146">
        <v>7227.15</v>
      </c>
      <c r="H26" s="146">
        <v>8472.6299999999992</v>
      </c>
    </row>
    <row r="27" spans="1:8" ht="15" customHeight="1">
      <c r="A27" s="145" t="s">
        <v>946</v>
      </c>
      <c r="B27" s="147"/>
      <c r="C27" s="146">
        <v>367.14</v>
      </c>
      <c r="D27" s="146">
        <v>352.8</v>
      </c>
      <c r="E27" s="146">
        <v>319.69</v>
      </c>
      <c r="F27" s="146">
        <v>300.42</v>
      </c>
      <c r="G27" s="146">
        <v>252.58</v>
      </c>
      <c r="H27" s="146">
        <v>242.08</v>
      </c>
    </row>
    <row r="28" spans="1:8" ht="15" customHeight="1">
      <c r="A28" s="145" t="s">
        <v>947</v>
      </c>
      <c r="B28" s="146">
        <v>112.63</v>
      </c>
      <c r="C28" s="146">
        <v>112.63</v>
      </c>
      <c r="D28" s="146">
        <v>147.63</v>
      </c>
      <c r="E28" s="146">
        <v>222.63</v>
      </c>
      <c r="F28" s="146">
        <v>232.51</v>
      </c>
      <c r="G28" s="146">
        <v>259.2</v>
      </c>
      <c r="H28" s="146">
        <v>530.66999999999996</v>
      </c>
    </row>
    <row r="29" spans="1:8" ht="15" customHeight="1">
      <c r="A29" s="145" t="s">
        <v>948</v>
      </c>
      <c r="B29" s="147"/>
      <c r="C29" s="147"/>
      <c r="D29" s="147"/>
      <c r="E29" s="147"/>
      <c r="F29" s="148">
        <v>56.51</v>
      </c>
      <c r="G29" s="148">
        <v>9.75</v>
      </c>
      <c r="H29" s="146">
        <v>743.73</v>
      </c>
    </row>
    <row r="30" spans="1:8" ht="15" customHeight="1">
      <c r="A30" s="145" t="s">
        <v>949</v>
      </c>
      <c r="B30" s="147"/>
      <c r="C30" s="146">
        <v>776.49</v>
      </c>
      <c r="D30" s="146">
        <v>723.33</v>
      </c>
      <c r="E30" s="146">
        <v>853.85</v>
      </c>
      <c r="F30" s="146">
        <v>857.3</v>
      </c>
      <c r="G30" s="146">
        <v>869.11</v>
      </c>
      <c r="H30" s="148">
        <v>81.73</v>
      </c>
    </row>
    <row r="31" spans="1:8" ht="15" customHeight="1">
      <c r="A31" s="152" t="s">
        <v>950</v>
      </c>
      <c r="B31" s="147">
        <v>11655.92</v>
      </c>
      <c r="C31" s="147">
        <v>11218.2</v>
      </c>
      <c r="D31" s="146">
        <v>8260.34</v>
      </c>
      <c r="E31" s="146">
        <v>7410.09</v>
      </c>
      <c r="F31" s="146">
        <v>5599.74</v>
      </c>
      <c r="G31" s="146">
        <v>5054.45</v>
      </c>
      <c r="H31" s="146">
        <v>3925.54</v>
      </c>
    </row>
    <row r="32" spans="1:8" ht="15" customHeight="1">
      <c r="A32" s="145" t="s">
        <v>951</v>
      </c>
      <c r="B32" s="147"/>
      <c r="C32" s="146">
        <v>3830.27</v>
      </c>
      <c r="D32" s="146">
        <v>3060.69</v>
      </c>
      <c r="E32" s="146">
        <v>2554.52</v>
      </c>
      <c r="F32" s="146">
        <v>2202.91</v>
      </c>
      <c r="G32" s="146">
        <v>1923</v>
      </c>
      <c r="H32" s="146">
        <v>1726.28</v>
      </c>
    </row>
    <row r="33" spans="1:8" ht="15" customHeight="1">
      <c r="A33" s="145" t="s">
        <v>952</v>
      </c>
      <c r="B33" s="147"/>
      <c r="C33" s="146">
        <v>2648.83</v>
      </c>
      <c r="D33" s="146">
        <v>2280.75</v>
      </c>
      <c r="E33" s="146">
        <v>1964.89</v>
      </c>
      <c r="F33" s="146">
        <v>364.47</v>
      </c>
      <c r="G33" s="146">
        <v>372.47</v>
      </c>
      <c r="H33" s="146">
        <v>372.97</v>
      </c>
    </row>
    <row r="34" spans="1:8" ht="15" customHeight="1">
      <c r="A34" s="145" t="s">
        <v>953</v>
      </c>
      <c r="B34" s="147"/>
      <c r="C34" s="146">
        <v>4575.54</v>
      </c>
      <c r="D34" s="146">
        <v>2546.96</v>
      </c>
      <c r="E34" s="146">
        <v>2681.79</v>
      </c>
      <c r="F34" s="146">
        <v>2825.1</v>
      </c>
      <c r="G34" s="146">
        <v>2614.21</v>
      </c>
      <c r="H34" s="146">
        <v>1741.46</v>
      </c>
    </row>
    <row r="35" spans="1:8" ht="15" customHeight="1">
      <c r="A35" s="145" t="s">
        <v>954</v>
      </c>
      <c r="B35" s="147"/>
      <c r="C35" s="146">
        <v>163.56</v>
      </c>
      <c r="D35" s="146">
        <v>371.95</v>
      </c>
      <c r="E35" s="146">
        <v>208.89</v>
      </c>
      <c r="F35" s="146">
        <v>207.27</v>
      </c>
      <c r="G35" s="146">
        <v>144.77000000000001</v>
      </c>
      <c r="H35" s="148">
        <v>84.84</v>
      </c>
    </row>
    <row r="36" spans="1:8" ht="15" customHeight="1">
      <c r="A36" s="152" t="s">
        <v>955</v>
      </c>
      <c r="B36" s="147"/>
      <c r="C36" s="146">
        <v>570.38</v>
      </c>
      <c r="D36" s="146">
        <v>536.28</v>
      </c>
      <c r="E36" s="146">
        <v>509.93</v>
      </c>
      <c r="F36" s="146">
        <v>413.41</v>
      </c>
      <c r="G36" s="146">
        <v>323.54000000000002</v>
      </c>
      <c r="H36" s="146">
        <v>263.85000000000002</v>
      </c>
    </row>
    <row r="37" spans="1:8" ht="15" customHeight="1">
      <c r="A37" s="152" t="s">
        <v>956</v>
      </c>
      <c r="B37" s="146">
        <v>1150.75</v>
      </c>
      <c r="C37" s="146">
        <v>214.75</v>
      </c>
      <c r="D37" s="146">
        <v>197.57</v>
      </c>
      <c r="E37" s="146">
        <v>210.1</v>
      </c>
      <c r="F37" s="146">
        <v>358.54</v>
      </c>
      <c r="G37" s="146">
        <v>628.73</v>
      </c>
      <c r="H37" s="146">
        <v>360.05</v>
      </c>
    </row>
    <row r="38" spans="1:8" ht="15" customHeight="1">
      <c r="A38" s="145" t="s">
        <v>957</v>
      </c>
      <c r="B38" s="147"/>
      <c r="C38" s="148">
        <v>46.02</v>
      </c>
      <c r="D38" s="148">
        <v>44.13</v>
      </c>
      <c r="E38" s="148">
        <v>36.96</v>
      </c>
      <c r="F38" s="148">
        <v>60.1</v>
      </c>
      <c r="G38" s="148">
        <v>94.36</v>
      </c>
      <c r="H38" s="148">
        <v>98</v>
      </c>
    </row>
    <row r="39" spans="1:8" ht="15" customHeight="1">
      <c r="A39" s="145" t="s">
        <v>958</v>
      </c>
      <c r="B39" s="147"/>
      <c r="C39" s="146">
        <v>168.73</v>
      </c>
      <c r="D39" s="146">
        <v>153.44999999999999</v>
      </c>
      <c r="E39" s="146">
        <v>173.14</v>
      </c>
      <c r="F39" s="146">
        <v>298.45</v>
      </c>
      <c r="G39" s="146">
        <v>534.37</v>
      </c>
      <c r="H39" s="146">
        <v>262.05</v>
      </c>
    </row>
    <row r="40" spans="1:8" ht="15" customHeight="1">
      <c r="A40" s="228" t="s">
        <v>959</v>
      </c>
      <c r="B40" s="229">
        <v>25934.31</v>
      </c>
      <c r="C40" s="229">
        <v>25245.360000000001</v>
      </c>
      <c r="D40" s="229">
        <v>20608.72</v>
      </c>
      <c r="E40" s="229">
        <v>18723.11</v>
      </c>
      <c r="F40" s="229">
        <v>16116.88</v>
      </c>
      <c r="G40" s="229">
        <v>15324.78</v>
      </c>
      <c r="H40" s="229">
        <v>14220.51</v>
      </c>
    </row>
    <row r="41" spans="1:8" ht="15" customHeight="1">
      <c r="A41" s="226" t="s">
        <v>960</v>
      </c>
      <c r="B41" s="227"/>
      <c r="C41" s="227"/>
      <c r="D41" s="227"/>
      <c r="E41" s="227"/>
      <c r="F41" s="227"/>
      <c r="G41" s="227"/>
      <c r="H41" s="227"/>
    </row>
    <row r="42" spans="1:8" ht="15" customHeight="1">
      <c r="A42" s="152" t="s">
        <v>961</v>
      </c>
      <c r="B42" s="146">
        <v>778.42</v>
      </c>
      <c r="C42" s="148">
        <v>21.75</v>
      </c>
      <c r="D42" s="148">
        <v>35.31</v>
      </c>
      <c r="E42" s="148">
        <v>11.44</v>
      </c>
      <c r="F42" s="148">
        <v>15.49</v>
      </c>
      <c r="G42" s="148">
        <v>5.65</v>
      </c>
      <c r="H42" s="148">
        <v>16.7</v>
      </c>
    </row>
    <row r="43" spans="1:8" ht="15" customHeight="1">
      <c r="A43" s="145" t="s">
        <v>962</v>
      </c>
      <c r="B43" s="147"/>
      <c r="C43" s="148">
        <v>21.75</v>
      </c>
      <c r="D43" s="148">
        <v>35.31</v>
      </c>
      <c r="E43" s="148">
        <v>11.44</v>
      </c>
      <c r="F43" s="148">
        <v>15.49</v>
      </c>
      <c r="G43" s="148">
        <v>5.65</v>
      </c>
      <c r="H43" s="148">
        <v>16.7</v>
      </c>
    </row>
    <row r="44" spans="1:8" ht="15" customHeight="1">
      <c r="A44" s="145" t="s">
        <v>963</v>
      </c>
      <c r="B44" s="146">
        <v>778.42</v>
      </c>
      <c r="C44" s="147"/>
      <c r="D44" s="147"/>
      <c r="E44" s="147"/>
      <c r="F44" s="147"/>
      <c r="G44" s="147"/>
      <c r="H44" s="147"/>
    </row>
    <row r="45" spans="1:8" ht="15" customHeight="1">
      <c r="A45" s="152" t="s">
        <v>964</v>
      </c>
      <c r="B45" s="146">
        <v>2399.4499999999998</v>
      </c>
      <c r="C45" s="146">
        <v>1982.69</v>
      </c>
      <c r="D45" s="146">
        <v>1977.58</v>
      </c>
      <c r="E45" s="146">
        <v>1913.6</v>
      </c>
      <c r="F45" s="146">
        <v>1754.79</v>
      </c>
      <c r="G45" s="146">
        <v>1843.94</v>
      </c>
      <c r="H45" s="146">
        <v>1777.94</v>
      </c>
    </row>
    <row r="46" spans="1:8" ht="15" customHeight="1">
      <c r="A46" s="152" t="s">
        <v>965</v>
      </c>
      <c r="B46" s="148">
        <v>2.36</v>
      </c>
      <c r="C46" s="146">
        <v>348</v>
      </c>
      <c r="D46" s="146">
        <v>371.19</v>
      </c>
      <c r="E46" s="146">
        <v>743.17</v>
      </c>
      <c r="F46" s="146">
        <v>1300.42</v>
      </c>
      <c r="G46" s="146">
        <v>560.85</v>
      </c>
      <c r="H46" s="146">
        <v>1178.4100000000001</v>
      </c>
    </row>
    <row r="47" spans="1:8" ht="15" customHeight="1">
      <c r="A47" s="145" t="s">
        <v>966</v>
      </c>
      <c r="B47" s="147"/>
      <c r="C47" s="146">
        <v>317.64</v>
      </c>
      <c r="D47" s="146">
        <v>120.07</v>
      </c>
      <c r="E47" s="146">
        <v>481.6</v>
      </c>
      <c r="F47" s="146">
        <v>824.6</v>
      </c>
      <c r="G47" s="146">
        <v>250.58</v>
      </c>
      <c r="H47" s="146">
        <v>617.86</v>
      </c>
    </row>
    <row r="48" spans="1:8" ht="15" customHeight="1">
      <c r="A48" s="145" t="s">
        <v>967</v>
      </c>
      <c r="B48" s="148">
        <v>2.36</v>
      </c>
      <c r="C48" s="148">
        <v>30.36</v>
      </c>
      <c r="D48" s="146">
        <v>251.12</v>
      </c>
      <c r="E48" s="146">
        <v>261.57</v>
      </c>
      <c r="F48" s="146">
        <v>475.82</v>
      </c>
      <c r="G48" s="146">
        <v>310.27</v>
      </c>
      <c r="H48" s="146">
        <v>560.54999999999995</v>
      </c>
    </row>
    <row r="49" spans="1:8" ht="15" customHeight="1">
      <c r="A49" s="152" t="s">
        <v>968</v>
      </c>
      <c r="B49" s="147">
        <v>19768.23</v>
      </c>
      <c r="C49" s="147">
        <v>18270.73</v>
      </c>
      <c r="D49" s="147">
        <v>17462.59</v>
      </c>
      <c r="E49" s="147">
        <v>15518.1</v>
      </c>
      <c r="F49" s="146">
        <v>8401.84</v>
      </c>
      <c r="G49" s="146">
        <v>8361.74</v>
      </c>
      <c r="H49" s="146">
        <v>7476.19</v>
      </c>
    </row>
    <row r="50" spans="1:8" ht="15" customHeight="1">
      <c r="A50" s="145" t="s">
        <v>969</v>
      </c>
      <c r="B50" s="147">
        <v>19768.23</v>
      </c>
      <c r="C50" s="147">
        <v>18270.73</v>
      </c>
      <c r="D50" s="147">
        <v>17462.59</v>
      </c>
      <c r="E50" s="147">
        <v>15518.1</v>
      </c>
      <c r="F50" s="146">
        <v>8401.84</v>
      </c>
      <c r="G50" s="146">
        <v>8361.74</v>
      </c>
      <c r="H50" s="146">
        <v>7476.19</v>
      </c>
    </row>
    <row r="51" spans="1:8" ht="15" customHeight="1">
      <c r="A51" s="145" t="s">
        <v>970</v>
      </c>
      <c r="B51" s="147"/>
      <c r="C51" s="146">
        <v>4527.0600000000004</v>
      </c>
      <c r="D51" s="146">
        <v>4026.79</v>
      </c>
      <c r="E51" s="146">
        <v>3186.63</v>
      </c>
      <c r="F51" s="146">
        <v>2282.6999999999998</v>
      </c>
      <c r="G51" s="146">
        <v>2253.62</v>
      </c>
      <c r="H51" s="146">
        <v>2136.6</v>
      </c>
    </row>
    <row r="52" spans="1:8" ht="15" customHeight="1">
      <c r="A52" s="145" t="s">
        <v>971</v>
      </c>
      <c r="B52" s="147"/>
      <c r="C52" s="146">
        <v>1788.86</v>
      </c>
      <c r="D52" s="146">
        <v>1762.28</v>
      </c>
      <c r="E52" s="146">
        <v>1373.66</v>
      </c>
      <c r="F52" s="146">
        <v>1151.23</v>
      </c>
      <c r="G52" s="146">
        <v>1151.23</v>
      </c>
      <c r="H52" s="146">
        <v>1286.55</v>
      </c>
    </row>
    <row r="53" spans="1:8" ht="15" customHeight="1">
      <c r="A53" s="145" t="s">
        <v>972</v>
      </c>
      <c r="B53" s="147"/>
      <c r="C53" s="146">
        <v>2668.58</v>
      </c>
      <c r="D53" s="146">
        <v>2145.69</v>
      </c>
      <c r="E53" s="146">
        <v>1660.88</v>
      </c>
      <c r="F53" s="146">
        <v>963.23</v>
      </c>
      <c r="G53" s="146">
        <v>902.56</v>
      </c>
      <c r="H53" s="146">
        <v>834.86</v>
      </c>
    </row>
    <row r="54" spans="1:8" ht="15" customHeight="1">
      <c r="A54" s="145" t="s">
        <v>973</v>
      </c>
      <c r="B54" s="147"/>
      <c r="C54" s="148">
        <v>69.63</v>
      </c>
      <c r="D54" s="146">
        <v>118.82</v>
      </c>
      <c r="E54" s="146">
        <v>152.09</v>
      </c>
      <c r="F54" s="146">
        <v>168.24</v>
      </c>
      <c r="G54" s="146">
        <v>199.83</v>
      </c>
      <c r="H54" s="148">
        <v>15.19</v>
      </c>
    </row>
    <row r="55" spans="1:8" ht="15" customHeight="1">
      <c r="A55" s="145" t="s">
        <v>974</v>
      </c>
      <c r="B55" s="147"/>
      <c r="C55" s="147">
        <v>11298.02</v>
      </c>
      <c r="D55" s="147">
        <v>11198.55</v>
      </c>
      <c r="E55" s="146">
        <v>7644.27</v>
      </c>
      <c r="F55" s="146">
        <v>4877.1499999999996</v>
      </c>
      <c r="G55" s="146">
        <v>4785.97</v>
      </c>
      <c r="H55" s="146">
        <v>4719.92</v>
      </c>
    </row>
    <row r="56" spans="1:8" ht="15" customHeight="1">
      <c r="A56" s="145" t="s">
        <v>975</v>
      </c>
      <c r="B56" s="147"/>
      <c r="C56" s="146">
        <v>222.59</v>
      </c>
      <c r="D56" s="146">
        <v>119.05</v>
      </c>
      <c r="E56" s="146">
        <v>119.13</v>
      </c>
      <c r="F56" s="148">
        <v>90.6</v>
      </c>
      <c r="G56" s="148">
        <v>90.58</v>
      </c>
      <c r="H56" s="148">
        <v>64.459999999999994</v>
      </c>
    </row>
    <row r="57" spans="1:8" ht="15" customHeight="1">
      <c r="A57" s="145" t="s">
        <v>976</v>
      </c>
      <c r="B57" s="146">
        <v>749.29</v>
      </c>
      <c r="C57" s="146">
        <v>232.52</v>
      </c>
      <c r="D57" s="146">
        <v>527.29999999999995</v>
      </c>
      <c r="E57" s="146">
        <v>3255.9</v>
      </c>
      <c r="F57" s="146">
        <v>289.85000000000002</v>
      </c>
      <c r="G57" s="146">
        <v>377.85</v>
      </c>
      <c r="H57" s="146">
        <v>180.83</v>
      </c>
    </row>
    <row r="58" spans="1:8" ht="15" customHeight="1">
      <c r="A58" s="145" t="s">
        <v>977</v>
      </c>
      <c r="B58" s="147"/>
      <c r="C58" s="147"/>
      <c r="D58" s="147"/>
      <c r="E58" s="147"/>
      <c r="F58" s="147"/>
      <c r="G58" s="147"/>
      <c r="H58" s="146">
        <v>323.79000000000002</v>
      </c>
    </row>
    <row r="59" spans="1:8" ht="15" customHeight="1">
      <c r="A59" s="145" t="s">
        <v>978</v>
      </c>
      <c r="B59" s="147"/>
      <c r="C59" s="146">
        <v>2053.8200000000002</v>
      </c>
      <c r="D59" s="146">
        <v>1546.52</v>
      </c>
      <c r="E59" s="146">
        <v>1248.74</v>
      </c>
      <c r="F59" s="146">
        <v>787.88</v>
      </c>
      <c r="G59" s="146">
        <v>797.34</v>
      </c>
      <c r="H59" s="148">
        <v>74.010000000000005</v>
      </c>
    </row>
    <row r="60" spans="1:8" ht="15" customHeight="1">
      <c r="A60" s="145" t="s">
        <v>979</v>
      </c>
      <c r="B60" s="147"/>
      <c r="C60" s="146">
        <v>2053.8200000000002</v>
      </c>
      <c r="D60" s="146">
        <v>1546.52</v>
      </c>
      <c r="E60" s="146">
        <v>1248.74</v>
      </c>
      <c r="F60" s="146">
        <v>787.88</v>
      </c>
      <c r="G60" s="146">
        <v>797.34</v>
      </c>
      <c r="H60" s="148">
        <v>74.010000000000005</v>
      </c>
    </row>
    <row r="61" spans="1:8" ht="15" customHeight="1">
      <c r="A61" s="145" t="s">
        <v>980</v>
      </c>
      <c r="B61" s="147">
        <v>19018.939999999999</v>
      </c>
      <c r="C61" s="146">
        <v>159.32</v>
      </c>
      <c r="D61" s="146">
        <v>163.43</v>
      </c>
      <c r="E61" s="146">
        <v>182.57</v>
      </c>
      <c r="F61" s="146">
        <v>164.27</v>
      </c>
      <c r="G61" s="146">
        <v>146.94999999999999</v>
      </c>
      <c r="H61" s="148">
        <v>41.05</v>
      </c>
    </row>
    <row r="62" spans="1:8" ht="15" customHeight="1">
      <c r="A62" s="145" t="s">
        <v>981</v>
      </c>
      <c r="B62" s="147"/>
      <c r="C62" s="147">
        <v>23753.95</v>
      </c>
      <c r="D62" s="147">
        <v>21622.92</v>
      </c>
      <c r="E62" s="147">
        <v>18638.080000000002</v>
      </c>
      <c r="F62" s="147">
        <v>11242.08</v>
      </c>
      <c r="G62" s="147">
        <v>10631.42</v>
      </c>
      <c r="H62" s="146">
        <v>9252.7000000000007</v>
      </c>
    </row>
    <row r="63" spans="1:8" ht="15" customHeight="1">
      <c r="A63" s="145" t="s">
        <v>982</v>
      </c>
      <c r="B63" s="147"/>
      <c r="C63" s="147">
        <v>23753.95</v>
      </c>
      <c r="D63" s="147">
        <v>21622.92</v>
      </c>
      <c r="E63" s="147">
        <v>18638.080000000002</v>
      </c>
      <c r="F63" s="147">
        <v>11242.08</v>
      </c>
      <c r="G63" s="147">
        <v>10631.42</v>
      </c>
      <c r="H63" s="146">
        <v>9252.7000000000007</v>
      </c>
    </row>
    <row r="64" spans="1:8" ht="15" customHeight="1">
      <c r="A64" s="145" t="s">
        <v>983</v>
      </c>
      <c r="B64" s="147"/>
      <c r="C64" s="146">
        <v>5223.75</v>
      </c>
      <c r="D64" s="146">
        <v>4581.08</v>
      </c>
      <c r="E64" s="146">
        <v>3611.77</v>
      </c>
      <c r="F64" s="146">
        <v>2608.19</v>
      </c>
      <c r="G64" s="146">
        <v>2488.3200000000002</v>
      </c>
      <c r="H64" s="146">
        <v>2322.23</v>
      </c>
    </row>
    <row r="65" spans="1:8" ht="15" customHeight="1">
      <c r="A65" s="145" t="s">
        <v>984</v>
      </c>
      <c r="B65" s="147"/>
      <c r="C65" s="146">
        <v>1788.86</v>
      </c>
      <c r="D65" s="146">
        <v>1762.28</v>
      </c>
      <c r="E65" s="146">
        <v>1373.66</v>
      </c>
      <c r="F65" s="146">
        <v>1151.23</v>
      </c>
      <c r="G65" s="146">
        <v>1151.23</v>
      </c>
      <c r="H65" s="146">
        <v>1286.55</v>
      </c>
    </row>
    <row r="66" spans="1:8" ht="15" customHeight="1">
      <c r="A66" s="145" t="s">
        <v>985</v>
      </c>
      <c r="B66" s="147"/>
      <c r="C66" s="146">
        <v>3170.65</v>
      </c>
      <c r="D66" s="146">
        <v>2546.21</v>
      </c>
      <c r="E66" s="146">
        <v>1980.62</v>
      </c>
      <c r="F66" s="146">
        <v>1229.32</v>
      </c>
      <c r="G66" s="146">
        <v>1119.6300000000001</v>
      </c>
      <c r="H66" s="146">
        <v>1006.84</v>
      </c>
    </row>
    <row r="67" spans="1:8" ht="15" customHeight="1">
      <c r="A67" s="145" t="s">
        <v>986</v>
      </c>
      <c r="B67" s="147"/>
      <c r="C67" s="146">
        <v>264.24</v>
      </c>
      <c r="D67" s="146">
        <v>272.60000000000002</v>
      </c>
      <c r="E67" s="146">
        <v>257.49</v>
      </c>
      <c r="F67" s="146">
        <v>227.64</v>
      </c>
      <c r="G67" s="146">
        <v>217.46</v>
      </c>
      <c r="H67" s="148">
        <v>28.84</v>
      </c>
    </row>
    <row r="68" spans="1:8" ht="15" customHeight="1">
      <c r="A68" s="145" t="s">
        <v>987</v>
      </c>
      <c r="B68" s="147"/>
      <c r="C68" s="147">
        <v>15431.64</v>
      </c>
      <c r="D68" s="147">
        <v>14325.3</v>
      </c>
      <c r="E68" s="146">
        <v>9990.5300000000007</v>
      </c>
      <c r="F68" s="146">
        <v>7139.35</v>
      </c>
      <c r="G68" s="146">
        <v>6645.71</v>
      </c>
      <c r="H68" s="146">
        <v>6203.92</v>
      </c>
    </row>
    <row r="69" spans="1:8" ht="15" customHeight="1">
      <c r="A69" s="145" t="s">
        <v>988</v>
      </c>
      <c r="B69" s="147"/>
      <c r="C69" s="146">
        <v>324.91000000000003</v>
      </c>
      <c r="D69" s="146">
        <v>198.16</v>
      </c>
      <c r="E69" s="146">
        <v>179.86</v>
      </c>
      <c r="F69" s="146">
        <v>142.63</v>
      </c>
      <c r="G69" s="146">
        <v>127.66</v>
      </c>
      <c r="H69" s="148">
        <v>93.6</v>
      </c>
    </row>
    <row r="70" spans="1:8" ht="15" customHeight="1">
      <c r="A70" s="145" t="s">
        <v>989</v>
      </c>
      <c r="B70" s="147"/>
      <c r="C70" s="146">
        <v>232.52</v>
      </c>
      <c r="D70" s="146">
        <v>527.29999999999995</v>
      </c>
      <c r="E70" s="146">
        <v>3255.9</v>
      </c>
      <c r="F70" s="146">
        <v>289.85000000000002</v>
      </c>
      <c r="G70" s="146">
        <v>377.85</v>
      </c>
      <c r="H70" s="146">
        <v>180.83</v>
      </c>
    </row>
    <row r="71" spans="1:8" ht="15" customHeight="1">
      <c r="A71" s="145" t="s">
        <v>990</v>
      </c>
      <c r="B71" s="147"/>
      <c r="C71" s="147"/>
      <c r="D71" s="147"/>
      <c r="E71" s="147"/>
      <c r="F71" s="147"/>
      <c r="G71" s="147"/>
      <c r="H71" s="146">
        <v>346.76</v>
      </c>
    </row>
    <row r="72" spans="1:8" ht="15" customHeight="1">
      <c r="A72" s="145" t="s">
        <v>991</v>
      </c>
      <c r="B72" s="147"/>
      <c r="C72" s="146">
        <v>2525.34</v>
      </c>
      <c r="D72" s="146">
        <v>1887.05</v>
      </c>
      <c r="E72" s="146">
        <v>1491.65</v>
      </c>
      <c r="F72" s="146">
        <v>976.69</v>
      </c>
      <c r="G72" s="146">
        <v>930.88</v>
      </c>
      <c r="H72" s="146">
        <v>130.04</v>
      </c>
    </row>
    <row r="73" spans="1:8" ht="15" customHeight="1">
      <c r="A73" s="145" t="s">
        <v>992</v>
      </c>
      <c r="B73" s="147"/>
      <c r="C73" s="146">
        <v>2525.34</v>
      </c>
      <c r="D73" s="146">
        <v>1887.05</v>
      </c>
      <c r="E73" s="146">
        <v>1491.65</v>
      </c>
      <c r="F73" s="146">
        <v>976.69</v>
      </c>
      <c r="G73" s="146">
        <v>930.88</v>
      </c>
      <c r="H73" s="146">
        <v>130.04</v>
      </c>
    </row>
    <row r="74" spans="1:8" ht="15" customHeight="1">
      <c r="A74" s="145" t="s">
        <v>993</v>
      </c>
      <c r="B74" s="147"/>
      <c r="C74" s="146">
        <v>340.71</v>
      </c>
      <c r="D74" s="146">
        <v>302.19</v>
      </c>
      <c r="E74" s="146">
        <v>288.23</v>
      </c>
      <c r="F74" s="146">
        <v>228</v>
      </c>
      <c r="G74" s="146">
        <v>188.67</v>
      </c>
      <c r="H74" s="148">
        <v>68.92</v>
      </c>
    </row>
    <row r="75" spans="1:8" ht="15" customHeight="1">
      <c r="A75" s="145" t="s">
        <v>994</v>
      </c>
      <c r="B75" s="147"/>
      <c r="C75" s="146">
        <v>5483.21</v>
      </c>
      <c r="D75" s="146">
        <v>4160.34</v>
      </c>
      <c r="E75" s="146">
        <v>3119.97</v>
      </c>
      <c r="F75" s="146">
        <v>2840.24</v>
      </c>
      <c r="G75" s="146">
        <v>2269.69</v>
      </c>
      <c r="H75" s="146">
        <v>1776.51</v>
      </c>
    </row>
    <row r="76" spans="1:8" ht="15" customHeight="1">
      <c r="A76" s="145" t="s">
        <v>995</v>
      </c>
      <c r="B76" s="147"/>
      <c r="C76" s="146">
        <v>5483.21</v>
      </c>
      <c r="D76" s="146">
        <v>4160.34</v>
      </c>
      <c r="E76" s="146">
        <v>3119.97</v>
      </c>
      <c r="F76" s="146">
        <v>2840.24</v>
      </c>
      <c r="G76" s="146">
        <v>2269.69</v>
      </c>
      <c r="H76" s="146">
        <v>1776.51</v>
      </c>
    </row>
    <row r="77" spans="1:8" ht="15" customHeight="1">
      <c r="A77" s="145" t="s">
        <v>996</v>
      </c>
      <c r="B77" s="147"/>
      <c r="C77" s="146">
        <v>696.69</v>
      </c>
      <c r="D77" s="146">
        <v>554.29999999999995</v>
      </c>
      <c r="E77" s="146">
        <v>425.14</v>
      </c>
      <c r="F77" s="146">
        <v>325.49</v>
      </c>
      <c r="G77" s="146">
        <v>234.69</v>
      </c>
      <c r="H77" s="146">
        <v>185.63</v>
      </c>
    </row>
    <row r="78" spans="1:8" ht="15" customHeight="1">
      <c r="A78" s="145" t="s">
        <v>997</v>
      </c>
      <c r="B78" s="147"/>
      <c r="C78" s="147">
        <v>0</v>
      </c>
      <c r="D78" s="147">
        <v>0</v>
      </c>
      <c r="E78" s="147">
        <v>0</v>
      </c>
      <c r="F78" s="147">
        <v>0</v>
      </c>
      <c r="G78" s="147">
        <v>0</v>
      </c>
      <c r="H78" s="147">
        <v>0</v>
      </c>
    </row>
    <row r="79" spans="1:8" ht="15" customHeight="1">
      <c r="A79" s="145" t="s">
        <v>998</v>
      </c>
      <c r="B79" s="147"/>
      <c r="C79" s="146">
        <v>502.07</v>
      </c>
      <c r="D79" s="146">
        <v>400.52</v>
      </c>
      <c r="E79" s="146">
        <v>319.75</v>
      </c>
      <c r="F79" s="146">
        <v>266.08999999999997</v>
      </c>
      <c r="G79" s="146">
        <v>217.07</v>
      </c>
      <c r="H79" s="146">
        <v>171.98</v>
      </c>
    </row>
    <row r="80" spans="1:8" ht="15" customHeight="1">
      <c r="A80" s="145" t="s">
        <v>999</v>
      </c>
      <c r="B80" s="147"/>
      <c r="C80" s="146">
        <v>194.62</v>
      </c>
      <c r="D80" s="146">
        <v>153.77000000000001</v>
      </c>
      <c r="E80" s="146">
        <v>105.4</v>
      </c>
      <c r="F80" s="148">
        <v>59.4</v>
      </c>
      <c r="G80" s="148">
        <v>17.62</v>
      </c>
      <c r="H80" s="148">
        <v>13.65</v>
      </c>
    </row>
    <row r="81" spans="1:8" ht="15" customHeight="1">
      <c r="A81" s="145" t="s">
        <v>1000</v>
      </c>
      <c r="B81" s="147"/>
      <c r="C81" s="146">
        <v>4133.62</v>
      </c>
      <c r="D81" s="146">
        <v>3126.75</v>
      </c>
      <c r="E81" s="146">
        <v>2346.2600000000002</v>
      </c>
      <c r="F81" s="146">
        <v>2262.21</v>
      </c>
      <c r="G81" s="146">
        <v>1859.74</v>
      </c>
      <c r="H81" s="146">
        <v>1484.01</v>
      </c>
    </row>
    <row r="82" spans="1:8" ht="15" customHeight="1">
      <c r="A82" s="145" t="s">
        <v>1001</v>
      </c>
      <c r="B82" s="147"/>
      <c r="C82" s="146">
        <v>102.32</v>
      </c>
      <c r="D82" s="148">
        <v>79.11</v>
      </c>
      <c r="E82" s="148">
        <v>60.73</v>
      </c>
      <c r="F82" s="148">
        <v>52.03</v>
      </c>
      <c r="G82" s="148">
        <v>37.08</v>
      </c>
      <c r="H82" s="148">
        <v>29.14</v>
      </c>
    </row>
    <row r="83" spans="1:8" ht="15" customHeight="1">
      <c r="A83" s="145" t="s">
        <v>1002</v>
      </c>
      <c r="B83" s="147"/>
      <c r="C83" s="147"/>
      <c r="D83" s="147"/>
      <c r="E83" s="147"/>
      <c r="F83" s="147"/>
      <c r="G83" s="147"/>
      <c r="H83" s="148">
        <v>22.97</v>
      </c>
    </row>
    <row r="84" spans="1:8" ht="15" customHeight="1">
      <c r="A84" s="145" t="s">
        <v>1003</v>
      </c>
      <c r="B84" s="147"/>
      <c r="C84" s="146">
        <v>471.51</v>
      </c>
      <c r="D84" s="146">
        <v>340.52</v>
      </c>
      <c r="E84" s="146">
        <v>242.91</v>
      </c>
      <c r="F84" s="146">
        <v>188.81</v>
      </c>
      <c r="G84" s="146">
        <v>133.54</v>
      </c>
      <c r="H84" s="148">
        <v>56.04</v>
      </c>
    </row>
    <row r="85" spans="1:8" ht="15" customHeight="1">
      <c r="A85" s="145" t="s">
        <v>1004</v>
      </c>
      <c r="B85" s="147"/>
      <c r="C85" s="146">
        <v>471.51</v>
      </c>
      <c r="D85" s="146">
        <v>340.52</v>
      </c>
      <c r="E85" s="146">
        <v>242.91</v>
      </c>
      <c r="F85" s="146">
        <v>188.81</v>
      </c>
      <c r="G85" s="146">
        <v>133.54</v>
      </c>
      <c r="H85" s="148">
        <v>56.04</v>
      </c>
    </row>
    <row r="86" spans="1:8" ht="15" customHeight="1">
      <c r="A86" s="145" t="s">
        <v>1005</v>
      </c>
      <c r="B86" s="147"/>
      <c r="C86" s="146">
        <v>181.39</v>
      </c>
      <c r="D86" s="146">
        <v>138.76</v>
      </c>
      <c r="E86" s="146">
        <v>105.66</v>
      </c>
      <c r="F86" s="148">
        <v>63.73</v>
      </c>
      <c r="G86" s="148">
        <v>41.72</v>
      </c>
      <c r="H86" s="148">
        <v>27.87</v>
      </c>
    </row>
    <row r="87" spans="1:8" ht="15" customHeight="1">
      <c r="A87" s="152" t="s">
        <v>1006</v>
      </c>
      <c r="B87" s="146">
        <v>743.18</v>
      </c>
      <c r="C87" s="146">
        <v>451.06</v>
      </c>
      <c r="D87" s="146">
        <v>412.83</v>
      </c>
      <c r="E87" s="146">
        <v>188.92</v>
      </c>
      <c r="F87" s="146">
        <v>115.53</v>
      </c>
      <c r="G87" s="148">
        <v>9.18</v>
      </c>
      <c r="H87" s="148">
        <v>19.36</v>
      </c>
    </row>
    <row r="88" spans="1:8" ht="15" customHeight="1">
      <c r="A88" s="145" t="s">
        <v>1007</v>
      </c>
      <c r="B88" s="147"/>
      <c r="C88" s="148">
        <v>57.85</v>
      </c>
      <c r="D88" s="148">
        <v>54.09</v>
      </c>
      <c r="E88" s="148">
        <v>49.97</v>
      </c>
      <c r="F88" s="148">
        <v>21.66</v>
      </c>
      <c r="G88" s="148">
        <v>9.18</v>
      </c>
      <c r="H88" s="148">
        <v>19.36</v>
      </c>
    </row>
    <row r="89" spans="1:8" ht="15" customHeight="1">
      <c r="A89" s="145" t="s">
        <v>1008</v>
      </c>
      <c r="B89" s="147"/>
      <c r="C89" s="146">
        <v>393.21</v>
      </c>
      <c r="D89" s="146">
        <v>358.74</v>
      </c>
      <c r="E89" s="146">
        <v>138.94999999999999</v>
      </c>
      <c r="F89" s="148">
        <v>93.87</v>
      </c>
      <c r="G89" s="147"/>
      <c r="H89" s="147"/>
    </row>
    <row r="90" spans="1:8" ht="15" customHeight="1">
      <c r="A90" s="152" t="s">
        <v>1009</v>
      </c>
      <c r="B90" s="148">
        <v>89.39</v>
      </c>
      <c r="C90" s="148">
        <v>69.97</v>
      </c>
      <c r="D90" s="148">
        <v>81.62</v>
      </c>
      <c r="E90" s="148">
        <v>92.52</v>
      </c>
      <c r="F90" s="146">
        <v>106.97</v>
      </c>
      <c r="G90" s="146">
        <v>115.11</v>
      </c>
      <c r="H90" s="146">
        <v>138.9</v>
      </c>
    </row>
    <row r="91" spans="1:8" ht="15" customHeight="1">
      <c r="A91" s="145" t="s">
        <v>1010</v>
      </c>
      <c r="B91" s="148">
        <v>89.39</v>
      </c>
      <c r="C91" s="148">
        <v>69.97</v>
      </c>
      <c r="D91" s="148">
        <v>81.62</v>
      </c>
      <c r="E91" s="148">
        <v>92.52</v>
      </c>
      <c r="F91" s="146">
        <v>106.97</v>
      </c>
      <c r="G91" s="146">
        <v>115.11</v>
      </c>
      <c r="H91" s="146">
        <v>138.9</v>
      </c>
    </row>
    <row r="92" spans="1:8" ht="15" customHeight="1">
      <c r="A92" s="145" t="s">
        <v>1011</v>
      </c>
      <c r="B92" s="147"/>
      <c r="C92" s="148">
        <v>21.86</v>
      </c>
      <c r="D92" s="148">
        <v>14.23</v>
      </c>
      <c r="E92" s="148">
        <v>11.01</v>
      </c>
      <c r="F92" s="148">
        <v>3.92</v>
      </c>
      <c r="G92" s="148">
        <v>3.49</v>
      </c>
      <c r="H92" s="148">
        <v>5.72</v>
      </c>
    </row>
    <row r="93" spans="1:8" ht="15" customHeight="1">
      <c r="A93" s="145" t="s">
        <v>1012</v>
      </c>
      <c r="B93" s="147"/>
      <c r="C93" s="148">
        <v>48.11</v>
      </c>
      <c r="D93" s="148">
        <v>54.41</v>
      </c>
      <c r="E93" s="148">
        <v>68.53</v>
      </c>
      <c r="F93" s="148">
        <v>90.08</v>
      </c>
      <c r="G93" s="146">
        <v>111.62</v>
      </c>
      <c r="H93" s="146">
        <v>133.16999999999999</v>
      </c>
    </row>
    <row r="94" spans="1:8" ht="15" customHeight="1">
      <c r="A94" s="145" t="s">
        <v>1013</v>
      </c>
      <c r="B94" s="148">
        <v>89.39</v>
      </c>
      <c r="C94" s="147">
        <v>0</v>
      </c>
      <c r="D94" s="148">
        <v>12.98</v>
      </c>
      <c r="E94" s="148">
        <v>12.98</v>
      </c>
      <c r="F94" s="148">
        <v>12.98</v>
      </c>
      <c r="G94" s="147">
        <v>0</v>
      </c>
      <c r="H94" s="147"/>
    </row>
    <row r="95" spans="1:8" ht="15" customHeight="1">
      <c r="A95" s="145" t="s">
        <v>1014</v>
      </c>
      <c r="B95" s="147"/>
      <c r="C95" s="146">
        <v>330.19</v>
      </c>
      <c r="D95" s="146">
        <v>327.55</v>
      </c>
      <c r="E95" s="146">
        <v>318.93</v>
      </c>
      <c r="F95" s="146">
        <v>309.31</v>
      </c>
      <c r="G95" s="146">
        <v>294.62</v>
      </c>
      <c r="H95" s="146">
        <v>294.62</v>
      </c>
    </row>
    <row r="96" spans="1:8" ht="15" customHeight="1">
      <c r="A96" s="145" t="s">
        <v>1015</v>
      </c>
      <c r="B96" s="147"/>
      <c r="C96" s="146">
        <v>330.19</v>
      </c>
      <c r="D96" s="146">
        <v>327.55</v>
      </c>
      <c r="E96" s="146">
        <v>318.93</v>
      </c>
      <c r="F96" s="146">
        <v>309.31</v>
      </c>
      <c r="G96" s="146">
        <v>294.62</v>
      </c>
      <c r="H96" s="146">
        <v>294.62</v>
      </c>
    </row>
    <row r="97" spans="1:8" ht="15" customHeight="1">
      <c r="A97" s="145" t="s">
        <v>1016</v>
      </c>
      <c r="B97" s="147"/>
      <c r="C97" s="148">
        <v>74.97</v>
      </c>
      <c r="D97" s="148">
        <v>59.35</v>
      </c>
      <c r="E97" s="148">
        <v>50.72</v>
      </c>
      <c r="F97" s="148">
        <v>41.11</v>
      </c>
      <c r="G97" s="148">
        <v>39.39</v>
      </c>
      <c r="H97" s="148">
        <v>39.39</v>
      </c>
    </row>
    <row r="98" spans="1:8" ht="15" customHeight="1">
      <c r="A98" s="145" t="s">
        <v>1017</v>
      </c>
      <c r="B98" s="147"/>
      <c r="C98" s="146">
        <v>255.23</v>
      </c>
      <c r="D98" s="146">
        <v>255.23</v>
      </c>
      <c r="E98" s="146">
        <v>255.23</v>
      </c>
      <c r="F98" s="146">
        <v>255.23</v>
      </c>
      <c r="G98" s="146">
        <v>255.23</v>
      </c>
      <c r="H98" s="146">
        <v>255.23</v>
      </c>
    </row>
    <row r="99" spans="1:8" ht="15" customHeight="1">
      <c r="A99" s="145" t="s">
        <v>1018</v>
      </c>
      <c r="B99" s="147"/>
      <c r="C99" s="147">
        <v>0</v>
      </c>
      <c r="D99" s="148">
        <v>12.98</v>
      </c>
      <c r="E99" s="148">
        <v>12.98</v>
      </c>
      <c r="F99" s="148">
        <v>12.98</v>
      </c>
      <c r="G99" s="147">
        <v>0</v>
      </c>
      <c r="H99" s="147"/>
    </row>
    <row r="100" spans="1:8" ht="15" customHeight="1">
      <c r="A100" s="145" t="s">
        <v>1019</v>
      </c>
      <c r="B100" s="147"/>
      <c r="C100" s="146">
        <v>260.23</v>
      </c>
      <c r="D100" s="146">
        <v>245.93</v>
      </c>
      <c r="E100" s="146">
        <v>226.41</v>
      </c>
      <c r="F100" s="146">
        <v>202.34</v>
      </c>
      <c r="G100" s="146">
        <v>179.5</v>
      </c>
      <c r="H100" s="146">
        <v>155.72</v>
      </c>
    </row>
    <row r="101" spans="1:8" ht="15" customHeight="1">
      <c r="A101" s="145" t="s">
        <v>1020</v>
      </c>
      <c r="B101" s="147"/>
      <c r="C101" s="146">
        <v>260.23</v>
      </c>
      <c r="D101" s="146">
        <v>245.93</v>
      </c>
      <c r="E101" s="146">
        <v>226.41</v>
      </c>
      <c r="F101" s="146">
        <v>202.34</v>
      </c>
      <c r="G101" s="146">
        <v>179.5</v>
      </c>
      <c r="H101" s="146">
        <v>155.72</v>
      </c>
    </row>
    <row r="102" spans="1:8" ht="15" customHeight="1">
      <c r="A102" s="145" t="s">
        <v>1021</v>
      </c>
      <c r="B102" s="147"/>
      <c r="C102" s="148">
        <v>53.11</v>
      </c>
      <c r="D102" s="148">
        <v>45.12</v>
      </c>
      <c r="E102" s="148">
        <v>39.71</v>
      </c>
      <c r="F102" s="148">
        <v>37.19</v>
      </c>
      <c r="G102" s="148">
        <v>35.9</v>
      </c>
      <c r="H102" s="148">
        <v>33.67</v>
      </c>
    </row>
    <row r="103" spans="1:8" ht="15" customHeight="1">
      <c r="A103" s="145" t="s">
        <v>1022</v>
      </c>
      <c r="B103" s="147"/>
      <c r="C103" s="146">
        <v>207.12</v>
      </c>
      <c r="D103" s="146">
        <v>200.82</v>
      </c>
      <c r="E103" s="146">
        <v>186.7</v>
      </c>
      <c r="F103" s="146">
        <v>165.15</v>
      </c>
      <c r="G103" s="146">
        <v>143.6</v>
      </c>
      <c r="H103" s="146">
        <v>122.05</v>
      </c>
    </row>
    <row r="104" spans="1:8" ht="15" customHeight="1">
      <c r="A104" s="228" t="s">
        <v>671</v>
      </c>
      <c r="B104" s="229">
        <v>23781.03</v>
      </c>
      <c r="C104" s="229">
        <v>21144.2</v>
      </c>
      <c r="D104" s="229">
        <v>20341.12</v>
      </c>
      <c r="E104" s="229">
        <v>18467.77</v>
      </c>
      <c r="F104" s="229">
        <v>11695.04</v>
      </c>
      <c r="G104" s="229">
        <v>10896.47</v>
      </c>
      <c r="H104" s="229">
        <v>10607.5</v>
      </c>
    </row>
    <row r="105" spans="1:8" ht="15" customHeight="1">
      <c r="A105" s="226" t="s">
        <v>651</v>
      </c>
      <c r="B105" s="227"/>
      <c r="C105" s="227"/>
      <c r="D105" s="227"/>
      <c r="E105" s="227"/>
      <c r="F105" s="227"/>
      <c r="G105" s="227"/>
      <c r="H105" s="227"/>
    </row>
    <row r="106" spans="1:8" ht="15" customHeight="1">
      <c r="A106" s="228" t="s">
        <v>651</v>
      </c>
      <c r="B106" s="229">
        <v>49715.34</v>
      </c>
      <c r="C106" s="229">
        <v>46389.56</v>
      </c>
      <c r="D106" s="229">
        <v>40949.83</v>
      </c>
      <c r="E106" s="229">
        <v>37190.879999999997</v>
      </c>
      <c r="F106" s="229">
        <v>27811.919999999998</v>
      </c>
      <c r="G106" s="229">
        <v>26221.25</v>
      </c>
      <c r="H106" s="229">
        <v>24828.01</v>
      </c>
    </row>
    <row r="107" spans="1:8" ht="15" customHeight="1">
      <c r="A107" s="226" t="s">
        <v>1023</v>
      </c>
      <c r="B107" s="227"/>
      <c r="C107" s="227"/>
      <c r="D107" s="227"/>
      <c r="E107" s="227"/>
      <c r="F107" s="227"/>
      <c r="G107" s="227"/>
      <c r="H107" s="227"/>
    </row>
    <row r="108" spans="1:8" ht="15" customHeight="1">
      <c r="A108" s="152" t="s">
        <v>1024</v>
      </c>
      <c r="B108" s="146">
        <v>3548.35</v>
      </c>
      <c r="C108" s="146">
        <v>3535.58</v>
      </c>
      <c r="D108" s="146">
        <v>2795.24</v>
      </c>
      <c r="E108" s="146">
        <v>3043.47</v>
      </c>
      <c r="F108" s="146">
        <v>3122.22</v>
      </c>
      <c r="G108" s="146">
        <v>2697.04</v>
      </c>
      <c r="H108" s="146">
        <v>2705.69</v>
      </c>
    </row>
    <row r="109" spans="1:8" ht="15" customHeight="1">
      <c r="A109" s="145" t="s">
        <v>1025</v>
      </c>
      <c r="B109" s="146">
        <v>3256.97</v>
      </c>
      <c r="C109" s="146">
        <v>3125.31</v>
      </c>
      <c r="D109" s="146">
        <v>2480.21</v>
      </c>
      <c r="E109" s="146">
        <v>2748.91</v>
      </c>
      <c r="F109" s="146">
        <v>3042.62</v>
      </c>
      <c r="G109" s="146">
        <v>2619.08</v>
      </c>
      <c r="H109" s="146">
        <v>2642.38</v>
      </c>
    </row>
    <row r="110" spans="1:8" ht="15" customHeight="1">
      <c r="A110" s="145" t="s">
        <v>1026</v>
      </c>
      <c r="B110" s="146">
        <v>291.38</v>
      </c>
      <c r="C110" s="146">
        <v>410.27</v>
      </c>
      <c r="D110" s="146">
        <v>315.02999999999997</v>
      </c>
      <c r="E110" s="146">
        <v>294.56</v>
      </c>
      <c r="F110" s="148">
        <v>79.599999999999994</v>
      </c>
      <c r="G110" s="148">
        <v>77.97</v>
      </c>
      <c r="H110" s="148">
        <v>63.31</v>
      </c>
    </row>
    <row r="111" spans="1:8" ht="15" customHeight="1">
      <c r="A111" s="152" t="s">
        <v>1027</v>
      </c>
      <c r="B111" s="146">
        <v>6562.33</v>
      </c>
      <c r="C111" s="146">
        <v>8604.0499999999993</v>
      </c>
      <c r="D111" s="146">
        <v>6793.92</v>
      </c>
      <c r="E111" s="146">
        <v>4215.99</v>
      </c>
      <c r="F111" s="146">
        <v>1890.99</v>
      </c>
      <c r="G111" s="146">
        <v>2772.24</v>
      </c>
      <c r="H111" s="146">
        <v>4037.72</v>
      </c>
    </row>
    <row r="112" spans="1:8" ht="15" customHeight="1">
      <c r="A112" s="145" t="s">
        <v>1028</v>
      </c>
      <c r="B112" s="146">
        <v>6136.18</v>
      </c>
      <c r="C112" s="146">
        <v>6928.11</v>
      </c>
      <c r="D112" s="146">
        <v>5236.41</v>
      </c>
      <c r="E112" s="146">
        <v>3677.37</v>
      </c>
      <c r="F112" s="146">
        <v>1847.57</v>
      </c>
      <c r="G112" s="146">
        <v>2718.24</v>
      </c>
      <c r="H112" s="146">
        <v>3973.7</v>
      </c>
    </row>
    <row r="113" spans="1:8" ht="15" customHeight="1">
      <c r="A113" s="145" t="s">
        <v>1029</v>
      </c>
      <c r="B113" s="146">
        <v>426.14</v>
      </c>
      <c r="C113" s="146">
        <v>1675.95</v>
      </c>
      <c r="D113" s="146">
        <v>1557.51</v>
      </c>
      <c r="E113" s="146">
        <v>538.63</v>
      </c>
      <c r="F113" s="148">
        <v>43.42</v>
      </c>
      <c r="G113" s="148">
        <v>54</v>
      </c>
      <c r="H113" s="148">
        <v>64.02</v>
      </c>
    </row>
    <row r="114" spans="1:8" ht="15" customHeight="1">
      <c r="A114" s="145" t="s">
        <v>1030</v>
      </c>
      <c r="B114" s="147"/>
      <c r="C114" s="146">
        <v>1357.14</v>
      </c>
      <c r="D114" s="146">
        <v>1357.14</v>
      </c>
      <c r="E114" s="146">
        <v>421.65</v>
      </c>
      <c r="F114" s="148">
        <v>1.25</v>
      </c>
      <c r="G114" s="148">
        <v>12.66</v>
      </c>
      <c r="H114" s="148">
        <v>13.73</v>
      </c>
    </row>
    <row r="115" spans="1:8" ht="15" customHeight="1">
      <c r="A115" s="145" t="s">
        <v>1031</v>
      </c>
      <c r="B115" s="146">
        <v>426.14</v>
      </c>
      <c r="C115" s="146">
        <v>318.81</v>
      </c>
      <c r="D115" s="146">
        <v>200.36</v>
      </c>
      <c r="E115" s="146">
        <v>116.98</v>
      </c>
      <c r="F115" s="148">
        <v>42.17</v>
      </c>
      <c r="G115" s="148">
        <v>41.34</v>
      </c>
      <c r="H115" s="148">
        <v>50.3</v>
      </c>
    </row>
    <row r="116" spans="1:8" ht="15" customHeight="1">
      <c r="A116" s="152" t="s">
        <v>1032</v>
      </c>
      <c r="B116" s="146">
        <v>189.37</v>
      </c>
      <c r="C116" s="146">
        <v>151.49</v>
      </c>
      <c r="D116" s="148">
        <v>0.21</v>
      </c>
      <c r="E116" s="148">
        <v>0.04</v>
      </c>
      <c r="F116" s="147"/>
      <c r="G116" s="147"/>
      <c r="H116" s="147">
        <v>0</v>
      </c>
    </row>
    <row r="117" spans="1:8" ht="15" customHeight="1">
      <c r="A117" s="152" t="s">
        <v>1033</v>
      </c>
      <c r="B117" s="147"/>
      <c r="C117" s="148">
        <v>11.88</v>
      </c>
      <c r="D117" s="148">
        <v>11.84</v>
      </c>
      <c r="E117" s="148">
        <v>13.53</v>
      </c>
      <c r="F117" s="148">
        <v>14.42</v>
      </c>
      <c r="G117" s="148">
        <v>15.25</v>
      </c>
      <c r="H117" s="148">
        <v>15.25</v>
      </c>
    </row>
    <row r="118" spans="1:8" ht="15" customHeight="1">
      <c r="A118" s="152" t="s">
        <v>1034</v>
      </c>
      <c r="B118" s="146">
        <v>3199.17</v>
      </c>
      <c r="C118" s="146">
        <v>3140.97</v>
      </c>
      <c r="D118" s="146">
        <v>2518.9899999999998</v>
      </c>
      <c r="E118" s="146">
        <v>3738.82</v>
      </c>
      <c r="F118" s="146">
        <v>1509.96</v>
      </c>
      <c r="G118" s="146">
        <v>1783.53</v>
      </c>
      <c r="H118" s="146">
        <v>1675.8</v>
      </c>
    </row>
    <row r="119" spans="1:8" ht="15" customHeight="1">
      <c r="A119" s="145" t="s">
        <v>1035</v>
      </c>
      <c r="B119" s="147"/>
      <c r="C119" s="146">
        <v>578.71</v>
      </c>
      <c r="D119" s="146">
        <v>531.84</v>
      </c>
      <c r="E119" s="146">
        <v>311.2</v>
      </c>
      <c r="F119" s="146">
        <v>270.52</v>
      </c>
      <c r="G119" s="146">
        <v>258.58</v>
      </c>
      <c r="H119" s="146">
        <v>215.44</v>
      </c>
    </row>
    <row r="120" spans="1:8" ht="15" customHeight="1">
      <c r="A120" s="145" t="s">
        <v>1036</v>
      </c>
      <c r="B120" s="147"/>
      <c r="C120" s="146">
        <v>322.18</v>
      </c>
      <c r="D120" s="146">
        <v>326.87</v>
      </c>
      <c r="E120" s="146">
        <v>853.32</v>
      </c>
      <c r="F120" s="146">
        <v>679.91</v>
      </c>
      <c r="G120" s="146">
        <v>807.25</v>
      </c>
      <c r="H120" s="146">
        <v>564.29</v>
      </c>
    </row>
    <row r="121" spans="1:8" ht="15" customHeight="1">
      <c r="A121" s="145" t="s">
        <v>1037</v>
      </c>
      <c r="B121" s="147"/>
      <c r="C121" s="147"/>
      <c r="D121" s="147"/>
      <c r="E121" s="147"/>
      <c r="F121" s="148">
        <v>56.6</v>
      </c>
      <c r="G121" s="148">
        <v>68.099999999999994</v>
      </c>
      <c r="H121" s="146">
        <v>527.76</v>
      </c>
    </row>
    <row r="122" spans="1:8" ht="15" customHeight="1">
      <c r="A122" s="145" t="s">
        <v>1038</v>
      </c>
      <c r="B122" s="146">
        <v>3199.17</v>
      </c>
      <c r="C122" s="146">
        <v>2240.09</v>
      </c>
      <c r="D122" s="146">
        <v>1660.27</v>
      </c>
      <c r="E122" s="146">
        <v>2574.31</v>
      </c>
      <c r="F122" s="146">
        <v>502.94</v>
      </c>
      <c r="G122" s="146">
        <v>649.59</v>
      </c>
      <c r="H122" s="146">
        <v>368.31</v>
      </c>
    </row>
    <row r="123" spans="1:8" ht="15" customHeight="1">
      <c r="A123" s="228" t="s">
        <v>1039</v>
      </c>
      <c r="B123" s="229">
        <v>13499.21</v>
      </c>
      <c r="C123" s="229">
        <v>15443.97</v>
      </c>
      <c r="D123" s="229">
        <v>12120.19</v>
      </c>
      <c r="E123" s="229">
        <v>11011.85</v>
      </c>
      <c r="F123" s="230">
        <v>6537.6</v>
      </c>
      <c r="G123" s="230">
        <v>7268.06</v>
      </c>
      <c r="H123" s="230">
        <v>8434.4599999999991</v>
      </c>
    </row>
    <row r="124" spans="1:8" ht="15" customHeight="1">
      <c r="A124" s="226" t="s">
        <v>1040</v>
      </c>
      <c r="B124" s="227"/>
      <c r="C124" s="227"/>
      <c r="D124" s="227"/>
      <c r="E124" s="227"/>
      <c r="F124" s="227"/>
      <c r="G124" s="227"/>
      <c r="H124" s="227"/>
    </row>
    <row r="125" spans="1:8" ht="15" customHeight="1">
      <c r="A125" s="152" t="s">
        <v>1041</v>
      </c>
      <c r="B125" s="146">
        <v>1425.84</v>
      </c>
      <c r="C125" s="146">
        <v>2421.64</v>
      </c>
      <c r="D125" s="146">
        <v>3512.27</v>
      </c>
      <c r="E125" s="146">
        <v>3320.37</v>
      </c>
      <c r="F125" s="146">
        <v>124.73</v>
      </c>
      <c r="G125" s="146">
        <v>109.78</v>
      </c>
      <c r="H125" s="148">
        <v>51.54</v>
      </c>
    </row>
    <row r="126" spans="1:8" ht="15" customHeight="1">
      <c r="A126" s="145" t="s">
        <v>1042</v>
      </c>
      <c r="B126" s="146">
        <v>185.71</v>
      </c>
      <c r="C126" s="146">
        <v>1542.86</v>
      </c>
      <c r="D126" s="146">
        <v>2900</v>
      </c>
      <c r="E126" s="146">
        <v>2868.35</v>
      </c>
      <c r="F126" s="148">
        <v>50.22</v>
      </c>
      <c r="G126" s="148">
        <v>2.69</v>
      </c>
      <c r="H126" s="148">
        <v>15.33</v>
      </c>
    </row>
    <row r="127" spans="1:8" ht="15" customHeight="1">
      <c r="A127" s="145" t="s">
        <v>1043</v>
      </c>
      <c r="B127" s="146">
        <v>185.71</v>
      </c>
      <c r="C127" s="146">
        <v>1542.86</v>
      </c>
      <c r="D127" s="146">
        <v>2900</v>
      </c>
      <c r="E127" s="146">
        <v>2868.35</v>
      </c>
      <c r="F127" s="148">
        <v>50.22</v>
      </c>
      <c r="G127" s="148">
        <v>2.69</v>
      </c>
      <c r="H127" s="148">
        <v>15.33</v>
      </c>
    </row>
    <row r="128" spans="1:8" ht="15" customHeight="1">
      <c r="A128" s="145" t="s">
        <v>1044</v>
      </c>
      <c r="B128" s="146">
        <v>1240.1199999999999</v>
      </c>
      <c r="C128" s="146">
        <v>878.78</v>
      </c>
      <c r="D128" s="146">
        <v>612.27</v>
      </c>
      <c r="E128" s="146">
        <v>452.02</v>
      </c>
      <c r="F128" s="148">
        <v>74.510000000000005</v>
      </c>
      <c r="G128" s="146">
        <v>107.09</v>
      </c>
      <c r="H128" s="148">
        <v>36.21</v>
      </c>
    </row>
    <row r="129" spans="1:8" ht="15" customHeight="1">
      <c r="A129" s="152" t="s">
        <v>1045</v>
      </c>
      <c r="B129" s="146">
        <v>1125.3699999999999</v>
      </c>
      <c r="C129" s="146">
        <v>985.06</v>
      </c>
      <c r="D129" s="146">
        <v>919.36</v>
      </c>
      <c r="E129" s="146">
        <v>777.47</v>
      </c>
      <c r="F129" s="146">
        <v>769.04</v>
      </c>
      <c r="G129" s="146">
        <v>802.48</v>
      </c>
      <c r="H129" s="146">
        <v>784.66</v>
      </c>
    </row>
    <row r="130" spans="1:8" ht="15" customHeight="1">
      <c r="A130" s="145" t="s">
        <v>1046</v>
      </c>
      <c r="B130" s="146">
        <v>1125.3699999999999</v>
      </c>
      <c r="C130" s="146">
        <v>985.06</v>
      </c>
      <c r="D130" s="146">
        <v>919.36</v>
      </c>
      <c r="E130" s="146">
        <v>777.47</v>
      </c>
      <c r="F130" s="146">
        <v>769.04</v>
      </c>
      <c r="G130" s="146">
        <v>802.48</v>
      </c>
      <c r="H130" s="146">
        <v>784.66</v>
      </c>
    </row>
    <row r="131" spans="1:8" ht="15" customHeight="1">
      <c r="A131" s="152" t="s">
        <v>1047</v>
      </c>
      <c r="B131" s="146">
        <v>507.6</v>
      </c>
      <c r="C131" s="148">
        <v>1.79</v>
      </c>
      <c r="D131" s="148">
        <v>1.83</v>
      </c>
      <c r="E131" s="148">
        <v>2.23</v>
      </c>
      <c r="F131" s="146">
        <v>111.99</v>
      </c>
      <c r="G131" s="146">
        <v>111.78</v>
      </c>
      <c r="H131" s="146">
        <v>127.98</v>
      </c>
    </row>
    <row r="132" spans="1:8" ht="15" customHeight="1">
      <c r="A132" s="145" t="s">
        <v>1048</v>
      </c>
      <c r="B132" s="147"/>
      <c r="C132" s="147"/>
      <c r="D132" s="147"/>
      <c r="E132" s="147"/>
      <c r="F132" s="146">
        <v>111.1</v>
      </c>
      <c r="G132" s="146">
        <v>102.87</v>
      </c>
      <c r="H132" s="146">
        <v>111.04</v>
      </c>
    </row>
    <row r="133" spans="1:8" ht="15" customHeight="1">
      <c r="A133" s="145" t="s">
        <v>1049</v>
      </c>
      <c r="B133" s="146">
        <v>507.6</v>
      </c>
      <c r="C133" s="148">
        <v>1.79</v>
      </c>
      <c r="D133" s="148">
        <v>1.83</v>
      </c>
      <c r="E133" s="148">
        <v>2.23</v>
      </c>
      <c r="F133" s="148">
        <v>0.89</v>
      </c>
      <c r="G133" s="148">
        <v>8.9</v>
      </c>
      <c r="H133" s="148">
        <v>16.95</v>
      </c>
    </row>
    <row r="134" spans="1:8" ht="15" customHeight="1">
      <c r="A134" s="152" t="s">
        <v>1050</v>
      </c>
      <c r="B134" s="146">
        <v>3058.81</v>
      </c>
      <c r="C134" s="146">
        <v>3408.48</v>
      </c>
      <c r="D134" s="146">
        <v>4433.46</v>
      </c>
      <c r="E134" s="146">
        <v>4100.07</v>
      </c>
      <c r="F134" s="146">
        <v>1005.75</v>
      </c>
      <c r="G134" s="146">
        <v>1024.03</v>
      </c>
      <c r="H134" s="146">
        <v>964.18</v>
      </c>
    </row>
    <row r="135" spans="1:8" ht="15" customHeight="1">
      <c r="A135" s="226" t="s">
        <v>1051</v>
      </c>
      <c r="B135" s="227"/>
      <c r="C135" s="227"/>
      <c r="D135" s="227"/>
      <c r="E135" s="227"/>
      <c r="F135" s="227"/>
      <c r="G135" s="227"/>
      <c r="H135" s="227"/>
    </row>
    <row r="136" spans="1:8" ht="15" customHeight="1">
      <c r="A136" s="228" t="s">
        <v>1051</v>
      </c>
      <c r="B136" s="229">
        <v>16558.009999999998</v>
      </c>
      <c r="C136" s="229">
        <v>18852.45</v>
      </c>
      <c r="D136" s="229">
        <v>16553.650000000001</v>
      </c>
      <c r="E136" s="229">
        <v>15111.92</v>
      </c>
      <c r="F136" s="230">
        <v>7543.35</v>
      </c>
      <c r="G136" s="230">
        <v>8292.09</v>
      </c>
      <c r="H136" s="230">
        <v>9398.64</v>
      </c>
    </row>
    <row r="137" spans="1:8" ht="15" customHeight="1">
      <c r="A137" s="226" t="s">
        <v>1052</v>
      </c>
      <c r="B137" s="227"/>
      <c r="C137" s="227"/>
      <c r="D137" s="227"/>
      <c r="E137" s="227"/>
      <c r="F137" s="227"/>
      <c r="G137" s="227"/>
      <c r="H137" s="227"/>
    </row>
    <row r="138" spans="1:8" ht="15" customHeight="1">
      <c r="A138" s="152" t="s">
        <v>1053</v>
      </c>
      <c r="B138" s="147">
        <v>33157.33</v>
      </c>
      <c r="C138" s="147">
        <v>27537.11</v>
      </c>
      <c r="D138" s="147">
        <v>24396.18</v>
      </c>
      <c r="E138" s="147">
        <v>22078.95</v>
      </c>
      <c r="F138" s="147">
        <v>20268.57</v>
      </c>
      <c r="G138" s="147">
        <v>17929.16</v>
      </c>
      <c r="H138" s="147">
        <v>15429.37</v>
      </c>
    </row>
    <row r="139" spans="1:8" ht="15" customHeight="1">
      <c r="A139" s="145" t="s">
        <v>1054</v>
      </c>
      <c r="B139" s="147">
        <v>33157.33</v>
      </c>
      <c r="C139" s="147">
        <v>27537.11</v>
      </c>
      <c r="D139" s="147">
        <v>24396.18</v>
      </c>
      <c r="E139" s="147">
        <v>22078.95</v>
      </c>
      <c r="F139" s="147">
        <v>20268.57</v>
      </c>
      <c r="G139" s="147">
        <v>17929.16</v>
      </c>
      <c r="H139" s="147">
        <v>15429.37</v>
      </c>
    </row>
    <row r="140" spans="1:8" ht="15" customHeight="1">
      <c r="A140" s="145" t="s">
        <v>1055</v>
      </c>
      <c r="B140" s="146">
        <v>267.8</v>
      </c>
      <c r="C140" s="146">
        <v>4277.93</v>
      </c>
      <c r="D140" s="146">
        <v>4154.57</v>
      </c>
      <c r="E140" s="146">
        <v>4093.08</v>
      </c>
      <c r="F140" s="146">
        <v>4093.08</v>
      </c>
      <c r="G140" s="146">
        <v>4079.55</v>
      </c>
      <c r="H140" s="146">
        <v>4075.23</v>
      </c>
    </row>
    <row r="141" spans="1:8" ht="15" customHeight="1">
      <c r="A141" s="145" t="s">
        <v>1056</v>
      </c>
      <c r="B141" s="146">
        <v>267.8</v>
      </c>
      <c r="C141" s="146">
        <v>267.62</v>
      </c>
      <c r="D141" s="146">
        <v>267.43</v>
      </c>
      <c r="E141" s="146">
        <v>267.35000000000002</v>
      </c>
      <c r="F141" s="146">
        <v>267.35000000000002</v>
      </c>
      <c r="G141" s="146">
        <v>267.14</v>
      </c>
      <c r="H141" s="146">
        <v>267.07</v>
      </c>
    </row>
    <row r="142" spans="1:8" ht="15" customHeight="1">
      <c r="A142" s="145" t="s">
        <v>1057</v>
      </c>
      <c r="B142" s="147"/>
      <c r="C142" s="146">
        <v>4010.32</v>
      </c>
      <c r="D142" s="146">
        <v>3887.14</v>
      </c>
      <c r="E142" s="146">
        <v>3825.74</v>
      </c>
      <c r="F142" s="146">
        <v>3825.74</v>
      </c>
      <c r="G142" s="146">
        <v>3812.41</v>
      </c>
      <c r="H142" s="146">
        <v>3808.16</v>
      </c>
    </row>
    <row r="143" spans="1:8" ht="15" customHeight="1">
      <c r="A143" s="145" t="s">
        <v>1058</v>
      </c>
      <c r="B143" s="147">
        <v>32889.53</v>
      </c>
      <c r="C143" s="147">
        <v>23259.18</v>
      </c>
      <c r="D143" s="147">
        <v>20241.62</v>
      </c>
      <c r="E143" s="147">
        <v>17985.87</v>
      </c>
      <c r="F143" s="147">
        <v>16175.48</v>
      </c>
      <c r="G143" s="147">
        <v>13849.61</v>
      </c>
      <c r="H143" s="147">
        <v>11354.14</v>
      </c>
    </row>
    <row r="144" spans="1:8" ht="15" customHeight="1">
      <c r="A144" s="145" t="s">
        <v>1059</v>
      </c>
      <c r="B144" s="147">
        <v>32889.53</v>
      </c>
      <c r="C144" s="147">
        <v>19189.66</v>
      </c>
      <c r="D144" s="147">
        <v>16174.33</v>
      </c>
      <c r="E144" s="147">
        <v>13944.93</v>
      </c>
      <c r="F144" s="147">
        <v>12162.09</v>
      </c>
      <c r="G144" s="146">
        <v>9847.58</v>
      </c>
      <c r="H144" s="146">
        <v>7351.64</v>
      </c>
    </row>
    <row r="145" spans="1:8" ht="15" customHeight="1">
      <c r="A145" s="145" t="s">
        <v>1060</v>
      </c>
      <c r="B145" s="147"/>
      <c r="C145" s="146">
        <v>4069.52</v>
      </c>
      <c r="D145" s="146">
        <v>4067.29</v>
      </c>
      <c r="E145" s="146">
        <v>4040.94</v>
      </c>
      <c r="F145" s="146">
        <v>4013.4</v>
      </c>
      <c r="G145" s="146">
        <v>4002.03</v>
      </c>
      <c r="H145" s="146">
        <v>4002.5</v>
      </c>
    </row>
    <row r="146" spans="1:8" ht="15" customHeight="1">
      <c r="A146" s="145" t="s">
        <v>1061</v>
      </c>
      <c r="B146" s="147">
        <v>33157.33</v>
      </c>
      <c r="C146" s="147">
        <v>27537.11</v>
      </c>
      <c r="D146" s="147">
        <v>24396.18</v>
      </c>
      <c r="E146" s="147">
        <v>22078.95</v>
      </c>
      <c r="F146" s="147">
        <v>20268.57</v>
      </c>
      <c r="G146" s="147">
        <v>17929.16</v>
      </c>
      <c r="H146" s="147">
        <v>15429.37</v>
      </c>
    </row>
    <row r="147" spans="1:8" ht="15" customHeight="1">
      <c r="A147" s="226" t="s">
        <v>1062</v>
      </c>
      <c r="B147" s="227"/>
      <c r="C147" s="227"/>
      <c r="D147" s="227"/>
      <c r="E147" s="227"/>
      <c r="F147" s="227"/>
      <c r="G147" s="227"/>
      <c r="H147" s="227"/>
    </row>
    <row r="148" spans="1:8" ht="15" customHeight="1">
      <c r="A148" s="228" t="s">
        <v>1063</v>
      </c>
      <c r="B148" s="229">
        <v>33157.33</v>
      </c>
      <c r="C148" s="229">
        <v>27537.11</v>
      </c>
      <c r="D148" s="229">
        <v>24396.18</v>
      </c>
      <c r="E148" s="229">
        <v>22078.95</v>
      </c>
      <c r="F148" s="229">
        <v>20268.57</v>
      </c>
      <c r="G148" s="229">
        <v>17929.16</v>
      </c>
      <c r="H148" s="229">
        <v>15429.37</v>
      </c>
    </row>
    <row r="149" spans="1:8" ht="15" customHeight="1">
      <c r="A149" s="226" t="s">
        <v>1064</v>
      </c>
      <c r="B149" s="227"/>
      <c r="C149" s="227"/>
      <c r="D149" s="227"/>
      <c r="E149" s="227"/>
      <c r="F149" s="227"/>
      <c r="G149" s="227"/>
      <c r="H149" s="227"/>
    </row>
    <row r="150" spans="1:8" ht="15" customHeight="1">
      <c r="A150" s="228" t="s">
        <v>1065</v>
      </c>
      <c r="B150" s="229">
        <v>49715.34</v>
      </c>
      <c r="C150" s="229">
        <v>46389.56</v>
      </c>
      <c r="D150" s="229">
        <v>40949.83</v>
      </c>
      <c r="E150" s="229">
        <v>37190.879999999997</v>
      </c>
      <c r="F150" s="229">
        <v>27811.919999999998</v>
      </c>
      <c r="G150" s="229">
        <v>26221.25</v>
      </c>
      <c r="H150" s="229">
        <v>24828.01</v>
      </c>
    </row>
    <row r="151" spans="1:8" ht="15" customHeight="1">
      <c r="A151" s="226" t="s">
        <v>1066</v>
      </c>
      <c r="B151" s="227"/>
      <c r="C151" s="227"/>
      <c r="D151" s="227"/>
      <c r="E151" s="227"/>
      <c r="F151" s="227"/>
      <c r="G151" s="227"/>
      <c r="H151" s="227"/>
    </row>
    <row r="152" spans="1:8" ht="15" customHeight="1">
      <c r="A152" s="152" t="s">
        <v>1067</v>
      </c>
      <c r="B152" s="146">
        <v>133.9</v>
      </c>
      <c r="C152" s="146">
        <v>133.81</v>
      </c>
      <c r="D152" s="146">
        <v>133.72</v>
      </c>
      <c r="E152" s="146">
        <v>133.66999999999999</v>
      </c>
      <c r="F152" s="146">
        <v>133.66999999999999</v>
      </c>
      <c r="G152" s="146">
        <v>133.57</v>
      </c>
      <c r="H152" s="146">
        <v>133.53</v>
      </c>
    </row>
    <row r="153" spans="1:8" ht="15" customHeight="1">
      <c r="A153" s="145" t="s">
        <v>1068</v>
      </c>
      <c r="B153" s="146">
        <v>133.9</v>
      </c>
      <c r="C153" s="146">
        <v>133.81</v>
      </c>
      <c r="D153" s="146">
        <v>133.72</v>
      </c>
      <c r="E153" s="146">
        <v>133.66999999999999</v>
      </c>
      <c r="F153" s="146">
        <v>133.66999999999999</v>
      </c>
      <c r="G153" s="146">
        <v>133.57</v>
      </c>
      <c r="H153" s="146">
        <v>133.53</v>
      </c>
    </row>
    <row r="154" spans="1:8" ht="15" customHeight="1">
      <c r="A154" s="145" t="s">
        <v>1069</v>
      </c>
      <c r="B154" s="147">
        <v>0</v>
      </c>
      <c r="C154" s="147">
        <v>0</v>
      </c>
      <c r="D154" s="147">
        <v>0</v>
      </c>
      <c r="E154" s="147">
        <v>0</v>
      </c>
      <c r="F154" s="147">
        <v>0</v>
      </c>
      <c r="G154" s="147">
        <v>0</v>
      </c>
      <c r="H154" s="147">
        <v>0</v>
      </c>
    </row>
    <row r="155" spans="1:8" ht="15" customHeight="1">
      <c r="A155" s="152" t="s">
        <v>1070</v>
      </c>
      <c r="B155" s="147"/>
      <c r="C155" s="146">
        <v>170</v>
      </c>
      <c r="D155" s="146">
        <v>170</v>
      </c>
      <c r="E155" s="146">
        <v>170</v>
      </c>
      <c r="F155" s="146">
        <v>170</v>
      </c>
      <c r="G155" s="146">
        <v>170</v>
      </c>
      <c r="H155" s="146">
        <v>170</v>
      </c>
    </row>
    <row r="156" spans="1:8" ht="15" customHeight="1">
      <c r="A156" s="152" t="s">
        <v>1071</v>
      </c>
      <c r="B156" s="146">
        <v>133.9</v>
      </c>
      <c r="C156" s="146">
        <v>133.81</v>
      </c>
      <c r="D156" s="146">
        <v>133.72</v>
      </c>
      <c r="E156" s="146">
        <v>133.66999999999999</v>
      </c>
      <c r="F156" s="146">
        <v>133.66999999999999</v>
      </c>
      <c r="G156" s="146">
        <v>133.57</v>
      </c>
      <c r="H156" s="146">
        <v>133.53</v>
      </c>
    </row>
    <row r="157" spans="1:8" ht="15" customHeight="1">
      <c r="A157" s="145" t="s">
        <v>1072</v>
      </c>
      <c r="B157" s="146">
        <v>133.9</v>
      </c>
      <c r="C157" s="146">
        <v>133.81</v>
      </c>
      <c r="D157" s="146">
        <v>133.72</v>
      </c>
      <c r="E157" s="146">
        <v>133.66999999999999</v>
      </c>
      <c r="F157" s="146">
        <v>133.66999999999999</v>
      </c>
      <c r="G157" s="146">
        <v>133.57</v>
      </c>
      <c r="H157" s="146">
        <v>133.53</v>
      </c>
    </row>
    <row r="158" spans="1:8" ht="15" customHeight="1">
      <c r="A158" s="145" t="s">
        <v>1073</v>
      </c>
      <c r="B158" s="147">
        <v>0</v>
      </c>
      <c r="C158" s="147">
        <v>0</v>
      </c>
      <c r="D158" s="147">
        <v>0</v>
      </c>
      <c r="E158" s="147">
        <v>0</v>
      </c>
      <c r="F158" s="147">
        <v>0</v>
      </c>
      <c r="G158" s="147">
        <v>0</v>
      </c>
      <c r="H158" s="147">
        <v>0</v>
      </c>
    </row>
    <row r="159" spans="1:8" ht="15" customHeight="1">
      <c r="A159" s="226" t="s">
        <v>1074</v>
      </c>
      <c r="B159" s="227"/>
      <c r="C159" s="227"/>
      <c r="D159" s="227"/>
      <c r="E159" s="227"/>
      <c r="F159" s="227"/>
      <c r="G159" s="227"/>
      <c r="H159" s="227"/>
    </row>
    <row r="160" spans="1:8" ht="15" customHeight="1">
      <c r="A160" s="152" t="s">
        <v>1075</v>
      </c>
      <c r="B160" s="148">
        <v>1</v>
      </c>
      <c r="C160" s="148">
        <v>1</v>
      </c>
      <c r="D160" s="148">
        <v>1</v>
      </c>
      <c r="E160" s="148">
        <v>1</v>
      </c>
      <c r="F160" s="148">
        <v>1</v>
      </c>
      <c r="G160" s="148">
        <v>1</v>
      </c>
      <c r="H160" s="148">
        <v>1</v>
      </c>
    </row>
    <row r="161" spans="1:8" ht="15" customHeight="1">
      <c r="A161" s="226" t="s">
        <v>1076</v>
      </c>
      <c r="B161" s="227"/>
      <c r="C161" s="227"/>
      <c r="D161" s="227"/>
      <c r="E161" s="227"/>
      <c r="F161" s="227"/>
      <c r="G161" s="227"/>
      <c r="H161" s="227"/>
    </row>
    <row r="162" spans="1:8" ht="15" customHeight="1">
      <c r="A162" s="152" t="s">
        <v>1077</v>
      </c>
      <c r="B162" s="147"/>
      <c r="C162" s="146">
        <v>2053.8200000000002</v>
      </c>
      <c r="D162" s="146">
        <v>1546.52</v>
      </c>
      <c r="E162" s="146">
        <v>1248.74</v>
      </c>
      <c r="F162" s="146">
        <v>787.88</v>
      </c>
      <c r="G162" s="146">
        <v>797.34</v>
      </c>
      <c r="H162" s="148">
        <v>74.010000000000005</v>
      </c>
    </row>
    <row r="163" spans="1:8" ht="15" customHeight="1">
      <c r="A163" s="145" t="s">
        <v>1078</v>
      </c>
      <c r="B163" s="147"/>
      <c r="C163" s="146">
        <v>2053.8200000000002</v>
      </c>
      <c r="D163" s="146">
        <v>1546.52</v>
      </c>
      <c r="E163" s="146">
        <v>1248.74</v>
      </c>
      <c r="F163" s="146">
        <v>787.88</v>
      </c>
      <c r="G163" s="146">
        <v>797.34</v>
      </c>
      <c r="H163" s="148">
        <v>74.010000000000005</v>
      </c>
    </row>
    <row r="164" spans="1:8" ht="15" customHeight="1">
      <c r="A164" s="145" t="s">
        <v>1079</v>
      </c>
      <c r="B164" s="147"/>
      <c r="C164" s="146">
        <v>2525.34</v>
      </c>
      <c r="D164" s="146">
        <v>1887.05</v>
      </c>
      <c r="E164" s="146">
        <v>1491.65</v>
      </c>
      <c r="F164" s="146">
        <v>976.69</v>
      </c>
      <c r="G164" s="146">
        <v>930.88</v>
      </c>
      <c r="H164" s="146">
        <v>130.04</v>
      </c>
    </row>
    <row r="165" spans="1:8" ht="15" customHeight="1">
      <c r="A165" s="145" t="s">
        <v>1080</v>
      </c>
      <c r="B165" s="147"/>
      <c r="C165" s="146">
        <v>2525.34</v>
      </c>
      <c r="D165" s="146">
        <v>1887.05</v>
      </c>
      <c r="E165" s="146">
        <v>1491.65</v>
      </c>
      <c r="F165" s="146">
        <v>976.69</v>
      </c>
      <c r="G165" s="146">
        <v>930.88</v>
      </c>
      <c r="H165" s="146">
        <v>130.04</v>
      </c>
    </row>
    <row r="166" spans="1:8" ht="15" customHeight="1">
      <c r="A166" s="145" t="s">
        <v>1081</v>
      </c>
      <c r="B166" s="147"/>
      <c r="C166" s="146">
        <v>471.51</v>
      </c>
      <c r="D166" s="146">
        <v>340.52</v>
      </c>
      <c r="E166" s="146">
        <v>242.91</v>
      </c>
      <c r="F166" s="146">
        <v>188.81</v>
      </c>
      <c r="G166" s="146">
        <v>133.54</v>
      </c>
      <c r="H166" s="148">
        <v>56.04</v>
      </c>
    </row>
    <row r="167" spans="1:8" ht="15" customHeight="1">
      <c r="A167" s="145" t="s">
        <v>1082</v>
      </c>
      <c r="B167" s="147"/>
      <c r="C167" s="146">
        <v>471.51</v>
      </c>
      <c r="D167" s="146">
        <v>340.52</v>
      </c>
      <c r="E167" s="146">
        <v>242.91</v>
      </c>
      <c r="F167" s="146">
        <v>188.81</v>
      </c>
      <c r="G167" s="146">
        <v>133.54</v>
      </c>
      <c r="H167" s="148">
        <v>56.04</v>
      </c>
    </row>
    <row r="168" spans="1:8" ht="15" customHeight="1">
      <c r="A168" s="152" t="s">
        <v>1083</v>
      </c>
      <c r="B168" s="147"/>
      <c r="C168" s="147">
        <v>16216.91</v>
      </c>
      <c r="D168" s="147">
        <v>15916.07</v>
      </c>
      <c r="E168" s="147">
        <v>14269.36</v>
      </c>
      <c r="F168" s="146">
        <v>7613.96</v>
      </c>
      <c r="G168" s="146">
        <v>7564.39</v>
      </c>
      <c r="H168" s="146">
        <v>7078.39</v>
      </c>
    </row>
    <row r="169" spans="1:8" ht="15" customHeight="1">
      <c r="A169" s="145" t="s">
        <v>1084</v>
      </c>
      <c r="B169" s="147"/>
      <c r="C169" s="147">
        <v>21228.61</v>
      </c>
      <c r="D169" s="147">
        <v>19735.88</v>
      </c>
      <c r="E169" s="147">
        <v>17146.43</v>
      </c>
      <c r="F169" s="147">
        <v>10265.39</v>
      </c>
      <c r="G169" s="146">
        <v>9700.5400000000009</v>
      </c>
      <c r="H169" s="146">
        <v>8775.9</v>
      </c>
    </row>
    <row r="170" spans="1:8" ht="15" customHeight="1">
      <c r="A170" s="145" t="s">
        <v>1085</v>
      </c>
      <c r="B170" s="147"/>
      <c r="C170" s="146">
        <v>5011.7</v>
      </c>
      <c r="D170" s="146">
        <v>3819.81</v>
      </c>
      <c r="E170" s="146">
        <v>2877.06</v>
      </c>
      <c r="F170" s="146">
        <v>2651.42</v>
      </c>
      <c r="G170" s="146">
        <v>2136.15</v>
      </c>
      <c r="H170" s="146">
        <v>1697.51</v>
      </c>
    </row>
    <row r="171" spans="1:8" ht="15" customHeight="1">
      <c r="A171" s="226" t="s">
        <v>1086</v>
      </c>
      <c r="B171" s="227"/>
      <c r="C171" s="227"/>
      <c r="D171" s="227"/>
      <c r="E171" s="227"/>
      <c r="F171" s="227"/>
      <c r="G171" s="227"/>
      <c r="H171" s="227"/>
    </row>
    <row r="172" spans="1:8" ht="15" customHeight="1">
      <c r="A172" s="152" t="s">
        <v>1087</v>
      </c>
      <c r="B172" s="146">
        <v>1666.27</v>
      </c>
      <c r="C172" s="146">
        <v>1197.5899999999999</v>
      </c>
      <c r="D172" s="146">
        <v>812.64</v>
      </c>
      <c r="E172" s="146">
        <v>569</v>
      </c>
      <c r="F172" s="146">
        <v>116.68</v>
      </c>
      <c r="G172" s="146">
        <v>148.41999999999999</v>
      </c>
      <c r="H172" s="148">
        <v>86.51</v>
      </c>
    </row>
    <row r="173" spans="1:8" ht="15" customHeight="1">
      <c r="A173" s="152" t="s">
        <v>1088</v>
      </c>
      <c r="B173" s="146">
        <v>7988.16</v>
      </c>
      <c r="C173" s="147">
        <v>11025.69</v>
      </c>
      <c r="D173" s="147">
        <v>10306.19</v>
      </c>
      <c r="E173" s="146">
        <v>7536.36</v>
      </c>
      <c r="F173" s="146">
        <v>2015.72</v>
      </c>
      <c r="G173" s="146">
        <v>2882.02</v>
      </c>
      <c r="H173" s="146">
        <v>4089.26</v>
      </c>
    </row>
    <row r="174" spans="1:8" ht="15" customHeight="1">
      <c r="A174" s="226" t="s">
        <v>1089</v>
      </c>
      <c r="B174" s="227"/>
      <c r="C174" s="227"/>
      <c r="D174" s="227"/>
      <c r="E174" s="227"/>
      <c r="F174" s="227"/>
      <c r="G174" s="227"/>
      <c r="H174" s="227"/>
    </row>
    <row r="175" spans="1:8" ht="15" customHeight="1">
      <c r="A175" s="152" t="s">
        <v>1090</v>
      </c>
      <c r="B175" s="146">
        <v>1014.59</v>
      </c>
      <c r="C175" s="146">
        <v>151.12</v>
      </c>
      <c r="D175" s="146">
        <v>134.88999999999999</v>
      </c>
      <c r="E175" s="148">
        <v>66.67</v>
      </c>
      <c r="F175" s="148">
        <v>44.35</v>
      </c>
      <c r="G175" s="148">
        <v>0.06</v>
      </c>
      <c r="H175" s="148">
        <v>0.06</v>
      </c>
    </row>
    <row r="176" spans="1:8" ht="15" customHeight="1">
      <c r="A176" s="152" t="s">
        <v>1091</v>
      </c>
      <c r="B176" s="147">
        <v>12010.51</v>
      </c>
      <c r="C176" s="147">
        <v>13058.96</v>
      </c>
      <c r="D176" s="147">
        <v>11023.66</v>
      </c>
      <c r="E176" s="147">
        <v>10060.219999999999</v>
      </c>
      <c r="F176" s="147">
        <v>10004.33</v>
      </c>
      <c r="G176" s="146">
        <v>8673.4699999999993</v>
      </c>
      <c r="H176" s="147">
        <v>10765.09</v>
      </c>
    </row>
    <row r="177" spans="1:8" ht="15" customHeight="1">
      <c r="A177" s="145" t="s">
        <v>1092</v>
      </c>
      <c r="B177" s="147"/>
      <c r="C177" s="147">
        <v>12188.98</v>
      </c>
      <c r="D177" s="147">
        <v>10134.299999999999</v>
      </c>
      <c r="E177" s="146">
        <v>8560.25</v>
      </c>
      <c r="F177" s="146">
        <v>7858.01</v>
      </c>
      <c r="G177" s="146">
        <v>7227.15</v>
      </c>
      <c r="H177" s="146">
        <v>8472.6299999999992</v>
      </c>
    </row>
    <row r="178" spans="1:8" ht="15" customHeight="1">
      <c r="A178" s="152" t="s">
        <v>1093</v>
      </c>
      <c r="B178" s="146">
        <v>1893.93</v>
      </c>
      <c r="C178" s="146">
        <v>665.82</v>
      </c>
      <c r="D178" s="146">
        <v>610.4</v>
      </c>
      <c r="E178" s="146">
        <v>399.03</v>
      </c>
      <c r="F178" s="146">
        <v>474.07</v>
      </c>
      <c r="G178" s="146">
        <v>637.9</v>
      </c>
      <c r="H178" s="146">
        <v>379.4</v>
      </c>
    </row>
    <row r="179" spans="1:8" ht="15" customHeight="1">
      <c r="A179" s="152" t="s">
        <v>1094</v>
      </c>
      <c r="B179" s="146">
        <v>189.37</v>
      </c>
      <c r="C179" s="146">
        <v>151.49</v>
      </c>
      <c r="D179" s="148">
        <v>0.21</v>
      </c>
      <c r="E179" s="148">
        <v>0.04</v>
      </c>
      <c r="F179" s="147"/>
      <c r="G179" s="147"/>
      <c r="H179" s="147">
        <v>0</v>
      </c>
    </row>
    <row r="180" spans="1:8" ht="15" customHeight="1">
      <c r="A180" s="152" t="s">
        <v>1095</v>
      </c>
      <c r="B180" s="147"/>
      <c r="C180" s="148">
        <v>11.88</v>
      </c>
      <c r="D180" s="148">
        <v>11.84</v>
      </c>
      <c r="E180" s="148">
        <v>13.53</v>
      </c>
      <c r="F180" s="148">
        <v>14.42</v>
      </c>
      <c r="G180" s="148">
        <v>15.25</v>
      </c>
      <c r="H180" s="148">
        <v>15.25</v>
      </c>
    </row>
    <row r="181" spans="1:8" ht="15" customHeight="1">
      <c r="A181" s="152" t="s">
        <v>1096</v>
      </c>
      <c r="B181" s="146">
        <v>3548.35</v>
      </c>
      <c r="C181" s="146">
        <v>3535.58</v>
      </c>
      <c r="D181" s="146">
        <v>2795.24</v>
      </c>
      <c r="E181" s="146">
        <v>3043.47</v>
      </c>
      <c r="F181" s="146">
        <v>3122.22</v>
      </c>
      <c r="G181" s="146">
        <v>2697.04</v>
      </c>
      <c r="H181" s="146">
        <v>2705.69</v>
      </c>
    </row>
    <row r="182" spans="1:8" ht="15" customHeight="1">
      <c r="A182" s="145" t="s">
        <v>1097</v>
      </c>
      <c r="B182" s="146">
        <v>3256.97</v>
      </c>
      <c r="C182" s="146">
        <v>3125.31</v>
      </c>
      <c r="D182" s="146">
        <v>2480.21</v>
      </c>
      <c r="E182" s="146">
        <v>2748.91</v>
      </c>
      <c r="F182" s="146">
        <v>3042.62</v>
      </c>
      <c r="G182" s="146">
        <v>2619.08</v>
      </c>
      <c r="H182" s="146">
        <v>2642.38</v>
      </c>
    </row>
    <row r="183" spans="1:8" ht="15" customHeight="1">
      <c r="A183" s="145" t="s">
        <v>1098</v>
      </c>
      <c r="B183" s="146">
        <v>291.38</v>
      </c>
      <c r="C183" s="146">
        <v>410.27</v>
      </c>
      <c r="D183" s="146">
        <v>315.02999999999997</v>
      </c>
      <c r="E183" s="146">
        <v>294.56</v>
      </c>
      <c r="F183" s="148">
        <v>79.599999999999994</v>
      </c>
      <c r="G183" s="148">
        <v>77.97</v>
      </c>
      <c r="H183" s="148">
        <v>63.31</v>
      </c>
    </row>
    <row r="184" spans="1:8" ht="15" customHeight="1">
      <c r="A184" s="226" t="s">
        <v>1099</v>
      </c>
      <c r="B184" s="227"/>
      <c r="C184" s="227"/>
      <c r="D184" s="227"/>
      <c r="E184" s="227"/>
      <c r="F184" s="227"/>
      <c r="G184" s="227"/>
      <c r="H184" s="227"/>
    </row>
    <row r="185" spans="1:8" ht="15" customHeight="1">
      <c r="A185" s="152" t="s">
        <v>1100</v>
      </c>
      <c r="B185" s="146">
        <v>6868.68</v>
      </c>
      <c r="C185" s="147">
        <v>10494.62</v>
      </c>
      <c r="D185" s="146">
        <v>9344.1299999999992</v>
      </c>
      <c r="E185" s="146">
        <v>6260.42</v>
      </c>
      <c r="F185" s="146">
        <v>974.44</v>
      </c>
      <c r="G185" s="146">
        <v>1676.57</v>
      </c>
      <c r="H185" s="146">
        <v>4004.86</v>
      </c>
    </row>
    <row r="186" spans="1:8" ht="15" customHeight="1">
      <c r="A186" s="152" t="s">
        <v>1101</v>
      </c>
      <c r="B186" s="146">
        <v>7988.16</v>
      </c>
      <c r="C186" s="147">
        <v>11025.69</v>
      </c>
      <c r="D186" s="147">
        <v>10306.19</v>
      </c>
      <c r="E186" s="146">
        <v>7536.36</v>
      </c>
      <c r="F186" s="146">
        <v>2015.72</v>
      </c>
      <c r="G186" s="146">
        <v>2882.02</v>
      </c>
      <c r="H186" s="146">
        <v>4089.26</v>
      </c>
    </row>
    <row r="187" spans="1:8" ht="15" customHeight="1">
      <c r="A187" s="226" t="s">
        <v>1102</v>
      </c>
      <c r="B187" s="227"/>
      <c r="C187" s="227"/>
      <c r="D187" s="227"/>
      <c r="E187" s="227"/>
      <c r="F187" s="227"/>
      <c r="G187" s="227"/>
      <c r="H187" s="227"/>
    </row>
    <row r="188" spans="1:8" ht="15" customHeight="1">
      <c r="A188" s="152" t="s">
        <v>1103</v>
      </c>
      <c r="B188" s="147"/>
      <c r="C188" s="146">
        <v>2900</v>
      </c>
      <c r="D188" s="146">
        <v>4257.1400000000003</v>
      </c>
      <c r="E188" s="147"/>
      <c r="F188" s="147"/>
      <c r="G188" s="147"/>
      <c r="H188" s="147"/>
    </row>
    <row r="189" spans="1:8" ht="15" customHeight="1">
      <c r="A189" s="145" t="s">
        <v>1104</v>
      </c>
      <c r="B189" s="147"/>
      <c r="C189" s="146">
        <v>1357.14</v>
      </c>
      <c r="D189" s="146">
        <v>1357.14</v>
      </c>
      <c r="E189" s="147"/>
      <c r="F189" s="147"/>
      <c r="G189" s="147"/>
      <c r="H189" s="147"/>
    </row>
    <row r="190" spans="1:8" ht="15" customHeight="1">
      <c r="A190" s="145" t="s">
        <v>1105</v>
      </c>
      <c r="B190" s="147"/>
      <c r="C190" s="146">
        <v>1542.86</v>
      </c>
      <c r="D190" s="146">
        <v>2900</v>
      </c>
      <c r="E190" s="147"/>
      <c r="F190" s="147"/>
      <c r="G190" s="147"/>
      <c r="H190" s="147"/>
    </row>
    <row r="191" spans="1:8" ht="15" customHeight="1">
      <c r="A191" s="152" t="s">
        <v>1106</v>
      </c>
      <c r="B191" s="147"/>
      <c r="C191" s="146">
        <v>1542.86</v>
      </c>
      <c r="D191" s="146">
        <v>2900</v>
      </c>
      <c r="E191" s="147"/>
      <c r="F191" s="147"/>
      <c r="G191" s="147"/>
      <c r="H191" s="147"/>
    </row>
    <row r="192" spans="1:8" ht="15" customHeight="1">
      <c r="A192" s="226" t="s">
        <v>1107</v>
      </c>
      <c r="B192" s="227"/>
      <c r="C192" s="227"/>
      <c r="D192" s="227"/>
      <c r="E192" s="227"/>
      <c r="F192" s="227"/>
      <c r="G192" s="227"/>
      <c r="H192" s="227"/>
    </row>
    <row r="193" spans="1:8" ht="15" customHeight="1">
      <c r="A193" s="152" t="s">
        <v>1108</v>
      </c>
      <c r="B193" s="147"/>
      <c r="C193" s="146">
        <v>1370.05</v>
      </c>
      <c r="D193" s="146">
        <v>935.47</v>
      </c>
      <c r="E193" s="146">
        <v>671.13</v>
      </c>
      <c r="F193" s="146">
        <v>135.06</v>
      </c>
      <c r="G193" s="147"/>
      <c r="H193" s="148">
        <v>4.0599999999999996</v>
      </c>
    </row>
    <row r="194" spans="1:8" ht="15" customHeight="1">
      <c r="A194" s="145" t="s">
        <v>1109</v>
      </c>
      <c r="B194" s="147"/>
      <c r="C194" s="146">
        <v>392.26</v>
      </c>
      <c r="D194" s="146">
        <v>250.82</v>
      </c>
      <c r="E194" s="146">
        <v>153.16</v>
      </c>
      <c r="F194" s="148">
        <v>42.15</v>
      </c>
      <c r="G194" s="147"/>
      <c r="H194" s="148">
        <v>0.03</v>
      </c>
    </row>
    <row r="195" spans="1:8" ht="15" customHeight="1">
      <c r="A195" s="145" t="s">
        <v>1110</v>
      </c>
      <c r="B195" s="147"/>
      <c r="C195" s="146">
        <v>363.82</v>
      </c>
      <c r="D195" s="146">
        <v>240.2</v>
      </c>
      <c r="E195" s="146">
        <v>146.34</v>
      </c>
      <c r="F195" s="147"/>
      <c r="G195" s="147"/>
      <c r="H195" s="147"/>
    </row>
    <row r="196" spans="1:8" ht="15" customHeight="1">
      <c r="A196" s="145" t="s">
        <v>1111</v>
      </c>
      <c r="B196" s="147"/>
      <c r="C196" s="146">
        <v>318.25</v>
      </c>
      <c r="D196" s="146">
        <v>212.89</v>
      </c>
      <c r="E196" s="146">
        <v>135.26</v>
      </c>
      <c r="F196" s="147"/>
      <c r="G196" s="147"/>
      <c r="H196" s="147"/>
    </row>
    <row r="197" spans="1:8" ht="15" customHeight="1">
      <c r="A197" s="145" t="s">
        <v>1112</v>
      </c>
      <c r="B197" s="147"/>
      <c r="C197" s="146">
        <v>209.51</v>
      </c>
      <c r="D197" s="146">
        <v>167.8</v>
      </c>
      <c r="E197" s="146">
        <v>112.07</v>
      </c>
      <c r="F197" s="147"/>
      <c r="G197" s="147"/>
      <c r="H197" s="147"/>
    </row>
    <row r="198" spans="1:8" ht="15" customHeight="1">
      <c r="A198" s="145" t="s">
        <v>1113</v>
      </c>
      <c r="B198" s="147"/>
      <c r="C198" s="148">
        <v>81.709999999999994</v>
      </c>
      <c r="D198" s="148">
        <v>60.82</v>
      </c>
      <c r="E198" s="146">
        <v>121.28</v>
      </c>
      <c r="F198" s="148">
        <v>89.78</v>
      </c>
      <c r="G198" s="147"/>
      <c r="H198" s="148">
        <v>0.11</v>
      </c>
    </row>
    <row r="199" spans="1:8" ht="15" customHeight="1">
      <c r="A199" s="145" t="s">
        <v>1114</v>
      </c>
      <c r="B199" s="147"/>
      <c r="C199" s="148">
        <v>4.51</v>
      </c>
      <c r="D199" s="148">
        <v>2.95</v>
      </c>
      <c r="E199" s="148">
        <v>3.03</v>
      </c>
      <c r="F199" s="148">
        <v>3.13</v>
      </c>
      <c r="G199" s="147"/>
      <c r="H199" s="148">
        <v>3.92</v>
      </c>
    </row>
    <row r="200" spans="1:8" ht="15" customHeight="1">
      <c r="A200" s="152" t="s">
        <v>1115</v>
      </c>
      <c r="B200" s="147"/>
      <c r="C200" s="146">
        <v>682.07</v>
      </c>
      <c r="D200" s="146">
        <v>453.09</v>
      </c>
      <c r="E200" s="146">
        <v>281.58999999999997</v>
      </c>
      <c r="F200" s="147"/>
      <c r="G200" s="147"/>
      <c r="H200" s="147"/>
    </row>
    <row r="201" spans="1:8" ht="15" customHeight="1">
      <c r="A201" s="152" t="s">
        <v>1116</v>
      </c>
      <c r="B201" s="147"/>
      <c r="C201" s="146">
        <v>291.20999999999998</v>
      </c>
      <c r="D201" s="146">
        <v>228.61</v>
      </c>
      <c r="E201" s="146">
        <v>233.35</v>
      </c>
      <c r="F201" s="148">
        <v>89.78</v>
      </c>
      <c r="G201" s="147"/>
      <c r="H201" s="148">
        <v>0.11</v>
      </c>
    </row>
    <row r="202" spans="1:8" ht="15" customHeight="1">
      <c r="A202" s="152" t="s">
        <v>1117</v>
      </c>
      <c r="B202" s="147"/>
      <c r="C202" s="148">
        <v>4.51</v>
      </c>
      <c r="D202" s="148">
        <v>2.95</v>
      </c>
      <c r="E202" s="148">
        <v>3.03</v>
      </c>
      <c r="F202" s="148">
        <v>3.13</v>
      </c>
      <c r="G202" s="147"/>
      <c r="H202" s="148">
        <v>3.92</v>
      </c>
    </row>
    <row r="203" spans="1:8" ht="15" customHeight="1">
      <c r="A203" s="226" t="s">
        <v>1118</v>
      </c>
      <c r="B203" s="227"/>
      <c r="C203" s="227"/>
      <c r="D203" s="227"/>
      <c r="E203" s="227"/>
      <c r="F203" s="227"/>
      <c r="G203" s="227"/>
      <c r="H203" s="227"/>
    </row>
    <row r="204" spans="1:8" ht="15" customHeight="1">
      <c r="A204" s="152" t="s">
        <v>1119</v>
      </c>
      <c r="B204" s="147">
        <v>11551.79</v>
      </c>
      <c r="C204" s="146">
        <v>9399.7000000000007</v>
      </c>
      <c r="D204" s="146">
        <v>7626.05</v>
      </c>
      <c r="E204" s="146">
        <v>6490.54</v>
      </c>
      <c r="F204" s="146">
        <v>8566.8700000000008</v>
      </c>
      <c r="G204" s="146">
        <v>6845.69</v>
      </c>
      <c r="H204" s="146">
        <v>5685.01</v>
      </c>
    </row>
    <row r="205" spans="1:8" ht="15" customHeight="1">
      <c r="A205" s="152" t="s">
        <v>1120</v>
      </c>
      <c r="B205" s="147">
        <v>48829.67</v>
      </c>
      <c r="C205" s="147">
        <v>45639.87</v>
      </c>
      <c r="D205" s="147">
        <v>39716.17</v>
      </c>
      <c r="E205" s="147">
        <v>35226.980000000003</v>
      </c>
      <c r="F205" s="147">
        <v>25499.08</v>
      </c>
      <c r="G205" s="147">
        <v>24449.37</v>
      </c>
      <c r="H205" s="147">
        <v>23548.55</v>
      </c>
    </row>
    <row r="206" spans="1:8" ht="15" customHeight="1">
      <c r="A206" s="152" t="s">
        <v>1121</v>
      </c>
      <c r="B206" s="146">
        <v>883.31</v>
      </c>
      <c r="C206" s="146">
        <v>401.69</v>
      </c>
      <c r="D206" s="146">
        <v>862.48</v>
      </c>
      <c r="E206" s="146">
        <v>1220.72</v>
      </c>
      <c r="F206" s="146">
        <v>1012.41</v>
      </c>
      <c r="G206" s="146">
        <v>1211.04</v>
      </c>
      <c r="H206" s="146">
        <v>101.04</v>
      </c>
    </row>
    <row r="207" spans="1:8" ht="15" customHeight="1">
      <c r="A207" s="152" t="s">
        <v>1122</v>
      </c>
      <c r="B207" s="146">
        <v>1119.48</v>
      </c>
      <c r="C207" s="146">
        <v>531.07000000000005</v>
      </c>
      <c r="D207" s="146">
        <v>962.06</v>
      </c>
      <c r="E207" s="146">
        <v>1275.95</v>
      </c>
      <c r="F207" s="146">
        <v>1041.28</v>
      </c>
      <c r="G207" s="146">
        <v>1205.45</v>
      </c>
      <c r="H207" s="148">
        <v>84.4</v>
      </c>
    </row>
    <row r="208" spans="1:8" ht="15" customHeight="1">
      <c r="A208" s="152" t="s">
        <v>1123</v>
      </c>
      <c r="B208" s="146">
        <v>7988.16</v>
      </c>
      <c r="C208" s="147">
        <v>11025.69</v>
      </c>
      <c r="D208" s="147">
        <v>10306.19</v>
      </c>
      <c r="E208" s="146">
        <v>7536.36</v>
      </c>
      <c r="F208" s="146">
        <v>2015.72</v>
      </c>
      <c r="G208" s="146">
        <v>2882.02</v>
      </c>
      <c r="H208" s="146">
        <v>4089.26</v>
      </c>
    </row>
    <row r="209" spans="1:8" ht="15" customHeight="1">
      <c r="A209" s="152" t="s">
        <v>1124</v>
      </c>
      <c r="B209" s="146">
        <v>3177.87</v>
      </c>
      <c r="C209" s="146">
        <v>2004.44</v>
      </c>
      <c r="D209" s="146">
        <v>2012.89</v>
      </c>
      <c r="E209" s="146">
        <v>1925.05</v>
      </c>
      <c r="F209" s="146">
        <v>1770.27</v>
      </c>
      <c r="G209" s="146">
        <v>1849.59</v>
      </c>
      <c r="H209" s="146">
        <v>1794.64</v>
      </c>
    </row>
    <row r="210" spans="1:8" ht="15" customHeight="1">
      <c r="A210" s="152" t="s">
        <v>1125</v>
      </c>
      <c r="B210" s="147">
        <v>40026</v>
      </c>
      <c r="C210" s="147">
        <v>38031.730000000003</v>
      </c>
      <c r="D210" s="147">
        <v>33740.32</v>
      </c>
      <c r="E210" s="147">
        <v>28339.37</v>
      </c>
      <c r="F210" s="147">
        <v>21243.01</v>
      </c>
      <c r="G210" s="147">
        <v>19605.73</v>
      </c>
      <c r="H210" s="147">
        <v>19434.23</v>
      </c>
    </row>
    <row r="211" spans="1:8" ht="15" customHeight="1">
      <c r="A211" s="152" t="s">
        <v>1126</v>
      </c>
      <c r="B211" s="147">
        <v>40026</v>
      </c>
      <c r="C211" s="147">
        <v>38031.730000000003</v>
      </c>
      <c r="D211" s="147">
        <v>33740.32</v>
      </c>
      <c r="E211" s="147">
        <v>28339.37</v>
      </c>
      <c r="F211" s="147">
        <v>21243.01</v>
      </c>
      <c r="G211" s="147">
        <v>19605.73</v>
      </c>
      <c r="H211" s="147">
        <v>19434.23</v>
      </c>
    </row>
    <row r="212" spans="1:8" ht="15" customHeight="1">
      <c r="A212" s="152" t="s">
        <v>1127</v>
      </c>
      <c r="B212" s="146">
        <v>1125.3699999999999</v>
      </c>
      <c r="C212" s="146">
        <v>985.06</v>
      </c>
      <c r="D212" s="146">
        <v>919.36</v>
      </c>
      <c r="E212" s="146">
        <v>777.47</v>
      </c>
      <c r="F212" s="146">
        <v>936.74</v>
      </c>
      <c r="G212" s="146">
        <v>973.45</v>
      </c>
      <c r="H212" s="146">
        <v>1423.46</v>
      </c>
    </row>
    <row r="213" spans="1:8" ht="15" customHeight="1">
      <c r="A213" s="152" t="s">
        <v>1128</v>
      </c>
      <c r="B213" s="147">
        <v>33157.33</v>
      </c>
      <c r="C213" s="147">
        <v>27537.11</v>
      </c>
      <c r="D213" s="147">
        <v>24396.18</v>
      </c>
      <c r="E213" s="147">
        <v>22078.95</v>
      </c>
      <c r="F213" s="147">
        <v>20268.57</v>
      </c>
      <c r="G213" s="147">
        <v>17929.16</v>
      </c>
      <c r="H213" s="147">
        <v>15429.37</v>
      </c>
    </row>
    <row r="214" spans="1:8" ht="15" customHeight="1">
      <c r="A214" s="152" t="s">
        <v>1129</v>
      </c>
      <c r="B214" s="147">
        <v>33067.93</v>
      </c>
      <c r="C214" s="147">
        <v>27467.14</v>
      </c>
      <c r="D214" s="147">
        <v>24314.560000000001</v>
      </c>
      <c r="E214" s="147">
        <v>21986.43</v>
      </c>
      <c r="F214" s="147">
        <v>20161.599999999999</v>
      </c>
      <c r="G214" s="147">
        <v>17814.05</v>
      </c>
      <c r="H214" s="147">
        <v>15290.47</v>
      </c>
    </row>
    <row r="215" spans="1:8" ht="15" customHeight="1">
      <c r="A215" s="152" t="s">
        <v>1130</v>
      </c>
      <c r="B215" s="147">
        <v>33067.93</v>
      </c>
      <c r="C215" s="147">
        <v>27467.14</v>
      </c>
      <c r="D215" s="147">
        <v>24314.560000000001</v>
      </c>
      <c r="E215" s="147">
        <v>21986.43</v>
      </c>
      <c r="F215" s="147">
        <v>20161.599999999999</v>
      </c>
      <c r="G215" s="147">
        <v>17814.05</v>
      </c>
      <c r="H215" s="147">
        <v>15290.47</v>
      </c>
    </row>
    <row r="216" spans="1:8" ht="15" customHeight="1">
      <c r="A216" s="152" t="s">
        <v>1131</v>
      </c>
      <c r="B216" s="147">
        <v>41145.49</v>
      </c>
      <c r="C216" s="147">
        <v>38562.800000000003</v>
      </c>
      <c r="D216" s="147">
        <v>34702.379999999997</v>
      </c>
      <c r="E216" s="147">
        <v>29615.32</v>
      </c>
      <c r="F216" s="147">
        <v>22284.29</v>
      </c>
      <c r="G216" s="147">
        <v>20811.18</v>
      </c>
      <c r="H216" s="147">
        <v>19518.63</v>
      </c>
    </row>
    <row r="217" spans="1:8" ht="15" customHeight="1">
      <c r="A217" s="152" t="s">
        <v>1132</v>
      </c>
      <c r="B217" s="147">
        <v>41145.49</v>
      </c>
      <c r="C217" s="147">
        <v>38562.800000000003</v>
      </c>
      <c r="D217" s="147">
        <v>34702.379999999997</v>
      </c>
      <c r="E217" s="147">
        <v>29615.32</v>
      </c>
      <c r="F217" s="147">
        <v>22284.29</v>
      </c>
      <c r="G217" s="147">
        <v>20811.18</v>
      </c>
      <c r="H217" s="147">
        <v>19518.63</v>
      </c>
    </row>
    <row r="218" spans="1:8" ht="15" customHeight="1">
      <c r="A218" s="152" t="s">
        <v>1133</v>
      </c>
      <c r="B218" s="147">
        <v>36216.129999999997</v>
      </c>
      <c r="C218" s="147">
        <v>30945.59</v>
      </c>
      <c r="D218" s="147">
        <v>28829.64</v>
      </c>
      <c r="E218" s="147">
        <v>26179.02</v>
      </c>
      <c r="F218" s="147">
        <v>21274.32</v>
      </c>
      <c r="G218" s="147">
        <v>18953.189999999999</v>
      </c>
      <c r="H218" s="147">
        <v>16393.55</v>
      </c>
    </row>
    <row r="219" spans="1:8" ht="15" customHeight="1">
      <c r="A219" s="152" t="s">
        <v>1134</v>
      </c>
      <c r="B219" s="147">
        <v>23778.67</v>
      </c>
      <c r="C219" s="147">
        <v>20796.2</v>
      </c>
      <c r="D219" s="147">
        <v>19969.93</v>
      </c>
      <c r="E219" s="147">
        <v>17724.59</v>
      </c>
      <c r="F219" s="147">
        <v>10394.61</v>
      </c>
      <c r="G219" s="147">
        <v>10335.620000000001</v>
      </c>
      <c r="H219" s="146">
        <v>9429.08</v>
      </c>
    </row>
    <row r="220" spans="1:8" ht="15" customHeight="1">
      <c r="A220" s="152" t="s">
        <v>1135</v>
      </c>
      <c r="B220" s="147"/>
      <c r="C220" s="146">
        <v>322.18</v>
      </c>
      <c r="D220" s="146">
        <v>326.87</v>
      </c>
      <c r="E220" s="146">
        <v>853.32</v>
      </c>
      <c r="F220" s="146">
        <v>679.91</v>
      </c>
      <c r="G220" s="146">
        <v>807.25</v>
      </c>
      <c r="H220" s="146">
        <v>564.29</v>
      </c>
    </row>
    <row r="221" spans="1:8" ht="15" customHeight="1">
      <c r="A221" s="152" t="s">
        <v>1136</v>
      </c>
      <c r="B221" s="147">
        <v>12435.1</v>
      </c>
      <c r="C221" s="146">
        <v>9801.39</v>
      </c>
      <c r="D221" s="146">
        <v>8488.52</v>
      </c>
      <c r="E221" s="146">
        <v>7711.26</v>
      </c>
      <c r="F221" s="146">
        <v>9579.2900000000009</v>
      </c>
      <c r="G221" s="146">
        <v>8056.72</v>
      </c>
      <c r="H221" s="146">
        <v>5786.05</v>
      </c>
    </row>
    <row r="222" spans="1:8" ht="15" customHeight="1">
      <c r="A222" s="152" t="s">
        <v>1137</v>
      </c>
      <c r="B222" s="147">
        <v>11315.62</v>
      </c>
      <c r="C222" s="146">
        <v>9270.32</v>
      </c>
      <c r="D222" s="146">
        <v>7526.46</v>
      </c>
      <c r="E222" s="146">
        <v>6435.31</v>
      </c>
      <c r="F222" s="146">
        <v>8538.01</v>
      </c>
      <c r="G222" s="146">
        <v>6851.28</v>
      </c>
      <c r="H222" s="146">
        <v>5701.66</v>
      </c>
    </row>
    <row r="223" spans="1:8" ht="15" customHeight="1">
      <c r="A223" s="152" t="s">
        <v>1138</v>
      </c>
      <c r="B223" s="147">
        <v>14483.52</v>
      </c>
      <c r="C223" s="147">
        <v>12727.61</v>
      </c>
      <c r="D223" s="147">
        <v>10809.94</v>
      </c>
      <c r="E223" s="147">
        <v>11239.98</v>
      </c>
      <c r="F223" s="147">
        <v>10730.71</v>
      </c>
      <c r="G223" s="146">
        <v>9211.52</v>
      </c>
      <c r="H223" s="146">
        <v>7101.8</v>
      </c>
    </row>
    <row r="224" spans="1:8" ht="15" customHeight="1">
      <c r="A224" s="152" t="s">
        <v>1139</v>
      </c>
      <c r="B224" s="147">
        <v>33157.33</v>
      </c>
      <c r="C224" s="147">
        <v>23467.59</v>
      </c>
      <c r="D224" s="147">
        <v>20328.900000000001</v>
      </c>
      <c r="E224" s="147">
        <v>18038.009999999998</v>
      </c>
      <c r="F224" s="147">
        <v>16255.17</v>
      </c>
      <c r="G224" s="147">
        <v>13927.13</v>
      </c>
      <c r="H224" s="147">
        <v>11426.87</v>
      </c>
    </row>
    <row r="225" spans="1:26" ht="15" customHeight="1">
      <c r="A225" s="226" t="s">
        <v>1140</v>
      </c>
      <c r="B225" s="227"/>
      <c r="C225" s="227"/>
      <c r="D225" s="227"/>
      <c r="E225" s="227"/>
      <c r="F225" s="227"/>
      <c r="G225" s="227"/>
      <c r="H225" s="227"/>
    </row>
    <row r="226" spans="1:26" ht="15" customHeight="1">
      <c r="A226" s="152" t="s">
        <v>1141</v>
      </c>
      <c r="B226" s="147"/>
      <c r="C226" s="147">
        <v>130847</v>
      </c>
      <c r="D226" s="147">
        <v>111781</v>
      </c>
      <c r="E226" s="147">
        <v>119444</v>
      </c>
      <c r="F226" s="147">
        <v>146390</v>
      </c>
      <c r="G226" s="147">
        <v>65130</v>
      </c>
      <c r="H226" s="147">
        <v>57182</v>
      </c>
    </row>
    <row r="227" spans="1:26" ht="15" customHeight="1">
      <c r="A227" s="226" t="s">
        <v>1142</v>
      </c>
      <c r="B227" s="227"/>
      <c r="C227" s="227"/>
      <c r="D227" s="227"/>
      <c r="E227" s="227"/>
      <c r="F227" s="227"/>
      <c r="G227" s="227"/>
      <c r="H227" s="227"/>
    </row>
    <row r="228" spans="1:26" ht="15" customHeight="1">
      <c r="A228" s="152" t="s">
        <v>643</v>
      </c>
      <c r="B228" s="147"/>
      <c r="C228" s="146">
        <v>1494</v>
      </c>
      <c r="D228" s="146">
        <v>1469</v>
      </c>
      <c r="E228" s="146">
        <v>1329</v>
      </c>
      <c r="F228" s="146">
        <v>1196</v>
      </c>
      <c r="G228" s="146">
        <v>1179</v>
      </c>
      <c r="H228" s="146">
        <v>1145</v>
      </c>
    </row>
    <row r="229" spans="1:26" ht="15" customHeight="1">
      <c r="A229" s="152" t="s">
        <v>1143</v>
      </c>
      <c r="B229" s="147"/>
      <c r="C229" s="146">
        <v>1494</v>
      </c>
      <c r="D229" s="146">
        <v>1469</v>
      </c>
      <c r="E229" s="146">
        <v>1329</v>
      </c>
      <c r="F229" s="146">
        <v>1196</v>
      </c>
      <c r="G229" s="146">
        <v>1179</v>
      </c>
      <c r="H229" s="146">
        <v>1145</v>
      </c>
    </row>
    <row r="230" spans="1:26" ht="15.75" customHeight="1"/>
    <row r="231" spans="1:26" ht="15.75" customHeight="1">
      <c r="A231" s="149"/>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row>
    <row r="232" spans="1:26" ht="15.75" customHeight="1"/>
    <row r="233" spans="1:26" ht="15" customHeight="1">
      <c r="A233" s="129" t="s">
        <v>1144</v>
      </c>
      <c r="B233" s="130"/>
      <c r="C233" s="130"/>
      <c r="D233" s="130"/>
      <c r="E233" s="130"/>
      <c r="F233" s="130"/>
      <c r="G233" s="130"/>
      <c r="H233" s="130"/>
    </row>
    <row r="234" spans="1:26" ht="15" customHeight="1">
      <c r="A234" s="8" t="s">
        <v>600</v>
      </c>
      <c r="B234" s="131" t="s">
        <v>601</v>
      </c>
    </row>
    <row r="235" spans="1:26" ht="15.75" customHeight="1">
      <c r="A235" s="8" t="s">
        <v>602</v>
      </c>
      <c r="B235" s="8" t="s">
        <v>146</v>
      </c>
    </row>
    <row r="236" spans="1:26" ht="15.75" customHeight="1">
      <c r="A236" s="8" t="s">
        <v>603</v>
      </c>
      <c r="B236" s="8" t="s">
        <v>146</v>
      </c>
    </row>
    <row r="237" spans="1:26" ht="15.75" customHeight="1">
      <c r="A237" s="8" t="s">
        <v>605</v>
      </c>
      <c r="B237" s="8" t="s">
        <v>606</v>
      </c>
    </row>
    <row r="238" spans="1:26" ht="15.75" customHeight="1">
      <c r="A238" s="8" t="s">
        <v>609</v>
      </c>
      <c r="B238" s="8" t="s">
        <v>610</v>
      </c>
    </row>
    <row r="239" spans="1:26" ht="15.75" customHeight="1">
      <c r="A239" s="8" t="s">
        <v>611</v>
      </c>
      <c r="B239" s="8" t="s">
        <v>612</v>
      </c>
    </row>
    <row r="240" spans="1:26" ht="15.75" customHeight="1">
      <c r="A240" s="8" t="s">
        <v>613</v>
      </c>
      <c r="B240" s="8" t="s">
        <v>614</v>
      </c>
    </row>
    <row r="241" spans="1:8" ht="15.75" customHeight="1">
      <c r="A241" s="8" t="s">
        <v>615</v>
      </c>
      <c r="B241" s="8" t="s">
        <v>616</v>
      </c>
    </row>
    <row r="242" spans="1:8" ht="15.75" customHeight="1">
      <c r="A242" s="8" t="s">
        <v>617</v>
      </c>
      <c r="B242" s="134">
        <v>46172.603313506901</v>
      </c>
    </row>
    <row r="243" spans="1:8" ht="15.75" customHeight="1">
      <c r="A243" s="135" t="s">
        <v>618</v>
      </c>
      <c r="B243" s="136" t="s">
        <v>653</v>
      </c>
      <c r="C243" s="136" t="s">
        <v>619</v>
      </c>
      <c r="D243" s="136" t="s">
        <v>620</v>
      </c>
      <c r="E243" s="136" t="s">
        <v>621</v>
      </c>
      <c r="F243" s="136" t="s">
        <v>622</v>
      </c>
      <c r="G243" s="136" t="s">
        <v>623</v>
      </c>
      <c r="H243" s="136" t="s">
        <v>624</v>
      </c>
    </row>
    <row r="244" spans="1:8" ht="15" customHeight="1" outlineLevel="1">
      <c r="A244" s="137" t="s">
        <v>625</v>
      </c>
      <c r="B244" s="138">
        <v>46112</v>
      </c>
      <c r="C244" s="138">
        <v>45747</v>
      </c>
      <c r="D244" s="138">
        <v>45382</v>
      </c>
      <c r="E244" s="138">
        <v>45016</v>
      </c>
      <c r="F244" s="138">
        <v>44651</v>
      </c>
      <c r="G244" s="138">
        <v>44286</v>
      </c>
      <c r="H244" s="138">
        <v>43921</v>
      </c>
    </row>
    <row r="245" spans="1:8" ht="15" customHeight="1" outlineLevel="1">
      <c r="A245" s="137" t="s">
        <v>626</v>
      </c>
      <c r="B245" s="138">
        <v>46112</v>
      </c>
      <c r="C245" s="138">
        <v>45747</v>
      </c>
      <c r="D245" s="138">
        <v>45382</v>
      </c>
      <c r="E245" s="138">
        <v>45016</v>
      </c>
      <c r="F245" s="138">
        <v>44651</v>
      </c>
      <c r="G245" s="138">
        <v>44651</v>
      </c>
      <c r="H245" s="138">
        <v>43921</v>
      </c>
    </row>
    <row r="246" spans="1:8" ht="15" customHeight="1" outlineLevel="1">
      <c r="A246" s="137" t="s">
        <v>627</v>
      </c>
      <c r="B246" s="139" t="s">
        <v>628</v>
      </c>
      <c r="C246" s="139" t="s">
        <v>628</v>
      </c>
      <c r="D246" s="139" t="s">
        <v>628</v>
      </c>
      <c r="E246" s="139" t="s">
        <v>628</v>
      </c>
      <c r="F246" s="139" t="s">
        <v>628</v>
      </c>
      <c r="G246" s="139" t="s">
        <v>628</v>
      </c>
      <c r="H246" s="139" t="s">
        <v>628</v>
      </c>
    </row>
    <row r="247" spans="1:8" ht="15" customHeight="1" outlineLevel="1">
      <c r="A247" s="137" t="s">
        <v>629</v>
      </c>
      <c r="B247" s="139" t="s">
        <v>654</v>
      </c>
      <c r="C247" s="139" t="s">
        <v>654</v>
      </c>
      <c r="D247" s="139" t="s">
        <v>654</v>
      </c>
      <c r="E247" s="139" t="s">
        <v>654</v>
      </c>
      <c r="F247" s="139" t="s">
        <v>654</v>
      </c>
      <c r="G247" s="139" t="s">
        <v>654</v>
      </c>
      <c r="H247" s="139" t="s">
        <v>654</v>
      </c>
    </row>
    <row r="248" spans="1:8" ht="15.75" customHeight="1"/>
    <row r="249" spans="1:8" ht="15.75" customHeight="1">
      <c r="A249" s="140" t="s">
        <v>1145</v>
      </c>
      <c r="B249" s="135"/>
      <c r="C249" s="135"/>
      <c r="D249" s="135"/>
      <c r="E249" s="135"/>
      <c r="F249" s="135"/>
      <c r="G249" s="135"/>
      <c r="H249" s="135"/>
    </row>
    <row r="250" spans="1:8" ht="15.75" customHeight="1">
      <c r="A250" s="140" t="s">
        <v>632</v>
      </c>
      <c r="B250" s="141" t="s">
        <v>656</v>
      </c>
      <c r="C250" s="141" t="s">
        <v>634</v>
      </c>
      <c r="D250" s="141" t="s">
        <v>635</v>
      </c>
      <c r="E250" s="141" t="s">
        <v>636</v>
      </c>
      <c r="F250" s="141" t="s">
        <v>637</v>
      </c>
      <c r="G250" s="141" t="s">
        <v>638</v>
      </c>
      <c r="H250" s="141" t="s">
        <v>639</v>
      </c>
    </row>
    <row r="251" spans="1:8" ht="15" customHeight="1">
      <c r="A251" s="226" t="s">
        <v>1146</v>
      </c>
      <c r="B251" s="227"/>
      <c r="C251" s="227"/>
      <c r="D251" s="227"/>
      <c r="E251" s="227"/>
      <c r="F251" s="227"/>
      <c r="G251" s="227"/>
      <c r="H251" s="227"/>
    </row>
    <row r="252" spans="1:8" ht="15" customHeight="1">
      <c r="A252" s="152" t="s">
        <v>1147</v>
      </c>
      <c r="B252" s="147">
        <v>60504.26</v>
      </c>
      <c r="C252" s="147">
        <v>48010.559999999998</v>
      </c>
      <c r="D252" s="147">
        <v>39976.949999999997</v>
      </c>
      <c r="E252" s="147">
        <v>30950.66</v>
      </c>
      <c r="F252" s="147">
        <v>28280.400000000001</v>
      </c>
      <c r="G252" s="147">
        <v>23492.99</v>
      </c>
      <c r="H252" s="147">
        <v>23687.83</v>
      </c>
    </row>
    <row r="253" spans="1:8" ht="15" customHeight="1">
      <c r="A253" s="145" t="s">
        <v>1148</v>
      </c>
      <c r="B253" s="147"/>
      <c r="C253" s="148">
        <v>85.18</v>
      </c>
      <c r="D253" s="146">
        <v>127.97</v>
      </c>
      <c r="E253" s="148">
        <v>93.52</v>
      </c>
      <c r="F253" s="148">
        <v>87.28</v>
      </c>
      <c r="G253" s="146">
        <v>247.12</v>
      </c>
      <c r="H253" s="146">
        <v>323.68</v>
      </c>
    </row>
    <row r="254" spans="1:8" ht="15" customHeight="1">
      <c r="A254" s="145" t="s">
        <v>1149</v>
      </c>
      <c r="B254" s="147">
        <v>149259.6</v>
      </c>
      <c r="C254" s="147">
        <v>122473.81</v>
      </c>
      <c r="D254" s="147">
        <v>113653.6</v>
      </c>
      <c r="E254" s="147">
        <v>96010.95</v>
      </c>
      <c r="F254" s="147">
        <v>96024.88</v>
      </c>
      <c r="G254" s="147">
        <v>81052.45</v>
      </c>
      <c r="H254" s="147">
        <v>69908.509999999995</v>
      </c>
    </row>
    <row r="255" spans="1:8" ht="15" customHeight="1">
      <c r="A255" s="145" t="s">
        <v>1150</v>
      </c>
      <c r="B255" s="147">
        <v>209763.86</v>
      </c>
      <c r="C255" s="147">
        <v>170569.55</v>
      </c>
      <c r="D255" s="147">
        <v>153758.51999999999</v>
      </c>
      <c r="E255" s="147">
        <v>127055.13</v>
      </c>
      <c r="F255" s="147">
        <v>124392.56</v>
      </c>
      <c r="G255" s="147">
        <v>104792.56</v>
      </c>
      <c r="H255" s="147">
        <v>93920.02</v>
      </c>
    </row>
    <row r="256" spans="1:8" ht="15" customHeight="1">
      <c r="A256" s="152" t="s">
        <v>1151</v>
      </c>
      <c r="B256" s="147"/>
      <c r="C256" s="146">
        <v>415.8</v>
      </c>
      <c r="D256" s="146">
        <v>1080.3</v>
      </c>
      <c r="E256" s="146">
        <v>383.98</v>
      </c>
      <c r="F256" s="146">
        <v>312.45999999999998</v>
      </c>
      <c r="G256" s="146">
        <v>247.85</v>
      </c>
      <c r="H256" s="146">
        <v>258.89</v>
      </c>
    </row>
    <row r="257" spans="1:8" ht="15" customHeight="1">
      <c r="A257" s="228" t="s">
        <v>1152</v>
      </c>
      <c r="B257" s="229">
        <v>60504.26</v>
      </c>
      <c r="C257" s="229">
        <v>48426.36</v>
      </c>
      <c r="D257" s="229">
        <v>41057.25</v>
      </c>
      <c r="E257" s="229">
        <v>31334.639999999999</v>
      </c>
      <c r="F257" s="229">
        <v>28592.86</v>
      </c>
      <c r="G257" s="229">
        <v>23740.84</v>
      </c>
      <c r="H257" s="229">
        <v>23946.720000000001</v>
      </c>
    </row>
    <row r="258" spans="1:8" ht="15" customHeight="1">
      <c r="A258" s="226" t="s">
        <v>1153</v>
      </c>
      <c r="B258" s="227"/>
      <c r="C258" s="227"/>
      <c r="D258" s="227"/>
      <c r="E258" s="227"/>
      <c r="F258" s="227"/>
      <c r="G258" s="227"/>
      <c r="H258" s="227"/>
    </row>
    <row r="259" spans="1:8" ht="15" customHeight="1">
      <c r="A259" s="152" t="s">
        <v>1154</v>
      </c>
      <c r="B259" s="147">
        <v>34625.599999999999</v>
      </c>
      <c r="C259" s="147">
        <v>31021.200000000001</v>
      </c>
      <c r="D259" s="147">
        <v>26567.48</v>
      </c>
      <c r="E259" s="147">
        <v>20068.61</v>
      </c>
      <c r="F259" s="147">
        <v>16972.09</v>
      </c>
      <c r="G259" s="147">
        <v>13032</v>
      </c>
      <c r="H259" s="147">
        <v>13779.15</v>
      </c>
    </row>
    <row r="260" spans="1:8" ht="15" customHeight="1">
      <c r="A260" s="145" t="s">
        <v>1155</v>
      </c>
      <c r="B260" s="147">
        <v>34625.599999999999</v>
      </c>
      <c r="C260" s="147">
        <v>31021.200000000001</v>
      </c>
      <c r="D260" s="147">
        <v>26567.48</v>
      </c>
      <c r="E260" s="147">
        <v>20068.61</v>
      </c>
      <c r="F260" s="147">
        <v>16972.09</v>
      </c>
      <c r="G260" s="147">
        <v>13032</v>
      </c>
      <c r="H260" s="147">
        <v>13779.15</v>
      </c>
    </row>
    <row r="261" spans="1:8" ht="15" customHeight="1">
      <c r="A261" s="145" t="s">
        <v>1156</v>
      </c>
      <c r="B261" s="147"/>
      <c r="C261" s="148">
        <v>14.3</v>
      </c>
      <c r="D261" s="148">
        <v>19.52</v>
      </c>
      <c r="E261" s="148">
        <v>25.25</v>
      </c>
      <c r="F261" s="148">
        <v>23.74</v>
      </c>
      <c r="G261" s="148">
        <v>23.78</v>
      </c>
      <c r="H261" s="148">
        <v>23.55</v>
      </c>
    </row>
    <row r="262" spans="1:8" ht="15" customHeight="1">
      <c r="A262" s="145" t="s">
        <v>1157</v>
      </c>
      <c r="B262" s="146">
        <v>1530.23</v>
      </c>
      <c r="C262" s="146">
        <v>1387.08</v>
      </c>
      <c r="D262" s="146">
        <v>1118.1300000000001</v>
      </c>
      <c r="E262" s="146">
        <v>683.76</v>
      </c>
      <c r="F262" s="146">
        <v>625.04</v>
      </c>
      <c r="G262" s="146">
        <v>515.21</v>
      </c>
      <c r="H262" s="146">
        <v>501.72</v>
      </c>
    </row>
    <row r="263" spans="1:8" ht="15" customHeight="1">
      <c r="A263" s="145" t="s">
        <v>1158</v>
      </c>
      <c r="B263" s="147">
        <v>33095.370000000003</v>
      </c>
      <c r="C263" s="147">
        <v>29619.83</v>
      </c>
      <c r="D263" s="147">
        <v>25429.82</v>
      </c>
      <c r="E263" s="147">
        <v>19359.61</v>
      </c>
      <c r="F263" s="147">
        <v>16323.32</v>
      </c>
      <c r="G263" s="147">
        <v>12493.01</v>
      </c>
      <c r="H263" s="147">
        <v>13253.88</v>
      </c>
    </row>
    <row r="264" spans="1:8" ht="15" customHeight="1">
      <c r="A264" s="145" t="s">
        <v>1159</v>
      </c>
      <c r="B264" s="147">
        <v>33426.589999999997</v>
      </c>
      <c r="C264" s="147">
        <v>29065.34</v>
      </c>
      <c r="D264" s="147">
        <v>24213.360000000001</v>
      </c>
      <c r="E264" s="147">
        <v>19175.97</v>
      </c>
      <c r="F264" s="147"/>
      <c r="G264" s="147"/>
      <c r="H264" s="147"/>
    </row>
    <row r="265" spans="1:8" ht="15" customHeight="1">
      <c r="A265" s="145" t="s">
        <v>1160</v>
      </c>
      <c r="B265" s="231">
        <v>-399.39</v>
      </c>
      <c r="C265" s="231">
        <v>-1313.16</v>
      </c>
      <c r="D265" s="231">
        <v>-541.76</v>
      </c>
      <c r="E265" s="231">
        <v>-962.66</v>
      </c>
      <c r="F265" s="153">
        <v>-69.19</v>
      </c>
      <c r="G265" s="231">
        <v>-497.59</v>
      </c>
      <c r="H265" s="231">
        <v>-259.7</v>
      </c>
    </row>
    <row r="266" spans="1:8" ht="15" customHeight="1">
      <c r="A266" s="145" t="s">
        <v>1161</v>
      </c>
      <c r="B266" s="148">
        <v>68.17</v>
      </c>
      <c r="C266" s="146">
        <v>1867.64</v>
      </c>
      <c r="D266" s="146">
        <v>1758.23</v>
      </c>
      <c r="E266" s="146">
        <v>1146.29</v>
      </c>
      <c r="F266" s="147">
        <v>16392.509999999998</v>
      </c>
      <c r="G266" s="147">
        <v>12990.6</v>
      </c>
      <c r="H266" s="147">
        <v>13513.58</v>
      </c>
    </row>
    <row r="267" spans="1:8" ht="15" customHeight="1">
      <c r="A267" s="228" t="s">
        <v>1162</v>
      </c>
      <c r="B267" s="229">
        <v>25878.66</v>
      </c>
      <c r="C267" s="229">
        <v>17405.16</v>
      </c>
      <c r="D267" s="229">
        <v>14489.77</v>
      </c>
      <c r="E267" s="229">
        <v>11266.03</v>
      </c>
      <c r="F267" s="229">
        <v>11620.77</v>
      </c>
      <c r="G267" s="229">
        <v>10708.84</v>
      </c>
      <c r="H267" s="229">
        <v>10167.57</v>
      </c>
    </row>
    <row r="268" spans="1:8" ht="15" customHeight="1">
      <c r="A268" s="152" t="s">
        <v>1163</v>
      </c>
      <c r="B268" s="146">
        <v>8855.75</v>
      </c>
      <c r="C268" s="147">
        <v>11809.25</v>
      </c>
      <c r="D268" s="147">
        <v>10361.69</v>
      </c>
      <c r="E268" s="146">
        <v>8243.59</v>
      </c>
      <c r="F268" s="146">
        <v>8276.59</v>
      </c>
      <c r="G268" s="146">
        <v>7153.36</v>
      </c>
      <c r="H268" s="146">
        <v>6920.22</v>
      </c>
    </row>
    <row r="269" spans="1:8" ht="15" customHeight="1">
      <c r="A269" s="145" t="s">
        <v>1164</v>
      </c>
      <c r="B269" s="146">
        <v>6415.69</v>
      </c>
      <c r="C269" s="146">
        <v>5722.87</v>
      </c>
      <c r="D269" s="146">
        <v>4460.2299999999996</v>
      </c>
      <c r="E269" s="146">
        <v>3760.28</v>
      </c>
      <c r="F269" s="146">
        <v>3749.64</v>
      </c>
      <c r="G269" s="146">
        <v>3018.37</v>
      </c>
      <c r="H269" s="146">
        <v>2410.04</v>
      </c>
    </row>
    <row r="270" spans="1:8" ht="15" customHeight="1">
      <c r="A270" s="145" t="s">
        <v>1165</v>
      </c>
      <c r="B270" s="146">
        <v>2440.06</v>
      </c>
      <c r="C270" s="146">
        <v>2173.44</v>
      </c>
      <c r="D270" s="146">
        <v>1959.82</v>
      </c>
      <c r="E270" s="146">
        <v>1690.9</v>
      </c>
      <c r="F270" s="146">
        <v>1414.54</v>
      </c>
      <c r="G270" s="146">
        <v>1242.4100000000001</v>
      </c>
      <c r="H270" s="146">
        <v>1862.7</v>
      </c>
    </row>
    <row r="271" spans="1:8" ht="15" customHeight="1">
      <c r="A271" s="145" t="s">
        <v>1166</v>
      </c>
      <c r="B271" s="147"/>
      <c r="C271" s="147"/>
      <c r="D271" s="146">
        <v>440.28</v>
      </c>
      <c r="E271" s="146">
        <v>352.86</v>
      </c>
      <c r="F271" s="146">
        <v>372.06</v>
      </c>
      <c r="G271" s="146">
        <v>328.71</v>
      </c>
      <c r="H271" s="146">
        <v>227.55</v>
      </c>
    </row>
    <row r="272" spans="1:8" ht="15" customHeight="1">
      <c r="A272" s="145" t="s">
        <v>1167</v>
      </c>
      <c r="B272" s="147"/>
      <c r="C272" s="146">
        <v>3912.95</v>
      </c>
      <c r="D272" s="146">
        <v>3501.36</v>
      </c>
      <c r="E272" s="146">
        <v>2439.5500000000002</v>
      </c>
      <c r="F272" s="146">
        <v>2740.36</v>
      </c>
      <c r="G272" s="146">
        <v>2563.87</v>
      </c>
      <c r="H272" s="146">
        <v>2419.94</v>
      </c>
    </row>
    <row r="273" spans="1:8" ht="15" customHeight="1">
      <c r="A273" s="145" t="s">
        <v>1168</v>
      </c>
      <c r="B273" s="147"/>
      <c r="C273" s="146">
        <v>1920.19</v>
      </c>
      <c r="D273" s="146">
        <v>1736.94</v>
      </c>
      <c r="E273" s="146">
        <v>1242.21</v>
      </c>
      <c r="F273" s="146">
        <v>1239.23</v>
      </c>
      <c r="G273" s="146">
        <v>1294.21</v>
      </c>
      <c r="H273" s="146">
        <v>1396.13</v>
      </c>
    </row>
    <row r="274" spans="1:8" ht="15" customHeight="1">
      <c r="A274" s="145" t="s">
        <v>1169</v>
      </c>
      <c r="B274" s="147"/>
      <c r="C274" s="146">
        <v>1931.25</v>
      </c>
      <c r="D274" s="146">
        <v>1664.42</v>
      </c>
      <c r="E274" s="146">
        <v>1144.94</v>
      </c>
      <c r="F274" s="146">
        <v>1422.97</v>
      </c>
      <c r="G274" s="146">
        <v>1232.7</v>
      </c>
      <c r="H274" s="146">
        <v>883.86</v>
      </c>
    </row>
    <row r="275" spans="1:8" ht="15" customHeight="1">
      <c r="A275" s="145" t="s">
        <v>1170</v>
      </c>
      <c r="B275" s="147"/>
      <c r="C275" s="148">
        <v>41.39</v>
      </c>
      <c r="D275" s="148">
        <v>17.649999999999999</v>
      </c>
      <c r="E275" s="148">
        <v>18.5</v>
      </c>
      <c r="F275" s="148">
        <v>13.16</v>
      </c>
      <c r="G275" s="148">
        <v>14.9</v>
      </c>
      <c r="H275" s="148">
        <v>13.8</v>
      </c>
    </row>
    <row r="276" spans="1:8" ht="15" customHeight="1">
      <c r="A276" s="145" t="s">
        <v>1171</v>
      </c>
      <c r="B276" s="147"/>
      <c r="C276" s="148">
        <v>20.11</v>
      </c>
      <c r="D276" s="148">
        <v>82.35</v>
      </c>
      <c r="E276" s="148">
        <v>33.909999999999997</v>
      </c>
      <c r="F276" s="148">
        <v>65</v>
      </c>
      <c r="G276" s="148">
        <v>22.07</v>
      </c>
      <c r="H276" s="146">
        <v>126.15</v>
      </c>
    </row>
    <row r="277" spans="1:8" ht="15" customHeight="1">
      <c r="A277" s="152" t="s">
        <v>1172</v>
      </c>
      <c r="B277" s="146">
        <v>8338.3799999999992</v>
      </c>
      <c r="C277" s="146">
        <v>305.77999999999997</v>
      </c>
      <c r="D277" s="146">
        <v>235.79</v>
      </c>
      <c r="E277" s="146">
        <v>205.69</v>
      </c>
      <c r="F277" s="148">
        <v>19.25</v>
      </c>
      <c r="G277" s="148">
        <v>5.52</v>
      </c>
      <c r="H277" s="148">
        <v>87.5</v>
      </c>
    </row>
    <row r="278" spans="1:8" ht="15" customHeight="1">
      <c r="A278" s="145" t="s">
        <v>1173</v>
      </c>
      <c r="B278" s="146">
        <v>8338.3799999999992</v>
      </c>
      <c r="C278" s="146">
        <v>305.77999999999997</v>
      </c>
      <c r="D278" s="146">
        <v>235.79</v>
      </c>
      <c r="E278" s="146">
        <v>205.69</v>
      </c>
      <c r="F278" s="147"/>
      <c r="G278" s="147"/>
      <c r="H278" s="147"/>
    </row>
    <row r="279" spans="1:8" ht="15" customHeight="1">
      <c r="A279" s="145" t="s">
        <v>1174</v>
      </c>
      <c r="B279" s="147"/>
      <c r="C279" s="147"/>
      <c r="D279" s="147"/>
      <c r="E279" s="147"/>
      <c r="F279" s="148">
        <v>19.25</v>
      </c>
      <c r="G279" s="148">
        <v>5.52</v>
      </c>
      <c r="H279" s="148">
        <v>87.5</v>
      </c>
    </row>
    <row r="280" spans="1:8" ht="15" customHeight="1">
      <c r="A280" s="152" t="s">
        <v>1175</v>
      </c>
      <c r="B280" s="147">
        <v>51819.73</v>
      </c>
      <c r="C280" s="147">
        <v>43136.24</v>
      </c>
      <c r="D280" s="147">
        <v>37164.949999999997</v>
      </c>
      <c r="E280" s="147">
        <v>28517.88</v>
      </c>
      <c r="F280" s="147">
        <v>25267.93</v>
      </c>
      <c r="G280" s="147">
        <v>20190.88</v>
      </c>
      <c r="H280" s="147">
        <v>20786.88</v>
      </c>
    </row>
    <row r="281" spans="1:8" ht="15" customHeight="1">
      <c r="A281" s="226" t="s">
        <v>1176</v>
      </c>
      <c r="B281" s="227"/>
      <c r="C281" s="227"/>
      <c r="D281" s="227"/>
      <c r="E281" s="227"/>
      <c r="F281" s="227"/>
      <c r="G281" s="227"/>
      <c r="H281" s="227"/>
    </row>
    <row r="282" spans="1:8" ht="15" customHeight="1">
      <c r="A282" s="228" t="s">
        <v>1177</v>
      </c>
      <c r="B282" s="230">
        <v>8684.5300000000007</v>
      </c>
      <c r="C282" s="230">
        <v>5290.12</v>
      </c>
      <c r="D282" s="230">
        <v>3892.29</v>
      </c>
      <c r="E282" s="230">
        <v>2816.76</v>
      </c>
      <c r="F282" s="230">
        <v>3324.94</v>
      </c>
      <c r="G282" s="230">
        <v>3549.96</v>
      </c>
      <c r="H282" s="230">
        <v>3159.85</v>
      </c>
    </row>
    <row r="283" spans="1:8" ht="15" customHeight="1">
      <c r="A283" s="226" t="s">
        <v>1178</v>
      </c>
      <c r="B283" s="227"/>
      <c r="C283" s="227"/>
      <c r="D283" s="227"/>
      <c r="E283" s="227"/>
      <c r="F283" s="227"/>
      <c r="G283" s="227"/>
      <c r="H283" s="227"/>
    </row>
    <row r="284" spans="1:8" ht="15" customHeight="1">
      <c r="A284" s="152" t="s">
        <v>1179</v>
      </c>
      <c r="B284" s="231">
        <v>-640.34</v>
      </c>
      <c r="C284" s="231">
        <v>-651.88</v>
      </c>
      <c r="D284" s="231">
        <v>-484.21</v>
      </c>
      <c r="E284" s="231">
        <v>-118.98</v>
      </c>
      <c r="F284" s="153">
        <v>-31.86</v>
      </c>
      <c r="G284" s="231">
        <v>-128.22</v>
      </c>
      <c r="H284" s="231">
        <v>-189.64</v>
      </c>
    </row>
    <row r="285" spans="1:8" ht="15" customHeight="1">
      <c r="A285" s="145" t="s">
        <v>1180</v>
      </c>
      <c r="B285" s="146">
        <v>640.35</v>
      </c>
      <c r="C285" s="146">
        <v>691.84</v>
      </c>
      <c r="D285" s="146">
        <v>554.01</v>
      </c>
      <c r="E285" s="146">
        <v>181.79</v>
      </c>
      <c r="F285" s="148">
        <v>82.44</v>
      </c>
      <c r="G285" s="146">
        <v>147.63</v>
      </c>
      <c r="H285" s="146">
        <v>259.08</v>
      </c>
    </row>
    <row r="286" spans="1:8" ht="15" customHeight="1">
      <c r="A286" s="145" t="s">
        <v>665</v>
      </c>
      <c r="B286" s="147"/>
      <c r="C286" s="148">
        <v>37.799999999999997</v>
      </c>
      <c r="D286" s="148">
        <v>33.53</v>
      </c>
      <c r="E286" s="148">
        <v>31.95</v>
      </c>
      <c r="F286" s="148">
        <v>40.42</v>
      </c>
      <c r="G286" s="148">
        <v>65.36</v>
      </c>
      <c r="H286" s="148">
        <v>49.83</v>
      </c>
    </row>
    <row r="287" spans="1:8" ht="15" customHeight="1">
      <c r="A287" s="145" t="s">
        <v>1181</v>
      </c>
      <c r="B287" s="146">
        <v>640.35</v>
      </c>
      <c r="C287" s="146">
        <v>729.64</v>
      </c>
      <c r="D287" s="146">
        <v>587.54</v>
      </c>
      <c r="E287" s="146">
        <v>213.74</v>
      </c>
      <c r="F287" s="146">
        <v>122.86</v>
      </c>
      <c r="G287" s="146">
        <v>212.99</v>
      </c>
      <c r="H287" s="146">
        <v>308.91000000000003</v>
      </c>
    </row>
    <row r="288" spans="1:8" ht="15" customHeight="1">
      <c r="A288" s="145" t="s">
        <v>1182</v>
      </c>
      <c r="B288" s="147"/>
      <c r="C288" s="148">
        <v>39.96</v>
      </c>
      <c r="D288" s="148">
        <v>69.8</v>
      </c>
      <c r="E288" s="148">
        <v>62.81</v>
      </c>
      <c r="F288" s="148">
        <v>50.57</v>
      </c>
      <c r="G288" s="148">
        <v>19.41</v>
      </c>
      <c r="H288" s="148">
        <v>69.44</v>
      </c>
    </row>
    <row r="289" spans="1:8" ht="15" customHeight="1">
      <c r="A289" s="145" t="s">
        <v>1183</v>
      </c>
      <c r="B289" s="147"/>
      <c r="C289" s="148">
        <v>0.02</v>
      </c>
      <c r="D289" s="148">
        <v>36</v>
      </c>
      <c r="E289" s="147"/>
      <c r="F289" s="148">
        <v>3.32</v>
      </c>
      <c r="G289" s="148">
        <v>20</v>
      </c>
      <c r="H289" s="148">
        <v>35.96</v>
      </c>
    </row>
    <row r="290" spans="1:8" ht="15" customHeight="1">
      <c r="A290" s="145" t="s">
        <v>1184</v>
      </c>
      <c r="B290" s="147"/>
      <c r="C290" s="148">
        <v>47.89</v>
      </c>
      <c r="D290" s="148">
        <v>36.299999999999997</v>
      </c>
      <c r="E290" s="148">
        <v>57.69</v>
      </c>
      <c r="F290" s="148">
        <v>54.66</v>
      </c>
      <c r="G290" s="148">
        <v>6.59</v>
      </c>
      <c r="H290" s="148">
        <v>40.72</v>
      </c>
    </row>
    <row r="291" spans="1:8" ht="15" customHeight="1">
      <c r="A291" s="145" t="s">
        <v>1185</v>
      </c>
      <c r="B291" s="147"/>
      <c r="C291" s="148">
        <v>0.36</v>
      </c>
      <c r="D291" s="148">
        <v>1.44</v>
      </c>
      <c r="E291" s="148">
        <v>12.54</v>
      </c>
      <c r="F291" s="148">
        <v>0.76</v>
      </c>
      <c r="G291" s="147"/>
      <c r="H291" s="147"/>
    </row>
    <row r="292" spans="1:8" ht="15" customHeight="1">
      <c r="A292" s="145" t="s">
        <v>1186</v>
      </c>
      <c r="B292" s="147"/>
      <c r="C292" s="153">
        <v>-8.31</v>
      </c>
      <c r="D292" s="153">
        <v>-3.94</v>
      </c>
      <c r="E292" s="153">
        <v>-7.42</v>
      </c>
      <c r="F292" s="153">
        <v>-8.16</v>
      </c>
      <c r="G292" s="153">
        <v>-7.18</v>
      </c>
      <c r="H292" s="153">
        <v>-7.23</v>
      </c>
    </row>
    <row r="293" spans="1:8" ht="15" customHeight="1">
      <c r="A293" s="152" t="s">
        <v>1187</v>
      </c>
      <c r="B293" s="147"/>
      <c r="C293" s="153">
        <v>-2.96</v>
      </c>
      <c r="D293" s="153">
        <v>-5.64</v>
      </c>
      <c r="E293" s="148">
        <v>3.29</v>
      </c>
      <c r="F293" s="153">
        <v>-6.25</v>
      </c>
      <c r="G293" s="153">
        <v>-5.87</v>
      </c>
      <c r="H293" s="153">
        <v>-7.15</v>
      </c>
    </row>
    <row r="294" spans="1:8" ht="15" customHeight="1">
      <c r="A294" s="152" t="s">
        <v>1188</v>
      </c>
      <c r="B294" s="148">
        <v>55.23</v>
      </c>
      <c r="C294" s="148">
        <v>4.83</v>
      </c>
      <c r="D294" s="147"/>
      <c r="E294" s="147"/>
      <c r="F294" s="147"/>
      <c r="G294" s="147"/>
      <c r="H294" s="148">
        <v>16.39</v>
      </c>
    </row>
    <row r="295" spans="1:8" ht="15" customHeight="1">
      <c r="A295" s="152" t="s">
        <v>1189</v>
      </c>
      <c r="B295" s="146">
        <v>118.45</v>
      </c>
      <c r="C295" s="148">
        <v>10.32</v>
      </c>
      <c r="D295" s="148">
        <v>17.71</v>
      </c>
      <c r="E295" s="148">
        <v>46.31</v>
      </c>
      <c r="F295" s="148">
        <v>29.48</v>
      </c>
      <c r="G295" s="148">
        <v>54.01</v>
      </c>
      <c r="H295" s="148">
        <v>5.47</v>
      </c>
    </row>
    <row r="296" spans="1:8" ht="15" customHeight="1">
      <c r="A296" s="152" t="s">
        <v>1190</v>
      </c>
      <c r="B296" s="146">
        <v>8217.8700000000008</v>
      </c>
      <c r="C296" s="146">
        <v>4650.43</v>
      </c>
      <c r="D296" s="146">
        <v>3420.15</v>
      </c>
      <c r="E296" s="146">
        <v>2747.37</v>
      </c>
      <c r="F296" s="146">
        <v>3316.3</v>
      </c>
      <c r="G296" s="146">
        <v>3469.89</v>
      </c>
      <c r="H296" s="146">
        <v>2984.92</v>
      </c>
    </row>
    <row r="297" spans="1:8" ht="15" customHeight="1">
      <c r="A297" s="226" t="s">
        <v>1191</v>
      </c>
      <c r="B297" s="227"/>
      <c r="C297" s="227"/>
      <c r="D297" s="227"/>
      <c r="E297" s="227"/>
      <c r="F297" s="227"/>
      <c r="G297" s="227"/>
      <c r="H297" s="227"/>
    </row>
    <row r="298" spans="1:8" ht="15" customHeight="1">
      <c r="A298" s="152" t="s">
        <v>1192</v>
      </c>
      <c r="B298" s="231">
        <v>-165.53</v>
      </c>
      <c r="C298" s="147"/>
      <c r="D298" s="147"/>
      <c r="E298" s="147"/>
      <c r="F298" s="147"/>
      <c r="G298" s="147"/>
      <c r="H298" s="231">
        <v>-241.66</v>
      </c>
    </row>
    <row r="299" spans="1:8" ht="15" customHeight="1">
      <c r="A299" s="145" t="s">
        <v>1193</v>
      </c>
      <c r="B299" s="231">
        <v>-165.53</v>
      </c>
      <c r="C299" s="147"/>
      <c r="D299" s="147"/>
      <c r="E299" s="147"/>
      <c r="F299" s="147"/>
      <c r="G299" s="147"/>
      <c r="H299" s="231">
        <v>-241.66</v>
      </c>
    </row>
    <row r="300" spans="1:8" ht="15" customHeight="1">
      <c r="A300" s="226" t="s">
        <v>1194</v>
      </c>
      <c r="B300" s="227"/>
      <c r="C300" s="227"/>
      <c r="D300" s="227"/>
      <c r="E300" s="227"/>
      <c r="F300" s="227"/>
      <c r="G300" s="227"/>
      <c r="H300" s="227"/>
    </row>
    <row r="301" spans="1:8" ht="15" customHeight="1">
      <c r="A301" s="228" t="s">
        <v>1195</v>
      </c>
      <c r="B301" s="230">
        <v>8052.34</v>
      </c>
      <c r="C301" s="230">
        <v>4650.43</v>
      </c>
      <c r="D301" s="230">
        <v>3420.15</v>
      </c>
      <c r="E301" s="230">
        <v>2747.37</v>
      </c>
      <c r="F301" s="230">
        <v>3316.3</v>
      </c>
      <c r="G301" s="230">
        <v>3469.89</v>
      </c>
      <c r="H301" s="230">
        <v>2743.26</v>
      </c>
    </row>
    <row r="302" spans="1:8" ht="15" customHeight="1">
      <c r="A302" s="226" t="s">
        <v>1196</v>
      </c>
      <c r="B302" s="227"/>
      <c r="C302" s="227"/>
      <c r="D302" s="227"/>
      <c r="E302" s="227"/>
      <c r="F302" s="227"/>
      <c r="G302" s="227"/>
      <c r="H302" s="227"/>
    </row>
    <row r="303" spans="1:8" ht="15" customHeight="1">
      <c r="A303" s="152" t="s">
        <v>1197</v>
      </c>
      <c r="B303" s="146">
        <v>2007.55</v>
      </c>
      <c r="C303" s="146">
        <v>1194.32</v>
      </c>
      <c r="D303" s="146">
        <v>862.88</v>
      </c>
      <c r="E303" s="146">
        <v>703.65</v>
      </c>
      <c r="F303" s="146">
        <v>830.88</v>
      </c>
      <c r="G303" s="146">
        <v>825.38</v>
      </c>
      <c r="H303" s="146">
        <v>451.86</v>
      </c>
    </row>
    <row r="304" spans="1:8" ht="15" customHeight="1">
      <c r="A304" s="145" t="s">
        <v>1198</v>
      </c>
      <c r="B304" s="146">
        <v>1859.65</v>
      </c>
      <c r="C304" s="146">
        <v>1108.82</v>
      </c>
      <c r="D304" s="146">
        <v>724.11</v>
      </c>
      <c r="E304" s="146">
        <v>688.95</v>
      </c>
      <c r="F304" s="146">
        <v>871.9</v>
      </c>
      <c r="G304" s="146">
        <v>843.59</v>
      </c>
      <c r="H304" s="146">
        <v>709.5</v>
      </c>
    </row>
    <row r="305" spans="1:8" ht="15" customHeight="1">
      <c r="A305" s="145" t="s">
        <v>1199</v>
      </c>
      <c r="B305" s="146">
        <v>147.9</v>
      </c>
      <c r="C305" s="148">
        <v>79.08</v>
      </c>
      <c r="D305" s="146">
        <v>138.78</v>
      </c>
      <c r="E305" s="148">
        <v>14.71</v>
      </c>
      <c r="F305" s="153">
        <v>-34.54</v>
      </c>
      <c r="G305" s="148">
        <v>20.72</v>
      </c>
      <c r="H305" s="231">
        <v>-257.64</v>
      </c>
    </row>
    <row r="306" spans="1:8" ht="15" customHeight="1">
      <c r="A306" s="145" t="s">
        <v>1200</v>
      </c>
      <c r="B306" s="147">
        <v>0</v>
      </c>
      <c r="C306" s="148">
        <v>6.42</v>
      </c>
      <c r="D306" s="147"/>
      <c r="E306" s="147">
        <v>0</v>
      </c>
      <c r="F306" s="153">
        <v>-6.48</v>
      </c>
      <c r="G306" s="153">
        <v>-38.92</v>
      </c>
      <c r="H306" s="147"/>
    </row>
    <row r="307" spans="1:8" ht="15" customHeight="1">
      <c r="A307" s="226" t="s">
        <v>1201</v>
      </c>
      <c r="B307" s="227"/>
      <c r="C307" s="227"/>
      <c r="D307" s="227"/>
      <c r="E307" s="227"/>
      <c r="F307" s="227"/>
      <c r="G307" s="227"/>
      <c r="H307" s="227"/>
    </row>
    <row r="308" spans="1:8" ht="15" customHeight="1">
      <c r="A308" s="152" t="s">
        <v>1202</v>
      </c>
      <c r="B308" s="146">
        <v>6044.79</v>
      </c>
      <c r="C308" s="146">
        <v>3456.11</v>
      </c>
      <c r="D308" s="146">
        <v>2557.27</v>
      </c>
      <c r="E308" s="146">
        <v>2043.72</v>
      </c>
      <c r="F308" s="146">
        <v>2485.4299999999998</v>
      </c>
      <c r="G308" s="146">
        <v>2644.51</v>
      </c>
      <c r="H308" s="146">
        <v>2291.4</v>
      </c>
    </row>
    <row r="309" spans="1:8" ht="15" customHeight="1">
      <c r="A309" s="226" t="s">
        <v>1203</v>
      </c>
      <c r="B309" s="227"/>
      <c r="C309" s="227"/>
      <c r="D309" s="227"/>
      <c r="E309" s="227"/>
      <c r="F309" s="227"/>
      <c r="G309" s="227"/>
      <c r="H309" s="227"/>
    </row>
    <row r="310" spans="1:8" ht="15" customHeight="1">
      <c r="A310" s="152" t="s">
        <v>1204</v>
      </c>
      <c r="B310" s="147"/>
      <c r="C310" s="147"/>
      <c r="D310" s="148">
        <v>64.48</v>
      </c>
      <c r="E310" s="146">
        <v>159.80000000000001</v>
      </c>
      <c r="F310" s="146">
        <v>146.85</v>
      </c>
      <c r="G310" s="146">
        <v>127.07</v>
      </c>
      <c r="H310" s="147"/>
    </row>
    <row r="311" spans="1:8" ht="15" customHeight="1">
      <c r="A311" s="228" t="s">
        <v>1205</v>
      </c>
      <c r="B311" s="230">
        <v>6044.79</v>
      </c>
      <c r="C311" s="230">
        <v>3456.11</v>
      </c>
      <c r="D311" s="230">
        <v>2621.75</v>
      </c>
      <c r="E311" s="230">
        <v>2203.5100000000002</v>
      </c>
      <c r="F311" s="230">
        <v>2632.28</v>
      </c>
      <c r="G311" s="230">
        <v>2771.58</v>
      </c>
      <c r="H311" s="230">
        <v>2291.4</v>
      </c>
    </row>
    <row r="312" spans="1:8" ht="15" customHeight="1">
      <c r="A312" s="152" t="s">
        <v>1206</v>
      </c>
      <c r="B312" s="146">
        <v>6044.79</v>
      </c>
      <c r="C312" s="146">
        <v>3456.11</v>
      </c>
      <c r="D312" s="146">
        <v>2621.75</v>
      </c>
      <c r="E312" s="146">
        <v>2203.5100000000002</v>
      </c>
      <c r="F312" s="146">
        <v>2632.28</v>
      </c>
      <c r="G312" s="146">
        <v>2771.58</v>
      </c>
      <c r="H312" s="146">
        <v>2291.4</v>
      </c>
    </row>
    <row r="313" spans="1:8" ht="15" customHeight="1">
      <c r="A313" s="152" t="s">
        <v>1207</v>
      </c>
      <c r="B313" s="146">
        <v>6044.79</v>
      </c>
      <c r="C313" s="146">
        <v>3456.11</v>
      </c>
      <c r="D313" s="146">
        <v>2621.75</v>
      </c>
      <c r="E313" s="146">
        <v>2203.5100000000002</v>
      </c>
      <c r="F313" s="146">
        <v>2632.28</v>
      </c>
      <c r="G313" s="146">
        <v>2771.58</v>
      </c>
      <c r="H313" s="146">
        <v>2291.4</v>
      </c>
    </row>
    <row r="314" spans="1:8" ht="15" customHeight="1">
      <c r="A314" s="226" t="s">
        <v>1208</v>
      </c>
      <c r="B314" s="227"/>
      <c r="C314" s="227"/>
      <c r="D314" s="227"/>
      <c r="E314" s="227"/>
      <c r="F314" s="227"/>
      <c r="G314" s="227"/>
      <c r="H314" s="227"/>
    </row>
    <row r="315" spans="1:8" ht="15" customHeight="1">
      <c r="A315" s="152" t="s">
        <v>1209</v>
      </c>
      <c r="B315" s="147"/>
      <c r="C315" s="147"/>
      <c r="D315" s="147"/>
      <c r="E315" s="147"/>
      <c r="F315" s="147"/>
      <c r="G315" s="147">
        <v>0</v>
      </c>
      <c r="H315" s="147"/>
    </row>
    <row r="316" spans="1:8" ht="15" customHeight="1">
      <c r="A316" s="228" t="s">
        <v>1210</v>
      </c>
      <c r="B316" s="230">
        <v>6044.79</v>
      </c>
      <c r="C316" s="230">
        <v>3456.11</v>
      </c>
      <c r="D316" s="230">
        <v>2621.75</v>
      </c>
      <c r="E316" s="230">
        <v>2203.5100000000002</v>
      </c>
      <c r="F316" s="230">
        <v>2632.28</v>
      </c>
      <c r="G316" s="230">
        <v>2771.58</v>
      </c>
      <c r="H316" s="230">
        <v>2291.4</v>
      </c>
    </row>
    <row r="317" spans="1:8" ht="15" customHeight="1">
      <c r="A317" s="226" t="s">
        <v>1211</v>
      </c>
      <c r="B317" s="227"/>
      <c r="C317" s="227"/>
      <c r="D317" s="227"/>
      <c r="E317" s="227"/>
      <c r="F317" s="227"/>
      <c r="G317" s="227"/>
      <c r="H317" s="227"/>
    </row>
    <row r="318" spans="1:8" ht="15" customHeight="1">
      <c r="A318" s="152" t="s">
        <v>1212</v>
      </c>
      <c r="B318" s="147"/>
      <c r="C318" s="146">
        <v>3456.11</v>
      </c>
      <c r="D318" s="146">
        <v>2621.75</v>
      </c>
      <c r="E318" s="146">
        <v>2203.5100000000002</v>
      </c>
      <c r="F318" s="146">
        <v>2632.28</v>
      </c>
      <c r="G318" s="146">
        <v>2771.58</v>
      </c>
      <c r="H318" s="146">
        <v>2291.4</v>
      </c>
    </row>
    <row r="319" spans="1:8" ht="15" customHeight="1">
      <c r="A319" s="152" t="s">
        <v>1213</v>
      </c>
      <c r="B319" s="147"/>
      <c r="C319" s="148">
        <v>0.28000000000000003</v>
      </c>
      <c r="D319" s="153">
        <v>-0.5</v>
      </c>
      <c r="E319" s="153">
        <v>-0.98</v>
      </c>
      <c r="F319" s="153">
        <v>-0.01</v>
      </c>
      <c r="G319" s="148">
        <v>7.0000000000000007E-2</v>
      </c>
      <c r="H319" s="153">
        <v>-0.3</v>
      </c>
    </row>
    <row r="320" spans="1:8" ht="15" customHeight="1">
      <c r="A320" s="152" t="s">
        <v>1214</v>
      </c>
      <c r="B320" s="147"/>
      <c r="C320" s="153">
        <v>-53.16</v>
      </c>
      <c r="D320" s="148">
        <v>12.39</v>
      </c>
      <c r="E320" s="153">
        <v>-24.95</v>
      </c>
      <c r="F320" s="148">
        <v>4.38</v>
      </c>
      <c r="G320" s="153">
        <v>-11.52</v>
      </c>
      <c r="H320" s="153">
        <v>-36.14</v>
      </c>
    </row>
    <row r="321" spans="1:8" ht="15" customHeight="1">
      <c r="A321" s="152" t="s">
        <v>1215</v>
      </c>
      <c r="B321" s="147"/>
      <c r="C321" s="148">
        <v>13.38</v>
      </c>
      <c r="D321" s="153">
        <v>-3.12</v>
      </c>
      <c r="E321" s="148">
        <v>6.28</v>
      </c>
      <c r="F321" s="153">
        <v>-1.1000000000000001</v>
      </c>
      <c r="G321" s="148">
        <v>2.9</v>
      </c>
      <c r="H321" s="148">
        <v>9.1</v>
      </c>
    </row>
    <row r="322" spans="1:8" ht="15" customHeight="1">
      <c r="A322" s="152" t="s">
        <v>1216</v>
      </c>
      <c r="B322" s="147"/>
      <c r="C322" s="153">
        <v>-39.49</v>
      </c>
      <c r="D322" s="148">
        <v>8.77</v>
      </c>
      <c r="E322" s="153">
        <v>-19.649999999999999</v>
      </c>
      <c r="F322" s="148">
        <v>3.27</v>
      </c>
      <c r="G322" s="153">
        <v>-8.56</v>
      </c>
      <c r="H322" s="153">
        <v>-27.34</v>
      </c>
    </row>
    <row r="323" spans="1:8" ht="15" customHeight="1">
      <c r="A323" s="228" t="s">
        <v>1217</v>
      </c>
      <c r="B323" s="229"/>
      <c r="C323" s="230">
        <v>3416.62</v>
      </c>
      <c r="D323" s="230">
        <v>2630.52</v>
      </c>
      <c r="E323" s="230">
        <v>2183.86</v>
      </c>
      <c r="F323" s="230">
        <v>2635.54</v>
      </c>
      <c r="G323" s="230">
        <v>2763.02</v>
      </c>
      <c r="H323" s="230">
        <v>2264.06</v>
      </c>
    </row>
    <row r="324" spans="1:8" ht="15" customHeight="1">
      <c r="A324" s="152" t="s">
        <v>1218</v>
      </c>
      <c r="B324" s="147"/>
      <c r="C324" s="146">
        <v>3416.62</v>
      </c>
      <c r="D324" s="146">
        <v>2630.52</v>
      </c>
      <c r="E324" s="146">
        <v>2183.86</v>
      </c>
      <c r="F324" s="146">
        <v>2635.54</v>
      </c>
      <c r="G324" s="146">
        <v>2763.02</v>
      </c>
      <c r="H324" s="146">
        <v>2264.06</v>
      </c>
    </row>
    <row r="325" spans="1:8" ht="15" customHeight="1">
      <c r="A325" s="226" t="s">
        <v>1219</v>
      </c>
      <c r="B325" s="227"/>
      <c r="C325" s="227"/>
      <c r="D325" s="227"/>
      <c r="E325" s="227"/>
      <c r="F325" s="227"/>
      <c r="G325" s="227"/>
      <c r="H325" s="227"/>
    </row>
    <row r="326" spans="1:8" ht="15" customHeight="1">
      <c r="A326" s="152" t="s">
        <v>1220</v>
      </c>
      <c r="B326" s="146">
        <v>6044.79</v>
      </c>
      <c r="C326" s="146">
        <v>3456.11</v>
      </c>
      <c r="D326" s="146">
        <v>2621.75</v>
      </c>
      <c r="E326" s="146">
        <v>2203.5100000000002</v>
      </c>
      <c r="F326" s="146">
        <v>2632.28</v>
      </c>
      <c r="G326" s="146">
        <v>2771.58</v>
      </c>
      <c r="H326" s="146">
        <v>2291.4</v>
      </c>
    </row>
    <row r="327" spans="1:8" ht="15" customHeight="1">
      <c r="A327" s="145" t="s">
        <v>1221</v>
      </c>
      <c r="B327" s="146">
        <v>6044.79</v>
      </c>
      <c r="C327" s="146">
        <v>3456.11</v>
      </c>
      <c r="D327" s="146">
        <v>2621.75</v>
      </c>
      <c r="E327" s="146">
        <v>2203.5100000000002</v>
      </c>
      <c r="F327" s="146">
        <v>2632.28</v>
      </c>
      <c r="G327" s="146">
        <v>2771.58</v>
      </c>
      <c r="H327" s="146">
        <v>2291.4</v>
      </c>
    </row>
    <row r="328" spans="1:8" ht="15" customHeight="1">
      <c r="A328" s="145" t="s">
        <v>1222</v>
      </c>
      <c r="B328" s="146">
        <v>133.85</v>
      </c>
      <c r="C328" s="146">
        <v>133.76</v>
      </c>
      <c r="D328" s="146">
        <v>133.69999999999999</v>
      </c>
      <c r="E328" s="146">
        <v>133.66999999999999</v>
      </c>
      <c r="F328" s="146">
        <v>133.65</v>
      </c>
      <c r="G328" s="146">
        <v>133.54</v>
      </c>
      <c r="H328" s="146">
        <v>133.44</v>
      </c>
    </row>
    <row r="329" spans="1:8" ht="15" customHeight="1">
      <c r="A329" s="145" t="s">
        <v>1223</v>
      </c>
      <c r="B329" s="148">
        <v>45.16</v>
      </c>
      <c r="C329" s="148">
        <v>25.84</v>
      </c>
      <c r="D329" s="148">
        <v>19.61</v>
      </c>
      <c r="E329" s="148">
        <v>16.48</v>
      </c>
      <c r="F329" s="148">
        <v>19.7</v>
      </c>
      <c r="G329" s="148">
        <v>20.75</v>
      </c>
      <c r="H329" s="148">
        <v>17.170000000000002</v>
      </c>
    </row>
    <row r="330" spans="1:8" ht="15" customHeight="1">
      <c r="A330" s="145" t="s">
        <v>1224</v>
      </c>
      <c r="B330" s="148">
        <v>45.16</v>
      </c>
      <c r="C330" s="148">
        <v>25.84</v>
      </c>
      <c r="D330" s="148">
        <v>19.61</v>
      </c>
      <c r="E330" s="148">
        <v>16.48</v>
      </c>
      <c r="F330" s="148">
        <v>19.7</v>
      </c>
      <c r="G330" s="148">
        <v>20.75</v>
      </c>
      <c r="H330" s="148">
        <v>17.170000000000002</v>
      </c>
    </row>
    <row r="331" spans="1:8" ht="15" customHeight="1">
      <c r="A331" s="145" t="s">
        <v>1225</v>
      </c>
      <c r="B331" s="148">
        <v>46.4</v>
      </c>
      <c r="C331" s="148">
        <v>25.84</v>
      </c>
      <c r="D331" s="148">
        <v>19.61</v>
      </c>
      <c r="E331" s="148">
        <v>16.48</v>
      </c>
      <c r="F331" s="148">
        <v>19.7</v>
      </c>
      <c r="G331" s="148">
        <v>20.75</v>
      </c>
      <c r="H331" s="148">
        <v>18.98</v>
      </c>
    </row>
    <row r="332" spans="1:8" ht="15" customHeight="1">
      <c r="A332" s="152" t="s">
        <v>1226</v>
      </c>
      <c r="B332" s="146">
        <v>6044.79</v>
      </c>
      <c r="C332" s="146">
        <v>3456.11</v>
      </c>
      <c r="D332" s="146">
        <v>2621.75</v>
      </c>
      <c r="E332" s="146">
        <v>2203.5100000000002</v>
      </c>
      <c r="F332" s="146">
        <v>2632.28</v>
      </c>
      <c r="G332" s="146">
        <v>2771.58</v>
      </c>
      <c r="H332" s="146">
        <v>2291.4</v>
      </c>
    </row>
    <row r="333" spans="1:8" ht="15" customHeight="1">
      <c r="A333" s="152" t="s">
        <v>1227</v>
      </c>
      <c r="B333" s="148">
        <v>1</v>
      </c>
      <c r="C333" s="148">
        <v>1</v>
      </c>
      <c r="D333" s="148">
        <v>1</v>
      </c>
      <c r="E333" s="148">
        <v>1</v>
      </c>
      <c r="F333" s="148">
        <v>1</v>
      </c>
      <c r="G333" s="148">
        <v>1</v>
      </c>
      <c r="H333" s="148">
        <v>1</v>
      </c>
    </row>
    <row r="334" spans="1:8" ht="15" customHeight="1">
      <c r="A334" s="145" t="s">
        <v>1228</v>
      </c>
      <c r="B334" s="146">
        <v>133.85</v>
      </c>
      <c r="C334" s="146">
        <v>133.76</v>
      </c>
      <c r="D334" s="146">
        <v>133.69999999999999</v>
      </c>
      <c r="E334" s="146">
        <v>133.66999999999999</v>
      </c>
      <c r="F334" s="146">
        <v>133.65</v>
      </c>
      <c r="G334" s="146">
        <v>133.54</v>
      </c>
      <c r="H334" s="146">
        <v>133.44</v>
      </c>
    </row>
    <row r="335" spans="1:8" ht="15" customHeight="1">
      <c r="A335" s="145" t="s">
        <v>1229</v>
      </c>
      <c r="B335" s="148">
        <v>45.16</v>
      </c>
      <c r="C335" s="148">
        <v>25.84</v>
      </c>
      <c r="D335" s="148">
        <v>19.61</v>
      </c>
      <c r="E335" s="148">
        <v>16.48</v>
      </c>
      <c r="F335" s="148">
        <v>19.7</v>
      </c>
      <c r="G335" s="148">
        <v>20.75</v>
      </c>
      <c r="H335" s="148">
        <v>17.170000000000002</v>
      </c>
    </row>
    <row r="336" spans="1:8" ht="15" customHeight="1">
      <c r="A336" s="145" t="s">
        <v>1230</v>
      </c>
      <c r="B336" s="148">
        <v>45.16</v>
      </c>
      <c r="C336" s="148">
        <v>25.84</v>
      </c>
      <c r="D336" s="148">
        <v>19.61</v>
      </c>
      <c r="E336" s="148">
        <v>16.48</v>
      </c>
      <c r="F336" s="148">
        <v>19.7</v>
      </c>
      <c r="G336" s="148">
        <v>20.75</v>
      </c>
      <c r="H336" s="148">
        <v>17.170000000000002</v>
      </c>
    </row>
    <row r="337" spans="1:8" ht="15" customHeight="1">
      <c r="A337" s="145" t="s">
        <v>1231</v>
      </c>
      <c r="B337" s="148">
        <v>46.4</v>
      </c>
      <c r="C337" s="148">
        <v>25.84</v>
      </c>
      <c r="D337" s="148">
        <v>19.61</v>
      </c>
      <c r="E337" s="148">
        <v>16.48</v>
      </c>
      <c r="F337" s="148">
        <v>19.7</v>
      </c>
      <c r="G337" s="148">
        <v>20.75</v>
      </c>
      <c r="H337" s="148">
        <v>18.98</v>
      </c>
    </row>
    <row r="338" spans="1:8" ht="15" customHeight="1">
      <c r="A338" s="152" t="s">
        <v>1232</v>
      </c>
      <c r="B338" s="147">
        <v>0</v>
      </c>
      <c r="C338" s="147">
        <v>0</v>
      </c>
      <c r="D338" s="147">
        <v>0</v>
      </c>
      <c r="E338" s="147">
        <v>0</v>
      </c>
      <c r="F338" s="147">
        <v>0</v>
      </c>
      <c r="G338" s="232">
        <v>0</v>
      </c>
      <c r="H338" s="147">
        <v>0</v>
      </c>
    </row>
    <row r="339" spans="1:8" ht="15" customHeight="1">
      <c r="A339" s="152" t="s">
        <v>1233</v>
      </c>
      <c r="B339" s="147"/>
      <c r="C339" s="148">
        <v>25.54</v>
      </c>
      <c r="D339" s="148">
        <v>19.68</v>
      </c>
      <c r="E339" s="148">
        <v>16.34</v>
      </c>
      <c r="F339" s="148">
        <v>19.72</v>
      </c>
      <c r="G339" s="148">
        <v>20.69</v>
      </c>
      <c r="H339" s="148">
        <v>16.97</v>
      </c>
    </row>
    <row r="340" spans="1:8" ht="15" customHeight="1">
      <c r="A340" s="226" t="s">
        <v>1234</v>
      </c>
      <c r="B340" s="227"/>
      <c r="C340" s="227"/>
      <c r="D340" s="227"/>
      <c r="E340" s="227"/>
      <c r="F340" s="227"/>
      <c r="G340" s="227"/>
      <c r="H340" s="227"/>
    </row>
    <row r="341" spans="1:8" ht="15" customHeight="1">
      <c r="A341" s="152" t="s">
        <v>1235</v>
      </c>
      <c r="B341" s="146">
        <v>6044.79</v>
      </c>
      <c r="C341" s="146">
        <v>3456.11</v>
      </c>
      <c r="D341" s="146">
        <v>2621.75</v>
      </c>
      <c r="E341" s="146">
        <v>2203.5100000000002</v>
      </c>
      <c r="F341" s="146">
        <v>2632.28</v>
      </c>
      <c r="G341" s="146">
        <v>2771.58</v>
      </c>
      <c r="H341" s="146">
        <v>2291.4</v>
      </c>
    </row>
    <row r="342" spans="1:8" ht="15" customHeight="1">
      <c r="A342" s="145" t="s">
        <v>1236</v>
      </c>
      <c r="B342" s="146">
        <v>6044.79</v>
      </c>
      <c r="C342" s="146">
        <v>3456.11</v>
      </c>
      <c r="D342" s="146">
        <v>2621.75</v>
      </c>
      <c r="E342" s="146">
        <v>2203.5100000000002</v>
      </c>
      <c r="F342" s="146">
        <v>2632.28</v>
      </c>
      <c r="G342" s="146">
        <v>2771.58</v>
      </c>
      <c r="H342" s="146">
        <v>2291.4</v>
      </c>
    </row>
    <row r="343" spans="1:8" ht="15" customHeight="1">
      <c r="A343" s="145" t="s">
        <v>1237</v>
      </c>
      <c r="B343" s="146">
        <v>133.97</v>
      </c>
      <c r="C343" s="146">
        <v>133.87</v>
      </c>
      <c r="D343" s="146">
        <v>133.77000000000001</v>
      </c>
      <c r="E343" s="146">
        <v>133.66999999999999</v>
      </c>
      <c r="F343" s="146">
        <v>133.65</v>
      </c>
      <c r="G343" s="146">
        <v>133.65</v>
      </c>
      <c r="H343" s="146">
        <v>133.58000000000001</v>
      </c>
    </row>
    <row r="344" spans="1:8" ht="15" customHeight="1">
      <c r="A344" s="145" t="s">
        <v>1238</v>
      </c>
      <c r="B344" s="148">
        <v>45.12</v>
      </c>
      <c r="C344" s="148">
        <v>25.82</v>
      </c>
      <c r="D344" s="148">
        <v>19.600000000000001</v>
      </c>
      <c r="E344" s="148">
        <v>16.48</v>
      </c>
      <c r="F344" s="148">
        <v>19.7</v>
      </c>
      <c r="G344" s="148">
        <v>20.74</v>
      </c>
      <c r="H344" s="148">
        <v>17.149999999999999</v>
      </c>
    </row>
    <row r="345" spans="1:8" ht="15" customHeight="1">
      <c r="A345" s="145" t="s">
        <v>1239</v>
      </c>
      <c r="B345" s="148">
        <v>45.12</v>
      </c>
      <c r="C345" s="148">
        <v>25.82</v>
      </c>
      <c r="D345" s="148">
        <v>19.600000000000001</v>
      </c>
      <c r="E345" s="148">
        <v>16.48</v>
      </c>
      <c r="F345" s="148">
        <v>19.7</v>
      </c>
      <c r="G345" s="148">
        <v>20.74</v>
      </c>
      <c r="H345" s="148">
        <v>17.149999999999999</v>
      </c>
    </row>
    <row r="346" spans="1:8" ht="15" customHeight="1">
      <c r="A346" s="145" t="s">
        <v>1240</v>
      </c>
      <c r="B346" s="148">
        <v>46.36</v>
      </c>
      <c r="C346" s="148">
        <v>25.82</v>
      </c>
      <c r="D346" s="148">
        <v>19.600000000000001</v>
      </c>
      <c r="E346" s="148">
        <v>16.48</v>
      </c>
      <c r="F346" s="148">
        <v>19.7</v>
      </c>
      <c r="G346" s="148">
        <v>20.74</v>
      </c>
      <c r="H346" s="148">
        <v>18.96</v>
      </c>
    </row>
    <row r="347" spans="1:8" ht="15" customHeight="1">
      <c r="A347" s="152" t="s">
        <v>1241</v>
      </c>
      <c r="B347" s="146">
        <v>6044.79</v>
      </c>
      <c r="C347" s="146">
        <v>3456.11</v>
      </c>
      <c r="D347" s="146">
        <v>2621.75</v>
      </c>
      <c r="E347" s="146">
        <v>2203.5100000000002</v>
      </c>
      <c r="F347" s="146">
        <v>2632.28</v>
      </c>
      <c r="G347" s="146">
        <v>2771.58</v>
      </c>
      <c r="H347" s="146">
        <v>2291.4</v>
      </c>
    </row>
    <row r="348" spans="1:8" ht="15" customHeight="1">
      <c r="A348" s="152" t="s">
        <v>1242</v>
      </c>
      <c r="B348" s="148">
        <v>1</v>
      </c>
      <c r="C348" s="148">
        <v>1</v>
      </c>
      <c r="D348" s="148">
        <v>1</v>
      </c>
      <c r="E348" s="148">
        <v>1</v>
      </c>
      <c r="F348" s="148">
        <v>1</v>
      </c>
      <c r="G348" s="148">
        <v>1</v>
      </c>
      <c r="H348" s="148">
        <v>1</v>
      </c>
    </row>
    <row r="349" spans="1:8" ht="15" customHeight="1">
      <c r="A349" s="145" t="s">
        <v>1243</v>
      </c>
      <c r="B349" s="146">
        <v>133.97</v>
      </c>
      <c r="C349" s="146">
        <v>133.87</v>
      </c>
      <c r="D349" s="146">
        <v>133.77000000000001</v>
      </c>
      <c r="E349" s="146">
        <v>133.66999999999999</v>
      </c>
      <c r="F349" s="146">
        <v>133.65</v>
      </c>
      <c r="G349" s="146">
        <v>133.65</v>
      </c>
      <c r="H349" s="146">
        <v>133.58000000000001</v>
      </c>
    </row>
    <row r="350" spans="1:8" ht="15" customHeight="1">
      <c r="A350" s="145" t="s">
        <v>1244</v>
      </c>
      <c r="B350" s="148">
        <v>45.12</v>
      </c>
      <c r="C350" s="148">
        <v>25.82</v>
      </c>
      <c r="D350" s="148">
        <v>19.600000000000001</v>
      </c>
      <c r="E350" s="148">
        <v>16.48</v>
      </c>
      <c r="F350" s="148">
        <v>19.7</v>
      </c>
      <c r="G350" s="148">
        <v>20.74</v>
      </c>
      <c r="H350" s="148">
        <v>17.149999999999999</v>
      </c>
    </row>
    <row r="351" spans="1:8" ht="15" customHeight="1">
      <c r="A351" s="145" t="s">
        <v>1245</v>
      </c>
      <c r="B351" s="148">
        <v>45.12</v>
      </c>
      <c r="C351" s="148">
        <v>25.82</v>
      </c>
      <c r="D351" s="148">
        <v>19.600000000000001</v>
      </c>
      <c r="E351" s="148">
        <v>16.48</v>
      </c>
      <c r="F351" s="148">
        <v>19.7</v>
      </c>
      <c r="G351" s="148">
        <v>20.74</v>
      </c>
      <c r="H351" s="148">
        <v>17.149999999999999</v>
      </c>
    </row>
    <row r="352" spans="1:8" ht="15" customHeight="1">
      <c r="A352" s="145" t="s">
        <v>1246</v>
      </c>
      <c r="B352" s="148">
        <v>46.36</v>
      </c>
      <c r="C352" s="148">
        <v>25.82</v>
      </c>
      <c r="D352" s="148">
        <v>19.600000000000001</v>
      </c>
      <c r="E352" s="148">
        <v>16.48</v>
      </c>
      <c r="F352" s="148">
        <v>19.7</v>
      </c>
      <c r="G352" s="148">
        <v>20.74</v>
      </c>
      <c r="H352" s="148">
        <v>18.96</v>
      </c>
    </row>
    <row r="353" spans="1:8" ht="15" customHeight="1">
      <c r="A353" s="152" t="s">
        <v>1247</v>
      </c>
      <c r="B353" s="147">
        <v>0</v>
      </c>
      <c r="C353" s="147">
        <v>0</v>
      </c>
      <c r="D353" s="147">
        <v>0</v>
      </c>
      <c r="E353" s="147">
        <v>0</v>
      </c>
      <c r="F353" s="147">
        <v>0</v>
      </c>
      <c r="G353" s="232">
        <v>0</v>
      </c>
      <c r="H353" s="147">
        <v>0</v>
      </c>
    </row>
    <row r="354" spans="1:8" ht="15" customHeight="1">
      <c r="A354" s="152" t="s">
        <v>1248</v>
      </c>
      <c r="B354" s="147"/>
      <c r="C354" s="148">
        <v>25.52</v>
      </c>
      <c r="D354" s="148">
        <v>19.66</v>
      </c>
      <c r="E354" s="148">
        <v>16.34</v>
      </c>
      <c r="F354" s="148">
        <v>19.72</v>
      </c>
      <c r="G354" s="148">
        <v>20.67</v>
      </c>
      <c r="H354" s="148">
        <v>16.95</v>
      </c>
    </row>
    <row r="355" spans="1:8" ht="15" customHeight="1">
      <c r="A355" s="226" t="s">
        <v>1249</v>
      </c>
      <c r="B355" s="227"/>
      <c r="C355" s="227"/>
      <c r="D355" s="227"/>
      <c r="E355" s="227"/>
      <c r="F355" s="227"/>
      <c r="G355" s="227"/>
      <c r="H355" s="227"/>
    </row>
    <row r="356" spans="1:8" ht="15" customHeight="1">
      <c r="A356" s="152" t="s">
        <v>1250</v>
      </c>
      <c r="B356" s="148">
        <v>4</v>
      </c>
      <c r="C356" s="148">
        <v>3</v>
      </c>
      <c r="D356" s="148">
        <v>3</v>
      </c>
      <c r="E356" s="148">
        <v>3</v>
      </c>
      <c r="F356" s="148">
        <v>2.4</v>
      </c>
      <c r="G356" s="148">
        <v>2</v>
      </c>
      <c r="H356" s="148">
        <v>1.2</v>
      </c>
    </row>
    <row r="357" spans="1:8" ht="15" customHeight="1">
      <c r="A357" s="152" t="s">
        <v>1251</v>
      </c>
      <c r="B357" s="148">
        <v>4</v>
      </c>
      <c r="C357" s="148">
        <v>3</v>
      </c>
      <c r="D357" s="148">
        <v>3</v>
      </c>
      <c r="E357" s="148">
        <v>3</v>
      </c>
      <c r="F357" s="148">
        <v>2.4</v>
      </c>
      <c r="G357" s="148">
        <v>2</v>
      </c>
      <c r="H357" s="148">
        <v>1.2</v>
      </c>
    </row>
    <row r="358" spans="1:8" ht="15" customHeight="1">
      <c r="A358" s="226" t="s">
        <v>1252</v>
      </c>
      <c r="B358" s="227"/>
      <c r="C358" s="227"/>
      <c r="D358" s="227"/>
      <c r="E358" s="227"/>
      <c r="F358" s="227"/>
      <c r="G358" s="227"/>
      <c r="H358" s="227"/>
    </row>
    <row r="359" spans="1:8" ht="15" customHeight="1">
      <c r="A359" s="152" t="s">
        <v>664</v>
      </c>
      <c r="B359" s="146">
        <v>8684.5300000000007</v>
      </c>
      <c r="C359" s="146">
        <v>5290.12</v>
      </c>
      <c r="D359" s="146">
        <v>3892.29</v>
      </c>
      <c r="E359" s="146">
        <v>2816.76</v>
      </c>
      <c r="F359" s="146">
        <v>3324.94</v>
      </c>
      <c r="G359" s="146">
        <v>3549.96</v>
      </c>
      <c r="H359" s="146">
        <v>3159.85</v>
      </c>
    </row>
    <row r="360" spans="1:8" ht="15" customHeight="1">
      <c r="A360" s="152" t="s">
        <v>1253</v>
      </c>
      <c r="B360" s="147">
        <v>10214.77</v>
      </c>
      <c r="C360" s="146">
        <v>6691.5</v>
      </c>
      <c r="D360" s="146">
        <v>5029.95</v>
      </c>
      <c r="E360" s="146">
        <v>3525.76</v>
      </c>
      <c r="F360" s="146">
        <v>3973.71</v>
      </c>
      <c r="G360" s="146">
        <v>4088.95</v>
      </c>
      <c r="H360" s="146">
        <v>3685.12</v>
      </c>
    </row>
    <row r="361" spans="1:8" ht="15" customHeight="1">
      <c r="A361" s="152" t="s">
        <v>1254</v>
      </c>
      <c r="B361" s="147"/>
      <c r="C361" s="146">
        <v>6732.89</v>
      </c>
      <c r="D361" s="146">
        <v>5047.6000000000004</v>
      </c>
      <c r="E361" s="146">
        <v>3544.26</v>
      </c>
      <c r="F361" s="146">
        <v>3986.86</v>
      </c>
      <c r="G361" s="146">
        <v>4103.8500000000004</v>
      </c>
      <c r="H361" s="146">
        <v>3698.92</v>
      </c>
    </row>
    <row r="362" spans="1:8" ht="15" customHeight="1">
      <c r="A362" s="226" t="s">
        <v>1255</v>
      </c>
      <c r="B362" s="227"/>
      <c r="C362" s="227"/>
      <c r="D362" s="227"/>
      <c r="E362" s="227"/>
      <c r="F362" s="227"/>
      <c r="G362" s="227"/>
      <c r="H362" s="227"/>
    </row>
    <row r="363" spans="1:8" ht="15" customHeight="1">
      <c r="A363" s="152" t="s">
        <v>1256</v>
      </c>
      <c r="B363" s="146">
        <v>1530.23</v>
      </c>
      <c r="C363" s="146">
        <v>1401.37</v>
      </c>
      <c r="D363" s="146">
        <v>1137.6500000000001</v>
      </c>
      <c r="E363" s="146">
        <v>709</v>
      </c>
      <c r="F363" s="146">
        <v>648.77</v>
      </c>
      <c r="G363" s="146">
        <v>538.99</v>
      </c>
      <c r="H363" s="146">
        <v>525.27</v>
      </c>
    </row>
    <row r="364" spans="1:8" ht="15" customHeight="1">
      <c r="A364" s="145" t="s">
        <v>1257</v>
      </c>
      <c r="B364" s="147"/>
      <c r="C364" s="146">
        <v>1387.08</v>
      </c>
      <c r="D364" s="146">
        <v>1118.1300000000001</v>
      </c>
      <c r="E364" s="146">
        <v>683.76</v>
      </c>
      <c r="F364" s="146">
        <v>625.04</v>
      </c>
      <c r="G364" s="146">
        <v>515.21</v>
      </c>
      <c r="H364" s="146">
        <v>501.72</v>
      </c>
    </row>
    <row r="365" spans="1:8" ht="15" customHeight="1">
      <c r="A365" s="145" t="s">
        <v>1258</v>
      </c>
      <c r="B365" s="147"/>
      <c r="C365" s="146">
        <v>130.99</v>
      </c>
      <c r="D365" s="148">
        <v>97.62</v>
      </c>
      <c r="E365" s="148">
        <v>56.75</v>
      </c>
      <c r="F365" s="148">
        <v>55.27</v>
      </c>
      <c r="G365" s="148">
        <v>54.54</v>
      </c>
      <c r="H365" s="148">
        <v>56.04</v>
      </c>
    </row>
    <row r="366" spans="1:8" ht="15" customHeight="1">
      <c r="A366" s="145" t="s">
        <v>1259</v>
      </c>
      <c r="B366" s="147"/>
      <c r="C366" s="148">
        <v>14.3</v>
      </c>
      <c r="D366" s="148">
        <v>19.52</v>
      </c>
      <c r="E366" s="148">
        <v>25.25</v>
      </c>
      <c r="F366" s="148">
        <v>23.74</v>
      </c>
      <c r="G366" s="148">
        <v>23.78</v>
      </c>
      <c r="H366" s="148">
        <v>23.55</v>
      </c>
    </row>
    <row r="367" spans="1:8" ht="15" customHeight="1">
      <c r="A367" s="145" t="s">
        <v>1260</v>
      </c>
      <c r="B367" s="147"/>
      <c r="C367" s="148">
        <v>14.3</v>
      </c>
      <c r="D367" s="148">
        <v>19.52</v>
      </c>
      <c r="E367" s="148">
        <v>25.25</v>
      </c>
      <c r="F367" s="148">
        <v>23.74</v>
      </c>
      <c r="G367" s="148">
        <v>23.78</v>
      </c>
      <c r="H367" s="148">
        <v>23.55</v>
      </c>
    </row>
    <row r="368" spans="1:8" ht="15" customHeight="1">
      <c r="A368" s="145" t="s">
        <v>1261</v>
      </c>
      <c r="B368" s="147"/>
      <c r="C368" s="148">
        <v>7.99</v>
      </c>
      <c r="D368" s="148">
        <v>5.41</v>
      </c>
      <c r="E368" s="148">
        <v>3.7</v>
      </c>
      <c r="F368" s="148">
        <v>2.19</v>
      </c>
      <c r="G368" s="148">
        <v>2.23</v>
      </c>
      <c r="H368" s="148">
        <v>2</v>
      </c>
    </row>
    <row r="369" spans="1:8" ht="15" customHeight="1">
      <c r="A369" s="145" t="s">
        <v>1262</v>
      </c>
      <c r="B369" s="147"/>
      <c r="C369" s="148">
        <v>6.31</v>
      </c>
      <c r="D369" s="148">
        <v>14.12</v>
      </c>
      <c r="E369" s="148">
        <v>21.55</v>
      </c>
      <c r="F369" s="148">
        <v>21.55</v>
      </c>
      <c r="G369" s="148">
        <v>21.55</v>
      </c>
      <c r="H369" s="148">
        <v>21.55</v>
      </c>
    </row>
    <row r="370" spans="1:8" ht="15" customHeight="1">
      <c r="A370" s="226" t="s">
        <v>1263</v>
      </c>
      <c r="B370" s="227"/>
      <c r="C370" s="227"/>
      <c r="D370" s="227"/>
      <c r="E370" s="227"/>
      <c r="F370" s="227"/>
      <c r="G370" s="227"/>
      <c r="H370" s="227"/>
    </row>
    <row r="371" spans="1:8" ht="15" customHeight="1">
      <c r="A371" s="152" t="s">
        <v>1264</v>
      </c>
      <c r="B371" s="146">
        <v>1530.23</v>
      </c>
      <c r="C371" s="146">
        <v>1401.37</v>
      </c>
      <c r="D371" s="146">
        <v>1137.6500000000001</v>
      </c>
      <c r="E371" s="146">
        <v>709</v>
      </c>
      <c r="F371" s="146">
        <v>648.77</v>
      </c>
      <c r="G371" s="146">
        <v>538.99</v>
      </c>
      <c r="H371" s="146">
        <v>525.27</v>
      </c>
    </row>
    <row r="372" spans="1:8" ht="15" customHeight="1">
      <c r="A372" s="145" t="s">
        <v>1265</v>
      </c>
      <c r="B372" s="147"/>
      <c r="C372" s="146">
        <v>1387.08</v>
      </c>
      <c r="D372" s="146">
        <v>1118.1300000000001</v>
      </c>
      <c r="E372" s="146">
        <v>683.76</v>
      </c>
      <c r="F372" s="146">
        <v>625.04</v>
      </c>
      <c r="G372" s="146">
        <v>515.21</v>
      </c>
      <c r="H372" s="146">
        <v>501.72</v>
      </c>
    </row>
    <row r="373" spans="1:8" ht="15" customHeight="1">
      <c r="A373" s="145" t="s">
        <v>1266</v>
      </c>
      <c r="B373" s="147"/>
      <c r="C373" s="148">
        <v>14.3</v>
      </c>
      <c r="D373" s="148">
        <v>19.52</v>
      </c>
      <c r="E373" s="148">
        <v>25.25</v>
      </c>
      <c r="F373" s="148">
        <v>23.74</v>
      </c>
      <c r="G373" s="148">
        <v>23.78</v>
      </c>
      <c r="H373" s="148">
        <v>23.55</v>
      </c>
    </row>
    <row r="374" spans="1:8" ht="15" customHeight="1">
      <c r="A374" s="226" t="s">
        <v>1267</v>
      </c>
      <c r="B374" s="227"/>
      <c r="C374" s="227"/>
      <c r="D374" s="227"/>
      <c r="E374" s="227"/>
      <c r="F374" s="227"/>
      <c r="G374" s="227"/>
      <c r="H374" s="227"/>
    </row>
    <row r="375" spans="1:8" ht="15" customHeight="1">
      <c r="A375" s="152" t="s">
        <v>1268</v>
      </c>
      <c r="B375" s="147"/>
      <c r="C375" s="148">
        <v>10</v>
      </c>
      <c r="D375" s="146">
        <v>400</v>
      </c>
      <c r="E375" s="147"/>
      <c r="F375" s="147"/>
      <c r="G375" s="147"/>
      <c r="H375" s="147">
        <v>0</v>
      </c>
    </row>
    <row r="376" spans="1:8" ht="15" customHeight="1">
      <c r="A376" s="145" t="s">
        <v>1269</v>
      </c>
      <c r="B376" s="147"/>
      <c r="C376" s="148">
        <v>10</v>
      </c>
      <c r="D376" s="146">
        <v>400</v>
      </c>
      <c r="E376" s="147"/>
      <c r="F376" s="147"/>
      <c r="G376" s="147"/>
      <c r="H376" s="147">
        <v>0</v>
      </c>
    </row>
    <row r="377" spans="1:8" ht="15" customHeight="1">
      <c r="A377" s="226" t="s">
        <v>1270</v>
      </c>
      <c r="B377" s="227"/>
      <c r="C377" s="227"/>
      <c r="D377" s="227"/>
      <c r="E377" s="227"/>
      <c r="F377" s="227"/>
      <c r="G377" s="227"/>
      <c r="H377" s="227"/>
    </row>
    <row r="378" spans="1:8" ht="15" customHeight="1">
      <c r="A378" s="152" t="s">
        <v>1271</v>
      </c>
      <c r="B378" s="146">
        <v>2440.06</v>
      </c>
      <c r="C378" s="146">
        <v>2173.44</v>
      </c>
      <c r="D378" s="146">
        <v>1959.82</v>
      </c>
      <c r="E378" s="146">
        <v>1690.9</v>
      </c>
      <c r="F378" s="146">
        <v>1414.54</v>
      </c>
      <c r="G378" s="146">
        <v>1242.4100000000001</v>
      </c>
      <c r="H378" s="146">
        <v>1862.7</v>
      </c>
    </row>
    <row r="379" spans="1:8" ht="15" customHeight="1">
      <c r="A379" s="152" t="s">
        <v>1272</v>
      </c>
      <c r="B379" s="146">
        <v>2440.06</v>
      </c>
      <c r="C379" s="146">
        <v>2173.44</v>
      </c>
      <c r="D379" s="146">
        <v>1959.82</v>
      </c>
      <c r="E379" s="146">
        <v>1690.9</v>
      </c>
      <c r="F379" s="146">
        <v>1414.54</v>
      </c>
      <c r="G379" s="146">
        <v>1242.4100000000001</v>
      </c>
      <c r="H379" s="146">
        <v>1862.7</v>
      </c>
    </row>
    <row r="380" spans="1:8" ht="15" customHeight="1">
      <c r="A380" s="145" t="s">
        <v>1273</v>
      </c>
      <c r="B380" s="147"/>
      <c r="C380" s="148">
        <v>24.64</v>
      </c>
      <c r="D380" s="148">
        <v>35.92</v>
      </c>
      <c r="E380" s="148">
        <v>19.28</v>
      </c>
      <c r="F380" s="148">
        <v>9.3800000000000008</v>
      </c>
      <c r="G380" s="148">
        <v>0.13</v>
      </c>
      <c r="H380" s="148">
        <v>0.6</v>
      </c>
    </row>
    <row r="381" spans="1:8" ht="15" customHeight="1">
      <c r="A381" s="145" t="s">
        <v>1274</v>
      </c>
      <c r="B381" s="147"/>
      <c r="C381" s="148">
        <v>35.200000000000003</v>
      </c>
      <c r="D381" s="148">
        <v>51.31</v>
      </c>
      <c r="E381" s="148">
        <v>27.55</v>
      </c>
      <c r="F381" s="148">
        <v>13.4</v>
      </c>
      <c r="G381" s="148">
        <v>0.18</v>
      </c>
      <c r="H381" s="148">
        <v>0.86</v>
      </c>
    </row>
    <row r="382" spans="1:8" ht="15" customHeight="1">
      <c r="A382" s="145" t="s">
        <v>1275</v>
      </c>
      <c r="B382" s="147"/>
      <c r="C382" s="148">
        <v>10.56</v>
      </c>
      <c r="D382" s="148">
        <v>15.39</v>
      </c>
      <c r="E382" s="148">
        <v>8.26</v>
      </c>
      <c r="F382" s="148">
        <v>4.0199999999999996</v>
      </c>
      <c r="G382" s="148">
        <v>0.05</v>
      </c>
      <c r="H382" s="148">
        <v>0.26</v>
      </c>
    </row>
    <row r="383" spans="1:8" ht="15" customHeight="1">
      <c r="A383" s="226" t="s">
        <v>1276</v>
      </c>
      <c r="B383" s="227"/>
      <c r="C383" s="227"/>
      <c r="D383" s="227"/>
      <c r="E383" s="227"/>
      <c r="F383" s="227"/>
      <c r="G383" s="227"/>
      <c r="H383" s="227"/>
    </row>
    <row r="384" spans="1:8" ht="15" customHeight="1">
      <c r="A384" s="152" t="s">
        <v>1276</v>
      </c>
      <c r="B384" s="147"/>
      <c r="C384" s="148">
        <v>15.82</v>
      </c>
      <c r="D384" s="148">
        <v>12.22</v>
      </c>
      <c r="E384" s="148">
        <v>10.18</v>
      </c>
      <c r="F384" s="148">
        <v>8.31</v>
      </c>
      <c r="G384" s="148">
        <v>5.37</v>
      </c>
      <c r="H384" s="148">
        <v>5.67</v>
      </c>
    </row>
    <row r="385" spans="1:8" ht="15" customHeight="1">
      <c r="A385" s="145" t="s">
        <v>1277</v>
      </c>
      <c r="B385" s="147"/>
      <c r="C385" s="148">
        <v>15.82</v>
      </c>
      <c r="D385" s="148">
        <v>12.22</v>
      </c>
      <c r="E385" s="148">
        <v>8.75</v>
      </c>
      <c r="F385" s="148">
        <v>6.7</v>
      </c>
      <c r="G385" s="148">
        <v>4.5</v>
      </c>
      <c r="H385" s="148">
        <v>4.5</v>
      </c>
    </row>
    <row r="386" spans="1:8" ht="15" customHeight="1">
      <c r="A386" s="145" t="s">
        <v>1278</v>
      </c>
      <c r="B386" s="147"/>
      <c r="C386" s="147"/>
      <c r="D386" s="147"/>
      <c r="E386" s="147"/>
      <c r="F386" s="148">
        <v>1.21</v>
      </c>
      <c r="G386" s="148">
        <v>0.81</v>
      </c>
      <c r="H386" s="148">
        <v>0.81</v>
      </c>
    </row>
    <row r="387" spans="1:8" ht="15" customHeight="1">
      <c r="A387" s="145" t="s">
        <v>1279</v>
      </c>
      <c r="B387" s="147"/>
      <c r="C387" s="147"/>
      <c r="D387" s="147"/>
      <c r="E387" s="148">
        <v>1.43</v>
      </c>
      <c r="F387" s="148">
        <v>0.4</v>
      </c>
      <c r="G387" s="148">
        <v>0.06</v>
      </c>
      <c r="H387" s="148">
        <v>0.36</v>
      </c>
    </row>
    <row r="388" spans="1:8" ht="15" customHeight="1">
      <c r="A388" s="226" t="s">
        <v>1280</v>
      </c>
      <c r="B388" s="227"/>
      <c r="C388" s="227"/>
      <c r="D388" s="227"/>
      <c r="E388" s="227"/>
      <c r="F388" s="227"/>
      <c r="G388" s="227"/>
      <c r="H388" s="227"/>
    </row>
    <row r="389" spans="1:8" ht="15" customHeight="1">
      <c r="A389" s="152" t="s">
        <v>1281</v>
      </c>
      <c r="B389" s="146">
        <v>6210.31</v>
      </c>
      <c r="C389" s="146">
        <v>3456.11</v>
      </c>
      <c r="D389" s="146">
        <v>2557.27</v>
      </c>
      <c r="E389" s="146">
        <v>2043.72</v>
      </c>
      <c r="F389" s="146">
        <v>2485.4299999999998</v>
      </c>
      <c r="G389" s="146">
        <v>2644.51</v>
      </c>
      <c r="H389" s="146">
        <v>2533.06</v>
      </c>
    </row>
    <row r="390" spans="1:8" ht="15" customHeight="1">
      <c r="A390" s="152" t="s">
        <v>1282</v>
      </c>
      <c r="B390" s="146">
        <v>6210.31</v>
      </c>
      <c r="C390" s="146">
        <v>3456.11</v>
      </c>
      <c r="D390" s="146">
        <v>2621.75</v>
      </c>
      <c r="E390" s="146">
        <v>2203.5100000000002</v>
      </c>
      <c r="F390" s="146">
        <v>2632.28</v>
      </c>
      <c r="G390" s="146">
        <v>2771.58</v>
      </c>
      <c r="H390" s="146">
        <v>2533.06</v>
      </c>
    </row>
    <row r="391" spans="1:8" ht="15" customHeight="1">
      <c r="A391" s="152" t="s">
        <v>1283</v>
      </c>
      <c r="B391" s="146">
        <v>6210.31</v>
      </c>
      <c r="C391" s="146">
        <v>3456.11</v>
      </c>
      <c r="D391" s="146">
        <v>2621.75</v>
      </c>
      <c r="E391" s="146">
        <v>2203.5100000000002</v>
      </c>
      <c r="F391" s="146">
        <v>2632.28</v>
      </c>
      <c r="G391" s="146">
        <v>2771.58</v>
      </c>
      <c r="H391" s="146">
        <v>2533.06</v>
      </c>
    </row>
    <row r="392" spans="1:8" ht="15" customHeight="1">
      <c r="A392" s="152" t="s">
        <v>1284</v>
      </c>
      <c r="B392" s="146">
        <v>8858.2099999999991</v>
      </c>
      <c r="C392" s="146">
        <v>5342.27</v>
      </c>
      <c r="D392" s="146">
        <v>3974.16</v>
      </c>
      <c r="E392" s="146">
        <v>2929.16</v>
      </c>
      <c r="F392" s="146">
        <v>3398.74</v>
      </c>
      <c r="G392" s="146">
        <v>3617.52</v>
      </c>
      <c r="H392" s="146">
        <v>3244</v>
      </c>
    </row>
    <row r="393" spans="1:8" ht="15" customHeight="1">
      <c r="A393" s="152" t="s">
        <v>1285</v>
      </c>
      <c r="B393" s="147">
        <v>10388.44</v>
      </c>
      <c r="C393" s="146">
        <v>6743.64</v>
      </c>
      <c r="D393" s="146">
        <v>5111.8100000000004</v>
      </c>
      <c r="E393" s="146">
        <v>3638.16</v>
      </c>
      <c r="F393" s="146">
        <v>4047.51</v>
      </c>
      <c r="G393" s="146">
        <v>4156.51</v>
      </c>
      <c r="H393" s="146">
        <v>3769.27</v>
      </c>
    </row>
    <row r="394" spans="1:8" ht="15" customHeight="1">
      <c r="A394" s="226" t="s">
        <v>1286</v>
      </c>
      <c r="B394" s="227"/>
      <c r="C394" s="227"/>
      <c r="D394" s="227"/>
      <c r="E394" s="227"/>
      <c r="F394" s="227"/>
      <c r="G394" s="227"/>
      <c r="H394" s="227"/>
    </row>
    <row r="395" spans="1:8" ht="15" customHeight="1">
      <c r="A395" s="152" t="s">
        <v>1287</v>
      </c>
      <c r="B395" s="147"/>
      <c r="C395" s="147"/>
      <c r="D395" s="147"/>
      <c r="E395" s="147"/>
      <c r="F395" s="147"/>
      <c r="G395" s="147"/>
      <c r="H395" s="147"/>
    </row>
    <row r="396" spans="1:8" ht="15" customHeight="1">
      <c r="A396" s="145" t="s">
        <v>1288</v>
      </c>
      <c r="B396" s="147"/>
      <c r="C396" s="148">
        <v>66.03</v>
      </c>
      <c r="D396" s="148">
        <v>42.29</v>
      </c>
      <c r="E396" s="148">
        <v>16.11</v>
      </c>
      <c r="F396" s="148">
        <v>10.78</v>
      </c>
      <c r="G396" s="148">
        <v>12.47</v>
      </c>
      <c r="H396" s="148">
        <v>14.04</v>
      </c>
    </row>
    <row r="397" spans="1:8" ht="15" customHeight="1">
      <c r="A397" s="226" t="s">
        <v>1118</v>
      </c>
      <c r="B397" s="227"/>
      <c r="C397" s="227"/>
      <c r="D397" s="227"/>
      <c r="E397" s="227"/>
      <c r="F397" s="227"/>
      <c r="G397" s="227"/>
      <c r="H397" s="227"/>
    </row>
    <row r="398" spans="1:8" ht="15" customHeight="1">
      <c r="A398" s="152" t="s">
        <v>1289</v>
      </c>
      <c r="B398" s="147"/>
      <c r="C398" s="148">
        <v>41.39</v>
      </c>
      <c r="D398" s="148">
        <v>17.649999999999999</v>
      </c>
      <c r="E398" s="148">
        <v>18.5</v>
      </c>
      <c r="F398" s="148">
        <v>13.16</v>
      </c>
      <c r="G398" s="148">
        <v>14.9</v>
      </c>
      <c r="H398" s="148">
        <v>13.8</v>
      </c>
    </row>
    <row r="399" spans="1:8" ht="15" customHeight="1">
      <c r="A399" s="152" t="s">
        <v>1290</v>
      </c>
      <c r="B399" s="147"/>
      <c r="C399" s="146">
        <v>1920.19</v>
      </c>
      <c r="D399" s="146">
        <v>1736.94</v>
      </c>
      <c r="E399" s="146">
        <v>1242.21</v>
      </c>
      <c r="F399" s="146">
        <v>1239.23</v>
      </c>
      <c r="G399" s="146">
        <v>1294.21</v>
      </c>
      <c r="H399" s="146">
        <v>1396.13</v>
      </c>
    </row>
    <row r="400" spans="1:8" ht="15" customHeight="1">
      <c r="A400" s="152" t="s">
        <v>1291</v>
      </c>
      <c r="B400" s="147">
        <v>34625.599999999999</v>
      </c>
      <c r="C400" s="147">
        <v>31021.200000000001</v>
      </c>
      <c r="D400" s="147">
        <v>27007.759999999998</v>
      </c>
      <c r="E400" s="147">
        <v>20421.46</v>
      </c>
      <c r="F400" s="147">
        <v>17344.150000000001</v>
      </c>
      <c r="G400" s="147">
        <v>13360.71</v>
      </c>
      <c r="H400" s="147">
        <v>14006.7</v>
      </c>
    </row>
    <row r="401" spans="1:26" ht="15" customHeight="1">
      <c r="A401" s="152" t="s">
        <v>1292</v>
      </c>
      <c r="B401" s="147">
        <v>33095.370000000003</v>
      </c>
      <c r="C401" s="147">
        <v>29619.83</v>
      </c>
      <c r="D401" s="147">
        <v>25429.82</v>
      </c>
      <c r="E401" s="147">
        <v>19359.61</v>
      </c>
      <c r="F401" s="147">
        <v>16323.32</v>
      </c>
      <c r="G401" s="147">
        <v>12493.01</v>
      </c>
      <c r="H401" s="147">
        <v>13253.88</v>
      </c>
    </row>
    <row r="402" spans="1:26" ht="15" customHeight="1">
      <c r="A402" s="152" t="s">
        <v>1293</v>
      </c>
      <c r="B402" s="147"/>
      <c r="C402" s="147"/>
      <c r="D402" s="147">
        <v>27007.759999999998</v>
      </c>
      <c r="E402" s="147">
        <v>20421.46</v>
      </c>
      <c r="F402" s="147">
        <v>17344.150000000001</v>
      </c>
      <c r="G402" s="147">
        <v>13360.71</v>
      </c>
      <c r="H402" s="147">
        <v>14006.7</v>
      </c>
    </row>
    <row r="403" spans="1:26" ht="15" customHeight="1">
      <c r="A403" s="152" t="s">
        <v>1294</v>
      </c>
      <c r="B403" s="146">
        <v>640.35</v>
      </c>
      <c r="C403" s="146">
        <v>729.64</v>
      </c>
      <c r="D403" s="146">
        <v>587.54</v>
      </c>
      <c r="E403" s="146">
        <v>213.74</v>
      </c>
      <c r="F403" s="146">
        <v>122.86</v>
      </c>
      <c r="G403" s="146">
        <v>212.99</v>
      </c>
      <c r="H403" s="146">
        <v>308.91000000000003</v>
      </c>
    </row>
    <row r="404" spans="1:26" ht="15" customHeight="1">
      <c r="A404" s="152" t="s">
        <v>1153</v>
      </c>
      <c r="B404" s="147">
        <v>51819.73</v>
      </c>
      <c r="C404" s="147">
        <v>43136.24</v>
      </c>
      <c r="D404" s="147">
        <v>37164.949999999997</v>
      </c>
      <c r="E404" s="147">
        <v>28517.88</v>
      </c>
      <c r="F404" s="147">
        <v>25267.93</v>
      </c>
      <c r="G404" s="147">
        <v>20190.88</v>
      </c>
      <c r="H404" s="147">
        <v>20786.88</v>
      </c>
    </row>
    <row r="405" spans="1:26" ht="15" customHeight="1">
      <c r="A405" s="152" t="s">
        <v>1295</v>
      </c>
      <c r="B405" s="146">
        <v>8855.75</v>
      </c>
      <c r="C405" s="147">
        <v>11799.25</v>
      </c>
      <c r="D405" s="146">
        <v>9961.69</v>
      </c>
      <c r="E405" s="146">
        <v>8243.59</v>
      </c>
      <c r="F405" s="146">
        <v>8276.59</v>
      </c>
      <c r="G405" s="146">
        <v>7153.36</v>
      </c>
      <c r="H405" s="146">
        <v>6920.22</v>
      </c>
    </row>
    <row r="406" spans="1:26" ht="15.75" customHeight="1"/>
    <row r="407" spans="1:26" ht="15.75" customHeight="1">
      <c r="A407" s="149"/>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row>
    <row r="408" spans="1:26" ht="15.75" customHeight="1"/>
    <row r="409" spans="1:26" ht="15" customHeight="1">
      <c r="A409" s="129" t="s">
        <v>1296</v>
      </c>
      <c r="B409" s="130"/>
      <c r="C409" s="130"/>
      <c r="D409" s="130"/>
      <c r="E409" s="130"/>
      <c r="F409" s="130"/>
      <c r="G409" s="130"/>
      <c r="H409" s="130"/>
    </row>
    <row r="410" spans="1:26" ht="15" customHeight="1">
      <c r="A410" s="8" t="s">
        <v>600</v>
      </c>
      <c r="B410" s="131" t="s">
        <v>601</v>
      </c>
    </row>
    <row r="411" spans="1:26" ht="15.75" customHeight="1">
      <c r="A411" s="8" t="s">
        <v>602</v>
      </c>
      <c r="B411" s="8" t="s">
        <v>146</v>
      </c>
    </row>
    <row r="412" spans="1:26" ht="15.75" customHeight="1">
      <c r="A412" s="8" t="s">
        <v>603</v>
      </c>
      <c r="B412" s="8" t="s">
        <v>146</v>
      </c>
    </row>
    <row r="413" spans="1:26" ht="15.75" customHeight="1">
      <c r="A413" s="8" t="s">
        <v>605</v>
      </c>
      <c r="B413" s="8" t="s">
        <v>606</v>
      </c>
    </row>
    <row r="414" spans="1:26" ht="15.75" customHeight="1">
      <c r="A414" s="8" t="s">
        <v>609</v>
      </c>
      <c r="B414" s="8" t="s">
        <v>610</v>
      </c>
    </row>
    <row r="415" spans="1:26" ht="15.75" customHeight="1">
      <c r="A415" s="8" t="s">
        <v>611</v>
      </c>
      <c r="B415" s="8" t="s">
        <v>612</v>
      </c>
    </row>
    <row r="416" spans="1:26" ht="15.75" customHeight="1">
      <c r="A416" s="8" t="s">
        <v>613</v>
      </c>
      <c r="B416" s="8" t="s">
        <v>614</v>
      </c>
    </row>
    <row r="417" spans="1:9" ht="15.75" customHeight="1">
      <c r="A417" s="8" t="s">
        <v>615</v>
      </c>
      <c r="B417" s="8" t="s">
        <v>616</v>
      </c>
    </row>
    <row r="418" spans="1:9" ht="15.75" customHeight="1">
      <c r="A418" s="8" t="s">
        <v>617</v>
      </c>
      <c r="B418" s="134">
        <v>46172.603313622698</v>
      </c>
    </row>
    <row r="419" spans="1:9" ht="15.75" customHeight="1">
      <c r="A419" s="135" t="s">
        <v>618</v>
      </c>
      <c r="B419" s="136" t="s">
        <v>653</v>
      </c>
      <c r="C419" s="136" t="s">
        <v>619</v>
      </c>
      <c r="D419" s="136" t="s">
        <v>620</v>
      </c>
      <c r="E419" s="136" t="s">
        <v>621</v>
      </c>
      <c r="F419" s="136" t="s">
        <v>622</v>
      </c>
      <c r="G419" s="136" t="s">
        <v>623</v>
      </c>
      <c r="H419" s="136" t="s">
        <v>624</v>
      </c>
    </row>
    <row r="420" spans="1:9" ht="15" customHeight="1" outlineLevel="1">
      <c r="A420" s="137" t="s">
        <v>625</v>
      </c>
      <c r="B420" s="138">
        <v>46112</v>
      </c>
      <c r="C420" s="138">
        <v>45747</v>
      </c>
      <c r="D420" s="138">
        <v>45382</v>
      </c>
      <c r="E420" s="138">
        <v>45016</v>
      </c>
      <c r="F420" s="138">
        <v>44651</v>
      </c>
      <c r="G420" s="138">
        <v>44286</v>
      </c>
      <c r="H420" s="138">
        <v>43921</v>
      </c>
    </row>
    <row r="421" spans="1:9" ht="15" customHeight="1" outlineLevel="1">
      <c r="A421" s="137" t="s">
        <v>626</v>
      </c>
      <c r="B421" s="138">
        <v>46112</v>
      </c>
      <c r="C421" s="138">
        <v>45747</v>
      </c>
      <c r="D421" s="138">
        <v>45382</v>
      </c>
      <c r="E421" s="138">
        <v>45016</v>
      </c>
      <c r="F421" s="138">
        <v>44651</v>
      </c>
      <c r="G421" s="138">
        <v>44651</v>
      </c>
      <c r="H421" s="138">
        <v>43921</v>
      </c>
    </row>
    <row r="422" spans="1:9" ht="15" customHeight="1" outlineLevel="1">
      <c r="A422" s="137" t="s">
        <v>627</v>
      </c>
      <c r="B422" s="139" t="s">
        <v>628</v>
      </c>
      <c r="C422" s="139" t="s">
        <v>628</v>
      </c>
      <c r="D422" s="139" t="s">
        <v>628</v>
      </c>
      <c r="E422" s="139" t="s">
        <v>628</v>
      </c>
      <c r="F422" s="139" t="s">
        <v>628</v>
      </c>
      <c r="G422" s="139" t="s">
        <v>628</v>
      </c>
      <c r="H422" s="139" t="s">
        <v>628</v>
      </c>
    </row>
    <row r="423" spans="1:9" ht="15" customHeight="1" outlineLevel="1">
      <c r="A423" s="137" t="s">
        <v>629</v>
      </c>
      <c r="B423" s="139" t="s">
        <v>654</v>
      </c>
      <c r="C423" s="139" t="s">
        <v>654</v>
      </c>
      <c r="D423" s="139" t="s">
        <v>654</v>
      </c>
      <c r="E423" s="139" t="s">
        <v>654</v>
      </c>
      <c r="F423" s="139" t="s">
        <v>654</v>
      </c>
      <c r="G423" s="139" t="s">
        <v>654</v>
      </c>
      <c r="H423" s="139" t="s">
        <v>654</v>
      </c>
    </row>
    <row r="424" spans="1:9" ht="15.75" customHeight="1"/>
    <row r="425" spans="1:9" ht="15.75" customHeight="1">
      <c r="A425" s="140" t="s">
        <v>1297</v>
      </c>
      <c r="B425" s="135"/>
      <c r="C425" s="135"/>
      <c r="D425" s="135"/>
      <c r="E425" s="135"/>
      <c r="F425" s="135"/>
      <c r="G425" s="135"/>
      <c r="H425" s="135"/>
    </row>
    <row r="426" spans="1:9" ht="15.75" customHeight="1">
      <c r="A426" s="140" t="s">
        <v>632</v>
      </c>
      <c r="B426" s="141" t="s">
        <v>656</v>
      </c>
      <c r="C426" s="141" t="s">
        <v>634</v>
      </c>
      <c r="D426" s="141" t="s">
        <v>635</v>
      </c>
      <c r="E426" s="141" t="s">
        <v>636</v>
      </c>
      <c r="F426" s="141" t="s">
        <v>637</v>
      </c>
      <c r="G426" s="141" t="s">
        <v>638</v>
      </c>
      <c r="H426" s="141" t="s">
        <v>639</v>
      </c>
    </row>
    <row r="427" spans="1:9" ht="15" customHeight="1">
      <c r="A427" s="226" t="s">
        <v>1298</v>
      </c>
      <c r="B427" s="227"/>
      <c r="C427" s="227"/>
      <c r="D427" s="227"/>
      <c r="E427" s="227"/>
      <c r="F427" s="227"/>
      <c r="G427" s="227"/>
      <c r="H427" s="227"/>
    </row>
    <row r="428" spans="1:9" ht="15" customHeight="1">
      <c r="A428" s="152" t="s">
        <v>1152</v>
      </c>
      <c r="B428" s="147">
        <v>60504.26</v>
      </c>
      <c r="C428" s="147">
        <v>48426.36</v>
      </c>
      <c r="D428" s="147">
        <v>41057.25</v>
      </c>
      <c r="E428" s="147">
        <v>31334.639999999999</v>
      </c>
      <c r="F428" s="147">
        <v>28592.86</v>
      </c>
      <c r="G428" s="147">
        <v>23740.84</v>
      </c>
      <c r="H428" s="147">
        <v>23946.720000000001</v>
      </c>
      <c r="I428" s="233"/>
    </row>
    <row r="429" spans="1:9" ht="15" customHeight="1">
      <c r="A429" s="152" t="s">
        <v>1162</v>
      </c>
      <c r="B429" s="147">
        <v>25878.66</v>
      </c>
      <c r="C429" s="147">
        <v>17405.16</v>
      </c>
      <c r="D429" s="147">
        <v>14489.77</v>
      </c>
      <c r="E429" s="147">
        <v>11266.03</v>
      </c>
      <c r="F429" s="147">
        <v>11620.77</v>
      </c>
      <c r="G429" s="147">
        <v>10708.84</v>
      </c>
      <c r="H429" s="147">
        <v>10167.57</v>
      </c>
    </row>
    <row r="430" spans="1:9" ht="15" customHeight="1">
      <c r="A430" s="152" t="s">
        <v>1177</v>
      </c>
      <c r="B430" s="146">
        <v>8684.5300000000007</v>
      </c>
      <c r="C430" s="146">
        <v>5290.12</v>
      </c>
      <c r="D430" s="146">
        <v>3892.29</v>
      </c>
      <c r="E430" s="146">
        <v>2816.76</v>
      </c>
      <c r="F430" s="146">
        <v>3324.94</v>
      </c>
      <c r="G430" s="146">
        <v>3549.96</v>
      </c>
      <c r="H430" s="146">
        <v>3159.85</v>
      </c>
    </row>
    <row r="431" spans="1:9" ht="15" customHeight="1">
      <c r="A431" s="152" t="s">
        <v>1253</v>
      </c>
      <c r="B431" s="147">
        <v>10214.77</v>
      </c>
      <c r="C431" s="146">
        <v>6691.5</v>
      </c>
      <c r="D431" s="146">
        <v>5029.95</v>
      </c>
      <c r="E431" s="146">
        <v>3525.76</v>
      </c>
      <c r="F431" s="146">
        <v>3973.71</v>
      </c>
      <c r="G431" s="146">
        <v>4088.95</v>
      </c>
      <c r="H431" s="146">
        <v>3685.12</v>
      </c>
    </row>
    <row r="432" spans="1:9" ht="15" customHeight="1">
      <c r="A432" s="152" t="s">
        <v>1205</v>
      </c>
      <c r="B432" s="146">
        <v>6044.79</v>
      </c>
      <c r="C432" s="146">
        <v>3456.11</v>
      </c>
      <c r="D432" s="146">
        <v>2621.75</v>
      </c>
      <c r="E432" s="146">
        <v>2203.5100000000002</v>
      </c>
      <c r="F432" s="146">
        <v>2632.28</v>
      </c>
      <c r="G432" s="146">
        <v>2771.58</v>
      </c>
      <c r="H432" s="146">
        <v>2291.4</v>
      </c>
    </row>
    <row r="433" spans="1:8" ht="15" customHeight="1">
      <c r="A433" s="226" t="s">
        <v>1299</v>
      </c>
      <c r="B433" s="227"/>
      <c r="C433" s="227"/>
      <c r="D433" s="227"/>
      <c r="E433" s="227"/>
      <c r="F433" s="227"/>
      <c r="G433" s="227"/>
      <c r="H433" s="227"/>
    </row>
    <row r="434" spans="1:8" ht="15" customHeight="1">
      <c r="A434" s="152" t="s">
        <v>940</v>
      </c>
      <c r="B434" s="146">
        <v>883.31</v>
      </c>
      <c r="C434" s="146">
        <v>401.69</v>
      </c>
      <c r="D434" s="146">
        <v>862.48</v>
      </c>
      <c r="E434" s="146">
        <v>1220.72</v>
      </c>
      <c r="F434" s="146">
        <v>1012.41</v>
      </c>
      <c r="G434" s="146">
        <v>1211.04</v>
      </c>
      <c r="H434" s="146">
        <v>101.04</v>
      </c>
    </row>
    <row r="435" spans="1:8" ht="15" customHeight="1">
      <c r="A435" s="152" t="s">
        <v>939</v>
      </c>
      <c r="B435" s="146">
        <v>1119.48</v>
      </c>
      <c r="C435" s="146">
        <v>531.07000000000005</v>
      </c>
      <c r="D435" s="146">
        <v>962.06</v>
      </c>
      <c r="E435" s="146">
        <v>1275.95</v>
      </c>
      <c r="F435" s="146">
        <v>1041.28</v>
      </c>
      <c r="G435" s="146">
        <v>1205.45</v>
      </c>
      <c r="H435" s="148">
        <v>84.4</v>
      </c>
    </row>
    <row r="436" spans="1:8" ht="15" customHeight="1">
      <c r="A436" s="152" t="s">
        <v>651</v>
      </c>
      <c r="B436" s="147">
        <v>49715.34</v>
      </c>
      <c r="C436" s="147">
        <v>46389.56</v>
      </c>
      <c r="D436" s="147">
        <v>40949.83</v>
      </c>
      <c r="E436" s="147">
        <v>37190.879999999997</v>
      </c>
      <c r="F436" s="147">
        <v>27811.919999999998</v>
      </c>
      <c r="G436" s="147">
        <v>26221.25</v>
      </c>
      <c r="H436" s="147">
        <v>24828.01</v>
      </c>
    </row>
    <row r="437" spans="1:8" ht="15" customHeight="1">
      <c r="A437" s="152" t="s">
        <v>1101</v>
      </c>
      <c r="B437" s="146">
        <v>7988.16</v>
      </c>
      <c r="C437" s="147">
        <v>11025.69</v>
      </c>
      <c r="D437" s="147">
        <v>10306.19</v>
      </c>
      <c r="E437" s="146">
        <v>7536.36</v>
      </c>
      <c r="F437" s="146">
        <v>2015.72</v>
      </c>
      <c r="G437" s="146">
        <v>2882.02</v>
      </c>
      <c r="H437" s="146">
        <v>4089.26</v>
      </c>
    </row>
    <row r="438" spans="1:8" ht="15" customHeight="1">
      <c r="A438" s="152" t="s">
        <v>1061</v>
      </c>
      <c r="B438" s="147">
        <v>33157.33</v>
      </c>
      <c r="C438" s="147">
        <v>27537.11</v>
      </c>
      <c r="D438" s="147">
        <v>24396.18</v>
      </c>
      <c r="E438" s="147">
        <v>22078.95</v>
      </c>
      <c r="F438" s="147">
        <v>20268.57</v>
      </c>
      <c r="G438" s="147">
        <v>17929.16</v>
      </c>
      <c r="H438" s="147">
        <v>15429.37</v>
      </c>
    </row>
    <row r="439" spans="1:8" ht="15" customHeight="1">
      <c r="A439" s="226" t="s">
        <v>1300</v>
      </c>
      <c r="B439" s="227"/>
      <c r="C439" s="227"/>
      <c r="D439" s="227"/>
      <c r="E439" s="227"/>
      <c r="F439" s="227"/>
      <c r="G439" s="227"/>
      <c r="H439" s="227"/>
    </row>
    <row r="440" spans="1:8" ht="15" customHeight="1">
      <c r="A440" s="152" t="s">
        <v>1301</v>
      </c>
      <c r="B440" s="146">
        <v>7424.53</v>
      </c>
      <c r="C440" s="146">
        <v>1521.37</v>
      </c>
      <c r="D440" s="146">
        <v>279.33999999999997</v>
      </c>
      <c r="E440" s="146">
        <v>2208.0500000000002</v>
      </c>
      <c r="F440" s="146">
        <v>2177.77</v>
      </c>
      <c r="G440" s="146">
        <v>3629.85</v>
      </c>
      <c r="H440" s="146">
        <v>425.83</v>
      </c>
    </row>
    <row r="441" spans="1:8" ht="15" customHeight="1">
      <c r="A441" s="152" t="s">
        <v>1302</v>
      </c>
      <c r="B441" s="146">
        <v>1530.23</v>
      </c>
      <c r="C441" s="146">
        <v>1401.37</v>
      </c>
      <c r="D441" s="146">
        <v>1137.6500000000001</v>
      </c>
      <c r="E441" s="146">
        <v>709</v>
      </c>
      <c r="F441" s="146">
        <v>648.77</v>
      </c>
      <c r="G441" s="146">
        <v>538.99</v>
      </c>
      <c r="H441" s="146">
        <v>525.27</v>
      </c>
    </row>
    <row r="442" spans="1:8" ht="15" customHeight="1">
      <c r="A442" s="152" t="s">
        <v>1303</v>
      </c>
      <c r="B442" s="146">
        <v>2384.62</v>
      </c>
      <c r="C442" s="146">
        <v>1734.74</v>
      </c>
      <c r="D442" s="146">
        <v>2261.0700000000002</v>
      </c>
      <c r="E442" s="146">
        <v>7045.46</v>
      </c>
      <c r="F442" s="146">
        <v>1354.18</v>
      </c>
      <c r="G442" s="146">
        <v>989.07</v>
      </c>
      <c r="H442" s="146">
        <v>793.07</v>
      </c>
    </row>
    <row r="443" spans="1:8" ht="15" customHeight="1">
      <c r="A443" s="152" t="s">
        <v>1304</v>
      </c>
      <c r="B443" s="146">
        <v>300.89</v>
      </c>
      <c r="C443" s="231">
        <v>-460.78</v>
      </c>
      <c r="D443" s="231">
        <v>-358.24</v>
      </c>
      <c r="E443" s="146">
        <v>208.31</v>
      </c>
      <c r="F443" s="231">
        <v>-198.62</v>
      </c>
      <c r="G443" s="146">
        <v>1109.99</v>
      </c>
      <c r="H443" s="148">
        <v>18.5</v>
      </c>
    </row>
    <row r="444" spans="1:8" ht="15" customHeight="1">
      <c r="A444" s="152" t="s">
        <v>1305</v>
      </c>
      <c r="B444" s="146">
        <v>4443.1400000000003</v>
      </c>
      <c r="C444" s="231">
        <v>-689.39</v>
      </c>
      <c r="D444" s="231">
        <v>-2514</v>
      </c>
      <c r="E444" s="231">
        <v>-5529.72</v>
      </c>
      <c r="F444" s="146">
        <v>498.33</v>
      </c>
      <c r="G444" s="146">
        <v>2074.91</v>
      </c>
      <c r="H444" s="231">
        <v>-567.74</v>
      </c>
    </row>
    <row r="445" spans="1:8" ht="15" customHeight="1">
      <c r="A445" s="226" t="s">
        <v>1306</v>
      </c>
      <c r="B445" s="227"/>
      <c r="C445" s="227"/>
      <c r="D445" s="227"/>
      <c r="E445" s="227"/>
      <c r="F445" s="227"/>
      <c r="G445" s="227"/>
      <c r="H445" s="227"/>
    </row>
    <row r="446" spans="1:8" ht="15" customHeight="1">
      <c r="A446" s="152" t="s">
        <v>1307</v>
      </c>
      <c r="B446" s="234">
        <v>0.15</v>
      </c>
      <c r="C446" s="234">
        <v>0.12</v>
      </c>
      <c r="D446" s="234">
        <v>0.17</v>
      </c>
      <c r="E446" s="234">
        <v>0.25</v>
      </c>
      <c r="F446" s="234">
        <v>0.27</v>
      </c>
      <c r="G446" s="234">
        <v>0.36</v>
      </c>
      <c r="H446" s="234">
        <v>0.45</v>
      </c>
    </row>
    <row r="447" spans="1:8" ht="15" customHeight="1">
      <c r="A447" s="152" t="s">
        <v>1308</v>
      </c>
      <c r="B447" s="234">
        <v>0.15</v>
      </c>
      <c r="C447" s="234">
        <v>0.12</v>
      </c>
      <c r="D447" s="234">
        <v>0.17</v>
      </c>
      <c r="E447" s="234">
        <v>0.25</v>
      </c>
      <c r="F447" s="234">
        <v>0.27</v>
      </c>
      <c r="G447" s="234">
        <v>0.36</v>
      </c>
      <c r="H447" s="234">
        <v>0.45</v>
      </c>
    </row>
    <row r="448" spans="1:8" ht="15" customHeight="1">
      <c r="A448" s="152" t="s">
        <v>1239</v>
      </c>
      <c r="B448" s="148">
        <v>45.12</v>
      </c>
      <c r="C448" s="148">
        <v>25.82</v>
      </c>
      <c r="D448" s="148">
        <v>19.600000000000001</v>
      </c>
      <c r="E448" s="148">
        <v>16.48</v>
      </c>
      <c r="F448" s="148">
        <v>19.7</v>
      </c>
      <c r="G448" s="148">
        <v>20.74</v>
      </c>
      <c r="H448" s="148">
        <v>17.149999999999999</v>
      </c>
    </row>
    <row r="449" spans="1:8" ht="15" customHeight="1">
      <c r="A449" s="152" t="s">
        <v>1237</v>
      </c>
      <c r="B449" s="146">
        <v>133.97</v>
      </c>
      <c r="C449" s="146">
        <v>133.87</v>
      </c>
      <c r="D449" s="146">
        <v>133.77000000000001</v>
      </c>
      <c r="E449" s="146">
        <v>133.66999999999999</v>
      </c>
      <c r="F449" s="146">
        <v>133.65</v>
      </c>
      <c r="G449" s="146">
        <v>133.65</v>
      </c>
      <c r="H449" s="146">
        <v>133.58000000000001</v>
      </c>
    </row>
    <row r="450" spans="1:8" ht="15" customHeight="1">
      <c r="A450" s="226" t="s">
        <v>1309</v>
      </c>
      <c r="B450" s="227"/>
      <c r="C450" s="227"/>
      <c r="D450" s="227"/>
      <c r="E450" s="227"/>
      <c r="F450" s="227"/>
      <c r="G450" s="227"/>
      <c r="H450" s="227"/>
    </row>
    <row r="451" spans="1:8" ht="15" customHeight="1">
      <c r="A451" s="152" t="s">
        <v>1310</v>
      </c>
      <c r="B451" s="234">
        <v>42.77</v>
      </c>
      <c r="C451" s="234">
        <v>35.94</v>
      </c>
      <c r="D451" s="234">
        <v>35.29</v>
      </c>
      <c r="E451" s="234">
        <v>35.950000000000003</v>
      </c>
      <c r="F451" s="234">
        <v>40.64</v>
      </c>
      <c r="G451" s="234">
        <v>45.11</v>
      </c>
      <c r="H451" s="234">
        <v>42.46</v>
      </c>
    </row>
    <row r="452" spans="1:8" ht="15" customHeight="1">
      <c r="A452" s="152" t="s">
        <v>1311</v>
      </c>
      <c r="B452" s="234">
        <v>16.88</v>
      </c>
      <c r="C452" s="234">
        <v>13.82</v>
      </c>
      <c r="D452" s="234">
        <v>12.25</v>
      </c>
      <c r="E452" s="234">
        <v>11.25</v>
      </c>
      <c r="F452" s="234">
        <v>13.9</v>
      </c>
      <c r="G452" s="234">
        <v>17.22</v>
      </c>
      <c r="H452" s="234">
        <v>15.39</v>
      </c>
    </row>
    <row r="453" spans="1:8" ht="15" customHeight="1">
      <c r="A453" s="152" t="s">
        <v>1312</v>
      </c>
      <c r="B453" s="234">
        <v>14.35</v>
      </c>
      <c r="C453" s="234">
        <v>10.92</v>
      </c>
      <c r="D453" s="234">
        <v>9.48</v>
      </c>
      <c r="E453" s="234">
        <v>8.99</v>
      </c>
      <c r="F453" s="234">
        <v>11.63</v>
      </c>
      <c r="G453" s="234">
        <v>14.95</v>
      </c>
      <c r="H453" s="234">
        <v>13.2</v>
      </c>
    </row>
    <row r="454" spans="1:8" ht="15" customHeight="1">
      <c r="A454" s="152" t="s">
        <v>1313</v>
      </c>
      <c r="B454" s="234">
        <v>13.31</v>
      </c>
      <c r="C454" s="234">
        <v>9.6</v>
      </c>
      <c r="D454" s="234">
        <v>8.33</v>
      </c>
      <c r="E454" s="234">
        <v>8.77</v>
      </c>
      <c r="F454" s="234">
        <v>11.6</v>
      </c>
      <c r="G454" s="234">
        <v>14.62</v>
      </c>
      <c r="H454" s="234">
        <v>11.46</v>
      </c>
    </row>
    <row r="455" spans="1:8" ht="15" customHeight="1">
      <c r="A455" s="152" t="s">
        <v>1314</v>
      </c>
      <c r="B455" s="234">
        <v>24.93</v>
      </c>
      <c r="C455" s="234">
        <v>25.68</v>
      </c>
      <c r="D455" s="234">
        <v>25.23</v>
      </c>
      <c r="E455" s="234">
        <v>25.61</v>
      </c>
      <c r="F455" s="234">
        <v>25.05</v>
      </c>
      <c r="G455" s="234">
        <v>23.79</v>
      </c>
      <c r="H455" s="234">
        <v>16.47</v>
      </c>
    </row>
    <row r="456" spans="1:8" ht="15" customHeight="1">
      <c r="A456" s="152" t="s">
        <v>1315</v>
      </c>
      <c r="B456" s="234">
        <v>9.99</v>
      </c>
      <c r="C456" s="234">
        <v>7.14</v>
      </c>
      <c r="D456" s="234">
        <v>6.39</v>
      </c>
      <c r="E456" s="234">
        <v>7.03</v>
      </c>
      <c r="F456" s="234">
        <v>9.2100000000000009</v>
      </c>
      <c r="G456" s="234">
        <v>11.67</v>
      </c>
      <c r="H456" s="234">
        <v>9.57</v>
      </c>
    </row>
    <row r="457" spans="1:8" ht="15" customHeight="1">
      <c r="A457" s="152" t="s">
        <v>1316</v>
      </c>
      <c r="B457" s="146">
        <v>4978.6099999999997</v>
      </c>
      <c r="C457" s="231">
        <v>-288.11</v>
      </c>
      <c r="D457" s="231">
        <v>-2112.88</v>
      </c>
      <c r="E457" s="231">
        <v>-5128.6899999999996</v>
      </c>
      <c r="F457" s="146">
        <v>819.15</v>
      </c>
      <c r="G457" s="146">
        <v>2341.9899999999998</v>
      </c>
      <c r="H457" s="231">
        <v>-374.74</v>
      </c>
    </row>
    <row r="458" spans="1:8" ht="15" customHeight="1">
      <c r="A458" s="152" t="s">
        <v>1317</v>
      </c>
      <c r="B458" s="234">
        <v>19.920000000000002</v>
      </c>
      <c r="C458" s="234">
        <v>13.31</v>
      </c>
      <c r="D458" s="234">
        <v>11.28</v>
      </c>
      <c r="E458" s="234">
        <v>10.41</v>
      </c>
      <c r="F458" s="234">
        <v>13.78</v>
      </c>
      <c r="G458" s="234">
        <v>16.62</v>
      </c>
      <c r="H458" s="234">
        <v>15.92</v>
      </c>
    </row>
    <row r="459" spans="1:8" ht="15" customHeight="1">
      <c r="A459" s="152" t="s">
        <v>1318</v>
      </c>
      <c r="B459" s="234">
        <v>12.58</v>
      </c>
      <c r="C459" s="234">
        <v>7.91</v>
      </c>
      <c r="D459" s="234">
        <v>6.71</v>
      </c>
      <c r="E459" s="234">
        <v>6.78</v>
      </c>
      <c r="F459" s="234">
        <v>9.74</v>
      </c>
      <c r="G459" s="234">
        <v>10.86</v>
      </c>
      <c r="H459" s="234">
        <v>9.68</v>
      </c>
    </row>
    <row r="460" spans="1:8" ht="15" customHeight="1">
      <c r="A460" s="152" t="s">
        <v>1319</v>
      </c>
      <c r="B460" s="234">
        <v>16.37</v>
      </c>
      <c r="C460" s="234">
        <v>10.91</v>
      </c>
      <c r="D460" s="234">
        <v>9.52</v>
      </c>
      <c r="E460" s="234">
        <v>9.1</v>
      </c>
      <c r="F460" s="234">
        <v>12.64</v>
      </c>
      <c r="G460" s="234">
        <v>14.55</v>
      </c>
      <c r="H460" s="234">
        <v>14.07</v>
      </c>
    </row>
    <row r="461" spans="1:8" ht="15" customHeight="1">
      <c r="A461" s="226" t="s">
        <v>156</v>
      </c>
      <c r="B461" s="227"/>
      <c r="C461" s="227"/>
      <c r="D461" s="227"/>
      <c r="E461" s="227"/>
      <c r="F461" s="227"/>
      <c r="G461" s="227"/>
      <c r="H461" s="227"/>
    </row>
    <row r="462" spans="1:8" ht="15" customHeight="1">
      <c r="A462" s="152" t="s">
        <v>1152</v>
      </c>
      <c r="B462" s="147">
        <v>60504.26</v>
      </c>
      <c r="C462" s="147">
        <v>48426.36</v>
      </c>
      <c r="D462" s="147">
        <v>41057.25</v>
      </c>
      <c r="E462" s="147">
        <v>31334.639999999999</v>
      </c>
      <c r="F462" s="147">
        <v>28592.86</v>
      </c>
      <c r="G462" s="147">
        <v>23740.84</v>
      </c>
      <c r="H462" s="147">
        <v>23946.720000000001</v>
      </c>
    </row>
    <row r="463" spans="1:8" ht="15" customHeight="1">
      <c r="A463" s="152" t="s">
        <v>1177</v>
      </c>
      <c r="B463" s="146">
        <v>8684.5300000000007</v>
      </c>
      <c r="C463" s="146">
        <v>5290.12</v>
      </c>
      <c r="D463" s="146">
        <v>3892.29</v>
      </c>
      <c r="E463" s="146">
        <v>2816.76</v>
      </c>
      <c r="F463" s="146">
        <v>3324.94</v>
      </c>
      <c r="G463" s="146">
        <v>3549.96</v>
      </c>
      <c r="H463" s="146">
        <v>3159.85</v>
      </c>
    </row>
    <row r="464" spans="1:8" ht="15" customHeight="1">
      <c r="A464" s="152" t="s">
        <v>1253</v>
      </c>
      <c r="B464" s="147">
        <v>10214.77</v>
      </c>
      <c r="C464" s="146">
        <v>6691.5</v>
      </c>
      <c r="D464" s="146">
        <v>5029.95</v>
      </c>
      <c r="E464" s="146">
        <v>3525.76</v>
      </c>
      <c r="F464" s="146">
        <v>3973.71</v>
      </c>
      <c r="G464" s="146">
        <v>4088.95</v>
      </c>
      <c r="H464" s="146">
        <v>3685.12</v>
      </c>
    </row>
    <row r="465" spans="1:8" ht="15" customHeight="1">
      <c r="A465" s="152" t="s">
        <v>1205</v>
      </c>
      <c r="B465" s="146">
        <v>6044.79</v>
      </c>
      <c r="C465" s="146">
        <v>3456.11</v>
      </c>
      <c r="D465" s="146">
        <v>2621.75</v>
      </c>
      <c r="E465" s="146">
        <v>2203.5100000000002</v>
      </c>
      <c r="F465" s="146">
        <v>2632.28</v>
      </c>
      <c r="G465" s="146">
        <v>2771.58</v>
      </c>
      <c r="H465" s="146">
        <v>2291.4</v>
      </c>
    </row>
    <row r="466" spans="1:8" ht="15" customHeight="1">
      <c r="A466" s="152" t="s">
        <v>1239</v>
      </c>
      <c r="B466" s="148">
        <v>45.12</v>
      </c>
      <c r="C466" s="148">
        <v>25.82</v>
      </c>
      <c r="D466" s="148">
        <v>19.600000000000001</v>
      </c>
      <c r="E466" s="148">
        <v>16.48</v>
      </c>
      <c r="F466" s="148">
        <v>19.7</v>
      </c>
      <c r="G466" s="148">
        <v>20.74</v>
      </c>
      <c r="H466" s="148">
        <v>17.149999999999999</v>
      </c>
    </row>
    <row r="467" spans="1:8" ht="15" customHeight="1">
      <c r="A467" s="152" t="s">
        <v>1068</v>
      </c>
      <c r="B467" s="146">
        <v>133.9</v>
      </c>
      <c r="C467" s="146">
        <v>133.81</v>
      </c>
      <c r="D467" s="146">
        <v>133.72</v>
      </c>
      <c r="E467" s="146">
        <v>133.66999999999999</v>
      </c>
      <c r="F467" s="146">
        <v>133.66999999999999</v>
      </c>
      <c r="G467" s="146">
        <v>133.57</v>
      </c>
      <c r="H467" s="146">
        <v>133.53</v>
      </c>
    </row>
    <row r="468" spans="1:8" ht="15" customHeight="1">
      <c r="A468" s="226" t="s">
        <v>1320</v>
      </c>
      <c r="B468" s="227"/>
      <c r="C468" s="227"/>
      <c r="D468" s="227"/>
      <c r="E468" s="227"/>
      <c r="F468" s="227"/>
      <c r="G468" s="227"/>
      <c r="H468" s="227"/>
    </row>
    <row r="469" spans="1:8" ht="15" customHeight="1">
      <c r="A469" s="152" t="s">
        <v>1321</v>
      </c>
      <c r="B469" s="234">
        <v>16.07</v>
      </c>
      <c r="C469" s="234">
        <v>23.77</v>
      </c>
      <c r="D469" s="234">
        <v>25.17</v>
      </c>
      <c r="E469" s="234">
        <v>20.260000000000002</v>
      </c>
      <c r="F469" s="234">
        <v>7.25</v>
      </c>
      <c r="G469" s="234">
        <v>10.99</v>
      </c>
      <c r="H469" s="234">
        <v>16.47</v>
      </c>
    </row>
    <row r="470" spans="1:8" ht="15" customHeight="1">
      <c r="A470" s="152" t="s">
        <v>1322</v>
      </c>
      <c r="B470" s="234">
        <v>19.41</v>
      </c>
      <c r="C470" s="234">
        <v>28.59</v>
      </c>
      <c r="D470" s="234">
        <v>29.7</v>
      </c>
      <c r="E470" s="234">
        <v>25.45</v>
      </c>
      <c r="F470" s="234">
        <v>9.0500000000000007</v>
      </c>
      <c r="G470" s="234">
        <v>13.85</v>
      </c>
      <c r="H470" s="234">
        <v>20.95</v>
      </c>
    </row>
    <row r="471" spans="1:8" ht="15" customHeight="1">
      <c r="A471" s="152" t="s">
        <v>1323</v>
      </c>
      <c r="B471" s="234">
        <v>24.09</v>
      </c>
      <c r="C471" s="234">
        <v>40.04</v>
      </c>
      <c r="D471" s="234">
        <v>42.25</v>
      </c>
      <c r="E471" s="234">
        <v>34.130000000000003</v>
      </c>
      <c r="F471" s="234">
        <v>9.9499999999999993</v>
      </c>
      <c r="G471" s="234">
        <v>16.07</v>
      </c>
      <c r="H471" s="234">
        <v>26.5</v>
      </c>
    </row>
    <row r="472" spans="1:8" ht="15" customHeight="1">
      <c r="A472" s="152" t="s">
        <v>1324</v>
      </c>
      <c r="B472" s="146">
        <v>8223.5300000000007</v>
      </c>
      <c r="C472" s="146">
        <v>8390.82</v>
      </c>
      <c r="D472" s="146">
        <v>6058.97</v>
      </c>
      <c r="E472" s="146">
        <v>3235.28</v>
      </c>
      <c r="F472" s="146">
        <v>2414.0500000000002</v>
      </c>
      <c r="G472" s="146">
        <v>3552.61</v>
      </c>
      <c r="H472" s="146">
        <v>3854.79</v>
      </c>
    </row>
    <row r="473" spans="1:8" ht="15" customHeight="1">
      <c r="A473" s="152" t="s">
        <v>1325</v>
      </c>
      <c r="B473" s="234">
        <v>132.41999999999999</v>
      </c>
      <c r="C473" s="234">
        <v>242.78</v>
      </c>
      <c r="D473" s="234">
        <v>236.93</v>
      </c>
      <c r="E473" s="234">
        <v>158.30000000000001</v>
      </c>
      <c r="F473" s="234">
        <v>97.13</v>
      </c>
      <c r="G473" s="234">
        <v>134.34</v>
      </c>
      <c r="H473" s="234">
        <v>152.18</v>
      </c>
    </row>
    <row r="474" spans="1:8" ht="15" customHeight="1">
      <c r="A474" s="152" t="s">
        <v>1326</v>
      </c>
      <c r="B474" s="148">
        <v>13.56</v>
      </c>
      <c r="C474" s="148">
        <v>7.25</v>
      </c>
      <c r="D474" s="148">
        <v>6.62</v>
      </c>
      <c r="E474" s="148">
        <v>13.18</v>
      </c>
      <c r="F474" s="148">
        <v>27.06</v>
      </c>
      <c r="G474" s="148">
        <v>16.670000000000002</v>
      </c>
      <c r="H474" s="148">
        <v>10.23</v>
      </c>
    </row>
    <row r="475" spans="1:8" ht="15" customHeight="1">
      <c r="A475" s="152" t="s">
        <v>1327</v>
      </c>
      <c r="B475" s="234">
        <v>1128.6199999999999</v>
      </c>
      <c r="C475" s="234">
        <v>645.72</v>
      </c>
      <c r="D475" s="234">
        <v>653.55999999999995</v>
      </c>
      <c r="E475" s="234">
        <v>549.48</v>
      </c>
      <c r="F475" s="234">
        <v>656.39</v>
      </c>
      <c r="G475" s="234">
        <v>864.59</v>
      </c>
      <c r="H475" s="234">
        <v>857.98</v>
      </c>
    </row>
    <row r="476" spans="1:8" ht="15" customHeight="1">
      <c r="A476" s="152" t="s">
        <v>1328</v>
      </c>
      <c r="B476" s="148">
        <v>0.91</v>
      </c>
      <c r="C476" s="148">
        <v>0.85</v>
      </c>
      <c r="D476" s="148">
        <v>0.85</v>
      </c>
      <c r="E476" s="148">
        <v>0.82</v>
      </c>
      <c r="F476" s="148">
        <v>0.85</v>
      </c>
      <c r="G476" s="148">
        <v>0.88</v>
      </c>
      <c r="H476" s="148">
        <v>0.88</v>
      </c>
    </row>
    <row r="477" spans="1:8" ht="15" customHeight="1">
      <c r="A477" s="152" t="s">
        <v>1329</v>
      </c>
      <c r="B477" s="234">
        <v>8.86</v>
      </c>
      <c r="C477" s="234">
        <v>15.49</v>
      </c>
      <c r="D477" s="234">
        <v>15.3</v>
      </c>
      <c r="E477" s="234">
        <v>18.2</v>
      </c>
      <c r="F477" s="234">
        <v>15.23</v>
      </c>
      <c r="G477" s="234">
        <v>11.57</v>
      </c>
      <c r="H477" s="234">
        <v>11.66</v>
      </c>
    </row>
    <row r="478" spans="1:8" ht="15" customHeight="1">
      <c r="A478" s="226" t="s">
        <v>1330</v>
      </c>
      <c r="B478" s="227"/>
      <c r="C478" s="227"/>
      <c r="D478" s="227"/>
      <c r="E478" s="227"/>
      <c r="F478" s="227"/>
      <c r="G478" s="227"/>
      <c r="H478" s="227"/>
    </row>
    <row r="479" spans="1:8" ht="15" customHeight="1">
      <c r="A479" s="152" t="s">
        <v>1331</v>
      </c>
      <c r="B479" s="147">
        <v>352057.84</v>
      </c>
      <c r="C479" s="147">
        <v>325011.73</v>
      </c>
      <c r="D479" s="147">
        <v>231026.65</v>
      </c>
      <c r="E479" s="147">
        <v>159686.68</v>
      </c>
      <c r="F479" s="147">
        <v>118695.62</v>
      </c>
      <c r="G479" s="147">
        <v>74804.91</v>
      </c>
      <c r="H479" s="147">
        <v>35813.89</v>
      </c>
    </row>
    <row r="480" spans="1:8" ht="15" customHeight="1">
      <c r="A480" s="152" t="s">
        <v>1101</v>
      </c>
      <c r="B480" s="146">
        <v>7988.16</v>
      </c>
      <c r="C480" s="147">
        <v>11025.69</v>
      </c>
      <c r="D480" s="147">
        <v>10306.19</v>
      </c>
      <c r="E480" s="146">
        <v>7536.36</v>
      </c>
      <c r="F480" s="146">
        <v>2015.72</v>
      </c>
      <c r="G480" s="146">
        <v>2882.02</v>
      </c>
      <c r="H480" s="146">
        <v>4089.26</v>
      </c>
    </row>
    <row r="481" spans="1:8" ht="15" customHeight="1">
      <c r="A481" s="152" t="s">
        <v>1122</v>
      </c>
      <c r="B481" s="146">
        <v>1119.48</v>
      </c>
      <c r="C481" s="146">
        <v>531.07000000000005</v>
      </c>
      <c r="D481" s="146">
        <v>962.06</v>
      </c>
      <c r="E481" s="146">
        <v>1275.95</v>
      </c>
      <c r="F481" s="146">
        <v>1041.28</v>
      </c>
      <c r="G481" s="146">
        <v>1205.45</v>
      </c>
      <c r="H481" s="148">
        <v>84.4</v>
      </c>
    </row>
    <row r="482" spans="1:8" ht="15" customHeight="1">
      <c r="A482" s="152" t="s">
        <v>1332</v>
      </c>
      <c r="B482" s="147">
        <v>358926.51</v>
      </c>
      <c r="C482" s="147">
        <v>335506.34999999998</v>
      </c>
      <c r="D482" s="147">
        <v>240370.79</v>
      </c>
      <c r="E482" s="147">
        <v>165947.1</v>
      </c>
      <c r="F482" s="147">
        <v>119670.06</v>
      </c>
      <c r="G482" s="147">
        <v>76481.48</v>
      </c>
      <c r="H482" s="147">
        <v>39818.75</v>
      </c>
    </row>
    <row r="483" spans="1:8" ht="15" customHeight="1">
      <c r="A483" s="226" t="s">
        <v>1333</v>
      </c>
      <c r="B483" s="227"/>
      <c r="C483" s="227"/>
      <c r="D483" s="227"/>
      <c r="E483" s="227"/>
      <c r="F483" s="227"/>
      <c r="G483" s="227"/>
      <c r="H483" s="227"/>
    </row>
    <row r="484" spans="1:8" ht="15" customHeight="1">
      <c r="A484" s="152" t="s">
        <v>1334</v>
      </c>
      <c r="B484" s="148">
        <v>1.26</v>
      </c>
      <c r="C484" s="148">
        <v>1.1100000000000001</v>
      </c>
      <c r="D484" s="148">
        <v>1.05</v>
      </c>
      <c r="E484" s="148">
        <v>0.96</v>
      </c>
      <c r="F484" s="148">
        <v>1.06</v>
      </c>
      <c r="G484" s="148">
        <v>0.93</v>
      </c>
      <c r="H484" s="148">
        <v>1.01</v>
      </c>
    </row>
    <row r="485" spans="1:8" ht="15" customHeight="1">
      <c r="A485" s="152" t="s">
        <v>1313</v>
      </c>
      <c r="B485" s="234">
        <v>13.31</v>
      </c>
      <c r="C485" s="234">
        <v>9.6</v>
      </c>
      <c r="D485" s="234">
        <v>8.33</v>
      </c>
      <c r="E485" s="234">
        <v>8.77</v>
      </c>
      <c r="F485" s="234">
        <v>11.6</v>
      </c>
      <c r="G485" s="234">
        <v>14.62</v>
      </c>
      <c r="H485" s="234">
        <v>11.46</v>
      </c>
    </row>
    <row r="486" spans="1:8" ht="15" customHeight="1">
      <c r="A486" s="152" t="s">
        <v>1335</v>
      </c>
      <c r="B486" s="234">
        <v>16.760000000000002</v>
      </c>
      <c r="C486" s="234">
        <v>10.65</v>
      </c>
      <c r="D486" s="234">
        <v>8.75</v>
      </c>
      <c r="E486" s="234">
        <v>8.4499999999999993</v>
      </c>
      <c r="F486" s="234">
        <v>12.28</v>
      </c>
      <c r="G486" s="234">
        <v>13.59</v>
      </c>
      <c r="H486" s="234">
        <v>11.59</v>
      </c>
    </row>
    <row r="487" spans="1:8" ht="15" customHeight="1">
      <c r="A487" s="152" t="s">
        <v>1336</v>
      </c>
      <c r="B487" s="148">
        <v>1.58</v>
      </c>
      <c r="C487" s="148">
        <v>1.68</v>
      </c>
      <c r="D487" s="148">
        <v>1.68</v>
      </c>
      <c r="E487" s="148">
        <v>1.53</v>
      </c>
      <c r="F487" s="148">
        <v>1.41</v>
      </c>
      <c r="G487" s="148">
        <v>1.53</v>
      </c>
      <c r="H487" s="148">
        <v>1.64</v>
      </c>
    </row>
    <row r="488" spans="1:8" ht="15" customHeight="1">
      <c r="A488" s="152" t="s">
        <v>1337</v>
      </c>
      <c r="B488" s="234">
        <v>26.53</v>
      </c>
      <c r="C488" s="234">
        <v>17.91</v>
      </c>
      <c r="D488" s="234">
        <v>14.72</v>
      </c>
      <c r="E488" s="234">
        <v>12.98</v>
      </c>
      <c r="F488" s="234">
        <v>17.36</v>
      </c>
      <c r="G488" s="234">
        <v>20.8</v>
      </c>
      <c r="H488" s="234">
        <v>19.059999999999999</v>
      </c>
    </row>
    <row r="489" spans="1:8" ht="15" customHeight="1">
      <c r="A489" s="152" t="s">
        <v>1338</v>
      </c>
      <c r="B489" s="148">
        <v>0.75</v>
      </c>
      <c r="C489" s="148">
        <v>0.74</v>
      </c>
      <c r="D489" s="148">
        <v>0.75</v>
      </c>
      <c r="E489" s="148">
        <v>0.74</v>
      </c>
      <c r="F489" s="148">
        <v>0.75</v>
      </c>
      <c r="G489" s="148">
        <v>0.76</v>
      </c>
      <c r="H489" s="148">
        <v>0.84</v>
      </c>
    </row>
    <row r="490" spans="1:8" ht="15" customHeight="1">
      <c r="A490" s="152" t="s">
        <v>1317</v>
      </c>
      <c r="B490" s="234">
        <v>19.920000000000002</v>
      </c>
      <c r="C490" s="234">
        <v>13.31</v>
      </c>
      <c r="D490" s="234">
        <v>11.28</v>
      </c>
      <c r="E490" s="234">
        <v>10.41</v>
      </c>
      <c r="F490" s="234">
        <v>13.78</v>
      </c>
      <c r="G490" s="234">
        <v>16.62</v>
      </c>
      <c r="H490" s="234">
        <v>15.92</v>
      </c>
    </row>
    <row r="491" spans="1:8" ht="15" customHeight="1">
      <c r="A491" s="152" t="s">
        <v>1328</v>
      </c>
      <c r="B491" s="148">
        <v>0.91</v>
      </c>
      <c r="C491" s="148">
        <v>0.85</v>
      </c>
      <c r="D491" s="148">
        <v>0.85</v>
      </c>
      <c r="E491" s="148">
        <v>0.82</v>
      </c>
      <c r="F491" s="148">
        <v>0.85</v>
      </c>
      <c r="G491" s="148">
        <v>0.88</v>
      </c>
      <c r="H491" s="148">
        <v>0.88</v>
      </c>
    </row>
    <row r="492" spans="1:8" ht="15" customHeight="1">
      <c r="A492" s="152" t="s">
        <v>1339</v>
      </c>
      <c r="B492" s="234">
        <v>18.149999999999999</v>
      </c>
      <c r="C492" s="234">
        <v>11.25</v>
      </c>
      <c r="D492" s="234">
        <v>9.56</v>
      </c>
      <c r="E492" s="234">
        <v>8.51</v>
      </c>
      <c r="F492" s="234">
        <v>11.68</v>
      </c>
      <c r="G492" s="234">
        <v>14.69</v>
      </c>
      <c r="H492" s="234">
        <v>14.06</v>
      </c>
    </row>
    <row r="493" spans="1:8" ht="15" customHeight="1">
      <c r="A493" s="226" t="s">
        <v>1340</v>
      </c>
      <c r="B493" s="227"/>
      <c r="C493" s="227"/>
      <c r="D493" s="227"/>
      <c r="E493" s="227"/>
      <c r="F493" s="227"/>
      <c r="G493" s="227"/>
      <c r="H493" s="227"/>
    </row>
    <row r="494" spans="1:8" ht="15" customHeight="1">
      <c r="A494" s="152" t="s">
        <v>1341</v>
      </c>
      <c r="B494" s="147"/>
      <c r="C494" s="147">
        <v>2332847.11</v>
      </c>
      <c r="D494" s="147">
        <v>1827925.66</v>
      </c>
      <c r="E494" s="147">
        <v>1618784.95</v>
      </c>
      <c r="F494" s="147">
        <v>2092989.47</v>
      </c>
      <c r="G494" s="147">
        <v>2275822.7200000002</v>
      </c>
      <c r="H494" s="147">
        <v>1978755.61</v>
      </c>
    </row>
    <row r="495" spans="1:8" ht="15" customHeight="1">
      <c r="A495" s="152" t="s">
        <v>1342</v>
      </c>
      <c r="B495" s="147"/>
      <c r="C495" s="147">
        <v>32687385.760000002</v>
      </c>
      <c r="D495" s="147">
        <v>29347566.829999998</v>
      </c>
      <c r="E495" s="147">
        <v>24819516.039999999</v>
      </c>
      <c r="F495" s="147">
        <v>24078200.420000002</v>
      </c>
      <c r="G495" s="147">
        <v>20431017.210000001</v>
      </c>
      <c r="H495" s="147">
        <v>20679379.100000001</v>
      </c>
    </row>
    <row r="496" spans="1:8" ht="15" customHeight="1">
      <c r="A496" s="152" t="s">
        <v>1343</v>
      </c>
      <c r="B496" s="147"/>
      <c r="C496" s="147">
        <v>31050576.309999999</v>
      </c>
      <c r="D496" s="147">
        <v>27875993.190000001</v>
      </c>
      <c r="E496" s="147">
        <v>27984104.59</v>
      </c>
      <c r="F496" s="147">
        <v>23254112.039999999</v>
      </c>
      <c r="G496" s="147">
        <v>22240245.969999999</v>
      </c>
      <c r="H496" s="147">
        <v>21683847.16</v>
      </c>
    </row>
    <row r="497" spans="1:26" ht="15" customHeight="1">
      <c r="A497" s="226" t="s">
        <v>1344</v>
      </c>
      <c r="B497" s="227"/>
      <c r="C497" s="227"/>
      <c r="D497" s="227"/>
      <c r="E497" s="227"/>
      <c r="F497" s="227"/>
      <c r="G497" s="227"/>
      <c r="H497" s="227"/>
    </row>
    <row r="498" spans="1:26" ht="15" customHeight="1">
      <c r="A498" s="152" t="s">
        <v>1345</v>
      </c>
      <c r="B498" s="148">
        <v>1.92</v>
      </c>
      <c r="C498" s="148">
        <v>1.63</v>
      </c>
      <c r="D498" s="148">
        <v>1.7</v>
      </c>
      <c r="E498" s="148">
        <v>1.7</v>
      </c>
      <c r="F498" s="148">
        <v>2.4700000000000002</v>
      </c>
      <c r="G498" s="148">
        <v>2.11</v>
      </c>
      <c r="H498" s="148">
        <v>1.69</v>
      </c>
    </row>
    <row r="499" spans="1:26" ht="15" customHeight="1">
      <c r="A499" s="152" t="s">
        <v>1346</v>
      </c>
      <c r="B499" s="148">
        <v>1.06</v>
      </c>
      <c r="C499" s="148">
        <v>0.91</v>
      </c>
      <c r="D499" s="148">
        <v>1.02</v>
      </c>
      <c r="E499" s="148">
        <v>1.03</v>
      </c>
      <c r="F499" s="148">
        <v>1.61</v>
      </c>
      <c r="G499" s="148">
        <v>1.41</v>
      </c>
      <c r="H499" s="148">
        <v>1.22</v>
      </c>
    </row>
    <row r="500" spans="1:26" ht="15" customHeight="1">
      <c r="A500" s="152" t="s">
        <v>1347</v>
      </c>
      <c r="B500" s="148">
        <v>0.25</v>
      </c>
      <c r="C500" s="148">
        <v>0.21</v>
      </c>
      <c r="D500" s="148">
        <v>0.21</v>
      </c>
      <c r="E500" s="148">
        <v>0.21</v>
      </c>
      <c r="F500" s="148">
        <v>0.34</v>
      </c>
      <c r="G500" s="148">
        <v>0.31</v>
      </c>
      <c r="H500" s="148">
        <v>0.23</v>
      </c>
    </row>
    <row r="501" spans="1:26" ht="15" customHeight="1">
      <c r="A501" s="226" t="s">
        <v>1348</v>
      </c>
      <c r="B501" s="227"/>
      <c r="C501" s="227"/>
      <c r="D501" s="227"/>
      <c r="E501" s="227"/>
      <c r="F501" s="227"/>
      <c r="G501" s="227"/>
      <c r="H501" s="227"/>
    </row>
    <row r="502" spans="1:26" ht="15" customHeight="1">
      <c r="A502" s="152" t="s">
        <v>1349</v>
      </c>
      <c r="B502" s="148">
        <v>4.9000000000000004</v>
      </c>
      <c r="C502" s="148">
        <v>4.1500000000000004</v>
      </c>
      <c r="D502" s="148">
        <v>4.1100000000000003</v>
      </c>
      <c r="E502" s="148">
        <v>3.48</v>
      </c>
      <c r="F502" s="148">
        <v>3.4</v>
      </c>
      <c r="G502" s="148">
        <v>2.68</v>
      </c>
      <c r="H502" s="148">
        <v>2.74</v>
      </c>
    </row>
    <row r="503" spans="1:26" ht="15" customHeight="1">
      <c r="A503" s="152" t="s">
        <v>1350</v>
      </c>
      <c r="B503" s="148">
        <v>74.760000000000005</v>
      </c>
      <c r="C503" s="148">
        <v>88.29</v>
      </c>
      <c r="D503" s="148">
        <v>89.01</v>
      </c>
      <c r="E503" s="146">
        <v>105.25</v>
      </c>
      <c r="F503" s="146">
        <v>107.63</v>
      </c>
      <c r="G503" s="146">
        <v>136.43</v>
      </c>
      <c r="H503" s="146">
        <v>133.51</v>
      </c>
    </row>
    <row r="504" spans="1:26" ht="15" customHeight="1">
      <c r="A504" s="152" t="s">
        <v>1351</v>
      </c>
      <c r="B504" s="148">
        <v>10.85</v>
      </c>
      <c r="C504" s="148">
        <v>11.07</v>
      </c>
      <c r="D504" s="148">
        <v>10.33</v>
      </c>
      <c r="E504" s="148">
        <v>7.05</v>
      </c>
      <c r="F504" s="148">
        <v>6.13</v>
      </c>
      <c r="G504" s="148">
        <v>5.08</v>
      </c>
      <c r="H504" s="148">
        <v>5.5</v>
      </c>
    </row>
    <row r="505" spans="1:26" ht="15" customHeight="1">
      <c r="A505" s="152" t="s">
        <v>1352</v>
      </c>
      <c r="B505" s="148">
        <v>33.729999999999997</v>
      </c>
      <c r="C505" s="148">
        <v>33.07</v>
      </c>
      <c r="D505" s="148">
        <v>35.43</v>
      </c>
      <c r="E505" s="148">
        <v>51.9</v>
      </c>
      <c r="F505" s="148">
        <v>59.74</v>
      </c>
      <c r="G505" s="148">
        <v>72.069999999999993</v>
      </c>
      <c r="H505" s="148">
        <v>66.510000000000005</v>
      </c>
    </row>
    <row r="506" spans="1:26" ht="15" customHeight="1">
      <c r="A506" s="152" t="s">
        <v>1353</v>
      </c>
      <c r="B506" s="148">
        <v>3.03</v>
      </c>
      <c r="C506" s="148">
        <v>3.19</v>
      </c>
      <c r="D506" s="148">
        <v>3.45</v>
      </c>
      <c r="E506" s="148">
        <v>3.14</v>
      </c>
      <c r="F506" s="148">
        <v>3.26</v>
      </c>
      <c r="G506" s="148">
        <v>2.98</v>
      </c>
      <c r="H506" s="148">
        <v>3.68</v>
      </c>
    </row>
    <row r="507" spans="1:26" ht="15" customHeight="1">
      <c r="A507" s="152" t="s">
        <v>1354</v>
      </c>
      <c r="B507" s="146">
        <v>120.89</v>
      </c>
      <c r="C507" s="146">
        <v>114.91</v>
      </c>
      <c r="D507" s="146">
        <v>106.18</v>
      </c>
      <c r="E507" s="146">
        <v>116.58</v>
      </c>
      <c r="F507" s="146">
        <v>112.41</v>
      </c>
      <c r="G507" s="146">
        <v>123</v>
      </c>
      <c r="H507" s="148">
        <v>99.56</v>
      </c>
    </row>
    <row r="508" spans="1:26" ht="15" customHeight="1">
      <c r="A508" s="152" t="s">
        <v>1355</v>
      </c>
      <c r="B508" s="146">
        <v>161.93</v>
      </c>
      <c r="C508" s="146">
        <v>170.13</v>
      </c>
      <c r="D508" s="146">
        <v>159.76</v>
      </c>
      <c r="E508" s="146">
        <v>169.93</v>
      </c>
      <c r="F508" s="146">
        <v>160.31</v>
      </c>
      <c r="G508" s="146">
        <v>187.36</v>
      </c>
      <c r="H508" s="146">
        <v>166.56</v>
      </c>
    </row>
    <row r="509" spans="1:26" ht="15.75" customHeight="1"/>
    <row r="510" spans="1:26" ht="15.75" customHeight="1">
      <c r="A510" s="149"/>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row>
    <row r="511" spans="1:26" ht="15.75" customHeight="1"/>
    <row r="512" spans="1:26" ht="15" customHeight="1">
      <c r="A512" s="129" t="s">
        <v>1356</v>
      </c>
      <c r="B512" s="130"/>
      <c r="C512" s="130"/>
      <c r="D512" s="130"/>
      <c r="E512" s="130"/>
      <c r="F512" s="130"/>
      <c r="G512" s="130"/>
      <c r="H512" s="130"/>
    </row>
    <row r="513" spans="1:8" ht="15" customHeight="1">
      <c r="A513" s="8" t="s">
        <v>600</v>
      </c>
      <c r="B513" s="131" t="s">
        <v>601</v>
      </c>
    </row>
    <row r="514" spans="1:8" ht="15.75" customHeight="1">
      <c r="A514" s="8" t="s">
        <v>602</v>
      </c>
      <c r="B514" s="8" t="s">
        <v>146</v>
      </c>
    </row>
    <row r="515" spans="1:8" ht="15.75" customHeight="1">
      <c r="A515" s="8" t="s">
        <v>603</v>
      </c>
      <c r="B515" s="8" t="s">
        <v>146</v>
      </c>
    </row>
    <row r="516" spans="1:8" ht="15.75" customHeight="1">
      <c r="A516" s="8" t="s">
        <v>605</v>
      </c>
      <c r="B516" s="8" t="s">
        <v>606</v>
      </c>
    </row>
    <row r="517" spans="1:8" ht="15.75" customHeight="1">
      <c r="A517" s="8" t="s">
        <v>609</v>
      </c>
      <c r="B517" s="8" t="s">
        <v>610</v>
      </c>
    </row>
    <row r="518" spans="1:8" ht="15.75" customHeight="1">
      <c r="A518" s="8" t="s">
        <v>611</v>
      </c>
      <c r="B518" s="8" t="s">
        <v>612</v>
      </c>
    </row>
    <row r="519" spans="1:8" ht="15.75" customHeight="1">
      <c r="A519" s="8" t="s">
        <v>613</v>
      </c>
      <c r="B519" s="8" t="s">
        <v>614</v>
      </c>
    </row>
    <row r="520" spans="1:8" ht="15.75" customHeight="1">
      <c r="A520" s="8" t="s">
        <v>615</v>
      </c>
      <c r="B520" s="8" t="s">
        <v>616</v>
      </c>
    </row>
    <row r="521" spans="1:8" ht="15.75" customHeight="1">
      <c r="A521" s="8" t="s">
        <v>617</v>
      </c>
      <c r="B521" s="134">
        <v>46172.603313669002</v>
      </c>
    </row>
    <row r="522" spans="1:8" ht="15.75" customHeight="1">
      <c r="A522" s="135" t="s">
        <v>618</v>
      </c>
      <c r="B522" s="136" t="s">
        <v>653</v>
      </c>
      <c r="C522" s="136" t="s">
        <v>619</v>
      </c>
      <c r="D522" s="136" t="s">
        <v>620</v>
      </c>
      <c r="E522" s="136" t="s">
        <v>621</v>
      </c>
      <c r="F522" s="136" t="s">
        <v>622</v>
      </c>
      <c r="G522" s="136" t="s">
        <v>623</v>
      </c>
      <c r="H522" s="136" t="s">
        <v>624</v>
      </c>
    </row>
    <row r="523" spans="1:8" ht="15" customHeight="1" outlineLevel="1">
      <c r="A523" s="137" t="s">
        <v>625</v>
      </c>
      <c r="B523" s="138">
        <v>46112</v>
      </c>
      <c r="C523" s="138">
        <v>45747</v>
      </c>
      <c r="D523" s="138">
        <v>45382</v>
      </c>
      <c r="E523" s="138">
        <v>45016</v>
      </c>
      <c r="F523" s="138">
        <v>44651</v>
      </c>
      <c r="G523" s="138">
        <v>44286</v>
      </c>
      <c r="H523" s="138">
        <v>43921</v>
      </c>
    </row>
    <row r="524" spans="1:8" ht="15" customHeight="1" outlineLevel="1">
      <c r="A524" s="137" t="s">
        <v>626</v>
      </c>
      <c r="B524" s="138">
        <v>46112</v>
      </c>
      <c r="C524" s="138">
        <v>45747</v>
      </c>
      <c r="D524" s="138">
        <v>45747</v>
      </c>
      <c r="E524" s="138">
        <v>45016</v>
      </c>
      <c r="F524" s="138">
        <v>44651</v>
      </c>
      <c r="G524" s="138">
        <v>44651</v>
      </c>
      <c r="H524" s="138">
        <v>44286</v>
      </c>
    </row>
    <row r="525" spans="1:8" ht="15" customHeight="1" outlineLevel="1">
      <c r="A525" s="137" t="s">
        <v>627</v>
      </c>
      <c r="B525" s="139" t="s">
        <v>628</v>
      </c>
      <c r="C525" s="139" t="s">
        <v>628</v>
      </c>
      <c r="D525" s="139" t="s">
        <v>628</v>
      </c>
      <c r="E525" s="139" t="s">
        <v>628</v>
      </c>
      <c r="F525" s="139" t="s">
        <v>628</v>
      </c>
      <c r="G525" s="139" t="s">
        <v>628</v>
      </c>
      <c r="H525" s="139" t="s">
        <v>628</v>
      </c>
    </row>
    <row r="526" spans="1:8" ht="15" customHeight="1" outlineLevel="1">
      <c r="A526" s="137" t="s">
        <v>629</v>
      </c>
      <c r="B526" s="139" t="s">
        <v>1357</v>
      </c>
      <c r="C526" s="139" t="s">
        <v>1357</v>
      </c>
      <c r="D526" s="139" t="s">
        <v>1357</v>
      </c>
      <c r="E526" s="139" t="s">
        <v>1357</v>
      </c>
      <c r="F526" s="139" t="s">
        <v>1357</v>
      </c>
      <c r="G526" s="139" t="s">
        <v>1357</v>
      </c>
      <c r="H526" s="139" t="s">
        <v>1357</v>
      </c>
    </row>
    <row r="527" spans="1:8" ht="15.75" customHeight="1"/>
    <row r="528" spans="1:8" ht="15.75" customHeight="1">
      <c r="A528" s="140" t="s">
        <v>1358</v>
      </c>
      <c r="B528" s="135"/>
      <c r="C528" s="135"/>
      <c r="D528" s="135"/>
      <c r="E528" s="135"/>
      <c r="F528" s="135"/>
      <c r="G528" s="135"/>
      <c r="H528" s="135"/>
    </row>
    <row r="529" spans="1:8" ht="15.75" customHeight="1">
      <c r="A529" s="140" t="s">
        <v>632</v>
      </c>
      <c r="B529" s="141" t="s">
        <v>656</v>
      </c>
      <c r="C529" s="141" t="s">
        <v>634</v>
      </c>
      <c r="D529" s="141" t="s">
        <v>635</v>
      </c>
      <c r="E529" s="141" t="s">
        <v>636</v>
      </c>
      <c r="F529" s="141" t="s">
        <v>637</v>
      </c>
      <c r="G529" s="141" t="s">
        <v>638</v>
      </c>
      <c r="H529" s="141" t="s">
        <v>639</v>
      </c>
    </row>
    <row r="530" spans="1:8" ht="15" customHeight="1">
      <c r="A530" s="226" t="s">
        <v>1359</v>
      </c>
      <c r="B530" s="227"/>
      <c r="C530" s="227"/>
      <c r="D530" s="227"/>
      <c r="E530" s="227"/>
      <c r="F530" s="227"/>
      <c r="G530" s="227"/>
      <c r="H530" s="227"/>
    </row>
    <row r="531" spans="1:8" ht="15" customHeight="1">
      <c r="A531" s="152" t="s">
        <v>1360</v>
      </c>
      <c r="B531" s="146">
        <v>8052.34</v>
      </c>
      <c r="C531" s="146">
        <v>4650.43</v>
      </c>
      <c r="D531" s="146">
        <v>3484.63</v>
      </c>
      <c r="E531" s="146">
        <v>2747.37</v>
      </c>
      <c r="F531" s="146">
        <v>3316.3</v>
      </c>
      <c r="G531" s="146">
        <v>3469.89</v>
      </c>
      <c r="H531" s="146">
        <v>2726.87</v>
      </c>
    </row>
    <row r="532" spans="1:8" ht="15" customHeight="1">
      <c r="A532" s="152" t="s">
        <v>1361</v>
      </c>
      <c r="B532" s="146">
        <v>2200.3000000000002</v>
      </c>
      <c r="C532" s="146">
        <v>2147.36</v>
      </c>
      <c r="D532" s="146">
        <v>1736.59</v>
      </c>
      <c r="E532" s="146">
        <v>969.77</v>
      </c>
      <c r="F532" s="146">
        <v>813.24</v>
      </c>
      <c r="G532" s="146">
        <v>709.38</v>
      </c>
      <c r="H532" s="146">
        <v>1060.4100000000001</v>
      </c>
    </row>
    <row r="533" spans="1:8" ht="15" customHeight="1">
      <c r="A533" s="145" t="s">
        <v>1362</v>
      </c>
      <c r="B533" s="153">
        <v>-55.23</v>
      </c>
      <c r="C533" s="153">
        <v>-4.83</v>
      </c>
      <c r="D533" s="153">
        <v>-64.48</v>
      </c>
      <c r="E533" s="147"/>
      <c r="F533" s="147"/>
      <c r="G533" s="147"/>
      <c r="H533" s="147"/>
    </row>
    <row r="534" spans="1:8" ht="15" customHeight="1">
      <c r="A534" s="145" t="s">
        <v>1363</v>
      </c>
      <c r="B534" s="146">
        <v>561.27</v>
      </c>
      <c r="C534" s="146">
        <v>700.13</v>
      </c>
      <c r="D534" s="146">
        <v>521.95000000000005</v>
      </c>
      <c r="E534" s="146">
        <v>189.21</v>
      </c>
      <c r="F534" s="148">
        <v>87.28</v>
      </c>
      <c r="G534" s="146">
        <v>134.81</v>
      </c>
      <c r="H534" s="146">
        <v>230.36</v>
      </c>
    </row>
    <row r="535" spans="1:8" ht="15" customHeight="1">
      <c r="A535" s="145" t="s">
        <v>1364</v>
      </c>
      <c r="B535" s="146">
        <v>154.72999999999999</v>
      </c>
      <c r="C535" s="148">
        <v>12.88</v>
      </c>
      <c r="D535" s="148">
        <v>85.96</v>
      </c>
      <c r="E535" s="148">
        <v>59.78</v>
      </c>
      <c r="F535" s="148">
        <v>57.55</v>
      </c>
      <c r="G535" s="148">
        <v>29.53</v>
      </c>
      <c r="H535" s="146">
        <v>296.77</v>
      </c>
    </row>
    <row r="536" spans="1:8" ht="15" customHeight="1">
      <c r="A536" s="145" t="s">
        <v>1302</v>
      </c>
      <c r="B536" s="146">
        <v>1530.23</v>
      </c>
      <c r="C536" s="146">
        <v>1401.37</v>
      </c>
      <c r="D536" s="146">
        <v>1137.6500000000001</v>
      </c>
      <c r="E536" s="146">
        <v>709</v>
      </c>
      <c r="F536" s="146">
        <v>648.77</v>
      </c>
      <c r="G536" s="146">
        <v>538.99</v>
      </c>
      <c r="H536" s="146">
        <v>525.27</v>
      </c>
    </row>
    <row r="537" spans="1:8" ht="15" customHeight="1">
      <c r="A537" s="145" t="s">
        <v>1365</v>
      </c>
      <c r="B537" s="146">
        <v>1530.23</v>
      </c>
      <c r="C537" s="146">
        <v>1401.37</v>
      </c>
      <c r="D537" s="146">
        <v>1137.6500000000001</v>
      </c>
      <c r="E537" s="146">
        <v>709</v>
      </c>
      <c r="F537" s="146">
        <v>648.77</v>
      </c>
      <c r="G537" s="146">
        <v>538.99</v>
      </c>
      <c r="H537" s="146">
        <v>525.27</v>
      </c>
    </row>
    <row r="538" spans="1:8" ht="15" customHeight="1">
      <c r="A538" s="145" t="s">
        <v>1366</v>
      </c>
      <c r="B538" s="153">
        <v>-27.55</v>
      </c>
      <c r="C538" s="148">
        <v>2.6</v>
      </c>
      <c r="D538" s="148">
        <v>4.1900000000000004</v>
      </c>
      <c r="E538" s="153">
        <v>-15.76</v>
      </c>
      <c r="F538" s="148">
        <v>6.25</v>
      </c>
      <c r="G538" s="148">
        <v>5.87</v>
      </c>
      <c r="H538" s="148">
        <v>7.15</v>
      </c>
    </row>
    <row r="539" spans="1:8" ht="15" customHeight="1">
      <c r="A539" s="145" t="s">
        <v>1367</v>
      </c>
      <c r="B539" s="148">
        <v>36.85</v>
      </c>
      <c r="C539" s="148">
        <v>35.200000000000003</v>
      </c>
      <c r="D539" s="148">
        <v>51.32</v>
      </c>
      <c r="E539" s="148">
        <v>27.55</v>
      </c>
      <c r="F539" s="148">
        <v>13.4</v>
      </c>
      <c r="G539" s="148">
        <v>0.18</v>
      </c>
      <c r="H539" s="148">
        <v>0.86</v>
      </c>
    </row>
    <row r="540" spans="1:8" ht="15" customHeight="1">
      <c r="A540" s="152" t="s">
        <v>1368</v>
      </c>
      <c r="B540" s="146">
        <v>1795.63</v>
      </c>
      <c r="C540" s="146">
        <v>903.75</v>
      </c>
      <c r="D540" s="146">
        <v>725.91</v>
      </c>
      <c r="E540" s="146">
        <v>719.16</v>
      </c>
      <c r="F540" s="146">
        <v>912.18</v>
      </c>
      <c r="G540" s="146">
        <v>739.39</v>
      </c>
      <c r="H540" s="146">
        <v>853.81</v>
      </c>
    </row>
    <row r="541" spans="1:8" ht="15" customHeight="1">
      <c r="A541" s="152" t="s">
        <v>1369</v>
      </c>
      <c r="B541" s="146">
        <v>639.91999999999996</v>
      </c>
      <c r="C541" s="146">
        <v>746.13</v>
      </c>
      <c r="D541" s="146">
        <v>586.62</v>
      </c>
      <c r="E541" s="146">
        <v>204.09</v>
      </c>
      <c r="F541" s="146">
        <v>123.2</v>
      </c>
      <c r="G541" s="146">
        <v>225.22</v>
      </c>
      <c r="H541" s="146">
        <v>282.56</v>
      </c>
    </row>
    <row r="542" spans="1:8" ht="15" customHeight="1">
      <c r="A542" s="152" t="s">
        <v>1370</v>
      </c>
      <c r="B542" s="146">
        <v>120.46</v>
      </c>
      <c r="C542" s="148">
        <v>37.54</v>
      </c>
      <c r="D542" s="148">
        <v>80.7</v>
      </c>
      <c r="E542" s="148">
        <v>25.69</v>
      </c>
      <c r="F542" s="148">
        <v>89.17</v>
      </c>
      <c r="G542" s="146">
        <v>153.25</v>
      </c>
      <c r="H542" s="146">
        <v>111.52</v>
      </c>
    </row>
    <row r="543" spans="1:8" ht="15" customHeight="1">
      <c r="A543" s="152" t="s">
        <v>1371</v>
      </c>
      <c r="B543" s="146">
        <v>7937.56</v>
      </c>
      <c r="C543" s="146">
        <v>5185.45</v>
      </c>
      <c r="D543" s="146">
        <v>3989.4</v>
      </c>
      <c r="E543" s="146">
        <v>2819.59</v>
      </c>
      <c r="F543" s="146">
        <v>3183.33</v>
      </c>
      <c r="G543" s="146">
        <v>3367.9</v>
      </c>
      <c r="H543" s="146">
        <v>2762.42</v>
      </c>
    </row>
    <row r="544" spans="1:8" ht="15" customHeight="1">
      <c r="A544" s="152" t="s">
        <v>1372</v>
      </c>
      <c r="B544" s="231">
        <v>-513.03</v>
      </c>
      <c r="C544" s="231">
        <v>-3664.08</v>
      </c>
      <c r="D544" s="231">
        <v>-3710.06</v>
      </c>
      <c r="E544" s="231">
        <v>-611.53</v>
      </c>
      <c r="F544" s="231">
        <v>-1005.56</v>
      </c>
      <c r="G544" s="146">
        <v>261.95999999999998</v>
      </c>
      <c r="H544" s="231">
        <v>-2336.6</v>
      </c>
    </row>
    <row r="545" spans="1:8" ht="15" customHeight="1">
      <c r="A545" s="145" t="s">
        <v>1373</v>
      </c>
      <c r="B545" s="231">
        <v>-219.17</v>
      </c>
      <c r="C545" s="231">
        <v>-2059.67</v>
      </c>
      <c r="D545" s="231">
        <v>-1620.97</v>
      </c>
      <c r="E545" s="231">
        <v>-723.64</v>
      </c>
      <c r="F545" s="231">
        <v>-635.64</v>
      </c>
      <c r="G545" s="146">
        <v>1241.97</v>
      </c>
      <c r="H545" s="231">
        <v>-2048.2399999999998</v>
      </c>
    </row>
    <row r="546" spans="1:8" ht="15" customHeight="1">
      <c r="A546" s="145" t="s">
        <v>1374</v>
      </c>
      <c r="B546" s="231">
        <v>-901.51</v>
      </c>
      <c r="C546" s="231">
        <v>-2965.76</v>
      </c>
      <c r="D546" s="231">
        <v>-650.91999999999996</v>
      </c>
      <c r="E546" s="231">
        <v>-1814.37</v>
      </c>
      <c r="F546" s="231">
        <v>-482.79</v>
      </c>
      <c r="G546" s="231">
        <v>-1164.43</v>
      </c>
      <c r="H546" s="231">
        <v>-232.12</v>
      </c>
    </row>
    <row r="547" spans="1:8" ht="15" customHeight="1">
      <c r="A547" s="145" t="s">
        <v>1375</v>
      </c>
      <c r="B547" s="146">
        <v>549.88</v>
      </c>
      <c r="C547" s="148">
        <v>77.2</v>
      </c>
      <c r="D547" s="231">
        <v>-231.97</v>
      </c>
      <c r="E547" s="146">
        <v>446.52</v>
      </c>
      <c r="F547" s="153">
        <v>-57.71</v>
      </c>
      <c r="G547" s="148">
        <v>94.47</v>
      </c>
      <c r="H547" s="146">
        <v>134.66</v>
      </c>
    </row>
    <row r="548" spans="1:8" ht="15" customHeight="1">
      <c r="A548" s="145" t="s">
        <v>1376</v>
      </c>
      <c r="B548" s="146">
        <v>136.28</v>
      </c>
      <c r="C548" s="146">
        <v>647</v>
      </c>
      <c r="D548" s="231">
        <v>-266.94</v>
      </c>
      <c r="E548" s="146">
        <v>404.53</v>
      </c>
      <c r="F548" s="147"/>
      <c r="G548" s="147"/>
      <c r="H548" s="147"/>
    </row>
    <row r="549" spans="1:8" ht="15" customHeight="1">
      <c r="A549" s="145" t="s">
        <v>1377</v>
      </c>
      <c r="B549" s="153">
        <v>-78.510000000000005</v>
      </c>
      <c r="C549" s="146">
        <v>637.15</v>
      </c>
      <c r="D549" s="231">
        <v>-939.26</v>
      </c>
      <c r="E549" s="146">
        <v>1075.44</v>
      </c>
      <c r="F549" s="146">
        <v>170.58</v>
      </c>
      <c r="G549" s="148">
        <v>89.95</v>
      </c>
      <c r="H549" s="231">
        <v>-190.89</v>
      </c>
    </row>
    <row r="550" spans="1:8" ht="15" customHeight="1">
      <c r="A550" s="228" t="s">
        <v>1301</v>
      </c>
      <c r="B550" s="230">
        <v>7424.53</v>
      </c>
      <c r="C550" s="230">
        <v>1521.37</v>
      </c>
      <c r="D550" s="230">
        <v>279.33999999999997</v>
      </c>
      <c r="E550" s="230">
        <v>2208.0500000000002</v>
      </c>
      <c r="F550" s="230">
        <v>2177.77</v>
      </c>
      <c r="G550" s="230">
        <v>3629.85</v>
      </c>
      <c r="H550" s="230">
        <v>425.83</v>
      </c>
    </row>
    <row r="551" spans="1:8" ht="15" customHeight="1">
      <c r="A551" s="226" t="s">
        <v>1378</v>
      </c>
      <c r="B551" s="227"/>
      <c r="C551" s="227"/>
      <c r="D551" s="227"/>
      <c r="E551" s="227"/>
      <c r="F551" s="227"/>
      <c r="G551" s="227"/>
      <c r="H551" s="227"/>
    </row>
    <row r="552" spans="1:8" ht="15" customHeight="1">
      <c r="A552" s="152" t="s">
        <v>1303</v>
      </c>
      <c r="B552" s="146">
        <v>2384.62</v>
      </c>
      <c r="C552" s="146">
        <v>1734.74</v>
      </c>
      <c r="D552" s="146">
        <v>2261.0700000000002</v>
      </c>
      <c r="E552" s="146">
        <v>7045.46</v>
      </c>
      <c r="F552" s="146">
        <v>1354.18</v>
      </c>
      <c r="G552" s="146">
        <v>989.07</v>
      </c>
      <c r="H552" s="146">
        <v>793.07</v>
      </c>
    </row>
    <row r="553" spans="1:8" ht="15" customHeight="1">
      <c r="A553" s="145" t="s">
        <v>1379</v>
      </c>
      <c r="B553" s="146">
        <v>2384.62</v>
      </c>
      <c r="C553" s="146">
        <v>1734.74</v>
      </c>
      <c r="D553" s="146">
        <v>2261.0700000000002</v>
      </c>
      <c r="E553" s="146">
        <v>7045.46</v>
      </c>
      <c r="F553" s="146">
        <v>1354.18</v>
      </c>
      <c r="G553" s="146">
        <v>989.07</v>
      </c>
      <c r="H553" s="146">
        <v>790.81</v>
      </c>
    </row>
    <row r="554" spans="1:8" ht="15" customHeight="1">
      <c r="A554" s="145" t="s">
        <v>1380</v>
      </c>
      <c r="B554" s="146">
        <v>2445.91</v>
      </c>
      <c r="C554" s="146">
        <v>1809.47</v>
      </c>
      <c r="D554" s="146">
        <v>2392.2199999999998</v>
      </c>
      <c r="E554" s="146">
        <v>7336.75</v>
      </c>
      <c r="F554" s="146">
        <v>1358.62</v>
      </c>
      <c r="G554" s="146">
        <v>1287.8599999999999</v>
      </c>
      <c r="H554" s="146">
        <v>798.3</v>
      </c>
    </row>
    <row r="555" spans="1:8" ht="15" customHeight="1">
      <c r="A555" s="145" t="s">
        <v>1381</v>
      </c>
      <c r="B555" s="148">
        <v>61.3</v>
      </c>
      <c r="C555" s="148">
        <v>74.73</v>
      </c>
      <c r="D555" s="146">
        <v>131.15</v>
      </c>
      <c r="E555" s="146">
        <v>291.29000000000002</v>
      </c>
      <c r="F555" s="148">
        <v>4.45</v>
      </c>
      <c r="G555" s="146">
        <v>298.79000000000002</v>
      </c>
      <c r="H555" s="148">
        <v>7.5</v>
      </c>
    </row>
    <row r="556" spans="1:8" ht="15" customHeight="1">
      <c r="A556" s="145" t="s">
        <v>1382</v>
      </c>
      <c r="B556" s="147"/>
      <c r="C556" s="147"/>
      <c r="D556" s="147"/>
      <c r="E556" s="147"/>
      <c r="F556" s="147"/>
      <c r="G556" s="147"/>
      <c r="H556" s="148">
        <v>2.27</v>
      </c>
    </row>
    <row r="557" spans="1:8" ht="15" customHeight="1">
      <c r="A557" s="145" t="s">
        <v>646</v>
      </c>
      <c r="B557" s="147"/>
      <c r="C557" s="147"/>
      <c r="D557" s="147"/>
      <c r="E557" s="147"/>
      <c r="F557" s="147"/>
      <c r="G557" s="147"/>
      <c r="H557" s="148">
        <v>2.27</v>
      </c>
    </row>
    <row r="558" spans="1:8" ht="15" customHeight="1">
      <c r="A558" s="145" t="s">
        <v>1383</v>
      </c>
      <c r="B558" s="146">
        <v>2445.91</v>
      </c>
      <c r="C558" s="146">
        <v>1809.47</v>
      </c>
      <c r="D558" s="146">
        <v>2392.2199999999998</v>
      </c>
      <c r="E558" s="146">
        <v>7336.75</v>
      </c>
      <c r="F558" s="146">
        <v>1358.62</v>
      </c>
      <c r="G558" s="146">
        <v>1287.8599999999999</v>
      </c>
      <c r="H558" s="146">
        <v>800.57</v>
      </c>
    </row>
    <row r="559" spans="1:8" ht="15" customHeight="1">
      <c r="A559" s="152" t="s">
        <v>1384</v>
      </c>
      <c r="B559" s="153">
        <v>-11.13</v>
      </c>
      <c r="C559" s="153">
        <v>-17.72</v>
      </c>
      <c r="D559" s="153">
        <v>-75.64</v>
      </c>
      <c r="E559" s="153">
        <v>-32.67</v>
      </c>
      <c r="F559" s="153">
        <v>-7.39</v>
      </c>
      <c r="G559" s="148">
        <v>72.09</v>
      </c>
      <c r="H559" s="148">
        <v>8.41</v>
      </c>
    </row>
    <row r="560" spans="1:8" ht="15" customHeight="1">
      <c r="A560" s="145" t="s">
        <v>1385</v>
      </c>
      <c r="B560" s="153">
        <v>-11.13</v>
      </c>
      <c r="C560" s="153">
        <v>-17.72</v>
      </c>
      <c r="D560" s="153">
        <v>-75.64</v>
      </c>
      <c r="E560" s="153">
        <v>-32.67</v>
      </c>
      <c r="F560" s="153">
        <v>-7.39</v>
      </c>
      <c r="G560" s="148">
        <v>72.09</v>
      </c>
      <c r="H560" s="148">
        <v>8.41</v>
      </c>
    </row>
    <row r="561" spans="1:8" ht="15" customHeight="1">
      <c r="A561" s="145" t="s">
        <v>1386</v>
      </c>
      <c r="B561" s="148">
        <v>1.05</v>
      </c>
      <c r="C561" s="148">
        <v>0.36</v>
      </c>
      <c r="D561" s="148">
        <v>1.44</v>
      </c>
      <c r="E561" s="148">
        <v>12.54</v>
      </c>
      <c r="F561" s="147"/>
      <c r="G561" s="147"/>
      <c r="H561" s="147"/>
    </row>
    <row r="562" spans="1:8" ht="15" customHeight="1">
      <c r="A562" s="145" t="s">
        <v>1387</v>
      </c>
      <c r="B562" s="148">
        <v>12.18</v>
      </c>
      <c r="C562" s="148">
        <v>18.079999999999998</v>
      </c>
      <c r="D562" s="148">
        <v>77.08</v>
      </c>
      <c r="E562" s="148">
        <v>45.21</v>
      </c>
      <c r="F562" s="147"/>
      <c r="G562" s="147"/>
      <c r="H562" s="147"/>
    </row>
    <row r="563" spans="1:8" ht="15" customHeight="1">
      <c r="A563" s="152" t="s">
        <v>1388</v>
      </c>
      <c r="B563" s="231">
        <v>-388.61</v>
      </c>
      <c r="C563" s="147"/>
      <c r="D563" s="147"/>
      <c r="E563" s="147"/>
      <c r="F563" s="147"/>
      <c r="G563" s="147"/>
      <c r="H563" s="147"/>
    </row>
    <row r="564" spans="1:8" ht="15" customHeight="1">
      <c r="A564" s="152" t="s">
        <v>1389</v>
      </c>
      <c r="B564" s="147"/>
      <c r="C564" s="147"/>
      <c r="D564" s="147"/>
      <c r="E564" s="147"/>
      <c r="F564" s="146">
        <v>200</v>
      </c>
      <c r="G564" s="147">
        <v>0</v>
      </c>
      <c r="H564" s="147"/>
    </row>
    <row r="565" spans="1:8" ht="15" customHeight="1">
      <c r="A565" s="228" t="s">
        <v>1390</v>
      </c>
      <c r="B565" s="235">
        <v>-2784.37</v>
      </c>
      <c r="C565" s="235">
        <v>-1752.47</v>
      </c>
      <c r="D565" s="235">
        <v>-2336.71</v>
      </c>
      <c r="E565" s="235">
        <v>-7078.13</v>
      </c>
      <c r="F565" s="235">
        <v>-1161.57</v>
      </c>
      <c r="G565" s="235">
        <v>-916.97</v>
      </c>
      <c r="H565" s="235">
        <v>-784.66</v>
      </c>
    </row>
    <row r="566" spans="1:8" ht="15" customHeight="1">
      <c r="A566" s="226" t="s">
        <v>1391</v>
      </c>
      <c r="B566" s="227"/>
      <c r="C566" s="227"/>
      <c r="D566" s="227"/>
      <c r="E566" s="227"/>
      <c r="F566" s="227"/>
      <c r="G566" s="227"/>
      <c r="H566" s="227"/>
    </row>
    <row r="567" spans="1:8" ht="15" customHeight="1">
      <c r="A567" s="152" t="s">
        <v>1392</v>
      </c>
      <c r="B567" s="146">
        <v>535.47</v>
      </c>
      <c r="C567" s="146">
        <v>401.29</v>
      </c>
      <c r="D567" s="146">
        <v>401.12</v>
      </c>
      <c r="E567" s="146">
        <v>401.02</v>
      </c>
      <c r="F567" s="146">
        <v>320.82</v>
      </c>
      <c r="G567" s="146">
        <v>267.08</v>
      </c>
      <c r="H567" s="146">
        <v>193</v>
      </c>
    </row>
    <row r="568" spans="1:8" ht="15" customHeight="1">
      <c r="A568" s="145" t="s">
        <v>1393</v>
      </c>
      <c r="B568" s="146">
        <v>535.47</v>
      </c>
      <c r="C568" s="146">
        <v>401.29</v>
      </c>
      <c r="D568" s="146">
        <v>401.12</v>
      </c>
      <c r="E568" s="146">
        <v>401.02</v>
      </c>
      <c r="F568" s="146">
        <v>320.82</v>
      </c>
      <c r="G568" s="146">
        <v>267.08</v>
      </c>
      <c r="H568" s="146">
        <v>193</v>
      </c>
    </row>
    <row r="569" spans="1:8" ht="15" customHeight="1">
      <c r="A569" s="152" t="s">
        <v>1394</v>
      </c>
      <c r="B569" s="148">
        <v>87.7</v>
      </c>
      <c r="C569" s="148">
        <v>90.4</v>
      </c>
      <c r="D569" s="148">
        <v>36.520000000000003</v>
      </c>
      <c r="E569" s="147">
        <v>0</v>
      </c>
      <c r="F569" s="148">
        <v>11.5</v>
      </c>
      <c r="G569" s="148">
        <v>3.67</v>
      </c>
      <c r="H569" s="148">
        <v>13.09</v>
      </c>
    </row>
    <row r="570" spans="1:8" ht="15" customHeight="1">
      <c r="A570" s="145" t="s">
        <v>1395</v>
      </c>
      <c r="B570" s="148">
        <v>87.7</v>
      </c>
      <c r="C570" s="148">
        <v>90.4</v>
      </c>
      <c r="D570" s="148">
        <v>36.520000000000003</v>
      </c>
      <c r="E570" s="147">
        <v>0</v>
      </c>
      <c r="F570" s="148">
        <v>11.5</v>
      </c>
      <c r="G570" s="148">
        <v>3.67</v>
      </c>
      <c r="H570" s="148">
        <v>13.09</v>
      </c>
    </row>
    <row r="571" spans="1:8" ht="15" customHeight="1">
      <c r="A571" s="145" t="s">
        <v>1396</v>
      </c>
      <c r="B571" s="148">
        <v>87.7</v>
      </c>
      <c r="C571" s="148">
        <v>90.4</v>
      </c>
      <c r="D571" s="148">
        <v>36.520000000000003</v>
      </c>
      <c r="E571" s="147">
        <v>0</v>
      </c>
      <c r="F571" s="148">
        <v>11.5</v>
      </c>
      <c r="G571" s="148">
        <v>3.67</v>
      </c>
      <c r="H571" s="148">
        <v>13.09</v>
      </c>
    </row>
    <row r="572" spans="1:8" ht="15" customHeight="1">
      <c r="A572" s="145" t="s">
        <v>1397</v>
      </c>
      <c r="B572" s="148">
        <v>87.7</v>
      </c>
      <c r="C572" s="148">
        <v>90.4</v>
      </c>
      <c r="D572" s="148">
        <v>36.520000000000003</v>
      </c>
      <c r="E572" s="147">
        <v>0</v>
      </c>
      <c r="F572" s="148">
        <v>11.5</v>
      </c>
      <c r="G572" s="148">
        <v>3.67</v>
      </c>
      <c r="H572" s="148">
        <v>13.09</v>
      </c>
    </row>
    <row r="573" spans="1:8" ht="15" customHeight="1">
      <c r="A573" s="152" t="s">
        <v>1398</v>
      </c>
      <c r="B573" s="231">
        <v>-3891.5</v>
      </c>
      <c r="C573" s="148">
        <v>81.2</v>
      </c>
      <c r="D573" s="146">
        <v>2063.73</v>
      </c>
      <c r="E573" s="146">
        <v>5479.4</v>
      </c>
      <c r="F573" s="231">
        <v>-905.51</v>
      </c>
      <c r="G573" s="231">
        <v>-1339.47</v>
      </c>
      <c r="H573" s="146">
        <v>557.24</v>
      </c>
    </row>
    <row r="574" spans="1:8" ht="15" customHeight="1">
      <c r="A574" s="145" t="s">
        <v>1399</v>
      </c>
      <c r="B574" s="147"/>
      <c r="C574" s="147"/>
      <c r="D574" s="147"/>
      <c r="E574" s="147"/>
      <c r="F574" s="147"/>
      <c r="G574" s="147"/>
      <c r="H574" s="146">
        <v>632.52</v>
      </c>
    </row>
    <row r="575" spans="1:8" ht="15" customHeight="1">
      <c r="A575" s="145" t="s">
        <v>1400</v>
      </c>
      <c r="B575" s="147"/>
      <c r="C575" s="147"/>
      <c r="D575" s="147"/>
      <c r="E575" s="147"/>
      <c r="F575" s="147"/>
      <c r="G575" s="147"/>
      <c r="H575" s="146">
        <v>632.52</v>
      </c>
    </row>
    <row r="576" spans="1:8" ht="15" customHeight="1">
      <c r="A576" s="145" t="s">
        <v>1401</v>
      </c>
      <c r="B576" s="231">
        <v>-2149.06</v>
      </c>
      <c r="C576" s="146">
        <v>1691.69</v>
      </c>
      <c r="D576" s="146">
        <v>1247.3699999999999</v>
      </c>
      <c r="E576" s="146">
        <v>2250.19</v>
      </c>
      <c r="F576" s="231">
        <v>-882.08</v>
      </c>
      <c r="G576" s="231">
        <v>-1256.52</v>
      </c>
      <c r="H576" s="147"/>
    </row>
    <row r="577" spans="1:8" ht="15" customHeight="1">
      <c r="A577" s="145" t="s">
        <v>1402</v>
      </c>
      <c r="B577" s="231">
        <v>-1742.43</v>
      </c>
      <c r="C577" s="231">
        <v>-1610.48</v>
      </c>
      <c r="D577" s="146">
        <v>816.36</v>
      </c>
      <c r="E577" s="146">
        <v>3229.21</v>
      </c>
      <c r="F577" s="153">
        <v>-23.43</v>
      </c>
      <c r="G577" s="153">
        <v>-82.96</v>
      </c>
      <c r="H577" s="153">
        <v>-75.28</v>
      </c>
    </row>
    <row r="578" spans="1:8" ht="15" customHeight="1">
      <c r="A578" s="145" t="s">
        <v>1403</v>
      </c>
      <c r="B578" s="231">
        <v>-385.29</v>
      </c>
      <c r="C578" s="231">
        <v>-253.34</v>
      </c>
      <c r="D578" s="231">
        <v>-150.56</v>
      </c>
      <c r="E578" s="153">
        <v>-65.510000000000005</v>
      </c>
      <c r="F578" s="153">
        <v>-59.55</v>
      </c>
      <c r="G578" s="153">
        <v>-69.25</v>
      </c>
      <c r="H578" s="153">
        <v>-75.28</v>
      </c>
    </row>
    <row r="579" spans="1:8" ht="15" customHeight="1">
      <c r="A579" s="145" t="s">
        <v>1404</v>
      </c>
      <c r="B579" s="147"/>
      <c r="C579" s="147">
        <v>0</v>
      </c>
      <c r="D579" s="146">
        <v>1460</v>
      </c>
      <c r="E579" s="146">
        <v>3295.97</v>
      </c>
      <c r="F579" s="148">
        <v>50</v>
      </c>
      <c r="G579" s="147"/>
      <c r="H579" s="147"/>
    </row>
    <row r="580" spans="1:8" ht="15" customHeight="1">
      <c r="A580" s="145" t="s">
        <v>1405</v>
      </c>
      <c r="B580" s="146">
        <v>1742.43</v>
      </c>
      <c r="C580" s="146">
        <v>1610.49</v>
      </c>
      <c r="D580" s="146">
        <v>643.64</v>
      </c>
      <c r="E580" s="148">
        <v>66.760000000000005</v>
      </c>
      <c r="F580" s="148">
        <v>73.430000000000007</v>
      </c>
      <c r="G580" s="148">
        <v>82.96</v>
      </c>
      <c r="H580" s="148">
        <v>75.28</v>
      </c>
    </row>
    <row r="581" spans="1:8" ht="15" customHeight="1">
      <c r="A581" s="145" t="s">
        <v>1406</v>
      </c>
      <c r="B581" s="146">
        <v>385.29</v>
      </c>
      <c r="C581" s="146">
        <v>253.34</v>
      </c>
      <c r="D581" s="146">
        <v>150.57</v>
      </c>
      <c r="E581" s="148">
        <v>65.510000000000005</v>
      </c>
      <c r="F581" s="148">
        <v>59.55</v>
      </c>
      <c r="G581" s="148">
        <v>69.25</v>
      </c>
      <c r="H581" s="148">
        <v>75.28</v>
      </c>
    </row>
    <row r="582" spans="1:8" ht="15" customHeight="1">
      <c r="A582" s="228" t="s">
        <v>1407</v>
      </c>
      <c r="B582" s="235">
        <v>-4339.2700000000004</v>
      </c>
      <c r="C582" s="235">
        <v>-229.68</v>
      </c>
      <c r="D582" s="230">
        <v>1699.13</v>
      </c>
      <c r="E582" s="230">
        <v>5078.38</v>
      </c>
      <c r="F582" s="235">
        <v>-1214.82</v>
      </c>
      <c r="G582" s="235">
        <v>-1602.89</v>
      </c>
      <c r="H582" s="230">
        <v>377.34</v>
      </c>
    </row>
    <row r="583" spans="1:8" ht="15" customHeight="1">
      <c r="A583" s="226" t="s">
        <v>1408</v>
      </c>
      <c r="B583" s="227"/>
      <c r="C583" s="227"/>
      <c r="D583" s="227"/>
      <c r="E583" s="227"/>
      <c r="F583" s="227"/>
      <c r="G583" s="227"/>
      <c r="H583" s="227"/>
    </row>
    <row r="584" spans="1:8" ht="15" customHeight="1">
      <c r="A584" s="228" t="s">
        <v>1304</v>
      </c>
      <c r="B584" s="230">
        <v>300.89</v>
      </c>
      <c r="C584" s="235">
        <v>-460.78</v>
      </c>
      <c r="D584" s="235">
        <v>-358.24</v>
      </c>
      <c r="E584" s="230">
        <v>208.31</v>
      </c>
      <c r="F584" s="235">
        <v>-198.62</v>
      </c>
      <c r="G584" s="230">
        <v>1109.99</v>
      </c>
      <c r="H584" s="236">
        <v>18.5</v>
      </c>
    </row>
    <row r="585" spans="1:8" ht="15" customHeight="1">
      <c r="A585" s="145" t="s">
        <v>1409</v>
      </c>
      <c r="B585" s="146">
        <v>300.89</v>
      </c>
      <c r="C585" s="231">
        <v>-460.78</v>
      </c>
      <c r="D585" s="231">
        <v>-358.24</v>
      </c>
      <c r="E585" s="146">
        <v>208.31</v>
      </c>
      <c r="F585" s="231">
        <v>-198.62</v>
      </c>
      <c r="G585" s="146">
        <v>1109.99</v>
      </c>
      <c r="H585" s="148">
        <v>18.5</v>
      </c>
    </row>
    <row r="586" spans="1:8" ht="15" customHeight="1">
      <c r="A586" s="152" t="s">
        <v>1410</v>
      </c>
      <c r="B586" s="146">
        <v>401.69</v>
      </c>
      <c r="C586" s="146">
        <v>862.48</v>
      </c>
      <c r="D586" s="146">
        <v>1220.72</v>
      </c>
      <c r="E586" s="146">
        <v>1012.41</v>
      </c>
      <c r="F586" s="146">
        <v>1211.04</v>
      </c>
      <c r="G586" s="146">
        <v>101.04</v>
      </c>
      <c r="H586" s="148">
        <v>82.54</v>
      </c>
    </row>
    <row r="587" spans="1:8" ht="15" customHeight="1">
      <c r="A587" s="152" t="s">
        <v>1411</v>
      </c>
      <c r="B587" s="146">
        <v>702.58</v>
      </c>
      <c r="C587" s="146">
        <v>401.69</v>
      </c>
      <c r="D587" s="146">
        <v>862.48</v>
      </c>
      <c r="E587" s="146">
        <v>1220.72</v>
      </c>
      <c r="F587" s="146">
        <v>1012.41</v>
      </c>
      <c r="G587" s="146">
        <v>1211.04</v>
      </c>
      <c r="H587" s="146">
        <v>101.04</v>
      </c>
    </row>
    <row r="588" spans="1:8" ht="15" customHeight="1">
      <c r="A588" s="226" t="s">
        <v>1412</v>
      </c>
      <c r="B588" s="227"/>
      <c r="C588" s="227"/>
      <c r="D588" s="227"/>
      <c r="E588" s="227"/>
      <c r="F588" s="227"/>
      <c r="G588" s="227"/>
      <c r="H588" s="227"/>
    </row>
    <row r="589" spans="1:8" ht="15" customHeight="1">
      <c r="A589" s="152" t="s">
        <v>1413</v>
      </c>
      <c r="B589" s="146">
        <v>1795.63</v>
      </c>
      <c r="C589" s="146">
        <v>903.75</v>
      </c>
      <c r="D589" s="146">
        <v>725.91</v>
      </c>
      <c r="E589" s="146">
        <v>719.16</v>
      </c>
      <c r="F589" s="146">
        <v>912.18</v>
      </c>
      <c r="G589" s="146">
        <v>739.39</v>
      </c>
      <c r="H589" s="146">
        <v>853.81</v>
      </c>
    </row>
    <row r="590" spans="1:8" ht="15" customHeight="1">
      <c r="A590" s="152" t="s">
        <v>1414</v>
      </c>
      <c r="B590" s="146">
        <v>639.91999999999996</v>
      </c>
      <c r="C590" s="146">
        <v>746.13</v>
      </c>
      <c r="D590" s="146">
        <v>586.62</v>
      </c>
      <c r="E590" s="146">
        <v>204.09</v>
      </c>
      <c r="F590" s="146">
        <v>123.2</v>
      </c>
      <c r="G590" s="146">
        <v>225.22</v>
      </c>
      <c r="H590" s="146">
        <v>282.56</v>
      </c>
    </row>
    <row r="591" spans="1:8" ht="15" customHeight="1">
      <c r="A591" s="152" t="s">
        <v>1415</v>
      </c>
      <c r="B591" s="148">
        <v>99.83</v>
      </c>
      <c r="C591" s="148">
        <v>66.03</v>
      </c>
      <c r="D591" s="148">
        <v>43.27</v>
      </c>
      <c r="E591" s="148">
        <v>16.11</v>
      </c>
      <c r="F591" s="147"/>
      <c r="G591" s="147"/>
      <c r="H591" s="147"/>
    </row>
    <row r="592" spans="1:8" ht="15" customHeight="1">
      <c r="A592" s="152" t="s">
        <v>1416</v>
      </c>
      <c r="B592" s="146">
        <v>120.46</v>
      </c>
      <c r="C592" s="148">
        <v>37.54</v>
      </c>
      <c r="D592" s="148">
        <v>80.7</v>
      </c>
      <c r="E592" s="148">
        <v>25.69</v>
      </c>
      <c r="F592" s="148">
        <v>89.17</v>
      </c>
      <c r="G592" s="146">
        <v>153.25</v>
      </c>
      <c r="H592" s="146">
        <v>111.52</v>
      </c>
    </row>
    <row r="593" spans="1:26" ht="15" customHeight="1">
      <c r="A593" s="152" t="s">
        <v>1417</v>
      </c>
      <c r="B593" s="146">
        <v>8577.48</v>
      </c>
      <c r="C593" s="146">
        <v>5931.58</v>
      </c>
      <c r="D593" s="146">
        <v>4576.01</v>
      </c>
      <c r="E593" s="146">
        <v>3023.67</v>
      </c>
      <c r="F593" s="146">
        <v>3306.54</v>
      </c>
      <c r="G593" s="146">
        <v>3593.12</v>
      </c>
      <c r="H593" s="146">
        <v>3044.99</v>
      </c>
    </row>
    <row r="594" spans="1:26" ht="15" customHeight="1">
      <c r="A594" s="152" t="s">
        <v>1418</v>
      </c>
      <c r="B594" s="146">
        <v>447.77</v>
      </c>
      <c r="C594" s="146">
        <v>310.89</v>
      </c>
      <c r="D594" s="146">
        <v>364.6</v>
      </c>
      <c r="E594" s="146">
        <v>401.02</v>
      </c>
      <c r="F594" s="146">
        <v>309.31</v>
      </c>
      <c r="G594" s="146">
        <v>263.41000000000003</v>
      </c>
      <c r="H594" s="146">
        <v>179.91</v>
      </c>
    </row>
    <row r="595" spans="1:26" ht="15" customHeight="1">
      <c r="A595" s="152" t="s">
        <v>1419</v>
      </c>
      <c r="B595" s="153">
        <v>-87.7</v>
      </c>
      <c r="C595" s="153">
        <v>-90.4</v>
      </c>
      <c r="D595" s="153">
        <v>-36.520000000000003</v>
      </c>
      <c r="E595" s="147">
        <v>0</v>
      </c>
      <c r="F595" s="153">
        <v>-11.5</v>
      </c>
      <c r="G595" s="153">
        <v>-3.67</v>
      </c>
      <c r="H595" s="153">
        <v>-13.09</v>
      </c>
    </row>
    <row r="596" spans="1:26" ht="15" customHeight="1">
      <c r="A596" s="152" t="s">
        <v>1420</v>
      </c>
      <c r="B596" s="146">
        <v>1530.23</v>
      </c>
      <c r="C596" s="146">
        <v>1401.37</v>
      </c>
      <c r="D596" s="146">
        <v>1137.6500000000001</v>
      </c>
      <c r="E596" s="146">
        <v>709</v>
      </c>
      <c r="F596" s="146">
        <v>648.77</v>
      </c>
      <c r="G596" s="146">
        <v>538.99</v>
      </c>
      <c r="H596" s="146">
        <v>525.27</v>
      </c>
    </row>
    <row r="597" spans="1:26" ht="15" customHeight="1">
      <c r="A597" s="152" t="s">
        <v>1421</v>
      </c>
      <c r="B597" s="146">
        <v>1148.4100000000001</v>
      </c>
      <c r="C597" s="231">
        <v>-132.16999999999999</v>
      </c>
      <c r="D597" s="148">
        <v>82</v>
      </c>
      <c r="E597" s="146">
        <v>642</v>
      </c>
      <c r="F597" s="153">
        <v>-81.92</v>
      </c>
      <c r="G597" s="146">
        <v>1301.31</v>
      </c>
      <c r="H597" s="146">
        <v>190</v>
      </c>
    </row>
    <row r="598" spans="1:26" ht="15" customHeight="1">
      <c r="A598" s="152" t="s">
        <v>1305</v>
      </c>
      <c r="B598" s="146">
        <v>4443.1400000000003</v>
      </c>
      <c r="C598" s="231">
        <v>-689.39</v>
      </c>
      <c r="D598" s="231">
        <v>-2514</v>
      </c>
      <c r="E598" s="231">
        <v>-5529.72</v>
      </c>
      <c r="F598" s="146">
        <v>498.33</v>
      </c>
      <c r="G598" s="146">
        <v>2074.91</v>
      </c>
      <c r="H598" s="231">
        <v>-567.74</v>
      </c>
    </row>
    <row r="599" spans="1:26" ht="15" customHeight="1">
      <c r="A599" s="152" t="s">
        <v>1316</v>
      </c>
      <c r="B599" s="146">
        <v>4978.6099999999997</v>
      </c>
      <c r="C599" s="231">
        <v>-288.11</v>
      </c>
      <c r="D599" s="231">
        <v>-2112.88</v>
      </c>
      <c r="E599" s="231">
        <v>-5128.6899999999996</v>
      </c>
      <c r="F599" s="146">
        <v>819.15</v>
      </c>
      <c r="G599" s="146">
        <v>2341.9899999999998</v>
      </c>
      <c r="H599" s="231">
        <v>-374.74</v>
      </c>
    </row>
    <row r="600" spans="1:26" ht="15" customHeight="1">
      <c r="A600" s="152" t="s">
        <v>1422</v>
      </c>
      <c r="B600" s="147"/>
      <c r="C600" s="146">
        <v>535.23</v>
      </c>
      <c r="D600" s="146">
        <v>401.15</v>
      </c>
      <c r="E600" s="146">
        <v>401.02</v>
      </c>
      <c r="F600" s="146">
        <v>401.02</v>
      </c>
      <c r="G600" s="146">
        <v>320.56</v>
      </c>
      <c r="H600" s="146">
        <v>267.07</v>
      </c>
    </row>
    <row r="601" spans="1:26" ht="15.75" customHeight="1"/>
    <row r="602" spans="1:26" ht="15.75" customHeight="1">
      <c r="A602" s="149"/>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row>
    <row r="603" spans="1:26" ht="15.75" customHeight="1"/>
    <row r="604" spans="1:26" ht="15" customHeight="1">
      <c r="A604" s="129" t="s">
        <v>1423</v>
      </c>
      <c r="B604" s="130"/>
      <c r="C604" s="130"/>
      <c r="D604" s="130"/>
      <c r="E604" s="130"/>
      <c r="F604" s="130"/>
      <c r="G604" s="130"/>
    </row>
    <row r="605" spans="1:26" ht="15" customHeight="1">
      <c r="A605" s="8" t="s">
        <v>600</v>
      </c>
      <c r="B605" s="131" t="s">
        <v>601</v>
      </c>
    </row>
    <row r="606" spans="1:26" ht="15.75" customHeight="1">
      <c r="A606" s="8" t="s">
        <v>602</v>
      </c>
      <c r="B606" s="8" t="s">
        <v>146</v>
      </c>
    </row>
    <row r="607" spans="1:26" ht="15.75" customHeight="1">
      <c r="A607" s="8" t="s">
        <v>603</v>
      </c>
      <c r="B607" s="8" t="s">
        <v>146</v>
      </c>
    </row>
    <row r="608" spans="1:26" ht="15.75" customHeight="1">
      <c r="A608" s="8" t="s">
        <v>605</v>
      </c>
      <c r="B608" s="8" t="s">
        <v>606</v>
      </c>
    </row>
    <row r="609" spans="1:7" ht="15.75" customHeight="1">
      <c r="A609" s="8" t="s">
        <v>609</v>
      </c>
      <c r="B609" s="8" t="s">
        <v>610</v>
      </c>
    </row>
    <row r="610" spans="1:7" ht="15.75" customHeight="1">
      <c r="A610" s="8" t="s">
        <v>611</v>
      </c>
      <c r="B610" s="8" t="s">
        <v>612</v>
      </c>
    </row>
    <row r="611" spans="1:7" ht="15.75" customHeight="1">
      <c r="A611" s="8" t="s">
        <v>613</v>
      </c>
      <c r="B611" s="8" t="s">
        <v>614</v>
      </c>
    </row>
    <row r="612" spans="1:7" ht="15.75" customHeight="1">
      <c r="A612" s="8" t="s">
        <v>615</v>
      </c>
      <c r="B612" s="8" t="s">
        <v>616</v>
      </c>
    </row>
    <row r="613" spans="1:7" ht="15.75" customHeight="1">
      <c r="A613" s="8" t="s">
        <v>617</v>
      </c>
      <c r="B613" s="134">
        <v>46172.603313715299</v>
      </c>
    </row>
    <row r="614" spans="1:7" ht="15.75" customHeight="1">
      <c r="A614" s="135" t="s">
        <v>618</v>
      </c>
      <c r="B614" s="136" t="s">
        <v>619</v>
      </c>
      <c r="C614" s="136" t="s">
        <v>620</v>
      </c>
      <c r="D614" s="136" t="s">
        <v>621</v>
      </c>
      <c r="E614" s="136" t="s">
        <v>622</v>
      </c>
      <c r="F614" s="136" t="s">
        <v>623</v>
      </c>
      <c r="G614" s="136" t="s">
        <v>624</v>
      </c>
    </row>
    <row r="615" spans="1:7" ht="15" customHeight="1" outlineLevel="1">
      <c r="A615" s="137" t="s">
        <v>625</v>
      </c>
      <c r="B615" s="138">
        <v>45747</v>
      </c>
      <c r="C615" s="138">
        <v>45382</v>
      </c>
      <c r="D615" s="138">
        <v>45016</v>
      </c>
      <c r="E615" s="138">
        <v>44651</v>
      </c>
      <c r="F615" s="138">
        <v>44286</v>
      </c>
      <c r="G615" s="138">
        <v>43921</v>
      </c>
    </row>
    <row r="616" spans="1:7" ht="15" customHeight="1" outlineLevel="1">
      <c r="A616" s="137" t="s">
        <v>626</v>
      </c>
      <c r="B616" s="138">
        <v>45747</v>
      </c>
      <c r="C616" s="138">
        <v>45382</v>
      </c>
      <c r="D616" s="138">
        <v>45016</v>
      </c>
      <c r="E616" s="138">
        <v>44651</v>
      </c>
      <c r="F616" s="138">
        <v>44651</v>
      </c>
      <c r="G616" s="138">
        <v>43921</v>
      </c>
    </row>
    <row r="617" spans="1:7" ht="15" customHeight="1" outlineLevel="1">
      <c r="A617" s="137" t="s">
        <v>627</v>
      </c>
      <c r="B617" s="139" t="s">
        <v>628</v>
      </c>
      <c r="C617" s="139" t="s">
        <v>628</v>
      </c>
      <c r="D617" s="139" t="s">
        <v>628</v>
      </c>
      <c r="E617" s="139" t="s">
        <v>628</v>
      </c>
      <c r="F617" s="139" t="s">
        <v>628</v>
      </c>
      <c r="G617" s="139" t="s">
        <v>628</v>
      </c>
    </row>
    <row r="618" spans="1:7" ht="15" customHeight="1" outlineLevel="1">
      <c r="A618" s="137" t="s">
        <v>629</v>
      </c>
      <c r="B618" s="139" t="s">
        <v>654</v>
      </c>
      <c r="C618" s="139" t="s">
        <v>654</v>
      </c>
      <c r="D618" s="139" t="s">
        <v>654</v>
      </c>
      <c r="E618" s="139" t="s">
        <v>654</v>
      </c>
      <c r="F618" s="139" t="s">
        <v>654</v>
      </c>
      <c r="G618" s="139" t="s">
        <v>654</v>
      </c>
    </row>
    <row r="619" spans="1:7" ht="15.75" customHeight="1"/>
    <row r="620" spans="1:7" ht="15.75" customHeight="1">
      <c r="A620" s="140" t="s">
        <v>1424</v>
      </c>
      <c r="B620" s="135"/>
      <c r="C620" s="135"/>
      <c r="D620" s="135"/>
      <c r="E620" s="135"/>
      <c r="F620" s="135"/>
      <c r="G620" s="135"/>
    </row>
    <row r="621" spans="1:7" ht="15.75" customHeight="1">
      <c r="A621" s="140" t="s">
        <v>632</v>
      </c>
      <c r="B621" s="141" t="s">
        <v>634</v>
      </c>
      <c r="C621" s="141" t="s">
        <v>635</v>
      </c>
      <c r="D621" s="141" t="s">
        <v>636</v>
      </c>
      <c r="E621" s="141" t="s">
        <v>637</v>
      </c>
      <c r="F621" s="141" t="s">
        <v>638</v>
      </c>
      <c r="G621" s="141" t="s">
        <v>639</v>
      </c>
    </row>
    <row r="622" spans="1:7" ht="15" customHeight="1">
      <c r="A622" s="226" t="s">
        <v>1332</v>
      </c>
      <c r="B622" s="227"/>
      <c r="C622" s="227"/>
      <c r="D622" s="227"/>
      <c r="E622" s="227"/>
      <c r="F622" s="227"/>
      <c r="G622" s="227"/>
    </row>
    <row r="623" spans="1:7" ht="15" customHeight="1">
      <c r="A623" s="152" t="s">
        <v>1332</v>
      </c>
      <c r="B623" s="147">
        <v>335506.34999999998</v>
      </c>
      <c r="C623" s="147">
        <v>240370.79</v>
      </c>
      <c r="D623" s="147">
        <v>165947.1</v>
      </c>
      <c r="E623" s="147">
        <v>119670.06</v>
      </c>
      <c r="F623" s="147">
        <v>76481.48</v>
      </c>
      <c r="G623" s="147">
        <v>39818.75</v>
      </c>
    </row>
    <row r="624" spans="1:7" ht="15" customHeight="1">
      <c r="A624" s="152" t="s">
        <v>1425</v>
      </c>
      <c r="B624" s="147">
        <v>187595.16</v>
      </c>
      <c r="C624" s="147">
        <v>128457.63</v>
      </c>
      <c r="D624" s="147">
        <v>91585.75</v>
      </c>
      <c r="E624" s="147">
        <v>68309.52</v>
      </c>
      <c r="F624" s="147">
        <v>49525.71</v>
      </c>
      <c r="G624" s="147">
        <v>38555.980000000003</v>
      </c>
    </row>
    <row r="625" spans="1:7" ht="15" customHeight="1">
      <c r="A625" s="226" t="s">
        <v>1331</v>
      </c>
      <c r="B625" s="227"/>
      <c r="C625" s="227"/>
      <c r="D625" s="227"/>
      <c r="E625" s="227"/>
      <c r="F625" s="227"/>
      <c r="G625" s="227"/>
    </row>
    <row r="626" spans="1:7" ht="15" customHeight="1">
      <c r="A626" s="152" t="s">
        <v>1331</v>
      </c>
      <c r="B626" s="147">
        <v>325011.73</v>
      </c>
      <c r="C626" s="147">
        <v>231026.65</v>
      </c>
      <c r="D626" s="147">
        <v>159686.68</v>
      </c>
      <c r="E626" s="147">
        <v>118695.62</v>
      </c>
      <c r="F626" s="147">
        <v>74804.91</v>
      </c>
      <c r="G626" s="147">
        <v>35813.89</v>
      </c>
    </row>
    <row r="627" spans="1:7" ht="15" customHeight="1">
      <c r="A627" s="152" t="s">
        <v>1426</v>
      </c>
      <c r="B627" s="147">
        <v>181845.12</v>
      </c>
      <c r="C627" s="147">
        <v>124005.55</v>
      </c>
      <c r="D627" s="147">
        <v>88342.22</v>
      </c>
      <c r="E627" s="147">
        <v>65263.15</v>
      </c>
      <c r="F627" s="147">
        <v>45190.58</v>
      </c>
      <c r="G627" s="147">
        <v>32766.639999999999</v>
      </c>
    </row>
    <row r="628" spans="1:7" ht="15" customHeight="1">
      <c r="A628" s="226" t="s">
        <v>1427</v>
      </c>
      <c r="B628" s="227"/>
      <c r="C628" s="227"/>
      <c r="D628" s="227"/>
      <c r="E628" s="227"/>
      <c r="F628" s="227"/>
      <c r="G628" s="227"/>
    </row>
    <row r="629" spans="1:7" ht="15" customHeight="1">
      <c r="A629" s="152" t="s">
        <v>1428</v>
      </c>
      <c r="B629" s="146">
        <v>2428.9499999999998</v>
      </c>
      <c r="C629" s="146">
        <v>1727.75</v>
      </c>
      <c r="D629" s="146">
        <v>1194.5999999999999</v>
      </c>
      <c r="E629" s="146">
        <v>887.95</v>
      </c>
      <c r="F629" s="146">
        <v>560.04999999999995</v>
      </c>
      <c r="G629" s="146">
        <v>268.2</v>
      </c>
    </row>
    <row r="630" spans="1:7" ht="15" customHeight="1">
      <c r="A630" s="152" t="s">
        <v>1429</v>
      </c>
      <c r="B630" s="146">
        <v>1359.86</v>
      </c>
      <c r="C630" s="146">
        <v>927.71</v>
      </c>
      <c r="D630" s="146">
        <v>661.18</v>
      </c>
      <c r="E630" s="146">
        <v>488.71</v>
      </c>
      <c r="F630" s="146">
        <v>338.68</v>
      </c>
      <c r="G630" s="146">
        <v>245.74</v>
      </c>
    </row>
    <row r="631" spans="1:7" ht="15" customHeight="1">
      <c r="A631" s="226" t="s">
        <v>1430</v>
      </c>
      <c r="B631" s="227"/>
      <c r="C631" s="227"/>
      <c r="D631" s="227"/>
      <c r="E631" s="227"/>
      <c r="F631" s="227"/>
      <c r="G631" s="227"/>
    </row>
    <row r="632" spans="1:7" ht="15" customHeight="1">
      <c r="A632" s="152" t="s">
        <v>1431</v>
      </c>
      <c r="B632" s="237">
        <v>-0.09</v>
      </c>
      <c r="C632" s="237">
        <v>-0.91</v>
      </c>
      <c r="D632" s="237">
        <v>-3.21</v>
      </c>
      <c r="E632" s="234">
        <v>0.69</v>
      </c>
      <c r="F632" s="234">
        <v>3.13</v>
      </c>
      <c r="G632" s="237">
        <v>-1.05</v>
      </c>
    </row>
    <row r="633" spans="1:7" ht="15" customHeight="1">
      <c r="A633" s="152" t="s">
        <v>1432</v>
      </c>
      <c r="B633" s="237">
        <v>-0.48</v>
      </c>
      <c r="C633" s="237">
        <v>-0.72</v>
      </c>
      <c r="D633" s="234"/>
      <c r="E633" s="234"/>
      <c r="F633" s="234"/>
      <c r="G633" s="234"/>
    </row>
    <row r="634" spans="1:7" ht="15" customHeight="1">
      <c r="A634" s="226" t="s">
        <v>1433</v>
      </c>
      <c r="B634" s="227"/>
      <c r="C634" s="227"/>
      <c r="D634" s="227"/>
      <c r="E634" s="227"/>
      <c r="F634" s="227"/>
      <c r="G634" s="227"/>
    </row>
    <row r="635" spans="1:7" ht="15" customHeight="1">
      <c r="A635" s="152" t="s">
        <v>1308</v>
      </c>
      <c r="B635" s="234">
        <v>0.12</v>
      </c>
      <c r="C635" s="234">
        <v>0.17</v>
      </c>
      <c r="D635" s="234">
        <v>0.25</v>
      </c>
      <c r="E635" s="234">
        <v>0.27</v>
      </c>
      <c r="F635" s="234">
        <v>0.36</v>
      </c>
      <c r="G635" s="234">
        <v>0.45</v>
      </c>
    </row>
    <row r="636" spans="1:7" ht="15" customHeight="1">
      <c r="A636" s="152" t="s">
        <v>1434</v>
      </c>
      <c r="B636" s="234">
        <v>0.2</v>
      </c>
      <c r="C636" s="234">
        <v>0.25</v>
      </c>
      <c r="D636" s="234">
        <v>0.28999999999999998</v>
      </c>
      <c r="E636" s="234">
        <v>0.3</v>
      </c>
      <c r="F636" s="234">
        <v>0.34</v>
      </c>
      <c r="G636" s="234">
        <v>0.37</v>
      </c>
    </row>
    <row r="637" spans="1:7" ht="15" customHeight="1">
      <c r="A637" s="152" t="s">
        <v>1307</v>
      </c>
      <c r="B637" s="234">
        <v>0.12</v>
      </c>
      <c r="C637" s="234">
        <v>0.17</v>
      </c>
      <c r="D637" s="234">
        <v>0.25</v>
      </c>
      <c r="E637" s="234">
        <v>0.27</v>
      </c>
      <c r="F637" s="234">
        <v>0.36</v>
      </c>
      <c r="G637" s="234">
        <v>0.45</v>
      </c>
    </row>
    <row r="638" spans="1:7" ht="15" customHeight="1">
      <c r="A638" s="152" t="s">
        <v>1435</v>
      </c>
      <c r="B638" s="234">
        <v>0.2</v>
      </c>
      <c r="C638" s="234">
        <v>0.25</v>
      </c>
      <c r="D638" s="234">
        <v>0.28999999999999998</v>
      </c>
      <c r="E638" s="234">
        <v>0.3</v>
      </c>
      <c r="F638" s="234">
        <v>0.34</v>
      </c>
      <c r="G638" s="234">
        <v>0.37</v>
      </c>
    </row>
    <row r="639" spans="1:7" ht="15" customHeight="1">
      <c r="A639" s="226" t="s">
        <v>1436</v>
      </c>
      <c r="B639" s="227"/>
      <c r="C639" s="227"/>
      <c r="D639" s="227"/>
      <c r="E639" s="227"/>
      <c r="F639" s="227"/>
      <c r="G639" s="227"/>
    </row>
    <row r="640" spans="1:7" ht="15" customHeight="1">
      <c r="A640" s="152" t="s">
        <v>1437</v>
      </c>
      <c r="B640" s="148">
        <v>11.8</v>
      </c>
      <c r="C640" s="148">
        <v>9.4700000000000006</v>
      </c>
      <c r="D640" s="148">
        <v>7.23</v>
      </c>
      <c r="E640" s="148">
        <v>5.86</v>
      </c>
      <c r="F640" s="148">
        <v>4.17</v>
      </c>
      <c r="G640" s="148">
        <v>2.3199999999999998</v>
      </c>
    </row>
    <row r="641" spans="1:7" ht="15" customHeight="1">
      <c r="A641" s="152" t="s">
        <v>1438</v>
      </c>
      <c r="B641" s="148">
        <v>8.1</v>
      </c>
      <c r="C641" s="148">
        <v>6.19</v>
      </c>
      <c r="D641" s="148">
        <v>4.96</v>
      </c>
      <c r="E641" s="148">
        <v>4.1500000000000004</v>
      </c>
      <c r="F641" s="148">
        <v>3.29</v>
      </c>
      <c r="G641" s="148">
        <v>2.7</v>
      </c>
    </row>
    <row r="642" spans="1:7" ht="15" customHeight="1">
      <c r="A642" s="226" t="s">
        <v>1439</v>
      </c>
      <c r="B642" s="227"/>
      <c r="C642" s="227"/>
      <c r="D642" s="227"/>
      <c r="E642" s="227"/>
      <c r="F642" s="227"/>
      <c r="G642" s="227"/>
    </row>
    <row r="643" spans="1:7" ht="15" customHeight="1">
      <c r="A643" s="152" t="s">
        <v>1440</v>
      </c>
      <c r="B643" s="148">
        <v>11.83</v>
      </c>
      <c r="C643" s="148">
        <v>9.5</v>
      </c>
      <c r="D643" s="148">
        <v>7.26</v>
      </c>
      <c r="E643" s="148">
        <v>5.89</v>
      </c>
      <c r="F643" s="148">
        <v>4.2</v>
      </c>
      <c r="G643" s="148">
        <v>2.34</v>
      </c>
    </row>
    <row r="644" spans="1:7" ht="15" customHeight="1">
      <c r="A644" s="152" t="s">
        <v>1441</v>
      </c>
      <c r="B644" s="148">
        <v>8.14</v>
      </c>
      <c r="C644" s="148">
        <v>6.23</v>
      </c>
      <c r="D644" s="148">
        <v>4.99</v>
      </c>
      <c r="E644" s="148">
        <v>4.1900000000000004</v>
      </c>
      <c r="F644" s="148">
        <v>3.33</v>
      </c>
      <c r="G644" s="148">
        <v>2.75</v>
      </c>
    </row>
    <row r="645" spans="1:7" ht="15" customHeight="1">
      <c r="A645" s="226" t="s">
        <v>1442</v>
      </c>
      <c r="B645" s="227"/>
      <c r="C645" s="227"/>
      <c r="D645" s="227"/>
      <c r="E645" s="227"/>
      <c r="F645" s="227"/>
      <c r="G645" s="227"/>
    </row>
    <row r="646" spans="1:7" ht="15" customHeight="1">
      <c r="A646" s="152" t="s">
        <v>1443</v>
      </c>
      <c r="B646" s="148">
        <v>6.71</v>
      </c>
      <c r="C646" s="148">
        <v>5.63</v>
      </c>
      <c r="D646" s="148">
        <v>5.0999999999999996</v>
      </c>
      <c r="E646" s="148">
        <v>4.1500000000000004</v>
      </c>
      <c r="F646" s="148">
        <v>3.15</v>
      </c>
      <c r="G646" s="148">
        <v>1.5</v>
      </c>
    </row>
    <row r="647" spans="1:7" ht="15" customHeight="1">
      <c r="A647" s="152" t="s">
        <v>1444</v>
      </c>
      <c r="B647" s="148">
        <v>5.25</v>
      </c>
      <c r="C647" s="148">
        <v>4.17</v>
      </c>
      <c r="D647" s="148">
        <v>3.45</v>
      </c>
      <c r="E647" s="148">
        <v>2.84</v>
      </c>
      <c r="F647" s="148">
        <v>2.2000000000000002</v>
      </c>
      <c r="G647" s="148">
        <v>1.72</v>
      </c>
    </row>
    <row r="648" spans="1:7" ht="15" customHeight="1">
      <c r="A648" s="226" t="s">
        <v>1445</v>
      </c>
      <c r="B648" s="227"/>
      <c r="C648" s="227"/>
      <c r="D648" s="227"/>
      <c r="E648" s="227"/>
      <c r="F648" s="227"/>
      <c r="G648" s="227"/>
    </row>
    <row r="649" spans="1:7" ht="15" customHeight="1">
      <c r="A649" s="152" t="s">
        <v>1446</v>
      </c>
      <c r="B649" s="147"/>
      <c r="C649" s="147"/>
      <c r="D649" s="147"/>
      <c r="E649" s="146">
        <v>144.87</v>
      </c>
      <c r="F649" s="148">
        <v>31.96</v>
      </c>
      <c r="G649" s="147"/>
    </row>
    <row r="650" spans="1:7" ht="15" customHeight="1">
      <c r="A650" s="226" t="s">
        <v>1447</v>
      </c>
      <c r="B650" s="227"/>
      <c r="C650" s="227"/>
      <c r="D650" s="227"/>
      <c r="E650" s="227"/>
      <c r="F650" s="227"/>
      <c r="G650" s="227"/>
    </row>
    <row r="651" spans="1:7" ht="15" customHeight="1">
      <c r="A651" s="152" t="s">
        <v>1448</v>
      </c>
      <c r="B651" s="148">
        <v>66.94</v>
      </c>
      <c r="C651" s="148">
        <v>61.48</v>
      </c>
      <c r="D651" s="148">
        <v>54.83</v>
      </c>
      <c r="E651" s="148">
        <v>36.17</v>
      </c>
      <c r="F651" s="148">
        <v>22.61</v>
      </c>
      <c r="G651" s="148">
        <v>12.72</v>
      </c>
    </row>
    <row r="652" spans="1:7" ht="15" customHeight="1">
      <c r="A652" s="152" t="s">
        <v>1449</v>
      </c>
      <c r="B652" s="148">
        <v>50.18</v>
      </c>
      <c r="C652" s="148">
        <v>38.56</v>
      </c>
      <c r="D652" s="148">
        <v>30.08</v>
      </c>
      <c r="E652" s="148">
        <v>24.33</v>
      </c>
      <c r="F652" s="148">
        <v>19.920000000000002</v>
      </c>
      <c r="G652" s="148">
        <v>17.73</v>
      </c>
    </row>
    <row r="653" spans="1:7" ht="15" customHeight="1">
      <c r="A653" s="226" t="s">
        <v>1450</v>
      </c>
      <c r="B653" s="227"/>
      <c r="C653" s="227"/>
      <c r="D653" s="227"/>
      <c r="E653" s="227"/>
      <c r="F653" s="227"/>
      <c r="G653" s="227"/>
    </row>
    <row r="654" spans="1:7" ht="15" customHeight="1">
      <c r="A654" s="152" t="s">
        <v>1451</v>
      </c>
      <c r="B654" s="148">
        <v>94.08</v>
      </c>
      <c r="C654" s="148">
        <v>88.16</v>
      </c>
      <c r="D654" s="148">
        <v>72.47</v>
      </c>
      <c r="E654" s="148">
        <v>45.08</v>
      </c>
      <c r="F654" s="148">
        <v>27.01</v>
      </c>
      <c r="G654" s="148">
        <v>15.64</v>
      </c>
    </row>
    <row r="655" spans="1:7" ht="15" customHeight="1">
      <c r="A655" s="152" t="s">
        <v>1452</v>
      </c>
      <c r="B655" s="148">
        <v>66.44</v>
      </c>
      <c r="C655" s="148">
        <v>49.52</v>
      </c>
      <c r="D655" s="148">
        <v>37.32</v>
      </c>
      <c r="E655" s="148">
        <v>30.03</v>
      </c>
      <c r="F655" s="148">
        <v>25.02</v>
      </c>
      <c r="G655" s="148">
        <v>23.28</v>
      </c>
    </row>
    <row r="656" spans="1:7" ht="15" customHeight="1">
      <c r="A656" s="226" t="s">
        <v>1453</v>
      </c>
      <c r="B656" s="227"/>
      <c r="C656" s="227"/>
      <c r="D656" s="227"/>
      <c r="E656" s="227"/>
      <c r="F656" s="227"/>
      <c r="G656" s="227"/>
    </row>
    <row r="657" spans="1:7" ht="15" customHeight="1">
      <c r="A657" s="152" t="s">
        <v>1454</v>
      </c>
      <c r="B657" s="148">
        <v>94.08</v>
      </c>
      <c r="C657" s="148">
        <v>88.16</v>
      </c>
      <c r="D657" s="148">
        <v>72.47</v>
      </c>
      <c r="E657" s="148">
        <v>45.08</v>
      </c>
      <c r="F657" s="148">
        <v>27.01</v>
      </c>
      <c r="G657" s="148">
        <v>14.14</v>
      </c>
    </row>
    <row r="658" spans="1:7" ht="15" customHeight="1">
      <c r="A658" s="152" t="s">
        <v>1455</v>
      </c>
      <c r="B658" s="148">
        <v>8.1</v>
      </c>
      <c r="C658" s="148">
        <v>6.19</v>
      </c>
      <c r="D658" s="148">
        <v>4.96</v>
      </c>
      <c r="E658" s="148">
        <v>4.1500000000000004</v>
      </c>
      <c r="F658" s="148">
        <v>3.29</v>
      </c>
      <c r="G658" s="148">
        <v>2.7</v>
      </c>
    </row>
    <row r="659" spans="1:7" ht="15" customHeight="1">
      <c r="A659" s="226" t="s">
        <v>1456</v>
      </c>
      <c r="B659" s="227"/>
      <c r="C659" s="227"/>
      <c r="D659" s="227"/>
      <c r="E659" s="227"/>
      <c r="F659" s="227"/>
      <c r="G659" s="227"/>
    </row>
    <row r="660" spans="1:7" ht="15" customHeight="1">
      <c r="A660" s="152" t="s">
        <v>1457</v>
      </c>
      <c r="B660" s="148">
        <v>2.96</v>
      </c>
      <c r="C660" s="148">
        <v>4.67</v>
      </c>
      <c r="D660" s="153">
        <v>-4.4400000000000004</v>
      </c>
      <c r="E660" s="153">
        <v>-8.9700000000000006</v>
      </c>
      <c r="F660" s="148">
        <v>1.29</v>
      </c>
      <c r="G660" s="148">
        <v>0.86</v>
      </c>
    </row>
    <row r="661" spans="1:7" ht="15" customHeight="1">
      <c r="A661" s="152" t="s">
        <v>1458</v>
      </c>
      <c r="B661" s="148">
        <v>7.8</v>
      </c>
      <c r="C661" s="148">
        <v>8.02</v>
      </c>
      <c r="D661" s="148">
        <v>3.06</v>
      </c>
      <c r="E661" s="148">
        <v>1.1200000000000001</v>
      </c>
      <c r="F661" s="148">
        <v>0.87</v>
      </c>
      <c r="G661" s="148">
        <v>0.84</v>
      </c>
    </row>
    <row r="662" spans="1:7" ht="15" customHeight="1">
      <c r="A662" s="226" t="s">
        <v>1459</v>
      </c>
      <c r="B662" s="227"/>
      <c r="C662" s="227"/>
      <c r="D662" s="227"/>
      <c r="E662" s="227"/>
      <c r="F662" s="227"/>
      <c r="G662" s="227"/>
    </row>
    <row r="663" spans="1:7" ht="15" customHeight="1">
      <c r="A663" s="152" t="s">
        <v>1460</v>
      </c>
      <c r="B663" s="148">
        <v>6.93</v>
      </c>
      <c r="C663" s="148">
        <v>5.85</v>
      </c>
      <c r="D663" s="148">
        <v>5.3</v>
      </c>
      <c r="E663" s="148">
        <v>4.1900000000000004</v>
      </c>
      <c r="F663" s="148">
        <v>3.22</v>
      </c>
      <c r="G663" s="148">
        <v>1.66</v>
      </c>
    </row>
    <row r="664" spans="1:7" ht="15" customHeight="1">
      <c r="A664" s="152" t="s">
        <v>1461</v>
      </c>
      <c r="B664" s="148">
        <v>5.42</v>
      </c>
      <c r="C664" s="148">
        <v>4.32</v>
      </c>
      <c r="D664" s="148">
        <v>3.57</v>
      </c>
      <c r="E664" s="148">
        <v>2.97</v>
      </c>
      <c r="F664" s="148">
        <v>2.41</v>
      </c>
      <c r="G664" s="148">
        <v>2.02</v>
      </c>
    </row>
    <row r="665" spans="1:7" ht="15" customHeight="1">
      <c r="A665" s="226" t="s">
        <v>1462</v>
      </c>
      <c r="B665" s="227"/>
      <c r="C665" s="227"/>
      <c r="D665" s="227"/>
      <c r="E665" s="227"/>
      <c r="F665" s="227"/>
      <c r="G665" s="227"/>
    </row>
    <row r="666" spans="1:7" ht="15" customHeight="1">
      <c r="A666" s="152" t="s">
        <v>1463</v>
      </c>
      <c r="B666" s="148">
        <v>50.14</v>
      </c>
      <c r="C666" s="148">
        <v>47.79</v>
      </c>
      <c r="D666" s="148">
        <v>47.07</v>
      </c>
      <c r="E666" s="148">
        <v>30.12</v>
      </c>
      <c r="F666" s="148">
        <v>18.7</v>
      </c>
      <c r="G666" s="148">
        <v>10.81</v>
      </c>
    </row>
    <row r="667" spans="1:7" ht="15" customHeight="1">
      <c r="A667" s="152" t="s">
        <v>1464</v>
      </c>
      <c r="B667" s="148">
        <v>40.24</v>
      </c>
      <c r="C667" s="148">
        <v>31.63</v>
      </c>
      <c r="D667" s="148">
        <v>24.35</v>
      </c>
      <c r="E667" s="148">
        <v>19.03</v>
      </c>
      <c r="F667" s="148">
        <v>15.39</v>
      </c>
      <c r="G667" s="148">
        <v>13.66</v>
      </c>
    </row>
    <row r="668" spans="1:7" ht="15" customHeight="1">
      <c r="A668" s="226" t="s">
        <v>1465</v>
      </c>
      <c r="B668" s="227"/>
      <c r="C668" s="227"/>
      <c r="D668" s="227"/>
      <c r="E668" s="227"/>
      <c r="F668" s="227"/>
      <c r="G668" s="227"/>
    </row>
    <row r="669" spans="1:7" ht="15" customHeight="1">
      <c r="A669" s="152" t="s">
        <v>1466</v>
      </c>
      <c r="B669" s="146">
        <v>220.53</v>
      </c>
      <c r="C669" s="146">
        <v>860.51</v>
      </c>
      <c r="D669" s="148">
        <v>75.16</v>
      </c>
      <c r="E669" s="148">
        <v>54.95</v>
      </c>
      <c r="F669" s="148">
        <v>21.07</v>
      </c>
      <c r="G669" s="148">
        <v>93.51</v>
      </c>
    </row>
    <row r="670" spans="1:7" ht="15" customHeight="1">
      <c r="A670" s="152" t="s">
        <v>1467</v>
      </c>
      <c r="B670" s="148">
        <v>95.55</v>
      </c>
      <c r="C670" s="148">
        <v>73.650000000000006</v>
      </c>
      <c r="D670" s="148">
        <v>39.72</v>
      </c>
      <c r="E670" s="148">
        <v>28.42</v>
      </c>
      <c r="F670" s="148">
        <v>21.07</v>
      </c>
      <c r="G670" s="148">
        <v>25.91</v>
      </c>
    </row>
    <row r="671" spans="1:7" ht="15" customHeight="1">
      <c r="A671" s="226" t="s">
        <v>1468</v>
      </c>
      <c r="B671" s="227"/>
      <c r="C671" s="227"/>
      <c r="D671" s="227"/>
      <c r="E671" s="227"/>
      <c r="F671" s="227"/>
      <c r="G671" s="227"/>
    </row>
    <row r="672" spans="1:7" ht="15" customHeight="1">
      <c r="A672" s="152" t="s">
        <v>1469</v>
      </c>
      <c r="B672" s="147"/>
      <c r="C672" s="147"/>
      <c r="D672" s="147"/>
      <c r="E672" s="146">
        <v>146.09</v>
      </c>
      <c r="F672" s="148">
        <v>32.659999999999997</v>
      </c>
      <c r="G672" s="147"/>
    </row>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 right="0.5" top="1" bottom="1" header="0" footer="0"/>
  <pageSetup fitToHeight="0"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FF00"/>
    <pageSetUpPr fitToPage="1"/>
  </sheetPr>
  <dimension ref="A1:Z1000"/>
  <sheetViews>
    <sheetView zoomScale="40" zoomScaleNormal="40" workbookViewId="0"/>
  </sheetViews>
  <sheetFormatPr defaultColWidth="12.59765625" defaultRowHeight="15" customHeight="1" outlineLevelRow="1"/>
  <cols>
    <col min="1" max="1" width="75" customWidth="1"/>
    <col min="2" max="8" width="13.73046875" customWidth="1"/>
    <col min="9" max="26" width="7.59765625" customWidth="1"/>
  </cols>
  <sheetData>
    <row r="1" spans="1:8" ht="15" customHeight="1">
      <c r="A1" s="129" t="s">
        <v>935</v>
      </c>
      <c r="B1" s="130"/>
      <c r="C1" s="130"/>
      <c r="D1" s="130"/>
      <c r="E1" s="130"/>
      <c r="F1" s="130"/>
      <c r="G1" s="130"/>
      <c r="H1" s="130"/>
    </row>
    <row r="2" spans="1:8" ht="15" customHeight="1">
      <c r="A2" s="8" t="s">
        <v>600</v>
      </c>
      <c r="B2" s="131" t="s">
        <v>662</v>
      </c>
    </row>
    <row r="3" spans="1:8" ht="15.75" customHeight="1">
      <c r="A3" s="8" t="s">
        <v>602</v>
      </c>
      <c r="B3" s="8" t="s">
        <v>146</v>
      </c>
    </row>
    <row r="4" spans="1:8" ht="15.75" customHeight="1">
      <c r="A4" s="8" t="s">
        <v>603</v>
      </c>
      <c r="B4" s="8" t="s">
        <v>146</v>
      </c>
    </row>
    <row r="5" spans="1:8" ht="15.75" customHeight="1">
      <c r="A5" s="8" t="s">
        <v>605</v>
      </c>
      <c r="B5" s="8" t="s">
        <v>606</v>
      </c>
    </row>
    <row r="6" spans="1:8" ht="15.75" customHeight="1">
      <c r="A6" s="8" t="s">
        <v>609</v>
      </c>
      <c r="B6" s="8" t="s">
        <v>610</v>
      </c>
    </row>
    <row r="7" spans="1:8" ht="15.75" customHeight="1">
      <c r="A7" s="8" t="s">
        <v>611</v>
      </c>
      <c r="B7" s="8" t="s">
        <v>612</v>
      </c>
    </row>
    <row r="8" spans="1:8" ht="15.75" customHeight="1">
      <c r="A8" s="8" t="s">
        <v>613</v>
      </c>
      <c r="B8" s="8" t="s">
        <v>614</v>
      </c>
    </row>
    <row r="9" spans="1:8" ht="15.75" customHeight="1">
      <c r="A9" s="8" t="s">
        <v>615</v>
      </c>
      <c r="B9" s="8" t="s">
        <v>616</v>
      </c>
    </row>
    <row r="10" spans="1:8" ht="15.75" customHeight="1">
      <c r="A10" s="8" t="s">
        <v>617</v>
      </c>
      <c r="B10" s="134">
        <v>46172.608525775497</v>
      </c>
    </row>
    <row r="11" spans="1:8" ht="15.75" customHeight="1">
      <c r="A11" s="135" t="s">
        <v>618</v>
      </c>
      <c r="B11" s="136" t="s">
        <v>653</v>
      </c>
      <c r="C11" s="136" t="s">
        <v>619</v>
      </c>
      <c r="D11" s="136" t="s">
        <v>620</v>
      </c>
      <c r="E11" s="136" t="s">
        <v>621</v>
      </c>
      <c r="F11" s="136" t="s">
        <v>622</v>
      </c>
      <c r="G11" s="136" t="s">
        <v>623</v>
      </c>
      <c r="H11" s="136" t="s">
        <v>624</v>
      </c>
    </row>
    <row r="12" spans="1:8" ht="15" customHeight="1" outlineLevel="1">
      <c r="A12" s="137" t="s">
        <v>625</v>
      </c>
      <c r="B12" s="138">
        <v>46112</v>
      </c>
      <c r="C12" s="138">
        <v>45747</v>
      </c>
      <c r="D12" s="138">
        <v>45382</v>
      </c>
      <c r="E12" s="138">
        <v>45016</v>
      </c>
      <c r="F12" s="138">
        <v>44651</v>
      </c>
      <c r="G12" s="138">
        <v>44286</v>
      </c>
      <c r="H12" s="138">
        <v>43921</v>
      </c>
    </row>
    <row r="13" spans="1:8" ht="15" customHeight="1" outlineLevel="1">
      <c r="A13" s="137" t="s">
        <v>626</v>
      </c>
      <c r="B13" s="138">
        <v>46112</v>
      </c>
      <c r="C13" s="138">
        <v>45747</v>
      </c>
      <c r="D13" s="138">
        <v>45382</v>
      </c>
      <c r="E13" s="138">
        <v>45016</v>
      </c>
      <c r="F13" s="138">
        <v>44651</v>
      </c>
      <c r="G13" s="138">
        <v>44286</v>
      </c>
      <c r="H13" s="138">
        <v>43921</v>
      </c>
    </row>
    <row r="14" spans="1:8" ht="15" customHeight="1" outlineLevel="1">
      <c r="A14" s="137" t="s">
        <v>627</v>
      </c>
      <c r="B14" s="139" t="s">
        <v>628</v>
      </c>
      <c r="C14" s="139" t="s">
        <v>628</v>
      </c>
      <c r="D14" s="139" t="s">
        <v>628</v>
      </c>
      <c r="E14" s="139" t="s">
        <v>628</v>
      </c>
      <c r="F14" s="139" t="s">
        <v>628</v>
      </c>
      <c r="G14" s="139" t="s">
        <v>628</v>
      </c>
      <c r="H14" s="139" t="s">
        <v>628</v>
      </c>
    </row>
    <row r="15" spans="1:8" ht="15" customHeight="1" outlineLevel="1">
      <c r="A15" s="137" t="s">
        <v>629</v>
      </c>
      <c r="B15" s="139" t="s">
        <v>936</v>
      </c>
      <c r="C15" s="139" t="s">
        <v>936</v>
      </c>
      <c r="D15" s="139" t="s">
        <v>936</v>
      </c>
      <c r="E15" s="139" t="s">
        <v>936</v>
      </c>
      <c r="F15" s="139" t="s">
        <v>936</v>
      </c>
      <c r="G15" s="139" t="s">
        <v>936</v>
      </c>
      <c r="H15" s="139" t="s">
        <v>936</v>
      </c>
    </row>
    <row r="16" spans="1:8" ht="15.75" customHeight="1"/>
    <row r="17" spans="1:8" ht="15.75" customHeight="1">
      <c r="A17" s="140" t="s">
        <v>937</v>
      </c>
      <c r="B17" s="135"/>
      <c r="C17" s="135"/>
      <c r="D17" s="135"/>
      <c r="E17" s="135"/>
      <c r="F17" s="135"/>
      <c r="G17" s="135"/>
      <c r="H17" s="135"/>
    </row>
    <row r="18" spans="1:8" ht="15.75" customHeight="1">
      <c r="A18" s="140" t="s">
        <v>632</v>
      </c>
      <c r="B18" s="141" t="s">
        <v>656</v>
      </c>
      <c r="C18" s="141" t="s">
        <v>634</v>
      </c>
      <c r="D18" s="141" t="s">
        <v>635</v>
      </c>
      <c r="E18" s="141" t="s">
        <v>636</v>
      </c>
      <c r="F18" s="141" t="s">
        <v>637</v>
      </c>
      <c r="G18" s="141" t="s">
        <v>638</v>
      </c>
      <c r="H18" s="141" t="s">
        <v>639</v>
      </c>
    </row>
    <row r="19" spans="1:8" ht="15" customHeight="1">
      <c r="A19" s="226" t="s">
        <v>938</v>
      </c>
      <c r="B19" s="227"/>
      <c r="C19" s="227"/>
      <c r="D19" s="227"/>
      <c r="E19" s="227"/>
      <c r="F19" s="227"/>
      <c r="G19" s="227"/>
      <c r="H19" s="227"/>
    </row>
    <row r="20" spans="1:8" ht="15" customHeight="1">
      <c r="A20" s="152" t="s">
        <v>939</v>
      </c>
      <c r="B20" s="147">
        <v>31910</v>
      </c>
      <c r="C20" s="147">
        <v>26080</v>
      </c>
      <c r="D20" s="147">
        <v>18680</v>
      </c>
      <c r="E20" s="147">
        <v>11390</v>
      </c>
      <c r="F20" s="146">
        <v>2820</v>
      </c>
      <c r="G20" s="146">
        <v>831</v>
      </c>
      <c r="H20" s="146">
        <v>724</v>
      </c>
    </row>
    <row r="21" spans="1:8" ht="15" customHeight="1">
      <c r="A21" s="145" t="s">
        <v>940</v>
      </c>
      <c r="B21" s="147">
        <v>19770</v>
      </c>
      <c r="C21" s="147">
        <v>10290</v>
      </c>
      <c r="D21" s="147">
        <v>10500</v>
      </c>
      <c r="E21" s="146">
        <v>1151</v>
      </c>
      <c r="F21" s="146">
        <v>545</v>
      </c>
      <c r="G21" s="146">
        <v>778</v>
      </c>
      <c r="H21" s="146">
        <v>661</v>
      </c>
    </row>
    <row r="22" spans="1:8" ht="15" customHeight="1">
      <c r="A22" s="145" t="s">
        <v>941</v>
      </c>
      <c r="B22" s="147">
        <v>12140</v>
      </c>
      <c r="C22" s="147">
        <v>15790</v>
      </c>
      <c r="D22" s="146">
        <v>8180</v>
      </c>
      <c r="E22" s="147">
        <v>10239</v>
      </c>
      <c r="F22" s="146">
        <v>2275</v>
      </c>
      <c r="G22" s="148">
        <v>53</v>
      </c>
      <c r="H22" s="148">
        <v>63</v>
      </c>
    </row>
    <row r="23" spans="1:8" ht="15" customHeight="1">
      <c r="A23" s="145" t="s">
        <v>942</v>
      </c>
      <c r="B23" s="146">
        <v>570</v>
      </c>
      <c r="C23" s="147"/>
      <c r="D23" s="147"/>
      <c r="E23" s="147"/>
      <c r="F23" s="147"/>
      <c r="G23" s="147"/>
      <c r="H23" s="147"/>
    </row>
    <row r="24" spans="1:8" ht="15" customHeight="1">
      <c r="A24" s="152" t="s">
        <v>943</v>
      </c>
      <c r="B24" s="147">
        <v>36100</v>
      </c>
      <c r="C24" s="147">
        <v>37770</v>
      </c>
      <c r="D24" s="147">
        <v>32250</v>
      </c>
      <c r="E24" s="147">
        <v>27025</v>
      </c>
      <c r="F24" s="147">
        <v>25718</v>
      </c>
      <c r="G24" s="147">
        <v>24808</v>
      </c>
      <c r="H24" s="147">
        <v>26741</v>
      </c>
    </row>
    <row r="25" spans="1:8" ht="15" customHeight="1">
      <c r="A25" s="145" t="s">
        <v>944</v>
      </c>
      <c r="B25" s="147">
        <v>36090</v>
      </c>
      <c r="C25" s="147">
        <v>34100</v>
      </c>
      <c r="D25" s="147">
        <v>30560</v>
      </c>
      <c r="E25" s="147">
        <v>24340</v>
      </c>
      <c r="F25" s="147">
        <v>23736</v>
      </c>
      <c r="G25" s="147">
        <v>21872</v>
      </c>
      <c r="H25" s="147">
        <v>22835</v>
      </c>
    </row>
    <row r="26" spans="1:8" ht="15" customHeight="1">
      <c r="A26" s="145" t="s">
        <v>945</v>
      </c>
      <c r="B26" s="147"/>
      <c r="C26" s="147">
        <v>35920</v>
      </c>
      <c r="D26" s="147">
        <v>32290</v>
      </c>
      <c r="E26" s="147">
        <v>25552</v>
      </c>
      <c r="F26" s="147">
        <v>24924</v>
      </c>
      <c r="G26" s="147">
        <v>23365</v>
      </c>
      <c r="H26" s="147">
        <v>24857</v>
      </c>
    </row>
    <row r="27" spans="1:8" ht="15" customHeight="1">
      <c r="A27" s="145" t="s">
        <v>946</v>
      </c>
      <c r="B27" s="147"/>
      <c r="C27" s="146">
        <v>1820</v>
      </c>
      <c r="D27" s="146">
        <v>1730</v>
      </c>
      <c r="E27" s="146">
        <v>1212</v>
      </c>
      <c r="F27" s="146">
        <v>1188</v>
      </c>
      <c r="G27" s="146">
        <v>1493</v>
      </c>
      <c r="H27" s="146">
        <v>2022</v>
      </c>
    </row>
    <row r="28" spans="1:8" ht="15" customHeight="1">
      <c r="A28" s="145" t="s">
        <v>947</v>
      </c>
      <c r="B28" s="148">
        <v>10</v>
      </c>
      <c r="C28" s="148">
        <v>60</v>
      </c>
      <c r="D28" s="231">
        <v>-150</v>
      </c>
      <c r="E28" s="146">
        <v>162</v>
      </c>
      <c r="F28" s="146">
        <v>113</v>
      </c>
      <c r="G28" s="146">
        <v>157</v>
      </c>
      <c r="H28" s="146">
        <v>163</v>
      </c>
    </row>
    <row r="29" spans="1:8" ht="15" customHeight="1">
      <c r="A29" s="145" t="s">
        <v>949</v>
      </c>
      <c r="B29" s="147"/>
      <c r="C29" s="146">
        <v>3610</v>
      </c>
      <c r="D29" s="146">
        <v>1840</v>
      </c>
      <c r="E29" s="146">
        <v>2523</v>
      </c>
      <c r="F29" s="146">
        <v>1869</v>
      </c>
      <c r="G29" s="146">
        <v>2779</v>
      </c>
      <c r="H29" s="146">
        <v>3743</v>
      </c>
    </row>
    <row r="30" spans="1:8" ht="15" customHeight="1">
      <c r="A30" s="152" t="s">
        <v>950</v>
      </c>
      <c r="B30" s="147">
        <v>26680</v>
      </c>
      <c r="C30" s="147">
        <v>23840</v>
      </c>
      <c r="D30" s="147">
        <v>21390</v>
      </c>
      <c r="E30" s="147">
        <v>22798</v>
      </c>
      <c r="F30" s="147">
        <v>21960</v>
      </c>
      <c r="G30" s="147">
        <v>20991</v>
      </c>
      <c r="H30" s="147">
        <v>19864</v>
      </c>
    </row>
    <row r="31" spans="1:8" ht="15" customHeight="1">
      <c r="A31" s="145" t="s">
        <v>951</v>
      </c>
      <c r="B31" s="147"/>
      <c r="C31" s="146">
        <v>6620</v>
      </c>
      <c r="D31" s="146">
        <v>4890</v>
      </c>
      <c r="E31" s="146">
        <v>4626</v>
      </c>
      <c r="F31" s="146">
        <v>3567</v>
      </c>
      <c r="G31" s="146">
        <v>3784</v>
      </c>
      <c r="H31" s="146">
        <v>2082</v>
      </c>
    </row>
    <row r="32" spans="1:8" ht="15" customHeight="1">
      <c r="A32" s="145" t="s">
        <v>952</v>
      </c>
      <c r="B32" s="147"/>
      <c r="C32" s="146">
        <v>5340</v>
      </c>
      <c r="D32" s="146">
        <v>6360</v>
      </c>
      <c r="E32" s="146">
        <v>6018</v>
      </c>
      <c r="F32" s="146">
        <v>5995</v>
      </c>
      <c r="G32" s="146">
        <v>6289</v>
      </c>
      <c r="H32" s="146">
        <v>6191</v>
      </c>
    </row>
    <row r="33" spans="1:8" ht="15" customHeight="1">
      <c r="A33" s="145" t="s">
        <v>953</v>
      </c>
      <c r="B33" s="147"/>
      <c r="C33" s="146">
        <v>9460</v>
      </c>
      <c r="D33" s="146">
        <v>7660</v>
      </c>
      <c r="E33" s="146">
        <v>9397</v>
      </c>
      <c r="F33" s="146">
        <v>9743</v>
      </c>
      <c r="G33" s="146">
        <v>8593</v>
      </c>
      <c r="H33" s="146">
        <v>9089</v>
      </c>
    </row>
    <row r="34" spans="1:8" ht="15" customHeight="1">
      <c r="A34" s="145" t="s">
        <v>954</v>
      </c>
      <c r="B34" s="147"/>
      <c r="C34" s="146">
        <v>2420</v>
      </c>
      <c r="D34" s="146">
        <v>2480</v>
      </c>
      <c r="E34" s="146">
        <v>2757</v>
      </c>
      <c r="F34" s="146">
        <v>2655</v>
      </c>
      <c r="G34" s="146">
        <v>2325</v>
      </c>
      <c r="H34" s="146">
        <v>2502</v>
      </c>
    </row>
    <row r="35" spans="1:8" ht="15" customHeight="1">
      <c r="A35" s="152" t="s">
        <v>955</v>
      </c>
      <c r="B35" s="147"/>
      <c r="C35" s="146">
        <v>1380</v>
      </c>
      <c r="D35" s="146">
        <v>1450</v>
      </c>
      <c r="E35" s="146">
        <v>1132</v>
      </c>
      <c r="F35" s="146">
        <v>1132</v>
      </c>
      <c r="G35" s="146">
        <v>1392</v>
      </c>
      <c r="H35" s="146">
        <v>1293</v>
      </c>
    </row>
    <row r="36" spans="1:8" ht="15" customHeight="1">
      <c r="A36" s="152" t="s">
        <v>1470</v>
      </c>
      <c r="B36" s="146">
        <v>7010</v>
      </c>
      <c r="C36" s="147"/>
      <c r="D36" s="147"/>
      <c r="E36" s="147"/>
      <c r="F36" s="147"/>
      <c r="G36" s="147">
        <v>0</v>
      </c>
      <c r="H36" s="148">
        <v>70</v>
      </c>
    </row>
    <row r="37" spans="1:8" ht="15" customHeight="1">
      <c r="A37" s="152" t="s">
        <v>956</v>
      </c>
      <c r="B37" s="146">
        <v>3930</v>
      </c>
      <c r="C37" s="146">
        <v>2950</v>
      </c>
      <c r="D37" s="147">
        <v>0</v>
      </c>
      <c r="E37" s="148">
        <v>1</v>
      </c>
      <c r="F37" s="148">
        <v>4</v>
      </c>
      <c r="G37" s="148">
        <v>8</v>
      </c>
      <c r="H37" s="148">
        <v>11</v>
      </c>
    </row>
    <row r="38" spans="1:8" ht="15" customHeight="1">
      <c r="A38" s="145" t="s">
        <v>957</v>
      </c>
      <c r="B38" s="147"/>
      <c r="C38" s="146">
        <v>2950</v>
      </c>
      <c r="D38" s="147">
        <v>0</v>
      </c>
      <c r="E38" s="148">
        <v>1</v>
      </c>
      <c r="F38" s="148">
        <v>4</v>
      </c>
      <c r="G38" s="148">
        <v>8</v>
      </c>
      <c r="H38" s="148">
        <v>11</v>
      </c>
    </row>
    <row r="39" spans="1:8" ht="15" customHeight="1">
      <c r="A39" s="228" t="s">
        <v>959</v>
      </c>
      <c r="B39" s="229">
        <v>105630</v>
      </c>
      <c r="C39" s="229">
        <v>92020</v>
      </c>
      <c r="D39" s="229">
        <v>73770</v>
      </c>
      <c r="E39" s="229">
        <v>62346</v>
      </c>
      <c r="F39" s="229">
        <v>51634</v>
      </c>
      <c r="G39" s="229">
        <v>48030</v>
      </c>
      <c r="H39" s="229">
        <v>48703</v>
      </c>
    </row>
    <row r="40" spans="1:8" ht="15" customHeight="1">
      <c r="A40" s="226" t="s">
        <v>960</v>
      </c>
      <c r="B40" s="227"/>
      <c r="C40" s="227"/>
      <c r="D40" s="227"/>
      <c r="E40" s="227"/>
      <c r="F40" s="227"/>
      <c r="G40" s="227"/>
      <c r="H40" s="227"/>
    </row>
    <row r="41" spans="1:8" ht="15" customHeight="1">
      <c r="A41" s="152" t="s">
        <v>961</v>
      </c>
      <c r="B41" s="146">
        <v>3690</v>
      </c>
      <c r="C41" s="146">
        <v>3480</v>
      </c>
      <c r="D41" s="146">
        <v>1390</v>
      </c>
      <c r="E41" s="146">
        <v>253</v>
      </c>
      <c r="F41" s="147">
        <v>0</v>
      </c>
      <c r="G41" s="148">
        <v>75</v>
      </c>
      <c r="H41" s="147"/>
    </row>
    <row r="42" spans="1:8" ht="15" customHeight="1">
      <c r="A42" s="145" t="s">
        <v>1471</v>
      </c>
      <c r="B42" s="146">
        <v>580</v>
      </c>
      <c r="C42" s="146">
        <v>750</v>
      </c>
      <c r="D42" s="146">
        <v>1390</v>
      </c>
      <c r="E42" s="146">
        <v>253</v>
      </c>
      <c r="F42" s="147">
        <v>0</v>
      </c>
      <c r="G42" s="148">
        <v>75</v>
      </c>
      <c r="H42" s="147"/>
    </row>
    <row r="43" spans="1:8" ht="15" customHeight="1">
      <c r="A43" s="145" t="s">
        <v>962</v>
      </c>
      <c r="B43" s="147"/>
      <c r="C43" s="146">
        <v>2730</v>
      </c>
      <c r="D43" s="147"/>
      <c r="E43" s="147"/>
      <c r="F43" s="147"/>
      <c r="G43" s="147"/>
      <c r="H43" s="147"/>
    </row>
    <row r="44" spans="1:8" ht="15" customHeight="1">
      <c r="A44" s="145" t="s">
        <v>963</v>
      </c>
      <c r="B44" s="146">
        <v>3110</v>
      </c>
      <c r="C44" s="147"/>
      <c r="D44" s="147"/>
      <c r="E44" s="147"/>
      <c r="F44" s="147"/>
      <c r="G44" s="147"/>
      <c r="H44" s="147"/>
    </row>
    <row r="45" spans="1:8" ht="15" customHeight="1">
      <c r="A45" s="152" t="s">
        <v>964</v>
      </c>
      <c r="B45" s="146">
        <v>140</v>
      </c>
      <c r="C45" s="146">
        <v>500</v>
      </c>
      <c r="D45" s="146">
        <v>460</v>
      </c>
      <c r="E45" s="146">
        <v>301</v>
      </c>
      <c r="F45" s="147"/>
      <c r="G45" s="147">
        <v>0</v>
      </c>
      <c r="H45" s="146">
        <v>219</v>
      </c>
    </row>
    <row r="46" spans="1:8" ht="15" customHeight="1">
      <c r="A46" s="152" t="s">
        <v>965</v>
      </c>
      <c r="B46" s="147">
        <v>15420</v>
      </c>
      <c r="C46" s="147">
        <v>15410</v>
      </c>
      <c r="D46" s="147">
        <v>17110</v>
      </c>
      <c r="E46" s="147">
        <v>13441</v>
      </c>
      <c r="F46" s="147">
        <v>13911</v>
      </c>
      <c r="G46" s="147">
        <v>12655</v>
      </c>
      <c r="H46" s="147">
        <v>13527</v>
      </c>
    </row>
    <row r="47" spans="1:8" ht="15" customHeight="1">
      <c r="A47" s="145" t="s">
        <v>1472</v>
      </c>
      <c r="B47" s="146">
        <v>3510</v>
      </c>
      <c r="C47" s="146">
        <v>3400</v>
      </c>
      <c r="D47" s="146">
        <v>3650</v>
      </c>
      <c r="E47" s="147"/>
      <c r="F47" s="147"/>
      <c r="G47" s="147"/>
      <c r="H47" s="147"/>
    </row>
    <row r="48" spans="1:8" ht="15" customHeight="1">
      <c r="A48" s="145" t="s">
        <v>966</v>
      </c>
      <c r="B48" s="147"/>
      <c r="C48" s="146">
        <v>900</v>
      </c>
      <c r="D48" s="146">
        <v>900</v>
      </c>
      <c r="E48" s="148">
        <v>56</v>
      </c>
      <c r="F48" s="147">
        <v>13469</v>
      </c>
      <c r="G48" s="147">
        <v>13532</v>
      </c>
      <c r="H48" s="147">
        <v>13213</v>
      </c>
    </row>
    <row r="49" spans="1:8" ht="15" customHeight="1">
      <c r="A49" s="145" t="s">
        <v>967</v>
      </c>
      <c r="B49" s="147">
        <v>11910</v>
      </c>
      <c r="C49" s="147">
        <v>12070</v>
      </c>
      <c r="D49" s="147">
        <v>13580</v>
      </c>
      <c r="E49" s="147">
        <v>14347</v>
      </c>
      <c r="F49" s="147">
        <v>13793</v>
      </c>
      <c r="G49" s="147">
        <v>12407</v>
      </c>
      <c r="H49" s="147">
        <v>13233</v>
      </c>
    </row>
    <row r="50" spans="1:8" ht="15" customHeight="1">
      <c r="A50" s="145" t="s">
        <v>1473</v>
      </c>
      <c r="B50" s="147"/>
      <c r="C50" s="146">
        <v>960</v>
      </c>
      <c r="D50" s="146">
        <v>1020</v>
      </c>
      <c r="E50" s="146">
        <v>962</v>
      </c>
      <c r="F50" s="147">
        <v>13351</v>
      </c>
      <c r="G50" s="147">
        <v>13284</v>
      </c>
      <c r="H50" s="147">
        <v>12919</v>
      </c>
    </row>
    <row r="51" spans="1:8" ht="15" customHeight="1">
      <c r="A51" s="152" t="s">
        <v>968</v>
      </c>
      <c r="B51" s="147">
        <v>12920</v>
      </c>
      <c r="C51" s="147">
        <v>13790</v>
      </c>
      <c r="D51" s="147">
        <v>11080</v>
      </c>
      <c r="E51" s="147">
        <v>12177</v>
      </c>
      <c r="F51" s="147">
        <v>15635</v>
      </c>
      <c r="G51" s="147">
        <v>15774</v>
      </c>
      <c r="H51" s="147">
        <v>16554</v>
      </c>
    </row>
    <row r="52" spans="1:8" ht="15" customHeight="1">
      <c r="A52" s="145" t="s">
        <v>1474</v>
      </c>
      <c r="B52" s="147"/>
      <c r="C52" s="147"/>
      <c r="D52" s="147"/>
      <c r="E52" s="147"/>
      <c r="F52" s="147"/>
      <c r="G52" s="147">
        <v>0</v>
      </c>
      <c r="H52" s="147">
        <v>0</v>
      </c>
    </row>
    <row r="53" spans="1:8" ht="15" customHeight="1">
      <c r="A53" s="145" t="s">
        <v>969</v>
      </c>
      <c r="B53" s="147">
        <v>12920</v>
      </c>
      <c r="C53" s="147">
        <v>13790</v>
      </c>
      <c r="D53" s="147">
        <v>11080</v>
      </c>
      <c r="E53" s="147">
        <v>12177</v>
      </c>
      <c r="F53" s="147">
        <v>15635</v>
      </c>
      <c r="G53" s="147">
        <v>15774</v>
      </c>
      <c r="H53" s="147">
        <v>16554</v>
      </c>
    </row>
    <row r="54" spans="1:8" ht="15" customHeight="1">
      <c r="A54" s="145" t="s">
        <v>970</v>
      </c>
      <c r="B54" s="147"/>
      <c r="C54" s="146">
        <v>3100</v>
      </c>
      <c r="D54" s="146">
        <v>3120</v>
      </c>
      <c r="E54" s="146">
        <v>4425</v>
      </c>
      <c r="F54" s="146">
        <v>5933</v>
      </c>
      <c r="G54" s="146">
        <v>6399</v>
      </c>
      <c r="H54" s="146">
        <v>6383</v>
      </c>
    </row>
    <row r="55" spans="1:8" ht="15" customHeight="1">
      <c r="A55" s="145" t="s">
        <v>971</v>
      </c>
      <c r="B55" s="147"/>
      <c r="C55" s="146">
        <v>820</v>
      </c>
      <c r="D55" s="146">
        <v>870</v>
      </c>
      <c r="E55" s="146">
        <v>1776</v>
      </c>
      <c r="F55" s="146">
        <v>2571</v>
      </c>
      <c r="G55" s="146">
        <v>2747</v>
      </c>
      <c r="H55" s="146">
        <v>2595</v>
      </c>
    </row>
    <row r="56" spans="1:8" ht="15" customHeight="1">
      <c r="A56" s="145" t="s">
        <v>972</v>
      </c>
      <c r="B56" s="147"/>
      <c r="C56" s="146">
        <v>2280</v>
      </c>
      <c r="D56" s="146">
        <v>2250</v>
      </c>
      <c r="E56" s="146">
        <v>2649</v>
      </c>
      <c r="F56" s="146">
        <v>3362</v>
      </c>
      <c r="G56" s="146">
        <v>3652</v>
      </c>
      <c r="H56" s="146">
        <v>3788</v>
      </c>
    </row>
    <row r="57" spans="1:8" ht="15" customHeight="1">
      <c r="A57" s="145" t="s">
        <v>974</v>
      </c>
      <c r="B57" s="147"/>
      <c r="C57" s="146">
        <v>5250</v>
      </c>
      <c r="D57" s="146">
        <v>5150</v>
      </c>
      <c r="E57" s="146">
        <v>5125</v>
      </c>
      <c r="F57" s="146">
        <v>5888</v>
      </c>
      <c r="G57" s="146">
        <v>6605</v>
      </c>
      <c r="H57" s="146">
        <v>6807</v>
      </c>
    </row>
    <row r="58" spans="1:8" ht="15" customHeight="1">
      <c r="A58" s="145" t="s">
        <v>975</v>
      </c>
      <c r="B58" s="147"/>
      <c r="C58" s="147">
        <v>0</v>
      </c>
      <c r="D58" s="147">
        <v>0</v>
      </c>
      <c r="E58" s="148">
        <v>4</v>
      </c>
      <c r="F58" s="148">
        <v>4</v>
      </c>
      <c r="G58" s="148">
        <v>4</v>
      </c>
      <c r="H58" s="148">
        <v>4</v>
      </c>
    </row>
    <row r="59" spans="1:8" ht="15" customHeight="1">
      <c r="A59" s="145" t="s">
        <v>976</v>
      </c>
      <c r="B59" s="146">
        <v>770</v>
      </c>
      <c r="C59" s="146">
        <v>720</v>
      </c>
      <c r="D59" s="146">
        <v>370</v>
      </c>
      <c r="E59" s="146">
        <v>668</v>
      </c>
      <c r="F59" s="146">
        <v>877</v>
      </c>
      <c r="G59" s="146">
        <v>883</v>
      </c>
      <c r="H59" s="146">
        <v>1041</v>
      </c>
    </row>
    <row r="60" spans="1:8" ht="15" customHeight="1">
      <c r="A60" s="145" t="s">
        <v>977</v>
      </c>
      <c r="B60" s="147"/>
      <c r="C60" s="147"/>
      <c r="D60" s="147"/>
      <c r="E60" s="147"/>
      <c r="F60" s="147"/>
      <c r="G60" s="147">
        <v>0</v>
      </c>
      <c r="H60" s="147">
        <v>0</v>
      </c>
    </row>
    <row r="61" spans="1:8" ht="15" customHeight="1">
      <c r="A61" s="145" t="s">
        <v>978</v>
      </c>
      <c r="B61" s="146">
        <v>3830</v>
      </c>
      <c r="C61" s="146">
        <v>4570</v>
      </c>
      <c r="D61" s="146">
        <v>2270</v>
      </c>
      <c r="E61" s="146">
        <v>1726</v>
      </c>
      <c r="F61" s="146">
        <v>2606</v>
      </c>
      <c r="G61" s="146">
        <v>1644</v>
      </c>
      <c r="H61" s="146">
        <v>1975</v>
      </c>
    </row>
    <row r="62" spans="1:8" ht="15" customHeight="1">
      <c r="A62" s="145" t="s">
        <v>979</v>
      </c>
      <c r="B62" s="146">
        <v>3830</v>
      </c>
      <c r="C62" s="146">
        <v>4570</v>
      </c>
      <c r="D62" s="146">
        <v>2270</v>
      </c>
      <c r="E62" s="146">
        <v>1726</v>
      </c>
      <c r="F62" s="146">
        <v>2606</v>
      </c>
      <c r="G62" s="146">
        <v>1644</v>
      </c>
      <c r="H62" s="146">
        <v>1975</v>
      </c>
    </row>
    <row r="63" spans="1:8" ht="15" customHeight="1">
      <c r="A63" s="145" t="s">
        <v>980</v>
      </c>
      <c r="B63" s="146">
        <v>8320</v>
      </c>
      <c r="C63" s="146">
        <v>150</v>
      </c>
      <c r="D63" s="146">
        <v>170</v>
      </c>
      <c r="E63" s="146">
        <v>233</v>
      </c>
      <c r="F63" s="146">
        <v>331</v>
      </c>
      <c r="G63" s="146">
        <v>243</v>
      </c>
      <c r="H63" s="146">
        <v>348</v>
      </c>
    </row>
    <row r="64" spans="1:8" ht="15" customHeight="1">
      <c r="A64" s="145" t="s">
        <v>981</v>
      </c>
      <c r="B64" s="147"/>
      <c r="C64" s="147">
        <v>24680</v>
      </c>
      <c r="D64" s="147">
        <v>21560</v>
      </c>
      <c r="E64" s="147">
        <v>22514</v>
      </c>
      <c r="F64" s="147">
        <v>25985</v>
      </c>
      <c r="G64" s="147">
        <v>24996</v>
      </c>
      <c r="H64" s="147">
        <v>24606</v>
      </c>
    </row>
    <row r="65" spans="1:8" ht="15" customHeight="1">
      <c r="A65" s="145" t="s">
        <v>1475</v>
      </c>
      <c r="B65" s="147"/>
      <c r="C65" s="147"/>
      <c r="D65" s="147"/>
      <c r="E65" s="147"/>
      <c r="F65" s="147"/>
      <c r="G65" s="147">
        <v>0</v>
      </c>
      <c r="H65" s="147">
        <v>0</v>
      </c>
    </row>
    <row r="66" spans="1:8" ht="15" customHeight="1">
      <c r="A66" s="145" t="s">
        <v>982</v>
      </c>
      <c r="B66" s="147"/>
      <c r="C66" s="147">
        <v>24680</v>
      </c>
      <c r="D66" s="147">
        <v>21560</v>
      </c>
      <c r="E66" s="147">
        <v>22514</v>
      </c>
      <c r="F66" s="147">
        <v>25985</v>
      </c>
      <c r="G66" s="147">
        <v>24996</v>
      </c>
      <c r="H66" s="147">
        <v>24606</v>
      </c>
    </row>
    <row r="67" spans="1:8" ht="15" customHeight="1">
      <c r="A67" s="145" t="s">
        <v>983</v>
      </c>
      <c r="B67" s="147"/>
      <c r="C67" s="146">
        <v>4890</v>
      </c>
      <c r="D67" s="146">
        <v>5100</v>
      </c>
      <c r="E67" s="146">
        <v>6965</v>
      </c>
      <c r="F67" s="146">
        <v>7716</v>
      </c>
      <c r="G67" s="146">
        <v>7624</v>
      </c>
      <c r="H67" s="146">
        <v>7423</v>
      </c>
    </row>
    <row r="68" spans="1:8" ht="15" customHeight="1">
      <c r="A68" s="145" t="s">
        <v>984</v>
      </c>
      <c r="B68" s="147"/>
      <c r="C68" s="146">
        <v>1190</v>
      </c>
      <c r="D68" s="146">
        <v>1410</v>
      </c>
      <c r="E68" s="146">
        <v>2513</v>
      </c>
      <c r="F68" s="146">
        <v>2730</v>
      </c>
      <c r="G68" s="146">
        <v>2747</v>
      </c>
      <c r="H68" s="146">
        <v>2595</v>
      </c>
    </row>
    <row r="69" spans="1:8" ht="15" customHeight="1">
      <c r="A69" s="145" t="s">
        <v>985</v>
      </c>
      <c r="B69" s="147"/>
      <c r="C69" s="146">
        <v>3700</v>
      </c>
      <c r="D69" s="146">
        <v>3690</v>
      </c>
      <c r="E69" s="146">
        <v>4452</v>
      </c>
      <c r="F69" s="146">
        <v>4986</v>
      </c>
      <c r="G69" s="146">
        <v>4877</v>
      </c>
      <c r="H69" s="146">
        <v>4828</v>
      </c>
    </row>
    <row r="70" spans="1:8" ht="15" customHeight="1">
      <c r="A70" s="145" t="s">
        <v>987</v>
      </c>
      <c r="B70" s="147"/>
      <c r="C70" s="147">
        <v>13590</v>
      </c>
      <c r="D70" s="147">
        <v>12830</v>
      </c>
      <c r="E70" s="147">
        <v>11977</v>
      </c>
      <c r="F70" s="147">
        <v>13625</v>
      </c>
      <c r="G70" s="147">
        <v>13781</v>
      </c>
      <c r="H70" s="147">
        <v>13087</v>
      </c>
    </row>
    <row r="71" spans="1:8" ht="15" customHeight="1">
      <c r="A71" s="145" t="s">
        <v>988</v>
      </c>
      <c r="B71" s="147"/>
      <c r="C71" s="148">
        <v>10</v>
      </c>
      <c r="D71" s="148">
        <v>10</v>
      </c>
      <c r="E71" s="148">
        <v>14</v>
      </c>
      <c r="F71" s="148">
        <v>18</v>
      </c>
      <c r="G71" s="148">
        <v>19</v>
      </c>
      <c r="H71" s="148">
        <v>19</v>
      </c>
    </row>
    <row r="72" spans="1:8" ht="15" customHeight="1">
      <c r="A72" s="145" t="s">
        <v>989</v>
      </c>
      <c r="B72" s="147"/>
      <c r="C72" s="146">
        <v>720</v>
      </c>
      <c r="D72" s="146">
        <v>370</v>
      </c>
      <c r="E72" s="146">
        <v>668</v>
      </c>
      <c r="F72" s="146">
        <v>877</v>
      </c>
      <c r="G72" s="146">
        <v>883</v>
      </c>
      <c r="H72" s="146">
        <v>1041</v>
      </c>
    </row>
    <row r="73" spans="1:8" ht="15" customHeight="1">
      <c r="A73" s="145" t="s">
        <v>990</v>
      </c>
      <c r="B73" s="147"/>
      <c r="C73" s="147"/>
      <c r="D73" s="147"/>
      <c r="E73" s="147"/>
      <c r="F73" s="147"/>
      <c r="G73" s="147">
        <v>0</v>
      </c>
      <c r="H73" s="147">
        <v>0</v>
      </c>
    </row>
    <row r="74" spans="1:8" ht="15" customHeight="1">
      <c r="A74" s="145" t="s">
        <v>991</v>
      </c>
      <c r="B74" s="147"/>
      <c r="C74" s="146">
        <v>4570</v>
      </c>
      <c r="D74" s="146">
        <v>2270</v>
      </c>
      <c r="E74" s="146">
        <v>1726</v>
      </c>
      <c r="F74" s="146">
        <v>2606</v>
      </c>
      <c r="G74" s="146">
        <v>1644</v>
      </c>
      <c r="H74" s="146">
        <v>1975</v>
      </c>
    </row>
    <row r="75" spans="1:8" ht="15" customHeight="1">
      <c r="A75" s="145" t="s">
        <v>992</v>
      </c>
      <c r="B75" s="147"/>
      <c r="C75" s="146">
        <v>4570</v>
      </c>
      <c r="D75" s="146">
        <v>2270</v>
      </c>
      <c r="E75" s="146">
        <v>1726</v>
      </c>
      <c r="F75" s="146">
        <v>2606</v>
      </c>
      <c r="G75" s="146">
        <v>1644</v>
      </c>
      <c r="H75" s="146">
        <v>1975</v>
      </c>
    </row>
    <row r="76" spans="1:8" ht="15" customHeight="1">
      <c r="A76" s="145" t="s">
        <v>993</v>
      </c>
      <c r="B76" s="147"/>
      <c r="C76" s="146">
        <v>910</v>
      </c>
      <c r="D76" s="146">
        <v>990</v>
      </c>
      <c r="E76" s="146">
        <v>1178</v>
      </c>
      <c r="F76" s="146">
        <v>1161</v>
      </c>
      <c r="G76" s="146">
        <v>1064</v>
      </c>
      <c r="H76" s="146">
        <v>1080</v>
      </c>
    </row>
    <row r="77" spans="1:8" ht="15" customHeight="1">
      <c r="A77" s="145" t="s">
        <v>994</v>
      </c>
      <c r="B77" s="147"/>
      <c r="C77" s="147">
        <v>10890</v>
      </c>
      <c r="D77" s="147">
        <v>10480</v>
      </c>
      <c r="E77" s="147">
        <v>10337</v>
      </c>
      <c r="F77" s="147">
        <v>10350</v>
      </c>
      <c r="G77" s="146">
        <v>9222</v>
      </c>
      <c r="H77" s="146">
        <v>8052</v>
      </c>
    </row>
    <row r="78" spans="1:8" ht="15" customHeight="1">
      <c r="A78" s="145" t="s">
        <v>1476</v>
      </c>
      <c r="B78" s="147"/>
      <c r="C78" s="147"/>
      <c r="D78" s="147"/>
      <c r="E78" s="147"/>
      <c r="F78" s="147"/>
      <c r="G78" s="147">
        <v>0</v>
      </c>
      <c r="H78" s="147">
        <v>0</v>
      </c>
    </row>
    <row r="79" spans="1:8" ht="15" customHeight="1">
      <c r="A79" s="145" t="s">
        <v>995</v>
      </c>
      <c r="B79" s="147"/>
      <c r="C79" s="147">
        <v>10890</v>
      </c>
      <c r="D79" s="147">
        <v>10480</v>
      </c>
      <c r="E79" s="147">
        <v>10337</v>
      </c>
      <c r="F79" s="147">
        <v>10350</v>
      </c>
      <c r="G79" s="146">
        <v>9222</v>
      </c>
      <c r="H79" s="146">
        <v>8052</v>
      </c>
    </row>
    <row r="80" spans="1:8" ht="15" customHeight="1">
      <c r="A80" s="145" t="s">
        <v>996</v>
      </c>
      <c r="B80" s="147"/>
      <c r="C80" s="146">
        <v>1790</v>
      </c>
      <c r="D80" s="146">
        <v>1980</v>
      </c>
      <c r="E80" s="146">
        <v>2540</v>
      </c>
      <c r="F80" s="146">
        <v>1783</v>
      </c>
      <c r="G80" s="146">
        <v>1225</v>
      </c>
      <c r="H80" s="146">
        <v>1040</v>
      </c>
    </row>
    <row r="81" spans="1:8" ht="15" customHeight="1">
      <c r="A81" s="145" t="s">
        <v>997</v>
      </c>
      <c r="B81" s="147"/>
      <c r="C81" s="146">
        <v>370</v>
      </c>
      <c r="D81" s="146">
        <v>540</v>
      </c>
      <c r="E81" s="146">
        <v>737</v>
      </c>
      <c r="F81" s="146">
        <v>159</v>
      </c>
      <c r="G81" s="147">
        <v>0</v>
      </c>
      <c r="H81" s="147">
        <v>0</v>
      </c>
    </row>
    <row r="82" spans="1:8" ht="15" customHeight="1">
      <c r="A82" s="145" t="s">
        <v>998</v>
      </c>
      <c r="B82" s="147"/>
      <c r="C82" s="146">
        <v>1420</v>
      </c>
      <c r="D82" s="146">
        <v>1440</v>
      </c>
      <c r="E82" s="146">
        <v>1803</v>
      </c>
      <c r="F82" s="146">
        <v>1624</v>
      </c>
      <c r="G82" s="146">
        <v>1225</v>
      </c>
      <c r="H82" s="146">
        <v>1040</v>
      </c>
    </row>
    <row r="83" spans="1:8" ht="15" customHeight="1">
      <c r="A83" s="145" t="s">
        <v>1000</v>
      </c>
      <c r="B83" s="147"/>
      <c r="C83" s="146">
        <v>8340</v>
      </c>
      <c r="D83" s="146">
        <v>7680</v>
      </c>
      <c r="E83" s="146">
        <v>6852</v>
      </c>
      <c r="F83" s="146">
        <v>7737</v>
      </c>
      <c r="G83" s="146">
        <v>7176</v>
      </c>
      <c r="H83" s="146">
        <v>6280</v>
      </c>
    </row>
    <row r="84" spans="1:8" ht="15" customHeight="1">
      <c r="A84" s="145" t="s">
        <v>1001</v>
      </c>
      <c r="B84" s="147"/>
      <c r="C84" s="148">
        <v>10</v>
      </c>
      <c r="D84" s="148">
        <v>10</v>
      </c>
      <c r="E84" s="148">
        <v>10</v>
      </c>
      <c r="F84" s="148">
        <v>14</v>
      </c>
      <c r="G84" s="148">
        <v>15</v>
      </c>
      <c r="H84" s="148">
        <v>15</v>
      </c>
    </row>
    <row r="85" spans="1:8" ht="15" customHeight="1">
      <c r="A85" s="145" t="s">
        <v>1002</v>
      </c>
      <c r="B85" s="147"/>
      <c r="C85" s="147"/>
      <c r="D85" s="147"/>
      <c r="E85" s="147"/>
      <c r="F85" s="147"/>
      <c r="G85" s="147">
        <v>0</v>
      </c>
      <c r="H85" s="147">
        <v>0</v>
      </c>
    </row>
    <row r="86" spans="1:8" ht="15" customHeight="1">
      <c r="A86" s="145" t="s">
        <v>1005</v>
      </c>
      <c r="B86" s="147"/>
      <c r="C86" s="146">
        <v>760</v>
      </c>
      <c r="D86" s="146">
        <v>820</v>
      </c>
      <c r="E86" s="146">
        <v>945</v>
      </c>
      <c r="F86" s="146">
        <v>830</v>
      </c>
      <c r="G86" s="146">
        <v>821</v>
      </c>
      <c r="H86" s="146">
        <v>732</v>
      </c>
    </row>
    <row r="87" spans="1:8" ht="15" customHeight="1">
      <c r="A87" s="152" t="s">
        <v>1006</v>
      </c>
      <c r="B87" s="146">
        <v>5580</v>
      </c>
      <c r="C87" s="146">
        <v>4330</v>
      </c>
      <c r="D87" s="146">
        <v>5810</v>
      </c>
      <c r="E87" s="146">
        <v>5701</v>
      </c>
      <c r="F87" s="146">
        <v>4549</v>
      </c>
      <c r="G87" s="146">
        <v>5512</v>
      </c>
      <c r="H87" s="146">
        <v>6182</v>
      </c>
    </row>
    <row r="88" spans="1:8" ht="15" customHeight="1">
      <c r="A88" s="145" t="s">
        <v>1477</v>
      </c>
      <c r="B88" s="147"/>
      <c r="C88" s="146">
        <v>460</v>
      </c>
      <c r="D88" s="146">
        <v>460</v>
      </c>
      <c r="E88" s="146">
        <v>800</v>
      </c>
      <c r="F88" s="146">
        <v>787</v>
      </c>
      <c r="G88" s="146">
        <v>781</v>
      </c>
      <c r="H88" s="146">
        <v>770</v>
      </c>
    </row>
    <row r="89" spans="1:8" ht="15" customHeight="1">
      <c r="A89" s="145" t="s">
        <v>1478</v>
      </c>
      <c r="B89" s="146">
        <v>2840</v>
      </c>
      <c r="C89" s="146">
        <v>1550</v>
      </c>
      <c r="D89" s="146">
        <v>1770</v>
      </c>
      <c r="E89" s="146">
        <v>1573</v>
      </c>
      <c r="F89" s="146">
        <v>1478</v>
      </c>
      <c r="G89" s="146">
        <v>1711</v>
      </c>
      <c r="H89" s="146">
        <v>1590</v>
      </c>
    </row>
    <row r="90" spans="1:8" ht="15" customHeight="1">
      <c r="A90" s="145" t="s">
        <v>1007</v>
      </c>
      <c r="B90" s="147"/>
      <c r="C90" s="147">
        <v>0</v>
      </c>
      <c r="D90" s="147">
        <v>0</v>
      </c>
      <c r="E90" s="146">
        <v>777</v>
      </c>
      <c r="F90" s="148">
        <v>17</v>
      </c>
      <c r="G90" s="146">
        <v>739</v>
      </c>
      <c r="H90" s="146">
        <v>1442</v>
      </c>
    </row>
    <row r="91" spans="1:8" ht="15" customHeight="1">
      <c r="A91" s="145" t="s">
        <v>1008</v>
      </c>
      <c r="B91" s="146">
        <v>2740</v>
      </c>
      <c r="C91" s="146">
        <v>2320</v>
      </c>
      <c r="D91" s="146">
        <v>3580</v>
      </c>
      <c r="E91" s="146">
        <v>2551</v>
      </c>
      <c r="F91" s="146">
        <v>2267</v>
      </c>
      <c r="G91" s="146">
        <v>2281</v>
      </c>
      <c r="H91" s="146">
        <v>2380</v>
      </c>
    </row>
    <row r="92" spans="1:8" ht="15" customHeight="1">
      <c r="A92" s="152" t="s">
        <v>1009</v>
      </c>
      <c r="B92" s="146">
        <v>1310</v>
      </c>
      <c r="C92" s="146">
        <v>3300</v>
      </c>
      <c r="D92" s="146">
        <v>3500</v>
      </c>
      <c r="E92" s="146">
        <v>3740</v>
      </c>
      <c r="F92" s="146">
        <v>3870</v>
      </c>
      <c r="G92" s="146">
        <v>4049</v>
      </c>
      <c r="H92" s="146">
        <v>4216</v>
      </c>
    </row>
    <row r="93" spans="1:8" ht="15" customHeight="1">
      <c r="A93" s="145" t="s">
        <v>1479</v>
      </c>
      <c r="B93" s="146">
        <v>550</v>
      </c>
      <c r="C93" s="148">
        <v>10</v>
      </c>
      <c r="D93" s="148">
        <v>10</v>
      </c>
      <c r="E93" s="148">
        <v>13</v>
      </c>
      <c r="F93" s="146">
        <v>210</v>
      </c>
      <c r="G93" s="146">
        <v>210</v>
      </c>
      <c r="H93" s="146">
        <v>210</v>
      </c>
    </row>
    <row r="94" spans="1:8" ht="15" customHeight="1">
      <c r="A94" s="145" t="s">
        <v>1010</v>
      </c>
      <c r="B94" s="146">
        <v>760</v>
      </c>
      <c r="C94" s="146">
        <v>3290</v>
      </c>
      <c r="D94" s="146">
        <v>3490</v>
      </c>
      <c r="E94" s="146">
        <v>3727</v>
      </c>
      <c r="F94" s="146">
        <v>3660</v>
      </c>
      <c r="G94" s="146">
        <v>3839</v>
      </c>
      <c r="H94" s="146">
        <v>4006</v>
      </c>
    </row>
    <row r="95" spans="1:8" ht="15" customHeight="1">
      <c r="A95" s="145" t="s">
        <v>1011</v>
      </c>
      <c r="B95" s="147"/>
      <c r="C95" s="146">
        <v>240</v>
      </c>
      <c r="D95" s="146">
        <v>350</v>
      </c>
      <c r="E95" s="146">
        <v>314</v>
      </c>
      <c r="F95" s="146">
        <v>233</v>
      </c>
      <c r="G95" s="146">
        <v>300</v>
      </c>
      <c r="H95" s="146">
        <v>284</v>
      </c>
    </row>
    <row r="96" spans="1:8" ht="15" customHeight="1">
      <c r="A96" s="145" t="s">
        <v>1012</v>
      </c>
      <c r="B96" s="147"/>
      <c r="C96" s="147">
        <v>0</v>
      </c>
      <c r="D96" s="147">
        <v>0</v>
      </c>
      <c r="E96" s="147">
        <v>0</v>
      </c>
      <c r="F96" s="147">
        <v>0</v>
      </c>
      <c r="G96" s="147">
        <v>0</v>
      </c>
      <c r="H96" s="147">
        <v>0</v>
      </c>
    </row>
    <row r="97" spans="1:8" ht="15" customHeight="1">
      <c r="A97" s="145" t="s">
        <v>1480</v>
      </c>
      <c r="B97" s="147"/>
      <c r="C97" s="146">
        <v>3050</v>
      </c>
      <c r="D97" s="146">
        <v>3140</v>
      </c>
      <c r="E97" s="146">
        <v>3253</v>
      </c>
      <c r="F97" s="146">
        <v>3347</v>
      </c>
      <c r="G97" s="146">
        <v>3456</v>
      </c>
      <c r="H97" s="146">
        <v>3552</v>
      </c>
    </row>
    <row r="98" spans="1:8" ht="15" customHeight="1">
      <c r="A98" s="145" t="s">
        <v>1013</v>
      </c>
      <c r="B98" s="147"/>
      <c r="C98" s="147"/>
      <c r="D98" s="147">
        <v>0</v>
      </c>
      <c r="E98" s="146">
        <v>160</v>
      </c>
      <c r="F98" s="148">
        <v>80</v>
      </c>
      <c r="G98" s="148">
        <v>83</v>
      </c>
      <c r="H98" s="146">
        <v>170</v>
      </c>
    </row>
    <row r="99" spans="1:8" ht="15" customHeight="1">
      <c r="A99" s="145" t="s">
        <v>1014</v>
      </c>
      <c r="B99" s="147"/>
      <c r="C99" s="146">
        <v>6200</v>
      </c>
      <c r="D99" s="146">
        <v>6180</v>
      </c>
      <c r="E99" s="146">
        <v>6154</v>
      </c>
      <c r="F99" s="146">
        <v>6113</v>
      </c>
      <c r="G99" s="146">
        <v>6086</v>
      </c>
      <c r="H99" s="146">
        <v>6088</v>
      </c>
    </row>
    <row r="100" spans="1:8" ht="15" customHeight="1">
      <c r="A100" s="145" t="s">
        <v>1481</v>
      </c>
      <c r="B100" s="147"/>
      <c r="C100" s="146">
        <v>1190</v>
      </c>
      <c r="D100" s="146">
        <v>1190</v>
      </c>
      <c r="E100" s="146">
        <v>1188</v>
      </c>
      <c r="F100" s="146">
        <v>1385</v>
      </c>
      <c r="G100" s="146">
        <v>1385</v>
      </c>
      <c r="H100" s="146">
        <v>1385</v>
      </c>
    </row>
    <row r="101" spans="1:8" ht="15" customHeight="1">
      <c r="A101" s="145" t="s">
        <v>1015</v>
      </c>
      <c r="B101" s="147"/>
      <c r="C101" s="146">
        <v>5010</v>
      </c>
      <c r="D101" s="146">
        <v>4990</v>
      </c>
      <c r="E101" s="146">
        <v>4966</v>
      </c>
      <c r="F101" s="146">
        <v>4728</v>
      </c>
      <c r="G101" s="146">
        <v>4701</v>
      </c>
      <c r="H101" s="146">
        <v>4703</v>
      </c>
    </row>
    <row r="102" spans="1:8" ht="15" customHeight="1">
      <c r="A102" s="145" t="s">
        <v>1016</v>
      </c>
      <c r="B102" s="147"/>
      <c r="C102" s="146">
        <v>890</v>
      </c>
      <c r="D102" s="146">
        <v>870</v>
      </c>
      <c r="E102" s="146">
        <v>689</v>
      </c>
      <c r="F102" s="146">
        <v>499</v>
      </c>
      <c r="G102" s="146">
        <v>469</v>
      </c>
      <c r="H102" s="146">
        <v>384</v>
      </c>
    </row>
    <row r="103" spans="1:8" ht="15" customHeight="1">
      <c r="A103" s="145" t="s">
        <v>1017</v>
      </c>
      <c r="B103" s="147"/>
      <c r="C103" s="146">
        <v>110</v>
      </c>
      <c r="D103" s="146">
        <v>110</v>
      </c>
      <c r="E103" s="146">
        <v>114</v>
      </c>
      <c r="F103" s="146">
        <v>114</v>
      </c>
      <c r="G103" s="146">
        <v>114</v>
      </c>
      <c r="H103" s="146">
        <v>114</v>
      </c>
    </row>
    <row r="104" spans="1:8" ht="15" customHeight="1">
      <c r="A104" s="145" t="s">
        <v>1482</v>
      </c>
      <c r="B104" s="147"/>
      <c r="C104" s="146">
        <v>4010</v>
      </c>
      <c r="D104" s="146">
        <v>4010</v>
      </c>
      <c r="E104" s="146">
        <v>4003</v>
      </c>
      <c r="F104" s="146">
        <v>4035</v>
      </c>
      <c r="G104" s="146">
        <v>4035</v>
      </c>
      <c r="H104" s="146">
        <v>4035</v>
      </c>
    </row>
    <row r="105" spans="1:8" ht="15" customHeight="1">
      <c r="A105" s="145" t="s">
        <v>1018</v>
      </c>
      <c r="B105" s="147"/>
      <c r="C105" s="147"/>
      <c r="D105" s="147">
        <v>0</v>
      </c>
      <c r="E105" s="146">
        <v>160</v>
      </c>
      <c r="F105" s="148">
        <v>80</v>
      </c>
      <c r="G105" s="148">
        <v>83</v>
      </c>
      <c r="H105" s="146">
        <v>170</v>
      </c>
    </row>
    <row r="106" spans="1:8" ht="15" customHeight="1">
      <c r="A106" s="145" t="s">
        <v>1019</v>
      </c>
      <c r="B106" s="147"/>
      <c r="C106" s="146">
        <v>2900</v>
      </c>
      <c r="D106" s="146">
        <v>2680</v>
      </c>
      <c r="E106" s="146">
        <v>2414</v>
      </c>
      <c r="F106" s="146">
        <v>2243</v>
      </c>
      <c r="G106" s="146">
        <v>2037</v>
      </c>
      <c r="H106" s="146">
        <v>1872</v>
      </c>
    </row>
    <row r="107" spans="1:8" ht="15" customHeight="1">
      <c r="A107" s="145" t="s">
        <v>1483</v>
      </c>
      <c r="B107" s="147"/>
      <c r="C107" s="146">
        <v>1180</v>
      </c>
      <c r="D107" s="146">
        <v>1180</v>
      </c>
      <c r="E107" s="146">
        <v>1175</v>
      </c>
      <c r="F107" s="146">
        <v>1175</v>
      </c>
      <c r="G107" s="146">
        <v>1175</v>
      </c>
      <c r="H107" s="146">
        <v>1175</v>
      </c>
    </row>
    <row r="108" spans="1:8" ht="15" customHeight="1">
      <c r="A108" s="145" t="s">
        <v>1020</v>
      </c>
      <c r="B108" s="147"/>
      <c r="C108" s="146">
        <v>1720</v>
      </c>
      <c r="D108" s="146">
        <v>1500</v>
      </c>
      <c r="E108" s="146">
        <v>1239</v>
      </c>
      <c r="F108" s="146">
        <v>1068</v>
      </c>
      <c r="G108" s="146">
        <v>862</v>
      </c>
      <c r="H108" s="146">
        <v>697</v>
      </c>
    </row>
    <row r="109" spans="1:8" ht="15" customHeight="1">
      <c r="A109" s="145" t="s">
        <v>1021</v>
      </c>
      <c r="B109" s="147"/>
      <c r="C109" s="146">
        <v>650</v>
      </c>
      <c r="D109" s="146">
        <v>520</v>
      </c>
      <c r="E109" s="146">
        <v>375</v>
      </c>
      <c r="F109" s="146">
        <v>266</v>
      </c>
      <c r="G109" s="146">
        <v>169</v>
      </c>
      <c r="H109" s="146">
        <v>100</v>
      </c>
    </row>
    <row r="110" spans="1:8" ht="15" customHeight="1">
      <c r="A110" s="145" t="s">
        <v>1022</v>
      </c>
      <c r="B110" s="147"/>
      <c r="C110" s="146">
        <v>110</v>
      </c>
      <c r="D110" s="146">
        <v>110</v>
      </c>
      <c r="E110" s="146">
        <v>114</v>
      </c>
      <c r="F110" s="146">
        <v>114</v>
      </c>
      <c r="G110" s="146">
        <v>114</v>
      </c>
      <c r="H110" s="146">
        <v>114</v>
      </c>
    </row>
    <row r="111" spans="1:8" ht="15" customHeight="1">
      <c r="A111" s="145" t="s">
        <v>1484</v>
      </c>
      <c r="B111" s="147"/>
      <c r="C111" s="146">
        <v>960</v>
      </c>
      <c r="D111" s="146">
        <v>870</v>
      </c>
      <c r="E111" s="146">
        <v>750</v>
      </c>
      <c r="F111" s="146">
        <v>688</v>
      </c>
      <c r="G111" s="146">
        <v>579</v>
      </c>
      <c r="H111" s="146">
        <v>483</v>
      </c>
    </row>
    <row r="112" spans="1:8" ht="15" customHeight="1">
      <c r="A112" s="228" t="s">
        <v>671</v>
      </c>
      <c r="B112" s="229">
        <v>39060</v>
      </c>
      <c r="C112" s="229">
        <v>40810</v>
      </c>
      <c r="D112" s="229">
        <v>39350</v>
      </c>
      <c r="E112" s="229">
        <v>35613</v>
      </c>
      <c r="F112" s="229">
        <v>37965</v>
      </c>
      <c r="G112" s="229">
        <v>38065</v>
      </c>
      <c r="H112" s="229">
        <v>40698</v>
      </c>
    </row>
    <row r="113" spans="1:8" ht="15" customHeight="1">
      <c r="A113" s="226" t="s">
        <v>651</v>
      </c>
      <c r="B113" s="227"/>
      <c r="C113" s="227"/>
      <c r="D113" s="227"/>
      <c r="E113" s="227"/>
      <c r="F113" s="227"/>
      <c r="G113" s="227"/>
      <c r="H113" s="227"/>
    </row>
    <row r="114" spans="1:8" ht="15" customHeight="1">
      <c r="A114" s="228" t="s">
        <v>651</v>
      </c>
      <c r="B114" s="229">
        <v>144690</v>
      </c>
      <c r="C114" s="229">
        <v>132480</v>
      </c>
      <c r="D114" s="229">
        <v>112490</v>
      </c>
      <c r="E114" s="229">
        <v>97615</v>
      </c>
      <c r="F114" s="229">
        <v>89113</v>
      </c>
      <c r="G114" s="229">
        <v>85370</v>
      </c>
      <c r="H114" s="229">
        <v>88513</v>
      </c>
    </row>
    <row r="115" spans="1:8" ht="15" customHeight="1">
      <c r="A115" s="226" t="s">
        <v>1023</v>
      </c>
      <c r="B115" s="227"/>
      <c r="C115" s="227"/>
      <c r="D115" s="227"/>
      <c r="E115" s="227"/>
      <c r="F115" s="227"/>
      <c r="G115" s="227"/>
      <c r="H115" s="227"/>
    </row>
    <row r="116" spans="1:8" ht="15" customHeight="1">
      <c r="A116" s="152" t="s">
        <v>1024</v>
      </c>
      <c r="B116" s="147">
        <v>23830</v>
      </c>
      <c r="C116" s="147">
        <v>28910</v>
      </c>
      <c r="D116" s="147">
        <v>24090</v>
      </c>
      <c r="E116" s="147">
        <v>22646</v>
      </c>
      <c r="F116" s="147">
        <v>21839</v>
      </c>
      <c r="G116" s="147">
        <v>20046</v>
      </c>
      <c r="H116" s="147">
        <v>13972</v>
      </c>
    </row>
    <row r="117" spans="1:8" ht="15" customHeight="1">
      <c r="A117" s="145" t="s">
        <v>1025</v>
      </c>
      <c r="B117" s="147">
        <v>23830</v>
      </c>
      <c r="C117" s="147">
        <v>22390</v>
      </c>
      <c r="D117" s="147">
        <v>19540</v>
      </c>
      <c r="E117" s="147">
        <v>17825</v>
      </c>
      <c r="F117" s="147">
        <v>15821</v>
      </c>
      <c r="G117" s="147">
        <v>14172</v>
      </c>
      <c r="H117" s="147">
        <v>11994</v>
      </c>
    </row>
    <row r="118" spans="1:8" ht="15" customHeight="1">
      <c r="A118" s="145" t="s">
        <v>1026</v>
      </c>
      <c r="B118" s="147"/>
      <c r="C118" s="146">
        <v>6520</v>
      </c>
      <c r="D118" s="146">
        <v>4550</v>
      </c>
      <c r="E118" s="146">
        <v>4821</v>
      </c>
      <c r="F118" s="146">
        <v>6018</v>
      </c>
      <c r="G118" s="146">
        <v>5874</v>
      </c>
      <c r="H118" s="146">
        <v>1978</v>
      </c>
    </row>
    <row r="119" spans="1:8" ht="15" customHeight="1">
      <c r="A119" s="152" t="s">
        <v>1027</v>
      </c>
      <c r="B119" s="146">
        <v>1050</v>
      </c>
      <c r="C119" s="146">
        <v>1460</v>
      </c>
      <c r="D119" s="146">
        <v>1280</v>
      </c>
      <c r="E119" s="146">
        <v>1030</v>
      </c>
      <c r="F119" s="146">
        <v>4704</v>
      </c>
      <c r="G119" s="146">
        <v>9421</v>
      </c>
      <c r="H119" s="147">
        <v>24352</v>
      </c>
    </row>
    <row r="120" spans="1:8" ht="15" customHeight="1">
      <c r="A120" s="145" t="s">
        <v>1028</v>
      </c>
      <c r="B120" s="148">
        <v>60</v>
      </c>
      <c r="C120" s="147">
        <v>0</v>
      </c>
      <c r="D120" s="146">
        <v>250</v>
      </c>
      <c r="E120" s="147"/>
      <c r="F120" s="146">
        <v>3392</v>
      </c>
      <c r="G120" s="146">
        <v>8745</v>
      </c>
      <c r="H120" s="147">
        <v>16060</v>
      </c>
    </row>
    <row r="121" spans="1:8" ht="15" customHeight="1">
      <c r="A121" s="145" t="s">
        <v>1029</v>
      </c>
      <c r="B121" s="146">
        <v>990</v>
      </c>
      <c r="C121" s="146">
        <v>1460</v>
      </c>
      <c r="D121" s="146">
        <v>1030</v>
      </c>
      <c r="E121" s="146">
        <v>1030</v>
      </c>
      <c r="F121" s="146">
        <v>1312</v>
      </c>
      <c r="G121" s="146">
        <v>676</v>
      </c>
      <c r="H121" s="146">
        <v>8292</v>
      </c>
    </row>
    <row r="122" spans="1:8" ht="15" customHeight="1">
      <c r="A122" s="145" t="s">
        <v>1030</v>
      </c>
      <c r="B122" s="147"/>
      <c r="C122" s="147">
        <v>0</v>
      </c>
      <c r="D122" s="147">
        <v>0</v>
      </c>
      <c r="E122" s="148">
        <v>8</v>
      </c>
      <c r="F122" s="148">
        <v>16</v>
      </c>
      <c r="G122" s="148">
        <v>23</v>
      </c>
      <c r="H122" s="146">
        <v>7530</v>
      </c>
    </row>
    <row r="123" spans="1:8" ht="15" customHeight="1">
      <c r="A123" s="145" t="s">
        <v>1031</v>
      </c>
      <c r="B123" s="146">
        <v>990</v>
      </c>
      <c r="C123" s="146">
        <v>1460</v>
      </c>
      <c r="D123" s="146">
        <v>1030</v>
      </c>
      <c r="E123" s="146">
        <v>1022</v>
      </c>
      <c r="F123" s="146">
        <v>1296</v>
      </c>
      <c r="G123" s="146">
        <v>653</v>
      </c>
      <c r="H123" s="146">
        <v>762</v>
      </c>
    </row>
    <row r="124" spans="1:8" ht="15" customHeight="1">
      <c r="A124" s="152" t="s">
        <v>1485</v>
      </c>
      <c r="B124" s="146">
        <v>3270</v>
      </c>
      <c r="C124" s="147"/>
      <c r="D124" s="147"/>
      <c r="E124" s="147"/>
      <c r="F124" s="147"/>
      <c r="G124" s="147"/>
      <c r="H124" s="147"/>
    </row>
    <row r="125" spans="1:8" ht="15" customHeight="1">
      <c r="A125" s="152" t="s">
        <v>1032</v>
      </c>
      <c r="B125" s="146">
        <v>5710</v>
      </c>
      <c r="C125" s="146">
        <v>3800</v>
      </c>
      <c r="D125" s="146">
        <v>3320</v>
      </c>
      <c r="E125" s="146">
        <v>2829</v>
      </c>
      <c r="F125" s="146">
        <v>2765</v>
      </c>
      <c r="G125" s="146">
        <v>3225</v>
      </c>
      <c r="H125" s="146">
        <v>2976</v>
      </c>
    </row>
    <row r="126" spans="1:8" ht="15" customHeight="1">
      <c r="A126" s="152" t="s">
        <v>1033</v>
      </c>
      <c r="B126" s="147"/>
      <c r="C126" s="146">
        <v>2880</v>
      </c>
      <c r="D126" s="147">
        <v>0</v>
      </c>
      <c r="E126" s="148">
        <v>1</v>
      </c>
      <c r="F126" s="148">
        <v>1</v>
      </c>
      <c r="G126" s="148">
        <v>1</v>
      </c>
      <c r="H126" s="148">
        <v>3</v>
      </c>
    </row>
    <row r="127" spans="1:8" ht="15" customHeight="1">
      <c r="A127" s="152" t="s">
        <v>1034</v>
      </c>
      <c r="B127" s="147">
        <v>17590</v>
      </c>
      <c r="C127" s="147">
        <v>10170</v>
      </c>
      <c r="D127" s="147">
        <v>10340</v>
      </c>
      <c r="E127" s="146">
        <v>9737</v>
      </c>
      <c r="F127" s="146">
        <v>9074</v>
      </c>
      <c r="G127" s="147">
        <v>10684</v>
      </c>
      <c r="H127" s="146">
        <v>8635</v>
      </c>
    </row>
    <row r="128" spans="1:8" ht="15" customHeight="1">
      <c r="A128" s="145" t="s">
        <v>1486</v>
      </c>
      <c r="B128" s="147"/>
      <c r="C128" s="146">
        <v>1320</v>
      </c>
      <c r="D128" s="146">
        <v>390</v>
      </c>
      <c r="E128" s="146">
        <v>884</v>
      </c>
      <c r="F128" s="147"/>
      <c r="G128" s="147"/>
      <c r="H128" s="147"/>
    </row>
    <row r="129" spans="1:8" ht="15" customHeight="1">
      <c r="A129" s="145" t="s">
        <v>1035</v>
      </c>
      <c r="B129" s="147"/>
      <c r="C129" s="147"/>
      <c r="D129" s="147"/>
      <c r="E129" s="147">
        <v>0</v>
      </c>
      <c r="F129" s="148">
        <v>1</v>
      </c>
      <c r="G129" s="147"/>
      <c r="H129" s="146">
        <v>103</v>
      </c>
    </row>
    <row r="130" spans="1:8" ht="15" customHeight="1">
      <c r="A130" s="145" t="s">
        <v>1036</v>
      </c>
      <c r="B130" s="147"/>
      <c r="C130" s="147"/>
      <c r="D130" s="147"/>
      <c r="E130" s="147"/>
      <c r="F130" s="146">
        <v>422</v>
      </c>
      <c r="G130" s="146">
        <v>618</v>
      </c>
      <c r="H130" s="146">
        <v>1311</v>
      </c>
    </row>
    <row r="131" spans="1:8" ht="15" customHeight="1">
      <c r="A131" s="145" t="s">
        <v>1037</v>
      </c>
      <c r="B131" s="146">
        <v>5000</v>
      </c>
      <c r="C131" s="146">
        <v>3750</v>
      </c>
      <c r="D131" s="146">
        <v>3680</v>
      </c>
      <c r="E131" s="146">
        <v>3731</v>
      </c>
      <c r="F131" s="146">
        <v>4880</v>
      </c>
      <c r="G131" s="146">
        <v>5738</v>
      </c>
      <c r="H131" s="146">
        <v>4539</v>
      </c>
    </row>
    <row r="132" spans="1:8" ht="15" customHeight="1">
      <c r="A132" s="145" t="s">
        <v>1038</v>
      </c>
      <c r="B132" s="147">
        <v>12590</v>
      </c>
      <c r="C132" s="146">
        <v>5100</v>
      </c>
      <c r="D132" s="146">
        <v>6270</v>
      </c>
      <c r="E132" s="146">
        <v>5122</v>
      </c>
      <c r="F132" s="146">
        <v>3771</v>
      </c>
      <c r="G132" s="146">
        <v>4328</v>
      </c>
      <c r="H132" s="146">
        <v>2682</v>
      </c>
    </row>
    <row r="133" spans="1:8" ht="15" customHeight="1">
      <c r="A133" s="228" t="s">
        <v>1039</v>
      </c>
      <c r="B133" s="229">
        <v>51450</v>
      </c>
      <c r="C133" s="229">
        <v>47220</v>
      </c>
      <c r="D133" s="229">
        <v>39030</v>
      </c>
      <c r="E133" s="229">
        <v>36243</v>
      </c>
      <c r="F133" s="229">
        <v>38383</v>
      </c>
      <c r="G133" s="229">
        <v>43377</v>
      </c>
      <c r="H133" s="229">
        <v>49938</v>
      </c>
    </row>
    <row r="134" spans="1:8" ht="15" customHeight="1">
      <c r="A134" s="226" t="s">
        <v>1040</v>
      </c>
      <c r="B134" s="227"/>
      <c r="C134" s="227"/>
      <c r="D134" s="227"/>
      <c r="E134" s="227"/>
      <c r="F134" s="227"/>
      <c r="G134" s="227"/>
      <c r="H134" s="227"/>
    </row>
    <row r="135" spans="1:8" ht="15" customHeight="1">
      <c r="A135" s="152" t="s">
        <v>1041</v>
      </c>
      <c r="B135" s="146">
        <v>3080</v>
      </c>
      <c r="C135" s="146">
        <v>3340</v>
      </c>
      <c r="D135" s="146">
        <v>1370</v>
      </c>
      <c r="E135" s="146">
        <v>803</v>
      </c>
      <c r="F135" s="146">
        <v>1350</v>
      </c>
      <c r="G135" s="146">
        <v>947</v>
      </c>
      <c r="H135" s="146">
        <v>1350</v>
      </c>
    </row>
    <row r="136" spans="1:8" ht="15" customHeight="1">
      <c r="A136" s="145" t="s">
        <v>1042</v>
      </c>
      <c r="B136" s="147"/>
      <c r="C136" s="147">
        <v>0</v>
      </c>
      <c r="D136" s="147">
        <v>0</v>
      </c>
      <c r="E136" s="148">
        <v>3</v>
      </c>
      <c r="F136" s="148">
        <v>9</v>
      </c>
      <c r="G136" s="148">
        <v>22</v>
      </c>
      <c r="H136" s="146">
        <v>147</v>
      </c>
    </row>
    <row r="137" spans="1:8" ht="15" customHeight="1">
      <c r="A137" s="145" t="s">
        <v>1043</v>
      </c>
      <c r="B137" s="147"/>
      <c r="C137" s="147">
        <v>0</v>
      </c>
      <c r="D137" s="147">
        <v>0</v>
      </c>
      <c r="E137" s="148">
        <v>3</v>
      </c>
      <c r="F137" s="148">
        <v>9</v>
      </c>
      <c r="G137" s="148">
        <v>22</v>
      </c>
      <c r="H137" s="146">
        <v>147</v>
      </c>
    </row>
    <row r="138" spans="1:8" ht="15" customHeight="1">
      <c r="A138" s="145" t="s">
        <v>1044</v>
      </c>
      <c r="B138" s="146">
        <v>3080</v>
      </c>
      <c r="C138" s="146">
        <v>3340</v>
      </c>
      <c r="D138" s="146">
        <v>1370</v>
      </c>
      <c r="E138" s="146">
        <v>800</v>
      </c>
      <c r="F138" s="146">
        <v>1341</v>
      </c>
      <c r="G138" s="146">
        <v>925</v>
      </c>
      <c r="H138" s="146">
        <v>1203</v>
      </c>
    </row>
    <row r="139" spans="1:8" ht="15" customHeight="1">
      <c r="A139" s="152" t="s">
        <v>1045</v>
      </c>
      <c r="B139" s="146">
        <v>180</v>
      </c>
      <c r="C139" s="146">
        <v>720</v>
      </c>
      <c r="D139" s="146">
        <v>730</v>
      </c>
      <c r="E139" s="146">
        <v>451</v>
      </c>
      <c r="F139" s="146">
        <v>483</v>
      </c>
      <c r="G139" s="146">
        <v>261</v>
      </c>
      <c r="H139" s="148">
        <v>76</v>
      </c>
    </row>
    <row r="140" spans="1:8" ht="15" customHeight="1">
      <c r="A140" s="145" t="s">
        <v>1046</v>
      </c>
      <c r="B140" s="146">
        <v>180</v>
      </c>
      <c r="C140" s="146">
        <v>720</v>
      </c>
      <c r="D140" s="146">
        <v>730</v>
      </c>
      <c r="E140" s="146">
        <v>451</v>
      </c>
      <c r="F140" s="146">
        <v>483</v>
      </c>
      <c r="G140" s="146">
        <v>261</v>
      </c>
      <c r="H140" s="148">
        <v>76</v>
      </c>
    </row>
    <row r="141" spans="1:8" ht="15" customHeight="1">
      <c r="A141" s="152" t="s">
        <v>1047</v>
      </c>
      <c r="B141" s="146">
        <v>410</v>
      </c>
      <c r="C141" s="146">
        <v>160</v>
      </c>
      <c r="D141" s="146">
        <v>150</v>
      </c>
      <c r="E141" s="146">
        <v>123</v>
      </c>
      <c r="F141" s="146">
        <v>149</v>
      </c>
      <c r="G141" s="146">
        <v>196</v>
      </c>
      <c r="H141" s="146">
        <v>282</v>
      </c>
    </row>
    <row r="142" spans="1:8" ht="15" customHeight="1">
      <c r="A142" s="145" t="s">
        <v>1048</v>
      </c>
      <c r="B142" s="146">
        <v>410</v>
      </c>
      <c r="C142" s="146">
        <v>160</v>
      </c>
      <c r="D142" s="146">
        <v>150</v>
      </c>
      <c r="E142" s="146">
        <v>123</v>
      </c>
      <c r="F142" s="146">
        <v>149</v>
      </c>
      <c r="G142" s="148">
        <v>96</v>
      </c>
      <c r="H142" s="148">
        <v>82</v>
      </c>
    </row>
    <row r="143" spans="1:8" ht="15" customHeight="1">
      <c r="A143" s="145" t="s">
        <v>1487</v>
      </c>
      <c r="B143" s="147"/>
      <c r="C143" s="147"/>
      <c r="D143" s="147"/>
      <c r="E143" s="147">
        <v>0</v>
      </c>
      <c r="F143" s="148">
        <v>18</v>
      </c>
      <c r="G143" s="148">
        <v>21</v>
      </c>
      <c r="H143" s="148">
        <v>12</v>
      </c>
    </row>
    <row r="144" spans="1:8" ht="15" customHeight="1">
      <c r="A144" s="145" t="s">
        <v>1488</v>
      </c>
      <c r="B144" s="147"/>
      <c r="C144" s="147"/>
      <c r="D144" s="147"/>
      <c r="E144" s="146">
        <v>123</v>
      </c>
      <c r="F144" s="146">
        <v>131</v>
      </c>
      <c r="G144" s="148">
        <v>75</v>
      </c>
      <c r="H144" s="148">
        <v>70</v>
      </c>
    </row>
    <row r="145" spans="1:8" ht="15" customHeight="1">
      <c r="A145" s="145" t="s">
        <v>1049</v>
      </c>
      <c r="B145" s="147"/>
      <c r="C145" s="147">
        <v>0</v>
      </c>
      <c r="D145" s="147"/>
      <c r="E145" s="147"/>
      <c r="F145" s="147">
        <v>0</v>
      </c>
      <c r="G145" s="146">
        <v>100</v>
      </c>
      <c r="H145" s="146">
        <v>200</v>
      </c>
    </row>
    <row r="146" spans="1:8" ht="15" customHeight="1">
      <c r="A146" s="152" t="s">
        <v>1050</v>
      </c>
      <c r="B146" s="146">
        <v>3670</v>
      </c>
      <c r="C146" s="146">
        <v>4220</v>
      </c>
      <c r="D146" s="146">
        <v>2250</v>
      </c>
      <c r="E146" s="146">
        <v>1377</v>
      </c>
      <c r="F146" s="146">
        <v>1982</v>
      </c>
      <c r="G146" s="146">
        <v>1404</v>
      </c>
      <c r="H146" s="146">
        <v>1708</v>
      </c>
    </row>
    <row r="147" spans="1:8" ht="15" customHeight="1">
      <c r="A147" s="226" t="s">
        <v>1051</v>
      </c>
      <c r="B147" s="227"/>
      <c r="C147" s="227"/>
      <c r="D147" s="227"/>
      <c r="E147" s="227"/>
      <c r="F147" s="227"/>
      <c r="G147" s="227"/>
      <c r="H147" s="227"/>
    </row>
    <row r="148" spans="1:8" ht="15" customHeight="1">
      <c r="A148" s="228" t="s">
        <v>1051</v>
      </c>
      <c r="B148" s="229">
        <v>55120</v>
      </c>
      <c r="C148" s="229">
        <v>51440</v>
      </c>
      <c r="D148" s="229">
        <v>41280</v>
      </c>
      <c r="E148" s="229">
        <v>37620</v>
      </c>
      <c r="F148" s="229">
        <v>40365</v>
      </c>
      <c r="G148" s="229">
        <v>44781</v>
      </c>
      <c r="H148" s="229">
        <v>51646</v>
      </c>
    </row>
    <row r="149" spans="1:8" ht="15" customHeight="1">
      <c r="A149" s="226" t="s">
        <v>1052</v>
      </c>
      <c r="B149" s="227"/>
      <c r="C149" s="227"/>
      <c r="D149" s="227"/>
      <c r="E149" s="227"/>
      <c r="F149" s="227"/>
      <c r="G149" s="227"/>
      <c r="H149" s="227"/>
    </row>
    <row r="150" spans="1:8" ht="15" customHeight="1">
      <c r="A150" s="152" t="s">
        <v>1053</v>
      </c>
      <c r="B150" s="147">
        <v>89530</v>
      </c>
      <c r="C150" s="147">
        <v>81040</v>
      </c>
      <c r="D150" s="147">
        <v>71210</v>
      </c>
      <c r="E150" s="147">
        <v>59995</v>
      </c>
      <c r="F150" s="147">
        <v>49537</v>
      </c>
      <c r="G150" s="147">
        <v>41198</v>
      </c>
      <c r="H150" s="147">
        <v>37280</v>
      </c>
    </row>
    <row r="151" spans="1:8" ht="15" customHeight="1">
      <c r="A151" s="145" t="s">
        <v>1054</v>
      </c>
      <c r="B151" s="147">
        <v>89530</v>
      </c>
      <c r="C151" s="147">
        <v>81040</v>
      </c>
      <c r="D151" s="147">
        <v>71210</v>
      </c>
      <c r="E151" s="147">
        <v>59995</v>
      </c>
      <c r="F151" s="147">
        <v>49537</v>
      </c>
      <c r="G151" s="147">
        <v>41198</v>
      </c>
      <c r="H151" s="147">
        <v>37280</v>
      </c>
    </row>
    <row r="152" spans="1:8" ht="15" customHeight="1">
      <c r="A152" s="145" t="s">
        <v>1055</v>
      </c>
      <c r="B152" s="146">
        <v>1450</v>
      </c>
      <c r="C152" s="147">
        <v>47140</v>
      </c>
      <c r="D152" s="147">
        <v>47140</v>
      </c>
      <c r="E152" s="147">
        <v>47144</v>
      </c>
      <c r="F152" s="147">
        <v>47133</v>
      </c>
      <c r="G152" s="147">
        <v>47204</v>
      </c>
      <c r="H152" s="147">
        <v>47193</v>
      </c>
    </row>
    <row r="153" spans="1:8" ht="15" customHeight="1">
      <c r="A153" s="145" t="s">
        <v>1056</v>
      </c>
      <c r="B153" s="146">
        <v>1450</v>
      </c>
      <c r="C153" s="146">
        <v>1450</v>
      </c>
      <c r="D153" s="146">
        <v>1450</v>
      </c>
      <c r="E153" s="146">
        <v>1455</v>
      </c>
      <c r="F153" s="146">
        <v>1453</v>
      </c>
      <c r="G153" s="146">
        <v>1453</v>
      </c>
      <c r="H153" s="146">
        <v>1453</v>
      </c>
    </row>
    <row r="154" spans="1:8" ht="15" customHeight="1">
      <c r="A154" s="145" t="s">
        <v>1057</v>
      </c>
      <c r="B154" s="147"/>
      <c r="C154" s="147">
        <v>45690</v>
      </c>
      <c r="D154" s="147">
        <v>45690</v>
      </c>
      <c r="E154" s="147">
        <v>45689</v>
      </c>
      <c r="F154" s="147">
        <v>45680</v>
      </c>
      <c r="G154" s="147">
        <v>45751</v>
      </c>
      <c r="H154" s="147">
        <v>45740</v>
      </c>
    </row>
    <row r="155" spans="1:8" ht="15" customHeight="1">
      <c r="A155" s="145" t="s">
        <v>1058</v>
      </c>
      <c r="B155" s="147">
        <v>88080</v>
      </c>
      <c r="C155" s="147">
        <v>33900</v>
      </c>
      <c r="D155" s="147">
        <v>24070</v>
      </c>
      <c r="E155" s="147">
        <v>12851</v>
      </c>
      <c r="F155" s="146">
        <v>2404</v>
      </c>
      <c r="G155" s="231">
        <v>-6006</v>
      </c>
      <c r="H155" s="231">
        <v>-9913</v>
      </c>
    </row>
    <row r="156" spans="1:8" ht="15" customHeight="1">
      <c r="A156" s="145" t="s">
        <v>1059</v>
      </c>
      <c r="B156" s="147">
        <v>88080</v>
      </c>
      <c r="C156" s="147">
        <v>24490</v>
      </c>
      <c r="D156" s="147">
        <v>14680</v>
      </c>
      <c r="E156" s="146">
        <v>3452</v>
      </c>
      <c r="F156" s="231">
        <v>-7012</v>
      </c>
      <c r="G156" s="232">
        <v>-15422</v>
      </c>
      <c r="H156" s="232">
        <v>-19308</v>
      </c>
    </row>
    <row r="157" spans="1:8" ht="15" customHeight="1">
      <c r="A157" s="145" t="s">
        <v>1489</v>
      </c>
      <c r="B157" s="147"/>
      <c r="C157" s="231">
        <v>-1000</v>
      </c>
      <c r="D157" s="231">
        <v>-1020</v>
      </c>
      <c r="E157" s="231">
        <v>-1009</v>
      </c>
      <c r="F157" s="231">
        <v>-992</v>
      </c>
      <c r="G157" s="231">
        <v>-992</v>
      </c>
      <c r="H157" s="231">
        <v>-1013</v>
      </c>
    </row>
    <row r="158" spans="1:8" ht="15" customHeight="1">
      <c r="A158" s="145" t="s">
        <v>1490</v>
      </c>
      <c r="B158" s="147"/>
      <c r="C158" s="231">
        <v>-1200</v>
      </c>
      <c r="D158" s="231">
        <v>-1200</v>
      </c>
      <c r="E158" s="231">
        <v>-1197</v>
      </c>
      <c r="F158" s="231">
        <v>-1197</v>
      </c>
      <c r="G158" s="231">
        <v>-1197</v>
      </c>
      <c r="H158" s="231">
        <v>-1197</v>
      </c>
    </row>
    <row r="159" spans="1:8" ht="15" customHeight="1">
      <c r="A159" s="145" t="s">
        <v>1491</v>
      </c>
      <c r="B159" s="147"/>
      <c r="C159" s="146">
        <v>200</v>
      </c>
      <c r="D159" s="146">
        <v>180</v>
      </c>
      <c r="E159" s="146">
        <v>188</v>
      </c>
      <c r="F159" s="146">
        <v>205</v>
      </c>
      <c r="G159" s="146">
        <v>205</v>
      </c>
      <c r="H159" s="146">
        <v>184</v>
      </c>
    </row>
    <row r="160" spans="1:8" ht="15" customHeight="1">
      <c r="A160" s="145" t="s">
        <v>1060</v>
      </c>
      <c r="B160" s="147"/>
      <c r="C160" s="147">
        <v>10410</v>
      </c>
      <c r="D160" s="147">
        <v>10410</v>
      </c>
      <c r="E160" s="147">
        <v>10408</v>
      </c>
      <c r="F160" s="147">
        <v>10408</v>
      </c>
      <c r="G160" s="147">
        <v>10408</v>
      </c>
      <c r="H160" s="147">
        <v>10408</v>
      </c>
    </row>
    <row r="161" spans="1:8" ht="15" customHeight="1">
      <c r="A161" s="145" t="s">
        <v>1061</v>
      </c>
      <c r="B161" s="147">
        <v>89530</v>
      </c>
      <c r="C161" s="147">
        <v>81040</v>
      </c>
      <c r="D161" s="147">
        <v>71210</v>
      </c>
      <c r="E161" s="147">
        <v>59995</v>
      </c>
      <c r="F161" s="147">
        <v>49537</v>
      </c>
      <c r="G161" s="147">
        <v>41198</v>
      </c>
      <c r="H161" s="147">
        <v>37280</v>
      </c>
    </row>
    <row r="162" spans="1:8" ht="15" customHeight="1">
      <c r="A162" s="152" t="s">
        <v>1492</v>
      </c>
      <c r="B162" s="148">
        <v>40</v>
      </c>
      <c r="C162" s="147"/>
      <c r="D162" s="147"/>
      <c r="E162" s="147">
        <v>0</v>
      </c>
      <c r="F162" s="231">
        <v>-789</v>
      </c>
      <c r="G162" s="231">
        <v>-609</v>
      </c>
      <c r="H162" s="231">
        <v>-413</v>
      </c>
    </row>
    <row r="163" spans="1:8" ht="15" customHeight="1">
      <c r="A163" s="226" t="s">
        <v>1062</v>
      </c>
      <c r="B163" s="227"/>
      <c r="C163" s="227"/>
      <c r="D163" s="227"/>
      <c r="E163" s="227"/>
      <c r="F163" s="227"/>
      <c r="G163" s="227"/>
      <c r="H163" s="227"/>
    </row>
    <row r="164" spans="1:8" ht="15" customHeight="1">
      <c r="A164" s="228" t="s">
        <v>1063</v>
      </c>
      <c r="B164" s="229">
        <v>89570</v>
      </c>
      <c r="C164" s="229">
        <v>81040</v>
      </c>
      <c r="D164" s="229">
        <v>71210</v>
      </c>
      <c r="E164" s="229">
        <v>59995</v>
      </c>
      <c r="F164" s="229">
        <v>48748</v>
      </c>
      <c r="G164" s="229">
        <v>40589</v>
      </c>
      <c r="H164" s="229">
        <v>36867</v>
      </c>
    </row>
    <row r="165" spans="1:8" ht="15" customHeight="1">
      <c r="A165" s="226" t="s">
        <v>1064</v>
      </c>
      <c r="B165" s="227"/>
      <c r="C165" s="227"/>
      <c r="D165" s="227"/>
      <c r="E165" s="227"/>
      <c r="F165" s="227"/>
      <c r="G165" s="227"/>
      <c r="H165" s="227"/>
    </row>
    <row r="166" spans="1:8" ht="15" customHeight="1">
      <c r="A166" s="228" t="s">
        <v>1065</v>
      </c>
      <c r="B166" s="229">
        <v>144690</v>
      </c>
      <c r="C166" s="229">
        <v>132480</v>
      </c>
      <c r="D166" s="229">
        <v>112490</v>
      </c>
      <c r="E166" s="229">
        <v>97615</v>
      </c>
      <c r="F166" s="229">
        <v>89113</v>
      </c>
      <c r="G166" s="229">
        <v>85370</v>
      </c>
      <c r="H166" s="229">
        <v>88513</v>
      </c>
    </row>
    <row r="167" spans="1:8" ht="15" customHeight="1">
      <c r="A167" s="226" t="s">
        <v>1066</v>
      </c>
      <c r="B167" s="227"/>
      <c r="C167" s="227"/>
      <c r="D167" s="227"/>
      <c r="E167" s="227"/>
      <c r="F167" s="227"/>
      <c r="G167" s="227"/>
      <c r="H167" s="227"/>
    </row>
    <row r="168" spans="1:8" ht="15" customHeight="1">
      <c r="A168" s="152" t="s">
        <v>1067</v>
      </c>
      <c r="B168" s="146">
        <v>727.35</v>
      </c>
      <c r="C168" s="146">
        <v>727.35</v>
      </c>
      <c r="D168" s="146">
        <v>727.35</v>
      </c>
      <c r="E168" s="146">
        <v>727.35</v>
      </c>
      <c r="F168" s="146">
        <v>726.64</v>
      </c>
      <c r="G168" s="146">
        <v>726.64</v>
      </c>
      <c r="H168" s="146">
        <v>726.64</v>
      </c>
    </row>
    <row r="169" spans="1:8" ht="15" customHeight="1">
      <c r="A169" s="145" t="s">
        <v>1068</v>
      </c>
      <c r="B169" s="146">
        <v>727.35</v>
      </c>
      <c r="C169" s="146">
        <v>727.35</v>
      </c>
      <c r="D169" s="146">
        <v>727.35</v>
      </c>
      <c r="E169" s="146">
        <v>727.35</v>
      </c>
      <c r="F169" s="146">
        <v>726.64</v>
      </c>
      <c r="G169" s="146">
        <v>726.64</v>
      </c>
      <c r="H169" s="146">
        <v>726.64</v>
      </c>
    </row>
    <row r="170" spans="1:8" ht="15" customHeight="1">
      <c r="A170" s="145" t="s">
        <v>1069</v>
      </c>
      <c r="B170" s="147">
        <v>0</v>
      </c>
      <c r="C170" s="147">
        <v>0</v>
      </c>
      <c r="D170" s="147">
        <v>0</v>
      </c>
      <c r="E170" s="147">
        <v>0</v>
      </c>
      <c r="F170" s="147">
        <v>0</v>
      </c>
      <c r="G170" s="147">
        <v>0</v>
      </c>
      <c r="H170" s="147">
        <v>0</v>
      </c>
    </row>
    <row r="171" spans="1:8" ht="15" customHeight="1">
      <c r="A171" s="152" t="s">
        <v>1070</v>
      </c>
      <c r="B171" s="147"/>
      <c r="C171" s="146">
        <v>2827.5</v>
      </c>
      <c r="D171" s="146">
        <v>2827.5</v>
      </c>
      <c r="E171" s="146">
        <v>2827.5</v>
      </c>
      <c r="F171" s="146">
        <v>2740</v>
      </c>
      <c r="G171" s="146">
        <v>2740</v>
      </c>
      <c r="H171" s="146">
        <v>2740</v>
      </c>
    </row>
    <row r="172" spans="1:8" ht="15" customHeight="1">
      <c r="A172" s="152" t="s">
        <v>1071</v>
      </c>
      <c r="B172" s="146">
        <v>727.35</v>
      </c>
      <c r="C172" s="146">
        <v>727.35</v>
      </c>
      <c r="D172" s="146">
        <v>727.35</v>
      </c>
      <c r="E172" s="146">
        <v>727.35</v>
      </c>
      <c r="F172" s="146">
        <v>726.64</v>
      </c>
      <c r="G172" s="146">
        <v>726.64</v>
      </c>
      <c r="H172" s="146">
        <v>726.64</v>
      </c>
    </row>
    <row r="173" spans="1:8" ht="15" customHeight="1">
      <c r="A173" s="145" t="s">
        <v>1072</v>
      </c>
      <c r="B173" s="146">
        <v>727.35</v>
      </c>
      <c r="C173" s="146">
        <v>727.35</v>
      </c>
      <c r="D173" s="146">
        <v>727.35</v>
      </c>
      <c r="E173" s="146">
        <v>727.35</v>
      </c>
      <c r="F173" s="146">
        <v>726.64</v>
      </c>
      <c r="G173" s="146">
        <v>726.64</v>
      </c>
      <c r="H173" s="146">
        <v>726.64</v>
      </c>
    </row>
    <row r="174" spans="1:8" ht="15" customHeight="1">
      <c r="A174" s="145" t="s">
        <v>1073</v>
      </c>
      <c r="B174" s="147">
        <v>0</v>
      </c>
      <c r="C174" s="147">
        <v>0</v>
      </c>
      <c r="D174" s="147">
        <v>0</v>
      </c>
      <c r="E174" s="147">
        <v>0</v>
      </c>
      <c r="F174" s="147">
        <v>0</v>
      </c>
      <c r="G174" s="147">
        <v>0</v>
      </c>
      <c r="H174" s="147">
        <v>0</v>
      </c>
    </row>
    <row r="175" spans="1:8" ht="15" customHeight="1">
      <c r="A175" s="226" t="s">
        <v>1074</v>
      </c>
      <c r="B175" s="227"/>
      <c r="C175" s="227"/>
      <c r="D175" s="227"/>
      <c r="E175" s="227"/>
      <c r="F175" s="227"/>
      <c r="G175" s="227"/>
      <c r="H175" s="227"/>
    </row>
    <row r="176" spans="1:8" ht="15" customHeight="1">
      <c r="A176" s="152" t="s">
        <v>1075</v>
      </c>
      <c r="B176" s="148">
        <v>1</v>
      </c>
      <c r="C176" s="148">
        <v>1</v>
      </c>
      <c r="D176" s="148">
        <v>1</v>
      </c>
      <c r="E176" s="148">
        <v>1</v>
      </c>
      <c r="F176" s="148">
        <v>1</v>
      </c>
      <c r="G176" s="148">
        <v>1</v>
      </c>
      <c r="H176" s="148">
        <v>1</v>
      </c>
    </row>
    <row r="177" spans="1:8" ht="15" customHeight="1">
      <c r="A177" s="226" t="s">
        <v>1076</v>
      </c>
      <c r="B177" s="227"/>
      <c r="C177" s="227"/>
      <c r="D177" s="227"/>
      <c r="E177" s="227"/>
      <c r="F177" s="227"/>
      <c r="G177" s="227"/>
      <c r="H177" s="227"/>
    </row>
    <row r="178" spans="1:8" ht="15" customHeight="1">
      <c r="A178" s="152" t="s">
        <v>1077</v>
      </c>
      <c r="B178" s="146">
        <v>3830</v>
      </c>
      <c r="C178" s="146">
        <v>4570</v>
      </c>
      <c r="D178" s="146">
        <v>2270</v>
      </c>
      <c r="E178" s="146">
        <v>1726</v>
      </c>
      <c r="F178" s="146">
        <v>2606</v>
      </c>
      <c r="G178" s="146">
        <v>1644</v>
      </c>
      <c r="H178" s="146">
        <v>1975</v>
      </c>
    </row>
    <row r="179" spans="1:8" ht="15" customHeight="1">
      <c r="A179" s="145" t="s">
        <v>1078</v>
      </c>
      <c r="B179" s="146">
        <v>3830</v>
      </c>
      <c r="C179" s="146">
        <v>4570</v>
      </c>
      <c r="D179" s="146">
        <v>2270</v>
      </c>
      <c r="E179" s="146">
        <v>1726</v>
      </c>
      <c r="F179" s="146">
        <v>2606</v>
      </c>
      <c r="G179" s="146">
        <v>1644</v>
      </c>
      <c r="H179" s="146">
        <v>1975</v>
      </c>
    </row>
    <row r="180" spans="1:8" ht="15" customHeight="1">
      <c r="A180" s="152" t="s">
        <v>1083</v>
      </c>
      <c r="B180" s="146">
        <v>9090</v>
      </c>
      <c r="C180" s="146">
        <v>9220</v>
      </c>
      <c r="D180" s="146">
        <v>8810</v>
      </c>
      <c r="E180" s="147">
        <v>10451</v>
      </c>
      <c r="F180" s="147">
        <v>13029</v>
      </c>
      <c r="G180" s="147">
        <v>14130</v>
      </c>
      <c r="H180" s="147">
        <v>14579</v>
      </c>
    </row>
    <row r="181" spans="1:8" ht="15" customHeight="1">
      <c r="A181" s="145" t="s">
        <v>1084</v>
      </c>
      <c r="B181" s="147"/>
      <c r="C181" s="147"/>
      <c r="D181" s="147"/>
      <c r="E181" s="147"/>
      <c r="F181" s="147"/>
      <c r="G181" s="147">
        <v>24996</v>
      </c>
      <c r="H181" s="147">
        <v>24606</v>
      </c>
    </row>
    <row r="182" spans="1:8" ht="15" customHeight="1">
      <c r="A182" s="145" t="s">
        <v>1085</v>
      </c>
      <c r="B182" s="147"/>
      <c r="C182" s="147"/>
      <c r="D182" s="147"/>
      <c r="E182" s="147"/>
      <c r="F182" s="147"/>
      <c r="G182" s="146">
        <v>9222</v>
      </c>
      <c r="H182" s="146">
        <v>8052</v>
      </c>
    </row>
    <row r="183" spans="1:8" ht="15" customHeight="1">
      <c r="A183" s="226" t="s">
        <v>1086</v>
      </c>
      <c r="B183" s="227"/>
      <c r="C183" s="227"/>
      <c r="D183" s="227"/>
      <c r="E183" s="227"/>
      <c r="F183" s="227"/>
      <c r="G183" s="227"/>
      <c r="H183" s="227"/>
    </row>
    <row r="184" spans="1:8" ht="15" customHeight="1">
      <c r="A184" s="152" t="s">
        <v>1087</v>
      </c>
      <c r="B184" s="146">
        <v>4070</v>
      </c>
      <c r="C184" s="146">
        <v>4800</v>
      </c>
      <c r="D184" s="146">
        <v>2400</v>
      </c>
      <c r="E184" s="146">
        <v>1822</v>
      </c>
      <c r="F184" s="146">
        <v>2637</v>
      </c>
      <c r="G184" s="146">
        <v>1578</v>
      </c>
      <c r="H184" s="146">
        <v>1965</v>
      </c>
    </row>
    <row r="185" spans="1:8" ht="15" customHeight="1">
      <c r="A185" s="152" t="s">
        <v>1088</v>
      </c>
      <c r="B185" s="146">
        <v>4130</v>
      </c>
      <c r="C185" s="146">
        <v>4800</v>
      </c>
      <c r="D185" s="146">
        <v>2650</v>
      </c>
      <c r="E185" s="146">
        <v>1833</v>
      </c>
      <c r="F185" s="146">
        <v>6054</v>
      </c>
      <c r="G185" s="147">
        <v>10368</v>
      </c>
      <c r="H185" s="147">
        <v>25702</v>
      </c>
    </row>
    <row r="186" spans="1:8" ht="15" customHeight="1">
      <c r="A186" s="226" t="s">
        <v>1089</v>
      </c>
      <c r="B186" s="227"/>
      <c r="C186" s="227"/>
      <c r="D186" s="227"/>
      <c r="E186" s="227"/>
      <c r="F186" s="227"/>
      <c r="G186" s="227"/>
      <c r="H186" s="227"/>
    </row>
    <row r="187" spans="1:8" ht="15" customHeight="1">
      <c r="A187" s="152" t="s">
        <v>1090</v>
      </c>
      <c r="B187" s="147">
        <v>15830</v>
      </c>
      <c r="C187" s="147">
        <v>19270</v>
      </c>
      <c r="D187" s="146">
        <v>9570</v>
      </c>
      <c r="E187" s="147">
        <v>10492</v>
      </c>
      <c r="F187" s="146">
        <v>2275</v>
      </c>
      <c r="G187" s="146">
        <v>128</v>
      </c>
      <c r="H187" s="148">
        <v>63</v>
      </c>
    </row>
    <row r="188" spans="1:8" ht="15" customHeight="1">
      <c r="A188" s="152" t="s">
        <v>1091</v>
      </c>
      <c r="B188" s="147">
        <v>51520</v>
      </c>
      <c r="C188" s="147">
        <v>53180</v>
      </c>
      <c r="D188" s="147">
        <v>49360</v>
      </c>
      <c r="E188" s="147">
        <v>40466</v>
      </c>
      <c r="F188" s="147">
        <v>39629</v>
      </c>
      <c r="G188" s="147">
        <v>37463</v>
      </c>
      <c r="H188" s="147">
        <v>40268</v>
      </c>
    </row>
    <row r="189" spans="1:8" ht="15" customHeight="1">
      <c r="A189" s="145" t="s">
        <v>1092</v>
      </c>
      <c r="B189" s="147"/>
      <c r="C189" s="147">
        <v>35920</v>
      </c>
      <c r="D189" s="147">
        <v>32290</v>
      </c>
      <c r="E189" s="147">
        <v>25552</v>
      </c>
      <c r="F189" s="147">
        <v>24924</v>
      </c>
      <c r="G189" s="147">
        <v>23365</v>
      </c>
      <c r="H189" s="147">
        <v>24857</v>
      </c>
    </row>
    <row r="190" spans="1:8" ht="15" customHeight="1">
      <c r="A190" s="145" t="s">
        <v>1493</v>
      </c>
      <c r="B190" s="147"/>
      <c r="C190" s="146">
        <v>960</v>
      </c>
      <c r="D190" s="146">
        <v>1020</v>
      </c>
      <c r="E190" s="146">
        <v>962</v>
      </c>
      <c r="F190" s="147">
        <v>13351</v>
      </c>
      <c r="G190" s="147">
        <v>13284</v>
      </c>
      <c r="H190" s="147">
        <v>12919</v>
      </c>
    </row>
    <row r="191" spans="1:8" ht="15" customHeight="1">
      <c r="A191" s="152" t="s">
        <v>1494</v>
      </c>
      <c r="B191" s="146">
        <v>7010</v>
      </c>
      <c r="C191" s="147"/>
      <c r="D191" s="147"/>
      <c r="E191" s="147"/>
      <c r="F191" s="147"/>
      <c r="G191" s="147">
        <v>0</v>
      </c>
      <c r="H191" s="148">
        <v>70</v>
      </c>
    </row>
    <row r="192" spans="1:8" ht="15" customHeight="1">
      <c r="A192" s="152" t="s">
        <v>1093</v>
      </c>
      <c r="B192" s="146">
        <v>9510</v>
      </c>
      <c r="C192" s="146">
        <v>7280</v>
      </c>
      <c r="D192" s="146">
        <v>5810</v>
      </c>
      <c r="E192" s="146">
        <v>5702</v>
      </c>
      <c r="F192" s="146">
        <v>4553</v>
      </c>
      <c r="G192" s="146">
        <v>5520</v>
      </c>
      <c r="H192" s="146">
        <v>6193</v>
      </c>
    </row>
    <row r="193" spans="1:8" ht="15" customHeight="1">
      <c r="A193" s="152" t="s">
        <v>1094</v>
      </c>
      <c r="B193" s="146">
        <v>5710</v>
      </c>
      <c r="C193" s="146">
        <v>3800</v>
      </c>
      <c r="D193" s="146">
        <v>3320</v>
      </c>
      <c r="E193" s="146">
        <v>2829</v>
      </c>
      <c r="F193" s="146">
        <v>2765</v>
      </c>
      <c r="G193" s="146">
        <v>3225</v>
      </c>
      <c r="H193" s="146">
        <v>2976</v>
      </c>
    </row>
    <row r="194" spans="1:8" ht="15" customHeight="1">
      <c r="A194" s="152" t="s">
        <v>1095</v>
      </c>
      <c r="B194" s="147"/>
      <c r="C194" s="146">
        <v>2880</v>
      </c>
      <c r="D194" s="147">
        <v>0</v>
      </c>
      <c r="E194" s="148">
        <v>1</v>
      </c>
      <c r="F194" s="148">
        <v>1</v>
      </c>
      <c r="G194" s="148">
        <v>1</v>
      </c>
      <c r="H194" s="148">
        <v>3</v>
      </c>
    </row>
    <row r="195" spans="1:8" ht="15" customHeight="1">
      <c r="A195" s="152" t="s">
        <v>1096</v>
      </c>
      <c r="B195" s="147">
        <v>23830</v>
      </c>
      <c r="C195" s="147">
        <v>28910</v>
      </c>
      <c r="D195" s="147">
        <v>24090</v>
      </c>
      <c r="E195" s="147">
        <v>22646</v>
      </c>
      <c r="F195" s="147">
        <v>21839</v>
      </c>
      <c r="G195" s="147">
        <v>20046</v>
      </c>
      <c r="H195" s="147">
        <v>13972</v>
      </c>
    </row>
    <row r="196" spans="1:8" ht="15" customHeight="1">
      <c r="A196" s="145" t="s">
        <v>1097</v>
      </c>
      <c r="B196" s="147">
        <v>23830</v>
      </c>
      <c r="C196" s="147">
        <v>22390</v>
      </c>
      <c r="D196" s="147">
        <v>19540</v>
      </c>
      <c r="E196" s="147">
        <v>17825</v>
      </c>
      <c r="F196" s="147">
        <v>15821</v>
      </c>
      <c r="G196" s="147">
        <v>14172</v>
      </c>
      <c r="H196" s="147">
        <v>11994</v>
      </c>
    </row>
    <row r="197" spans="1:8" ht="15" customHeight="1">
      <c r="A197" s="145" t="s">
        <v>1098</v>
      </c>
      <c r="B197" s="147"/>
      <c r="C197" s="146">
        <v>6520</v>
      </c>
      <c r="D197" s="146">
        <v>4550</v>
      </c>
      <c r="E197" s="146">
        <v>4821</v>
      </c>
      <c r="F197" s="146">
        <v>6018</v>
      </c>
      <c r="G197" s="146">
        <v>5874</v>
      </c>
      <c r="H197" s="146">
        <v>1978</v>
      </c>
    </row>
    <row r="198" spans="1:8" ht="15" customHeight="1">
      <c r="A198" s="152" t="s">
        <v>1495</v>
      </c>
      <c r="B198" s="146">
        <v>3270</v>
      </c>
      <c r="C198" s="147"/>
      <c r="D198" s="147"/>
      <c r="E198" s="147"/>
      <c r="F198" s="147"/>
      <c r="G198" s="147"/>
      <c r="H198" s="147"/>
    </row>
    <row r="199" spans="1:8" ht="15" customHeight="1">
      <c r="A199" s="226" t="s">
        <v>1099</v>
      </c>
      <c r="B199" s="227"/>
      <c r="C199" s="227"/>
      <c r="D199" s="227"/>
      <c r="E199" s="227"/>
      <c r="F199" s="227"/>
      <c r="G199" s="227"/>
      <c r="H199" s="227"/>
    </row>
    <row r="200" spans="1:8" ht="15" customHeight="1">
      <c r="A200" s="152" t="s">
        <v>1100</v>
      </c>
      <c r="B200" s="232">
        <v>-27780</v>
      </c>
      <c r="C200" s="232">
        <v>-21280</v>
      </c>
      <c r="D200" s="232">
        <v>-16030</v>
      </c>
      <c r="E200" s="231">
        <v>-9557</v>
      </c>
      <c r="F200" s="146">
        <v>3234</v>
      </c>
      <c r="G200" s="146">
        <v>9537</v>
      </c>
      <c r="H200" s="147">
        <v>24978</v>
      </c>
    </row>
    <row r="201" spans="1:8" ht="15" customHeight="1">
      <c r="A201" s="152" t="s">
        <v>1101</v>
      </c>
      <c r="B201" s="146">
        <v>4130</v>
      </c>
      <c r="C201" s="146">
        <v>4800</v>
      </c>
      <c r="D201" s="146">
        <v>2650</v>
      </c>
      <c r="E201" s="146">
        <v>1833</v>
      </c>
      <c r="F201" s="146">
        <v>6054</v>
      </c>
      <c r="G201" s="147">
        <v>10368</v>
      </c>
      <c r="H201" s="147">
        <v>25702</v>
      </c>
    </row>
    <row r="202" spans="1:8" ht="15" customHeight="1">
      <c r="A202" s="226" t="s">
        <v>1102</v>
      </c>
      <c r="B202" s="227"/>
      <c r="C202" s="227"/>
      <c r="D202" s="227"/>
      <c r="E202" s="227"/>
      <c r="F202" s="227"/>
      <c r="G202" s="227"/>
      <c r="H202" s="227"/>
    </row>
    <row r="203" spans="1:8" ht="15" customHeight="1">
      <c r="A203" s="152" t="s">
        <v>1103</v>
      </c>
      <c r="B203" s="147"/>
      <c r="C203" s="147"/>
      <c r="D203" s="147"/>
      <c r="E203" s="148">
        <v>11</v>
      </c>
      <c r="F203" s="148">
        <v>25</v>
      </c>
      <c r="G203" s="146">
        <v>8818</v>
      </c>
      <c r="H203" s="147">
        <v>24438</v>
      </c>
    </row>
    <row r="204" spans="1:8" ht="15" customHeight="1">
      <c r="A204" s="145" t="s">
        <v>1104</v>
      </c>
      <c r="B204" s="147"/>
      <c r="C204" s="147"/>
      <c r="D204" s="147"/>
      <c r="E204" s="148">
        <v>8</v>
      </c>
      <c r="F204" s="148">
        <v>16</v>
      </c>
      <c r="G204" s="146">
        <v>8796</v>
      </c>
      <c r="H204" s="147">
        <v>24397</v>
      </c>
    </row>
    <row r="205" spans="1:8" ht="15" customHeight="1">
      <c r="A205" s="145" t="s">
        <v>1496</v>
      </c>
      <c r="B205" s="147"/>
      <c r="C205" s="147"/>
      <c r="D205" s="147"/>
      <c r="E205" s="148">
        <v>3</v>
      </c>
      <c r="F205" s="148">
        <v>9</v>
      </c>
      <c r="G205" s="148">
        <v>22</v>
      </c>
      <c r="H205" s="148">
        <v>41</v>
      </c>
    </row>
    <row r="206" spans="1:8" ht="15" customHeight="1">
      <c r="A206" s="145" t="s">
        <v>1105</v>
      </c>
      <c r="B206" s="147"/>
      <c r="C206" s="147"/>
      <c r="D206" s="147"/>
      <c r="E206" s="147">
        <v>0</v>
      </c>
      <c r="F206" s="147">
        <v>0</v>
      </c>
      <c r="G206" s="147">
        <v>0</v>
      </c>
      <c r="H206" s="147">
        <v>0</v>
      </c>
    </row>
    <row r="207" spans="1:8" ht="15" customHeight="1">
      <c r="A207" s="152" t="s">
        <v>1497</v>
      </c>
      <c r="B207" s="147"/>
      <c r="C207" s="147"/>
      <c r="D207" s="147"/>
      <c r="E207" s="148">
        <v>3</v>
      </c>
      <c r="F207" s="148">
        <v>9</v>
      </c>
      <c r="G207" s="148">
        <v>22</v>
      </c>
      <c r="H207" s="148">
        <v>41</v>
      </c>
    </row>
    <row r="208" spans="1:8" ht="15" customHeight="1">
      <c r="A208" s="152" t="s">
        <v>1106</v>
      </c>
      <c r="B208" s="147"/>
      <c r="C208" s="147"/>
      <c r="D208" s="147"/>
      <c r="E208" s="147">
        <v>0</v>
      </c>
      <c r="F208" s="147">
        <v>0</v>
      </c>
      <c r="G208" s="147">
        <v>0</v>
      </c>
      <c r="H208" s="147">
        <v>0</v>
      </c>
    </row>
    <row r="209" spans="1:8" ht="15" customHeight="1">
      <c r="A209" s="226" t="s">
        <v>1107</v>
      </c>
      <c r="B209" s="227"/>
      <c r="C209" s="227"/>
      <c r="D209" s="227"/>
      <c r="E209" s="227"/>
      <c r="F209" s="227"/>
      <c r="G209" s="227"/>
      <c r="H209" s="227"/>
    </row>
    <row r="210" spans="1:8" ht="15" customHeight="1">
      <c r="A210" s="152" t="s">
        <v>1108</v>
      </c>
      <c r="B210" s="147"/>
      <c r="C210" s="146">
        <v>6190</v>
      </c>
      <c r="D210" s="146">
        <v>2780</v>
      </c>
      <c r="E210" s="146">
        <v>2017</v>
      </c>
      <c r="F210" s="146">
        <v>3010</v>
      </c>
      <c r="G210" s="146">
        <v>1723</v>
      </c>
      <c r="H210" s="146">
        <v>2255</v>
      </c>
    </row>
    <row r="211" spans="1:8" ht="15" customHeight="1">
      <c r="A211" s="145" t="s">
        <v>1109</v>
      </c>
      <c r="B211" s="147"/>
      <c r="C211" s="146">
        <v>1830</v>
      </c>
      <c r="D211" s="146">
        <v>1170</v>
      </c>
      <c r="E211" s="146">
        <v>1113</v>
      </c>
      <c r="F211" s="146">
        <v>1432</v>
      </c>
      <c r="G211" s="146">
        <v>672</v>
      </c>
      <c r="H211" s="146">
        <v>862</v>
      </c>
    </row>
    <row r="212" spans="1:8" ht="15" customHeight="1">
      <c r="A212" s="145" t="s">
        <v>1110</v>
      </c>
      <c r="B212" s="147"/>
      <c r="C212" s="146">
        <v>1190</v>
      </c>
      <c r="D212" s="146">
        <v>960</v>
      </c>
      <c r="E212" s="146">
        <v>537</v>
      </c>
      <c r="F212" s="146">
        <v>997</v>
      </c>
      <c r="G212" s="146">
        <v>682</v>
      </c>
      <c r="H212" s="146">
        <v>633</v>
      </c>
    </row>
    <row r="213" spans="1:8" ht="15" customHeight="1">
      <c r="A213" s="145" t="s">
        <v>1113</v>
      </c>
      <c r="B213" s="147"/>
      <c r="C213" s="146">
        <v>1610</v>
      </c>
      <c r="D213" s="146">
        <v>360</v>
      </c>
      <c r="E213" s="146">
        <v>311</v>
      </c>
      <c r="F213" s="146">
        <v>581</v>
      </c>
      <c r="G213" s="146">
        <v>313</v>
      </c>
      <c r="H213" s="146">
        <v>671</v>
      </c>
    </row>
    <row r="214" spans="1:8" ht="15" customHeight="1">
      <c r="A214" s="145" t="s">
        <v>1114</v>
      </c>
      <c r="B214" s="147"/>
      <c r="C214" s="146">
        <v>1560</v>
      </c>
      <c r="D214" s="146">
        <v>290</v>
      </c>
      <c r="E214" s="148">
        <v>55</v>
      </c>
      <c r="F214" s="147"/>
      <c r="G214" s="148">
        <v>56</v>
      </c>
      <c r="H214" s="148">
        <v>89</v>
      </c>
    </row>
    <row r="215" spans="1:8" ht="15" customHeight="1">
      <c r="A215" s="152" t="s">
        <v>1115</v>
      </c>
      <c r="B215" s="147"/>
      <c r="C215" s="146">
        <v>1190</v>
      </c>
      <c r="D215" s="146">
        <v>960</v>
      </c>
      <c r="E215" s="146">
        <v>537</v>
      </c>
      <c r="F215" s="146">
        <v>997</v>
      </c>
      <c r="G215" s="146">
        <v>682</v>
      </c>
      <c r="H215" s="146">
        <v>633</v>
      </c>
    </row>
    <row r="216" spans="1:8" ht="15" customHeight="1">
      <c r="A216" s="152" t="s">
        <v>1116</v>
      </c>
      <c r="B216" s="147"/>
      <c r="C216" s="146">
        <v>1610</v>
      </c>
      <c r="D216" s="146">
        <v>360</v>
      </c>
      <c r="E216" s="146">
        <v>311</v>
      </c>
      <c r="F216" s="146">
        <v>581</v>
      </c>
      <c r="G216" s="146">
        <v>313</v>
      </c>
      <c r="H216" s="146">
        <v>671</v>
      </c>
    </row>
    <row r="217" spans="1:8" ht="15" customHeight="1">
      <c r="A217" s="152" t="s">
        <v>1117</v>
      </c>
      <c r="B217" s="147"/>
      <c r="C217" s="146">
        <v>1560</v>
      </c>
      <c r="D217" s="146">
        <v>290</v>
      </c>
      <c r="E217" s="148">
        <v>55</v>
      </c>
      <c r="F217" s="147"/>
      <c r="G217" s="148">
        <v>56</v>
      </c>
      <c r="H217" s="148">
        <v>89</v>
      </c>
    </row>
    <row r="218" spans="1:8" ht="15" customHeight="1">
      <c r="A218" s="226" t="s">
        <v>1118</v>
      </c>
      <c r="B218" s="227"/>
      <c r="C218" s="227"/>
      <c r="D218" s="227"/>
      <c r="E218" s="227"/>
      <c r="F218" s="227"/>
      <c r="G218" s="227"/>
      <c r="H218" s="227"/>
    </row>
    <row r="219" spans="1:8" ht="15" customHeight="1">
      <c r="A219" s="152" t="s">
        <v>1498</v>
      </c>
      <c r="B219" s="147"/>
      <c r="C219" s="146">
        <v>1320</v>
      </c>
      <c r="D219" s="146">
        <v>390</v>
      </c>
      <c r="E219" s="146">
        <v>884</v>
      </c>
      <c r="F219" s="147"/>
      <c r="G219" s="147"/>
      <c r="H219" s="147"/>
    </row>
    <row r="220" spans="1:8" ht="15" customHeight="1">
      <c r="A220" s="152" t="s">
        <v>1499</v>
      </c>
      <c r="B220" s="148">
        <v>40</v>
      </c>
      <c r="C220" s="147"/>
      <c r="D220" s="147"/>
      <c r="E220" s="147">
        <v>0</v>
      </c>
      <c r="F220" s="231">
        <v>-789</v>
      </c>
      <c r="G220" s="231">
        <v>-609</v>
      </c>
      <c r="H220" s="231">
        <v>-413</v>
      </c>
    </row>
    <row r="221" spans="1:8" ht="15" customHeight="1">
      <c r="A221" s="152" t="s">
        <v>1119</v>
      </c>
      <c r="B221" s="147">
        <v>34410</v>
      </c>
      <c r="C221" s="147">
        <v>34510</v>
      </c>
      <c r="D221" s="147">
        <v>24240</v>
      </c>
      <c r="E221" s="147">
        <v>24952</v>
      </c>
      <c r="F221" s="147">
        <v>12706</v>
      </c>
      <c r="G221" s="146">
        <v>3875</v>
      </c>
      <c r="H221" s="231">
        <v>-1896</v>
      </c>
    </row>
    <row r="222" spans="1:8" ht="15" customHeight="1">
      <c r="A222" s="152" t="s">
        <v>1120</v>
      </c>
      <c r="B222" s="147">
        <v>108950</v>
      </c>
      <c r="C222" s="147">
        <v>107120</v>
      </c>
      <c r="D222" s="147">
        <v>85500</v>
      </c>
      <c r="E222" s="147">
        <v>83354</v>
      </c>
      <c r="F222" s="147">
        <v>74933</v>
      </c>
      <c r="G222" s="147">
        <v>72452</v>
      </c>
      <c r="H222" s="147">
        <v>75003</v>
      </c>
    </row>
    <row r="223" spans="1:8" ht="15" customHeight="1">
      <c r="A223" s="152" t="s">
        <v>1121</v>
      </c>
      <c r="B223" s="147">
        <v>19770</v>
      </c>
      <c r="C223" s="147">
        <v>10290</v>
      </c>
      <c r="D223" s="147">
        <v>10500</v>
      </c>
      <c r="E223" s="146">
        <v>1151</v>
      </c>
      <c r="F223" s="146">
        <v>545</v>
      </c>
      <c r="G223" s="146">
        <v>778</v>
      </c>
      <c r="H223" s="146">
        <v>661</v>
      </c>
    </row>
    <row r="224" spans="1:8" ht="15" customHeight="1">
      <c r="A224" s="152" t="s">
        <v>1122</v>
      </c>
      <c r="B224" s="147">
        <v>31910</v>
      </c>
      <c r="C224" s="147">
        <v>26080</v>
      </c>
      <c r="D224" s="147">
        <v>18680</v>
      </c>
      <c r="E224" s="147">
        <v>11390</v>
      </c>
      <c r="F224" s="146">
        <v>2820</v>
      </c>
      <c r="G224" s="146">
        <v>831</v>
      </c>
      <c r="H224" s="146">
        <v>724</v>
      </c>
    </row>
    <row r="225" spans="1:8" ht="15" customHeight="1">
      <c r="A225" s="152" t="s">
        <v>1123</v>
      </c>
      <c r="B225" s="146">
        <v>4170</v>
      </c>
      <c r="C225" s="146">
        <v>4800</v>
      </c>
      <c r="D225" s="146">
        <v>2650</v>
      </c>
      <c r="E225" s="146">
        <v>1833</v>
      </c>
      <c r="F225" s="146">
        <v>5265</v>
      </c>
      <c r="G225" s="146">
        <v>9759</v>
      </c>
      <c r="H225" s="147">
        <v>25289</v>
      </c>
    </row>
    <row r="226" spans="1:8" ht="15" customHeight="1">
      <c r="A226" s="152" t="s">
        <v>1124</v>
      </c>
      <c r="B226" s="146">
        <v>3830</v>
      </c>
      <c r="C226" s="146">
        <v>3980</v>
      </c>
      <c r="D226" s="146">
        <v>1850</v>
      </c>
      <c r="E226" s="146">
        <v>554</v>
      </c>
      <c r="F226" s="147">
        <v>0</v>
      </c>
      <c r="G226" s="148">
        <v>75</v>
      </c>
      <c r="H226" s="146">
        <v>219</v>
      </c>
    </row>
    <row r="227" spans="1:8" ht="15" customHeight="1">
      <c r="A227" s="152" t="s">
        <v>1125</v>
      </c>
      <c r="B227" s="147">
        <v>61790</v>
      </c>
      <c r="C227" s="147">
        <v>59760</v>
      </c>
      <c r="D227" s="147">
        <v>55180</v>
      </c>
      <c r="E227" s="147">
        <v>50438</v>
      </c>
      <c r="F227" s="147">
        <v>51982</v>
      </c>
      <c r="G227" s="147">
        <v>50126</v>
      </c>
      <c r="H227" s="147">
        <v>61845</v>
      </c>
    </row>
    <row r="228" spans="1:8" ht="15" customHeight="1">
      <c r="A228" s="152" t="s">
        <v>1126</v>
      </c>
      <c r="B228" s="147">
        <v>61790</v>
      </c>
      <c r="C228" s="147">
        <v>59760</v>
      </c>
      <c r="D228" s="147">
        <v>55180</v>
      </c>
      <c r="E228" s="147">
        <v>50438</v>
      </c>
      <c r="F228" s="147">
        <v>51982</v>
      </c>
      <c r="G228" s="147">
        <v>50126</v>
      </c>
      <c r="H228" s="147">
        <v>61845</v>
      </c>
    </row>
    <row r="229" spans="1:8" ht="15" customHeight="1">
      <c r="A229" s="152" t="s">
        <v>1127</v>
      </c>
      <c r="B229" s="146">
        <v>5590</v>
      </c>
      <c r="C229" s="146">
        <v>4630</v>
      </c>
      <c r="D229" s="146">
        <v>4560</v>
      </c>
      <c r="E229" s="146">
        <v>4305</v>
      </c>
      <c r="F229" s="146">
        <v>5512</v>
      </c>
      <c r="G229" s="146">
        <v>6095</v>
      </c>
      <c r="H229" s="146">
        <v>4697</v>
      </c>
    </row>
    <row r="230" spans="1:8" ht="15" customHeight="1">
      <c r="A230" s="152" t="s">
        <v>1128</v>
      </c>
      <c r="B230" s="147">
        <v>89530</v>
      </c>
      <c r="C230" s="147">
        <v>81040</v>
      </c>
      <c r="D230" s="147">
        <v>71210</v>
      </c>
      <c r="E230" s="147">
        <v>59995</v>
      </c>
      <c r="F230" s="147">
        <v>49537</v>
      </c>
      <c r="G230" s="147">
        <v>41198</v>
      </c>
      <c r="H230" s="147">
        <v>37280</v>
      </c>
    </row>
    <row r="231" spans="1:8" ht="15" customHeight="1">
      <c r="A231" s="152" t="s">
        <v>1129</v>
      </c>
      <c r="B231" s="147">
        <v>88260</v>
      </c>
      <c r="C231" s="147">
        <v>77740</v>
      </c>
      <c r="D231" s="147">
        <v>67710</v>
      </c>
      <c r="E231" s="147">
        <v>56255</v>
      </c>
      <c r="F231" s="147">
        <v>44878</v>
      </c>
      <c r="G231" s="147">
        <v>36540</v>
      </c>
      <c r="H231" s="147">
        <v>32651</v>
      </c>
    </row>
    <row r="232" spans="1:8" ht="15" customHeight="1">
      <c r="A232" s="152" t="s">
        <v>1130</v>
      </c>
      <c r="B232" s="147">
        <v>88220</v>
      </c>
      <c r="C232" s="147">
        <v>77740</v>
      </c>
      <c r="D232" s="147">
        <v>67710</v>
      </c>
      <c r="E232" s="147">
        <v>56255</v>
      </c>
      <c r="F232" s="147">
        <v>45667</v>
      </c>
      <c r="G232" s="147">
        <v>37149</v>
      </c>
      <c r="H232" s="147">
        <v>33064</v>
      </c>
    </row>
    <row r="233" spans="1:8" ht="15" customHeight="1">
      <c r="A233" s="152" t="s">
        <v>1131</v>
      </c>
      <c r="B233" s="147">
        <v>93660</v>
      </c>
      <c r="C233" s="147">
        <v>85840</v>
      </c>
      <c r="D233" s="147">
        <v>73860</v>
      </c>
      <c r="E233" s="147">
        <v>61828</v>
      </c>
      <c r="F233" s="147">
        <v>55591</v>
      </c>
      <c r="G233" s="147">
        <v>51566</v>
      </c>
      <c r="H233" s="147">
        <v>62982</v>
      </c>
    </row>
    <row r="234" spans="1:8" ht="15" customHeight="1">
      <c r="A234" s="152" t="s">
        <v>1132</v>
      </c>
      <c r="B234" s="147">
        <v>93700</v>
      </c>
      <c r="C234" s="147">
        <v>85840</v>
      </c>
      <c r="D234" s="147">
        <v>73860</v>
      </c>
      <c r="E234" s="147">
        <v>61828</v>
      </c>
      <c r="F234" s="147">
        <v>54802</v>
      </c>
      <c r="G234" s="147">
        <v>50957</v>
      </c>
      <c r="H234" s="147">
        <v>62569</v>
      </c>
    </row>
    <row r="235" spans="1:8" ht="15" customHeight="1">
      <c r="A235" s="152" t="s">
        <v>1133</v>
      </c>
      <c r="B235" s="147">
        <v>93240</v>
      </c>
      <c r="C235" s="147">
        <v>85260</v>
      </c>
      <c r="D235" s="147">
        <v>73460</v>
      </c>
      <c r="E235" s="147">
        <v>61372</v>
      </c>
      <c r="F235" s="147">
        <v>50730</v>
      </c>
      <c r="G235" s="147">
        <v>41993</v>
      </c>
      <c r="H235" s="147">
        <v>38575</v>
      </c>
    </row>
    <row r="236" spans="1:8" ht="15" customHeight="1">
      <c r="A236" s="152" t="s">
        <v>1134</v>
      </c>
      <c r="B236" s="147">
        <v>23090</v>
      </c>
      <c r="C236" s="147">
        <v>25390</v>
      </c>
      <c r="D236" s="147">
        <v>22230</v>
      </c>
      <c r="E236" s="147">
        <v>22159</v>
      </c>
      <c r="F236" s="147">
        <v>23844</v>
      </c>
      <c r="G236" s="147">
        <v>25200</v>
      </c>
      <c r="H236" s="147">
        <v>26961</v>
      </c>
    </row>
    <row r="237" spans="1:8" ht="15" customHeight="1">
      <c r="A237" s="152" t="s">
        <v>1135</v>
      </c>
      <c r="B237" s="147"/>
      <c r="C237" s="146">
        <v>1320</v>
      </c>
      <c r="D237" s="146">
        <v>390</v>
      </c>
      <c r="E237" s="146">
        <v>884</v>
      </c>
      <c r="F237" s="146">
        <v>422</v>
      </c>
      <c r="G237" s="146">
        <v>618</v>
      </c>
      <c r="H237" s="146">
        <v>1311</v>
      </c>
    </row>
    <row r="238" spans="1:8" ht="15" customHeight="1">
      <c r="A238" s="152" t="s">
        <v>1136</v>
      </c>
      <c r="B238" s="147">
        <v>54180</v>
      </c>
      <c r="C238" s="147">
        <v>44800</v>
      </c>
      <c r="D238" s="147">
        <v>34740</v>
      </c>
      <c r="E238" s="147">
        <v>26103</v>
      </c>
      <c r="F238" s="147">
        <v>13251</v>
      </c>
      <c r="G238" s="146">
        <v>4653</v>
      </c>
      <c r="H238" s="231">
        <v>-1235</v>
      </c>
    </row>
    <row r="239" spans="1:8" ht="15" customHeight="1">
      <c r="A239" s="152" t="s">
        <v>1137</v>
      </c>
      <c r="B239" s="147">
        <v>22270</v>
      </c>
      <c r="C239" s="147">
        <v>18720</v>
      </c>
      <c r="D239" s="147">
        <v>16060</v>
      </c>
      <c r="E239" s="147">
        <v>14713</v>
      </c>
      <c r="F239" s="147">
        <v>10431</v>
      </c>
      <c r="G239" s="146">
        <v>3822</v>
      </c>
      <c r="H239" s="231">
        <v>-1959</v>
      </c>
    </row>
    <row r="240" spans="1:8" ht="15" customHeight="1">
      <c r="A240" s="152" t="s">
        <v>1138</v>
      </c>
      <c r="B240" s="147">
        <v>67840</v>
      </c>
      <c r="C240" s="147">
        <v>52020</v>
      </c>
      <c r="D240" s="147">
        <v>45080</v>
      </c>
      <c r="E240" s="147">
        <v>35839</v>
      </c>
      <c r="F240" s="147">
        <v>22321</v>
      </c>
      <c r="G240" s="147">
        <v>15329</v>
      </c>
      <c r="H240" s="146">
        <v>7389</v>
      </c>
    </row>
    <row r="241" spans="1:26" ht="15" customHeight="1">
      <c r="A241" s="152" t="s">
        <v>1139</v>
      </c>
      <c r="B241" s="147">
        <v>89530</v>
      </c>
      <c r="C241" s="147">
        <v>70630</v>
      </c>
      <c r="D241" s="147">
        <v>60800</v>
      </c>
      <c r="E241" s="147">
        <v>49587</v>
      </c>
      <c r="F241" s="147">
        <v>39129</v>
      </c>
      <c r="G241" s="147">
        <v>30790</v>
      </c>
      <c r="H241" s="147">
        <v>26872</v>
      </c>
    </row>
    <row r="242" spans="1:26" ht="15" customHeight="1">
      <c r="A242" s="226" t="s">
        <v>1140</v>
      </c>
      <c r="B242" s="227"/>
      <c r="C242" s="227"/>
      <c r="D242" s="227"/>
      <c r="E242" s="227"/>
      <c r="F242" s="227"/>
      <c r="G242" s="227"/>
      <c r="H242" s="227"/>
    </row>
    <row r="243" spans="1:26" ht="15" customHeight="1">
      <c r="A243" s="152" t="s">
        <v>1141</v>
      </c>
      <c r="B243" s="147"/>
      <c r="C243" s="147">
        <v>264997</v>
      </c>
      <c r="D243" s="147">
        <v>251097</v>
      </c>
      <c r="E243" s="147">
        <v>268995</v>
      </c>
      <c r="F243" s="147">
        <v>241113</v>
      </c>
      <c r="G243" s="147">
        <v>187141</v>
      </c>
      <c r="H243" s="147">
        <v>124527</v>
      </c>
    </row>
    <row r="244" spans="1:26" ht="15" customHeight="1">
      <c r="A244" s="226" t="s">
        <v>1142</v>
      </c>
      <c r="B244" s="227"/>
      <c r="C244" s="227"/>
      <c r="D244" s="227"/>
      <c r="E244" s="227"/>
      <c r="F244" s="227"/>
      <c r="G244" s="227"/>
      <c r="H244" s="227"/>
    </row>
    <row r="245" spans="1:26" ht="15" customHeight="1">
      <c r="A245" s="152" t="s">
        <v>643</v>
      </c>
      <c r="B245" s="147"/>
      <c r="C245" s="146">
        <v>2420</v>
      </c>
      <c r="D245" s="146">
        <v>2598</v>
      </c>
      <c r="E245" s="146">
        <v>2957</v>
      </c>
      <c r="F245" s="146">
        <v>3145</v>
      </c>
      <c r="G245" s="146">
        <v>3261</v>
      </c>
      <c r="H245" s="146">
        <v>3382</v>
      </c>
    </row>
    <row r="246" spans="1:26" ht="15" customHeight="1">
      <c r="A246" s="152" t="s">
        <v>1143</v>
      </c>
      <c r="B246" s="147"/>
      <c r="C246" s="146">
        <v>2420</v>
      </c>
      <c r="D246" s="146">
        <v>2598</v>
      </c>
      <c r="E246" s="146">
        <v>2957</v>
      </c>
      <c r="F246" s="146">
        <v>3145</v>
      </c>
      <c r="G246" s="146">
        <v>3261</v>
      </c>
      <c r="H246" s="146">
        <v>3382</v>
      </c>
    </row>
    <row r="247" spans="1:26" ht="15.75" customHeight="1"/>
    <row r="248" spans="1:26" ht="15.75" customHeight="1">
      <c r="A248" s="149"/>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row>
    <row r="249" spans="1:26" ht="15.75" customHeight="1"/>
    <row r="250" spans="1:26" ht="15" customHeight="1">
      <c r="A250" s="129" t="s">
        <v>1144</v>
      </c>
      <c r="B250" s="130"/>
      <c r="C250" s="130"/>
      <c r="D250" s="130"/>
      <c r="E250" s="130"/>
      <c r="F250" s="130"/>
      <c r="G250" s="130"/>
      <c r="H250" s="130"/>
    </row>
    <row r="251" spans="1:26" ht="15" customHeight="1">
      <c r="A251" s="8" t="s">
        <v>600</v>
      </c>
      <c r="B251" s="131" t="s">
        <v>662</v>
      </c>
    </row>
    <row r="252" spans="1:26" ht="15.75" customHeight="1">
      <c r="A252" s="8" t="s">
        <v>602</v>
      </c>
      <c r="B252" s="8" t="s">
        <v>146</v>
      </c>
    </row>
    <row r="253" spans="1:26" ht="15.75" customHeight="1">
      <c r="A253" s="8" t="s">
        <v>603</v>
      </c>
      <c r="B253" s="8" t="s">
        <v>146</v>
      </c>
    </row>
    <row r="254" spans="1:26" ht="15.75" customHeight="1">
      <c r="A254" s="8" t="s">
        <v>605</v>
      </c>
      <c r="B254" s="8" t="s">
        <v>606</v>
      </c>
    </row>
    <row r="255" spans="1:26" ht="15.75" customHeight="1">
      <c r="A255" s="8" t="s">
        <v>609</v>
      </c>
      <c r="B255" s="8" t="s">
        <v>610</v>
      </c>
    </row>
    <row r="256" spans="1:26" ht="15.75" customHeight="1">
      <c r="A256" s="8" t="s">
        <v>611</v>
      </c>
      <c r="B256" s="8" t="s">
        <v>612</v>
      </c>
    </row>
    <row r="257" spans="1:8" ht="15.75" customHeight="1">
      <c r="A257" s="8" t="s">
        <v>613</v>
      </c>
      <c r="B257" s="8" t="s">
        <v>614</v>
      </c>
    </row>
    <row r="258" spans="1:8" ht="15.75" customHeight="1">
      <c r="A258" s="8" t="s">
        <v>615</v>
      </c>
      <c r="B258" s="8" t="s">
        <v>616</v>
      </c>
    </row>
    <row r="259" spans="1:8" ht="15.75" customHeight="1">
      <c r="A259" s="8" t="s">
        <v>617</v>
      </c>
      <c r="B259" s="134">
        <v>46172.608525949101</v>
      </c>
    </row>
    <row r="260" spans="1:8" ht="15.75" customHeight="1">
      <c r="A260" s="135" t="s">
        <v>618</v>
      </c>
      <c r="B260" s="136" t="s">
        <v>653</v>
      </c>
      <c r="C260" s="136" t="s">
        <v>619</v>
      </c>
      <c r="D260" s="136" t="s">
        <v>620</v>
      </c>
      <c r="E260" s="136" t="s">
        <v>621</v>
      </c>
      <c r="F260" s="136" t="s">
        <v>622</v>
      </c>
      <c r="G260" s="136" t="s">
        <v>623</v>
      </c>
      <c r="H260" s="136" t="s">
        <v>624</v>
      </c>
    </row>
    <row r="261" spans="1:8" ht="15" customHeight="1" outlineLevel="1">
      <c r="A261" s="137" t="s">
        <v>625</v>
      </c>
      <c r="B261" s="138">
        <v>46112</v>
      </c>
      <c r="C261" s="138">
        <v>45747</v>
      </c>
      <c r="D261" s="138">
        <v>45382</v>
      </c>
      <c r="E261" s="138">
        <v>45016</v>
      </c>
      <c r="F261" s="138">
        <v>44651</v>
      </c>
      <c r="G261" s="138">
        <v>44286</v>
      </c>
      <c r="H261" s="138">
        <v>43921</v>
      </c>
    </row>
    <row r="262" spans="1:8" ht="15" customHeight="1" outlineLevel="1">
      <c r="A262" s="137" t="s">
        <v>626</v>
      </c>
      <c r="B262" s="138">
        <v>46112</v>
      </c>
      <c r="C262" s="138">
        <v>45747</v>
      </c>
      <c r="D262" s="138">
        <v>45382</v>
      </c>
      <c r="E262" s="138">
        <v>45016</v>
      </c>
      <c r="F262" s="138">
        <v>44651</v>
      </c>
      <c r="G262" s="138">
        <v>44286</v>
      </c>
      <c r="H262" s="138">
        <v>43921</v>
      </c>
    </row>
    <row r="263" spans="1:8" ht="15" customHeight="1" outlineLevel="1">
      <c r="A263" s="137" t="s">
        <v>627</v>
      </c>
      <c r="B263" s="139" t="s">
        <v>628</v>
      </c>
      <c r="C263" s="139" t="s">
        <v>628</v>
      </c>
      <c r="D263" s="139" t="s">
        <v>628</v>
      </c>
      <c r="E263" s="139" t="s">
        <v>628</v>
      </c>
      <c r="F263" s="139" t="s">
        <v>628</v>
      </c>
      <c r="G263" s="139" t="s">
        <v>628</v>
      </c>
      <c r="H263" s="139" t="s">
        <v>628</v>
      </c>
    </row>
    <row r="264" spans="1:8" ht="15" customHeight="1" outlineLevel="1">
      <c r="A264" s="137" t="s">
        <v>629</v>
      </c>
      <c r="B264" s="139" t="s">
        <v>654</v>
      </c>
      <c r="C264" s="139" t="s">
        <v>654</v>
      </c>
      <c r="D264" s="139" t="s">
        <v>654</v>
      </c>
      <c r="E264" s="139" t="s">
        <v>654</v>
      </c>
      <c r="F264" s="139" t="s">
        <v>654</v>
      </c>
      <c r="G264" s="139" t="s">
        <v>654</v>
      </c>
      <c r="H264" s="139" t="s">
        <v>654</v>
      </c>
    </row>
    <row r="265" spans="1:8" ht="15.75" customHeight="1"/>
    <row r="266" spans="1:8" ht="15.75" customHeight="1">
      <c r="A266" s="140" t="s">
        <v>1145</v>
      </c>
      <c r="B266" s="135"/>
      <c r="C266" s="135"/>
      <c r="D266" s="135"/>
      <c r="E266" s="135"/>
      <c r="F266" s="135"/>
      <c r="G266" s="135"/>
      <c r="H266" s="135"/>
    </row>
    <row r="267" spans="1:8" ht="15.75" customHeight="1">
      <c r="A267" s="140" t="s">
        <v>632</v>
      </c>
      <c r="B267" s="141" t="s">
        <v>656</v>
      </c>
      <c r="C267" s="141" t="s">
        <v>634</v>
      </c>
      <c r="D267" s="141" t="s">
        <v>635</v>
      </c>
      <c r="E267" s="141" t="s">
        <v>636</v>
      </c>
      <c r="F267" s="141" t="s">
        <v>637</v>
      </c>
      <c r="G267" s="141" t="s">
        <v>638</v>
      </c>
      <c r="H267" s="141" t="s">
        <v>639</v>
      </c>
    </row>
    <row r="268" spans="1:8" ht="15" customHeight="1">
      <c r="A268" s="226" t="s">
        <v>1146</v>
      </c>
      <c r="B268" s="227"/>
      <c r="C268" s="227"/>
      <c r="D268" s="227"/>
      <c r="E268" s="227"/>
      <c r="F268" s="227"/>
      <c r="G268" s="227"/>
      <c r="H268" s="227"/>
    </row>
    <row r="269" spans="1:8" ht="15" customHeight="1">
      <c r="A269" s="152" t="s">
        <v>1147</v>
      </c>
      <c r="B269" s="147">
        <v>124670</v>
      </c>
      <c r="C269" s="147">
        <v>120130</v>
      </c>
      <c r="D269" s="147">
        <v>112590</v>
      </c>
      <c r="E269" s="147">
        <v>105542</v>
      </c>
      <c r="F269" s="147">
        <v>96547</v>
      </c>
      <c r="G269" s="147">
        <v>80979</v>
      </c>
      <c r="H269" s="147">
        <v>92779</v>
      </c>
    </row>
    <row r="270" spans="1:8" ht="15" customHeight="1">
      <c r="A270" s="145" t="s">
        <v>1149</v>
      </c>
      <c r="B270" s="147">
        <v>153490</v>
      </c>
      <c r="C270" s="147">
        <v>152070</v>
      </c>
      <c r="D270" s="147">
        <v>146970</v>
      </c>
      <c r="E270" s="147">
        <v>172038</v>
      </c>
      <c r="F270" s="147">
        <v>213494</v>
      </c>
      <c r="G270" s="147">
        <v>192872</v>
      </c>
      <c r="H270" s="147">
        <v>194983</v>
      </c>
    </row>
    <row r="271" spans="1:8" ht="15" customHeight="1">
      <c r="A271" s="145" t="s">
        <v>1150</v>
      </c>
      <c r="B271" s="147">
        <v>278160</v>
      </c>
      <c r="C271" s="147">
        <v>272200</v>
      </c>
      <c r="D271" s="147">
        <v>259560</v>
      </c>
      <c r="E271" s="147">
        <v>277580</v>
      </c>
      <c r="F271" s="147">
        <v>310041</v>
      </c>
      <c r="G271" s="147">
        <v>273851</v>
      </c>
      <c r="H271" s="147">
        <v>287762</v>
      </c>
    </row>
    <row r="272" spans="1:8" ht="15" customHeight="1">
      <c r="A272" s="152" t="s">
        <v>1151</v>
      </c>
      <c r="B272" s="147"/>
      <c r="C272" s="146">
        <v>560</v>
      </c>
      <c r="D272" s="146">
        <v>620</v>
      </c>
      <c r="E272" s="146">
        <v>574</v>
      </c>
      <c r="F272" s="146">
        <v>577</v>
      </c>
      <c r="G272" s="146">
        <v>334</v>
      </c>
      <c r="H272" s="146">
        <v>475</v>
      </c>
    </row>
    <row r="273" spans="1:8" ht="15" customHeight="1">
      <c r="A273" s="228" t="s">
        <v>1152</v>
      </c>
      <c r="B273" s="229">
        <v>124670</v>
      </c>
      <c r="C273" s="229">
        <v>120690</v>
      </c>
      <c r="D273" s="229">
        <v>113210</v>
      </c>
      <c r="E273" s="229">
        <v>106116</v>
      </c>
      <c r="F273" s="229">
        <v>97124</v>
      </c>
      <c r="G273" s="229">
        <v>81313</v>
      </c>
      <c r="H273" s="229">
        <v>93254</v>
      </c>
    </row>
    <row r="274" spans="1:8" ht="15" customHeight="1">
      <c r="A274" s="226" t="s">
        <v>1153</v>
      </c>
      <c r="B274" s="227"/>
      <c r="C274" s="227"/>
      <c r="D274" s="227"/>
      <c r="E274" s="227"/>
      <c r="F274" s="227"/>
      <c r="G274" s="227"/>
      <c r="H274" s="227"/>
    </row>
    <row r="275" spans="1:8" ht="15" customHeight="1">
      <c r="A275" s="152" t="s">
        <v>1154</v>
      </c>
      <c r="B275" s="147">
        <v>69630</v>
      </c>
      <c r="C275" s="147">
        <v>69100</v>
      </c>
      <c r="D275" s="147">
        <v>67870</v>
      </c>
      <c r="E275" s="147">
        <v>68836</v>
      </c>
      <c r="F275" s="147">
        <v>59519</v>
      </c>
      <c r="G275" s="147">
        <v>49787</v>
      </c>
      <c r="H275" s="147">
        <v>56108</v>
      </c>
    </row>
    <row r="276" spans="1:8" ht="15" customHeight="1">
      <c r="A276" s="145" t="s">
        <v>1155</v>
      </c>
      <c r="B276" s="147">
        <v>69630</v>
      </c>
      <c r="C276" s="147">
        <v>69100</v>
      </c>
      <c r="D276" s="147">
        <v>67870</v>
      </c>
      <c r="E276" s="147">
        <v>68836</v>
      </c>
      <c r="F276" s="147">
        <v>59519</v>
      </c>
      <c r="G276" s="147">
        <v>49787</v>
      </c>
      <c r="H276" s="147">
        <v>56108</v>
      </c>
    </row>
    <row r="277" spans="1:8" ht="15" customHeight="1">
      <c r="A277" s="145" t="s">
        <v>1500</v>
      </c>
      <c r="B277" s="147"/>
      <c r="C277" s="146">
        <v>3670</v>
      </c>
      <c r="D277" s="146">
        <v>3990</v>
      </c>
      <c r="E277" s="146">
        <v>3219</v>
      </c>
      <c r="F277" s="146">
        <v>2778</v>
      </c>
      <c r="G277" s="146">
        <v>2381</v>
      </c>
      <c r="H277" s="146">
        <v>2312</v>
      </c>
    </row>
    <row r="278" spans="1:8" ht="15" customHeight="1">
      <c r="A278" s="145" t="s">
        <v>1156</v>
      </c>
      <c r="B278" s="147"/>
      <c r="C278" s="146">
        <v>220</v>
      </c>
      <c r="D278" s="146">
        <v>250</v>
      </c>
      <c r="E278" s="146">
        <v>190</v>
      </c>
      <c r="F278" s="146">
        <v>206</v>
      </c>
      <c r="G278" s="146">
        <v>199</v>
      </c>
      <c r="H278" s="146">
        <v>132</v>
      </c>
    </row>
    <row r="279" spans="1:8" ht="15" customHeight="1">
      <c r="A279" s="145" t="s">
        <v>1157</v>
      </c>
      <c r="B279" s="146">
        <v>2890</v>
      </c>
      <c r="C279" s="146">
        <v>2610</v>
      </c>
      <c r="D279" s="146">
        <v>2500</v>
      </c>
      <c r="E279" s="146">
        <v>2635</v>
      </c>
      <c r="F279" s="146">
        <v>2832</v>
      </c>
      <c r="G279" s="146">
        <v>2653</v>
      </c>
      <c r="H279" s="146">
        <v>2788</v>
      </c>
    </row>
    <row r="280" spans="1:8" ht="15" customHeight="1">
      <c r="A280" s="145" t="s">
        <v>1158</v>
      </c>
      <c r="B280" s="147">
        <v>66740</v>
      </c>
      <c r="C280" s="147">
        <v>62480</v>
      </c>
      <c r="D280" s="147">
        <v>61020</v>
      </c>
      <c r="E280" s="147">
        <v>62663</v>
      </c>
      <c r="F280" s="147">
        <v>53216</v>
      </c>
      <c r="G280" s="147">
        <v>43920</v>
      </c>
      <c r="H280" s="147">
        <v>50204</v>
      </c>
    </row>
    <row r="281" spans="1:8" ht="15" customHeight="1">
      <c r="A281" s="145" t="s">
        <v>1159</v>
      </c>
      <c r="B281" s="147">
        <v>60070</v>
      </c>
      <c r="C281" s="147">
        <v>54430</v>
      </c>
      <c r="D281" s="147">
        <v>52540</v>
      </c>
      <c r="E281" s="147">
        <v>53370</v>
      </c>
      <c r="F281" s="147">
        <v>47969</v>
      </c>
      <c r="G281" s="147">
        <v>39731</v>
      </c>
      <c r="H281" s="147">
        <v>46398</v>
      </c>
    </row>
    <row r="282" spans="1:8" ht="15" customHeight="1">
      <c r="A282" s="145" t="s">
        <v>1160</v>
      </c>
      <c r="B282" s="231">
        <v>-1410</v>
      </c>
      <c r="C282" s="231">
        <v>-780</v>
      </c>
      <c r="D282" s="146">
        <v>1390</v>
      </c>
      <c r="E282" s="146">
        <v>323</v>
      </c>
      <c r="F282" s="231">
        <v>-856</v>
      </c>
      <c r="G282" s="146">
        <v>398</v>
      </c>
      <c r="H282" s="146">
        <v>513</v>
      </c>
    </row>
    <row r="283" spans="1:8" ht="15" customHeight="1">
      <c r="A283" s="145" t="s">
        <v>1161</v>
      </c>
      <c r="B283" s="146">
        <v>8080</v>
      </c>
      <c r="C283" s="146">
        <v>8830</v>
      </c>
      <c r="D283" s="146">
        <v>7090</v>
      </c>
      <c r="E283" s="146">
        <v>8970</v>
      </c>
      <c r="F283" s="146">
        <v>6103</v>
      </c>
      <c r="G283" s="146">
        <v>3791</v>
      </c>
      <c r="H283" s="146">
        <v>3293</v>
      </c>
    </row>
    <row r="284" spans="1:8" ht="15" customHeight="1">
      <c r="A284" s="145" t="s">
        <v>1501</v>
      </c>
      <c r="B284" s="147"/>
      <c r="C284" s="146">
        <v>120</v>
      </c>
      <c r="D284" s="146">
        <v>110</v>
      </c>
      <c r="E284" s="146">
        <v>129</v>
      </c>
      <c r="F284" s="146">
        <v>487</v>
      </c>
      <c r="G284" s="146">
        <v>634</v>
      </c>
      <c r="H284" s="146">
        <v>672</v>
      </c>
    </row>
    <row r="285" spans="1:8" ht="15" customHeight="1">
      <c r="A285" s="228" t="s">
        <v>1162</v>
      </c>
      <c r="B285" s="229">
        <v>55040</v>
      </c>
      <c r="C285" s="229">
        <v>51590</v>
      </c>
      <c r="D285" s="229">
        <v>45340</v>
      </c>
      <c r="E285" s="229">
        <v>37280</v>
      </c>
      <c r="F285" s="229">
        <v>37605</v>
      </c>
      <c r="G285" s="229">
        <v>31526</v>
      </c>
      <c r="H285" s="229">
        <v>37146</v>
      </c>
    </row>
    <row r="286" spans="1:8" ht="15" customHeight="1">
      <c r="A286" s="152" t="s">
        <v>1163</v>
      </c>
      <c r="B286" s="147">
        <v>19300</v>
      </c>
      <c r="C286" s="147">
        <v>30000</v>
      </c>
      <c r="D286" s="147">
        <v>27610</v>
      </c>
      <c r="E286" s="147">
        <v>25779</v>
      </c>
      <c r="F286" s="147">
        <v>24078</v>
      </c>
      <c r="G286" s="147">
        <v>23037</v>
      </c>
      <c r="H286" s="147">
        <v>24666</v>
      </c>
    </row>
    <row r="287" spans="1:8" ht="15" customHeight="1">
      <c r="A287" s="145" t="s">
        <v>1164</v>
      </c>
      <c r="B287" s="147"/>
      <c r="C287" s="146">
        <v>6360</v>
      </c>
      <c r="D287" s="146">
        <v>7310</v>
      </c>
      <c r="E287" s="146">
        <v>7556</v>
      </c>
      <c r="F287" s="146">
        <v>6753</v>
      </c>
      <c r="G287" s="146">
        <v>6100</v>
      </c>
      <c r="H287" s="146">
        <v>7155</v>
      </c>
    </row>
    <row r="288" spans="1:8" ht="15" customHeight="1">
      <c r="A288" s="145" t="s">
        <v>1165</v>
      </c>
      <c r="B288" s="146">
        <v>6350</v>
      </c>
      <c r="C288" s="146">
        <v>6140</v>
      </c>
      <c r="D288" s="146">
        <v>5510</v>
      </c>
      <c r="E288" s="146">
        <v>6129</v>
      </c>
      <c r="F288" s="146">
        <v>6563</v>
      </c>
      <c r="G288" s="146">
        <v>5594</v>
      </c>
      <c r="H288" s="146">
        <v>5324</v>
      </c>
    </row>
    <row r="289" spans="1:8" ht="15" customHeight="1">
      <c r="A289" s="145" t="s">
        <v>1166</v>
      </c>
      <c r="B289" s="147"/>
      <c r="C289" s="146">
        <v>650</v>
      </c>
      <c r="D289" s="146">
        <v>660</v>
      </c>
      <c r="E289" s="146">
        <v>711</v>
      </c>
      <c r="F289" s="146">
        <v>786</v>
      </c>
      <c r="G289" s="146">
        <v>841</v>
      </c>
      <c r="H289" s="146">
        <v>713</v>
      </c>
    </row>
    <row r="290" spans="1:8" ht="15" customHeight="1">
      <c r="A290" s="145" t="s">
        <v>1167</v>
      </c>
      <c r="B290" s="147">
        <v>12950</v>
      </c>
      <c r="C290" s="147">
        <v>16850</v>
      </c>
      <c r="D290" s="147">
        <v>14130</v>
      </c>
      <c r="E290" s="147">
        <v>11383</v>
      </c>
      <c r="F290" s="146">
        <v>9976</v>
      </c>
      <c r="G290" s="147">
        <v>10502</v>
      </c>
      <c r="H290" s="147">
        <v>11474</v>
      </c>
    </row>
    <row r="291" spans="1:8" ht="15" customHeight="1">
      <c r="A291" s="145" t="s">
        <v>1168</v>
      </c>
      <c r="B291" s="147">
        <v>12950</v>
      </c>
      <c r="C291" s="147">
        <v>11300</v>
      </c>
      <c r="D291" s="147">
        <v>10480</v>
      </c>
      <c r="E291" s="146">
        <v>9218</v>
      </c>
      <c r="F291" s="146">
        <v>6949</v>
      </c>
      <c r="G291" s="146">
        <v>5747</v>
      </c>
      <c r="H291" s="146">
        <v>7173</v>
      </c>
    </row>
    <row r="292" spans="1:8" ht="15" customHeight="1">
      <c r="A292" s="145" t="s">
        <v>1169</v>
      </c>
      <c r="B292" s="147"/>
      <c r="C292" s="146">
        <v>3200</v>
      </c>
      <c r="D292" s="146">
        <v>1280</v>
      </c>
      <c r="E292" s="231">
        <v>-313</v>
      </c>
      <c r="F292" s="146">
        <v>487</v>
      </c>
      <c r="G292" s="146">
        <v>2492</v>
      </c>
      <c r="H292" s="146">
        <v>1788</v>
      </c>
    </row>
    <row r="293" spans="1:8" ht="15" customHeight="1">
      <c r="A293" s="145" t="s">
        <v>1170</v>
      </c>
      <c r="B293" s="147"/>
      <c r="C293" s="146">
        <v>2450</v>
      </c>
      <c r="D293" s="146">
        <v>2000</v>
      </c>
      <c r="E293" s="146">
        <v>2312</v>
      </c>
      <c r="F293" s="146">
        <v>2516</v>
      </c>
      <c r="G293" s="146">
        <v>2288</v>
      </c>
      <c r="H293" s="146">
        <v>2608</v>
      </c>
    </row>
    <row r="294" spans="1:8" ht="15" customHeight="1">
      <c r="A294" s="145" t="s">
        <v>1171</v>
      </c>
      <c r="B294" s="147"/>
      <c r="C294" s="231">
        <v>-100</v>
      </c>
      <c r="D294" s="146">
        <v>370</v>
      </c>
      <c r="E294" s="146">
        <v>166</v>
      </c>
      <c r="F294" s="148">
        <v>24</v>
      </c>
      <c r="G294" s="153">
        <v>-25</v>
      </c>
      <c r="H294" s="153">
        <v>-95</v>
      </c>
    </row>
    <row r="295" spans="1:8" ht="15" customHeight="1">
      <c r="A295" s="152" t="s">
        <v>1172</v>
      </c>
      <c r="B295" s="147">
        <v>15770</v>
      </c>
      <c r="C295" s="146">
        <v>1980</v>
      </c>
      <c r="D295" s="146">
        <v>390</v>
      </c>
      <c r="E295" s="146">
        <v>149</v>
      </c>
      <c r="F295" s="146">
        <v>350</v>
      </c>
      <c r="G295" s="146">
        <v>728</v>
      </c>
      <c r="H295" s="231">
        <v>-402</v>
      </c>
    </row>
    <row r="296" spans="1:8" ht="15" customHeight="1">
      <c r="A296" s="145" t="s">
        <v>1173</v>
      </c>
      <c r="B296" s="147">
        <v>15770</v>
      </c>
      <c r="C296" s="146">
        <v>1980</v>
      </c>
      <c r="D296" s="146">
        <v>390</v>
      </c>
      <c r="E296" s="146">
        <v>269</v>
      </c>
      <c r="F296" s="146">
        <v>479</v>
      </c>
      <c r="G296" s="146">
        <v>218</v>
      </c>
      <c r="H296" s="146">
        <v>149</v>
      </c>
    </row>
    <row r="297" spans="1:8" ht="15" customHeight="1">
      <c r="A297" s="145" t="s">
        <v>1174</v>
      </c>
      <c r="B297" s="147"/>
      <c r="C297" s="147"/>
      <c r="D297" s="147"/>
      <c r="E297" s="231">
        <v>-120</v>
      </c>
      <c r="F297" s="231">
        <v>-129</v>
      </c>
      <c r="G297" s="146">
        <v>510</v>
      </c>
      <c r="H297" s="231">
        <v>-551</v>
      </c>
    </row>
    <row r="298" spans="1:8" ht="15" customHeight="1">
      <c r="A298" s="152" t="s">
        <v>1175</v>
      </c>
      <c r="B298" s="147">
        <v>104700</v>
      </c>
      <c r="C298" s="147">
        <v>101080</v>
      </c>
      <c r="D298" s="147">
        <v>95870</v>
      </c>
      <c r="E298" s="147">
        <v>94764</v>
      </c>
      <c r="F298" s="147">
        <v>83947</v>
      </c>
      <c r="G298" s="147">
        <v>73552</v>
      </c>
      <c r="H298" s="147">
        <v>80372</v>
      </c>
    </row>
    <row r="299" spans="1:8" ht="15" customHeight="1">
      <c r="A299" s="226" t="s">
        <v>1176</v>
      </c>
      <c r="B299" s="227"/>
      <c r="C299" s="227"/>
      <c r="D299" s="227"/>
      <c r="E299" s="227"/>
      <c r="F299" s="227"/>
      <c r="G299" s="227"/>
      <c r="H299" s="227"/>
    </row>
    <row r="300" spans="1:8" ht="15" customHeight="1">
      <c r="A300" s="228" t="s">
        <v>1177</v>
      </c>
      <c r="B300" s="229">
        <v>19970</v>
      </c>
      <c r="C300" s="229">
        <v>19610</v>
      </c>
      <c r="D300" s="229">
        <v>17340</v>
      </c>
      <c r="E300" s="229">
        <v>11352</v>
      </c>
      <c r="F300" s="229">
        <v>13177</v>
      </c>
      <c r="G300" s="230">
        <v>7761</v>
      </c>
      <c r="H300" s="229">
        <v>12882</v>
      </c>
    </row>
    <row r="301" spans="1:8" ht="15" customHeight="1">
      <c r="A301" s="226" t="s">
        <v>1178</v>
      </c>
      <c r="B301" s="227"/>
      <c r="C301" s="227"/>
      <c r="D301" s="227"/>
      <c r="E301" s="227"/>
      <c r="F301" s="227"/>
      <c r="G301" s="227"/>
      <c r="H301" s="227"/>
    </row>
    <row r="302" spans="1:8" ht="15" customHeight="1">
      <c r="A302" s="152" t="s">
        <v>1179</v>
      </c>
      <c r="B302" s="231">
        <v>-1580</v>
      </c>
      <c r="C302" s="146">
        <v>930</v>
      </c>
      <c r="D302" s="146">
        <v>970</v>
      </c>
      <c r="E302" s="231">
        <v>-554</v>
      </c>
      <c r="F302" s="231">
        <v>-815</v>
      </c>
      <c r="G302" s="231">
        <v>-1757</v>
      </c>
      <c r="H302" s="231">
        <v>-2050</v>
      </c>
    </row>
    <row r="303" spans="1:8" ht="15" customHeight="1">
      <c r="A303" s="145" t="s">
        <v>1180</v>
      </c>
      <c r="B303" s="146">
        <v>1580</v>
      </c>
      <c r="C303" s="231">
        <v>-680</v>
      </c>
      <c r="D303" s="231">
        <v>-1090</v>
      </c>
      <c r="E303" s="148">
        <v>43</v>
      </c>
      <c r="F303" s="146">
        <v>439</v>
      </c>
      <c r="G303" s="146">
        <v>1162</v>
      </c>
      <c r="H303" s="146">
        <v>1844</v>
      </c>
    </row>
    <row r="304" spans="1:8" ht="15" customHeight="1">
      <c r="A304" s="145" t="s">
        <v>665</v>
      </c>
      <c r="B304" s="147"/>
      <c r="C304" s="146">
        <v>1080</v>
      </c>
      <c r="D304" s="146">
        <v>1300</v>
      </c>
      <c r="E304" s="146">
        <v>320</v>
      </c>
      <c r="F304" s="148">
        <v>61</v>
      </c>
      <c r="G304" s="146">
        <v>111</v>
      </c>
      <c r="H304" s="148">
        <v>62</v>
      </c>
    </row>
    <row r="305" spans="1:8" ht="15" customHeight="1">
      <c r="A305" s="145" t="s">
        <v>1181</v>
      </c>
      <c r="B305" s="146">
        <v>1580</v>
      </c>
      <c r="C305" s="146">
        <v>400</v>
      </c>
      <c r="D305" s="146">
        <v>210</v>
      </c>
      <c r="E305" s="146">
        <v>363</v>
      </c>
      <c r="F305" s="146">
        <v>500</v>
      </c>
      <c r="G305" s="146">
        <v>1273</v>
      </c>
      <c r="H305" s="146">
        <v>1906</v>
      </c>
    </row>
    <row r="306" spans="1:8" ht="15" customHeight="1">
      <c r="A306" s="145" t="s">
        <v>1182</v>
      </c>
      <c r="B306" s="147"/>
      <c r="C306" s="146">
        <v>250</v>
      </c>
      <c r="D306" s="231">
        <v>-120</v>
      </c>
      <c r="E306" s="231">
        <v>-511</v>
      </c>
      <c r="F306" s="231">
        <v>-376</v>
      </c>
      <c r="G306" s="231">
        <v>-595</v>
      </c>
      <c r="H306" s="231">
        <v>-206</v>
      </c>
    </row>
    <row r="307" spans="1:8" ht="15" customHeight="1">
      <c r="A307" s="145" t="s">
        <v>1184</v>
      </c>
      <c r="B307" s="147"/>
      <c r="C307" s="147"/>
      <c r="D307" s="153">
        <v>-40</v>
      </c>
      <c r="E307" s="153">
        <v>-1</v>
      </c>
      <c r="F307" s="148">
        <v>4</v>
      </c>
      <c r="G307" s="148">
        <v>8</v>
      </c>
      <c r="H307" s="148">
        <v>8</v>
      </c>
    </row>
    <row r="308" spans="1:8" ht="15" customHeight="1">
      <c r="A308" s="145" t="s">
        <v>1185</v>
      </c>
      <c r="B308" s="147"/>
      <c r="C308" s="146">
        <v>740</v>
      </c>
      <c r="D308" s="146">
        <v>470</v>
      </c>
      <c r="E308" s="146">
        <v>166</v>
      </c>
      <c r="F308" s="147"/>
      <c r="G308" s="147"/>
      <c r="H308" s="147"/>
    </row>
    <row r="309" spans="1:8" ht="15" customHeight="1">
      <c r="A309" s="145" t="s">
        <v>1186</v>
      </c>
      <c r="B309" s="147"/>
      <c r="C309" s="231">
        <v>-490</v>
      </c>
      <c r="D309" s="231">
        <v>-550</v>
      </c>
      <c r="E309" s="231">
        <v>-676</v>
      </c>
      <c r="F309" s="231">
        <v>-380</v>
      </c>
      <c r="G309" s="231">
        <v>-603</v>
      </c>
      <c r="H309" s="231">
        <v>-214</v>
      </c>
    </row>
    <row r="310" spans="1:8" ht="15" customHeight="1">
      <c r="A310" s="152" t="s">
        <v>1187</v>
      </c>
      <c r="B310" s="146">
        <v>280</v>
      </c>
      <c r="C310" s="146">
        <v>990</v>
      </c>
      <c r="D310" s="146">
        <v>120</v>
      </c>
      <c r="E310" s="146">
        <v>203</v>
      </c>
      <c r="F310" s="146">
        <v>129</v>
      </c>
      <c r="G310" s="146">
        <v>501</v>
      </c>
      <c r="H310" s="148">
        <v>52</v>
      </c>
    </row>
    <row r="311" spans="1:8" ht="15" customHeight="1">
      <c r="A311" s="152" t="s">
        <v>1188</v>
      </c>
      <c r="B311" s="153">
        <v>-70</v>
      </c>
      <c r="C311" s="153">
        <v>-70</v>
      </c>
      <c r="D311" s="153">
        <v>-10</v>
      </c>
      <c r="E311" s="153">
        <v>-14</v>
      </c>
      <c r="F311" s="147">
        <v>0</v>
      </c>
      <c r="G311" s="153">
        <v>-13</v>
      </c>
      <c r="H311" s="153">
        <v>-33</v>
      </c>
    </row>
    <row r="312" spans="1:8" ht="15" customHeight="1">
      <c r="A312" s="152" t="s">
        <v>1189</v>
      </c>
      <c r="B312" s="146">
        <v>4780</v>
      </c>
      <c r="C312" s="146">
        <v>380</v>
      </c>
      <c r="D312" s="146">
        <v>340</v>
      </c>
      <c r="E312" s="146">
        <v>1095</v>
      </c>
      <c r="F312" s="148">
        <v>27</v>
      </c>
      <c r="G312" s="148">
        <v>23</v>
      </c>
      <c r="H312" s="148">
        <v>19</v>
      </c>
    </row>
    <row r="313" spans="1:8" ht="15" customHeight="1">
      <c r="A313" s="145" t="s">
        <v>1502</v>
      </c>
      <c r="B313" s="147"/>
      <c r="C313" s="147"/>
      <c r="D313" s="146">
        <v>200</v>
      </c>
      <c r="E313" s="146">
        <v>1085</v>
      </c>
      <c r="F313" s="147"/>
      <c r="G313" s="147"/>
      <c r="H313" s="147"/>
    </row>
    <row r="314" spans="1:8" ht="15" customHeight="1">
      <c r="A314" s="152" t="s">
        <v>1190</v>
      </c>
      <c r="B314" s="147">
        <v>23380</v>
      </c>
      <c r="C314" s="147">
        <v>21840</v>
      </c>
      <c r="D314" s="147">
        <v>18760</v>
      </c>
      <c r="E314" s="147">
        <v>12082</v>
      </c>
      <c r="F314" s="147">
        <v>12518</v>
      </c>
      <c r="G314" s="146">
        <v>6515</v>
      </c>
      <c r="H314" s="147">
        <v>10870</v>
      </c>
    </row>
    <row r="315" spans="1:8" ht="15" customHeight="1">
      <c r="A315" s="226" t="s">
        <v>1191</v>
      </c>
      <c r="B315" s="227"/>
      <c r="C315" s="227"/>
      <c r="D315" s="227"/>
      <c r="E315" s="227"/>
      <c r="F315" s="227"/>
      <c r="G315" s="227"/>
      <c r="H315" s="227"/>
    </row>
    <row r="316" spans="1:8" ht="15" customHeight="1">
      <c r="A316" s="152" t="s">
        <v>1192</v>
      </c>
      <c r="B316" s="231">
        <v>-1190</v>
      </c>
      <c r="C316" s="231">
        <v>-490</v>
      </c>
      <c r="D316" s="231">
        <v>-190</v>
      </c>
      <c r="E316" s="146">
        <v>704</v>
      </c>
      <c r="F316" s="231">
        <v>-1652</v>
      </c>
      <c r="G316" s="231">
        <v>-1115</v>
      </c>
      <c r="H316" s="146">
        <v>733</v>
      </c>
    </row>
    <row r="317" spans="1:8" ht="15" customHeight="1">
      <c r="A317" s="145" t="s">
        <v>1503</v>
      </c>
      <c r="B317" s="146">
        <v>190</v>
      </c>
      <c r="C317" s="147"/>
      <c r="D317" s="146">
        <v>200</v>
      </c>
      <c r="E317" s="146">
        <v>1085</v>
      </c>
      <c r="F317" s="146">
        <v>340</v>
      </c>
      <c r="G317" s="146">
        <v>139</v>
      </c>
      <c r="H317" s="146">
        <v>216</v>
      </c>
    </row>
    <row r="318" spans="1:8" ht="15" customHeight="1">
      <c r="A318" s="145" t="s">
        <v>1504</v>
      </c>
      <c r="B318" s="146">
        <v>190</v>
      </c>
      <c r="C318" s="147"/>
      <c r="D318" s="146">
        <v>200</v>
      </c>
      <c r="E318" s="146">
        <v>1085</v>
      </c>
      <c r="F318" s="146">
        <v>340</v>
      </c>
      <c r="G318" s="148">
        <v>70</v>
      </c>
      <c r="H318" s="153">
        <v>-67</v>
      </c>
    </row>
    <row r="319" spans="1:8" ht="15" customHeight="1">
      <c r="A319" s="145" t="s">
        <v>1505</v>
      </c>
      <c r="B319" s="147"/>
      <c r="C319" s="147"/>
      <c r="D319" s="147"/>
      <c r="E319" s="147"/>
      <c r="F319" s="147"/>
      <c r="G319" s="147">
        <v>0</v>
      </c>
      <c r="H319" s="146">
        <v>283</v>
      </c>
    </row>
    <row r="320" spans="1:8" ht="15" customHeight="1">
      <c r="A320" s="145" t="s">
        <v>1506</v>
      </c>
      <c r="B320" s="147"/>
      <c r="C320" s="147"/>
      <c r="D320" s="147"/>
      <c r="E320" s="147"/>
      <c r="F320" s="147"/>
      <c r="G320" s="148">
        <v>69</v>
      </c>
      <c r="H320" s="147"/>
    </row>
    <row r="321" spans="1:8" ht="15" customHeight="1">
      <c r="A321" s="145" t="s">
        <v>1507</v>
      </c>
      <c r="B321" s="147"/>
      <c r="C321" s="147"/>
      <c r="D321" s="147"/>
      <c r="E321" s="147"/>
      <c r="F321" s="147"/>
      <c r="G321" s="146">
        <v>206</v>
      </c>
      <c r="H321" s="147"/>
    </row>
    <row r="322" spans="1:8" ht="15" customHeight="1">
      <c r="A322" s="145" t="s">
        <v>1508</v>
      </c>
      <c r="B322" s="146">
        <v>360</v>
      </c>
      <c r="C322" s="146">
        <v>650</v>
      </c>
      <c r="D322" s="146">
        <v>480</v>
      </c>
      <c r="E322" s="146">
        <v>1574</v>
      </c>
      <c r="F322" s="147"/>
      <c r="G322" s="147"/>
      <c r="H322" s="147"/>
    </row>
    <row r="323" spans="1:8" ht="15" customHeight="1">
      <c r="A323" s="145" t="s">
        <v>1509</v>
      </c>
      <c r="B323" s="147"/>
      <c r="C323" s="146">
        <v>160</v>
      </c>
      <c r="D323" s="146">
        <v>180</v>
      </c>
      <c r="E323" s="148">
        <v>25</v>
      </c>
      <c r="F323" s="147"/>
      <c r="G323" s="153">
        <v>-20</v>
      </c>
      <c r="H323" s="147"/>
    </row>
    <row r="324" spans="1:8" ht="15" customHeight="1">
      <c r="A324" s="145" t="s">
        <v>1510</v>
      </c>
      <c r="B324" s="147"/>
      <c r="C324" s="147"/>
      <c r="D324" s="146">
        <v>310</v>
      </c>
      <c r="E324" s="146">
        <v>3722</v>
      </c>
      <c r="F324" s="148">
        <v>5</v>
      </c>
      <c r="G324" s="147"/>
      <c r="H324" s="147"/>
    </row>
    <row r="325" spans="1:8" ht="15" customHeight="1">
      <c r="A325" s="145" t="s">
        <v>1511</v>
      </c>
      <c r="B325" s="147"/>
      <c r="C325" s="147"/>
      <c r="D325" s="147"/>
      <c r="E325" s="147"/>
      <c r="F325" s="231">
        <v>-100</v>
      </c>
      <c r="G325" s="231">
        <v>-750</v>
      </c>
      <c r="H325" s="147"/>
    </row>
    <row r="326" spans="1:8" ht="15" customHeight="1">
      <c r="A326" s="145" t="s">
        <v>1512</v>
      </c>
      <c r="B326" s="147"/>
      <c r="C326" s="147"/>
      <c r="D326" s="147"/>
      <c r="E326" s="147"/>
      <c r="F326" s="231">
        <v>-100</v>
      </c>
      <c r="G326" s="231">
        <v>-750</v>
      </c>
      <c r="H326" s="147"/>
    </row>
    <row r="327" spans="1:8" ht="15" customHeight="1">
      <c r="A327" s="145" t="s">
        <v>1193</v>
      </c>
      <c r="B327" s="231">
        <v>-640</v>
      </c>
      <c r="C327" s="147"/>
      <c r="D327" s="147"/>
      <c r="E327" s="231">
        <v>-384</v>
      </c>
      <c r="F327" s="231">
        <v>-1217</v>
      </c>
      <c r="G327" s="147"/>
      <c r="H327" s="146">
        <v>949</v>
      </c>
    </row>
    <row r="328" spans="1:8" ht="15" customHeight="1">
      <c r="A328" s="226" t="s">
        <v>1194</v>
      </c>
      <c r="B328" s="227"/>
      <c r="C328" s="227"/>
      <c r="D328" s="227"/>
      <c r="E328" s="227"/>
      <c r="F328" s="227"/>
      <c r="G328" s="227"/>
      <c r="H328" s="227"/>
    </row>
    <row r="329" spans="1:8" ht="15" customHeight="1">
      <c r="A329" s="228" t="s">
        <v>1195</v>
      </c>
      <c r="B329" s="229">
        <v>22190</v>
      </c>
      <c r="C329" s="229">
        <v>21350</v>
      </c>
      <c r="D329" s="229">
        <v>18570</v>
      </c>
      <c r="E329" s="229">
        <v>12786</v>
      </c>
      <c r="F329" s="229">
        <v>10866</v>
      </c>
      <c r="G329" s="230">
        <v>5400</v>
      </c>
      <c r="H329" s="229">
        <v>11603</v>
      </c>
    </row>
    <row r="330" spans="1:8" ht="15" customHeight="1">
      <c r="A330" s="226" t="s">
        <v>1196</v>
      </c>
      <c r="B330" s="227"/>
      <c r="C330" s="227"/>
      <c r="D330" s="227"/>
      <c r="E330" s="227"/>
      <c r="F330" s="227"/>
      <c r="G330" s="227"/>
      <c r="H330" s="227"/>
    </row>
    <row r="331" spans="1:8" ht="15" customHeight="1">
      <c r="A331" s="152" t="s">
        <v>1197</v>
      </c>
      <c r="B331" s="146">
        <v>5100</v>
      </c>
      <c r="C331" s="146">
        <v>5530</v>
      </c>
      <c r="D331" s="146">
        <v>4490</v>
      </c>
      <c r="E331" s="146">
        <v>1528</v>
      </c>
      <c r="F331" s="146">
        <v>2760</v>
      </c>
      <c r="G331" s="146">
        <v>1779</v>
      </c>
      <c r="H331" s="146">
        <v>4853</v>
      </c>
    </row>
    <row r="332" spans="1:8" ht="15" customHeight="1">
      <c r="A332" s="145" t="s">
        <v>1198</v>
      </c>
      <c r="B332" s="146">
        <v>6390</v>
      </c>
      <c r="C332" s="146">
        <v>5440</v>
      </c>
      <c r="D332" s="146">
        <v>4400</v>
      </c>
      <c r="E332" s="146">
        <v>1655</v>
      </c>
      <c r="F332" s="146">
        <v>2346</v>
      </c>
      <c r="G332" s="146">
        <v>1733</v>
      </c>
      <c r="H332" s="146">
        <v>3920</v>
      </c>
    </row>
    <row r="333" spans="1:8" ht="15" customHeight="1">
      <c r="A333" s="145" t="s">
        <v>1513</v>
      </c>
      <c r="B333" s="146">
        <v>6370</v>
      </c>
      <c r="C333" s="146">
        <v>5550</v>
      </c>
      <c r="D333" s="146">
        <v>4500</v>
      </c>
      <c r="E333" s="146">
        <v>2814</v>
      </c>
      <c r="F333" s="146">
        <v>2593</v>
      </c>
      <c r="G333" s="146">
        <v>1764</v>
      </c>
      <c r="H333" s="146">
        <v>3063</v>
      </c>
    </row>
    <row r="334" spans="1:8" ht="15" customHeight="1">
      <c r="A334" s="145" t="s">
        <v>1514</v>
      </c>
      <c r="B334" s="148">
        <v>20</v>
      </c>
      <c r="C334" s="231">
        <v>-110</v>
      </c>
      <c r="D334" s="231">
        <v>-100</v>
      </c>
      <c r="E334" s="231">
        <v>-1159</v>
      </c>
      <c r="F334" s="231">
        <v>-247</v>
      </c>
      <c r="G334" s="153">
        <v>-31</v>
      </c>
      <c r="H334" s="146">
        <v>857</v>
      </c>
    </row>
    <row r="335" spans="1:8" ht="15" customHeight="1">
      <c r="A335" s="145" t="s">
        <v>1199</v>
      </c>
      <c r="B335" s="231">
        <v>-1290</v>
      </c>
      <c r="C335" s="148">
        <v>90</v>
      </c>
      <c r="D335" s="148">
        <v>90</v>
      </c>
      <c r="E335" s="231">
        <v>-127</v>
      </c>
      <c r="F335" s="146">
        <v>414</v>
      </c>
      <c r="G335" s="148">
        <v>46</v>
      </c>
      <c r="H335" s="146">
        <v>829</v>
      </c>
    </row>
    <row r="336" spans="1:8" ht="15" customHeight="1">
      <c r="A336" s="145" t="s">
        <v>1200</v>
      </c>
      <c r="B336" s="147"/>
      <c r="C336" s="147"/>
      <c r="D336" s="147"/>
      <c r="E336" s="147"/>
      <c r="F336" s="147"/>
      <c r="G336" s="147">
        <v>0</v>
      </c>
      <c r="H336" s="146">
        <v>104</v>
      </c>
    </row>
    <row r="337" spans="1:8" ht="15" customHeight="1">
      <c r="A337" s="226" t="s">
        <v>1201</v>
      </c>
      <c r="B337" s="227"/>
      <c r="C337" s="227"/>
      <c r="D337" s="227"/>
      <c r="E337" s="227"/>
      <c r="F337" s="227"/>
      <c r="G337" s="227"/>
      <c r="H337" s="227"/>
    </row>
    <row r="338" spans="1:8" ht="15" customHeight="1">
      <c r="A338" s="152" t="s">
        <v>1202</v>
      </c>
      <c r="B338" s="147">
        <v>17090</v>
      </c>
      <c r="C338" s="147">
        <v>15820</v>
      </c>
      <c r="D338" s="147">
        <v>14080</v>
      </c>
      <c r="E338" s="147">
        <v>11258</v>
      </c>
      <c r="F338" s="146">
        <v>8106</v>
      </c>
      <c r="G338" s="146">
        <v>3621</v>
      </c>
      <c r="H338" s="146">
        <v>6750</v>
      </c>
    </row>
    <row r="339" spans="1:8" ht="15" customHeight="1">
      <c r="A339" s="226" t="s">
        <v>1203</v>
      </c>
      <c r="B339" s="227"/>
      <c r="C339" s="227"/>
      <c r="D339" s="227"/>
      <c r="E339" s="227"/>
      <c r="F339" s="227"/>
      <c r="G339" s="227"/>
      <c r="H339" s="227"/>
    </row>
    <row r="340" spans="1:8" ht="15" customHeight="1">
      <c r="A340" s="228" t="s">
        <v>1205</v>
      </c>
      <c r="B340" s="229">
        <v>17090</v>
      </c>
      <c r="C340" s="229">
        <v>15820</v>
      </c>
      <c r="D340" s="229">
        <v>14080</v>
      </c>
      <c r="E340" s="229">
        <v>11258</v>
      </c>
      <c r="F340" s="230">
        <v>8106</v>
      </c>
      <c r="G340" s="230">
        <v>3621</v>
      </c>
      <c r="H340" s="230">
        <v>6750</v>
      </c>
    </row>
    <row r="341" spans="1:8" ht="15" customHeight="1">
      <c r="A341" s="152" t="s">
        <v>1515</v>
      </c>
      <c r="B341" s="146">
        <v>1290</v>
      </c>
      <c r="C341" s="147"/>
      <c r="D341" s="147"/>
      <c r="E341" s="147"/>
      <c r="F341" s="147"/>
      <c r="G341" s="147">
        <v>0</v>
      </c>
      <c r="H341" s="231">
        <v>-544</v>
      </c>
    </row>
    <row r="342" spans="1:8" ht="15" customHeight="1">
      <c r="A342" s="145" t="s">
        <v>1516</v>
      </c>
      <c r="B342" s="146">
        <v>1290</v>
      </c>
      <c r="C342" s="147"/>
      <c r="D342" s="147"/>
      <c r="E342" s="147"/>
      <c r="F342" s="147"/>
      <c r="G342" s="147"/>
      <c r="H342" s="147"/>
    </row>
    <row r="343" spans="1:8" ht="15" customHeight="1">
      <c r="A343" s="145" t="s">
        <v>1517</v>
      </c>
      <c r="B343" s="146">
        <v>1750</v>
      </c>
      <c r="C343" s="147"/>
      <c r="D343" s="147"/>
      <c r="E343" s="147"/>
      <c r="F343" s="147"/>
      <c r="G343" s="147"/>
      <c r="H343" s="147"/>
    </row>
    <row r="344" spans="1:8" ht="15" customHeight="1">
      <c r="A344" s="145" t="s">
        <v>1518</v>
      </c>
      <c r="B344" s="146">
        <v>1750</v>
      </c>
      <c r="C344" s="147"/>
      <c r="D344" s="147"/>
      <c r="E344" s="147"/>
      <c r="F344" s="147"/>
      <c r="G344" s="147"/>
      <c r="H344" s="147"/>
    </row>
    <row r="345" spans="1:8" ht="15" customHeight="1">
      <c r="A345" s="145" t="s">
        <v>1519</v>
      </c>
      <c r="B345" s="231">
        <v>-460</v>
      </c>
      <c r="C345" s="147"/>
      <c r="D345" s="147"/>
      <c r="E345" s="147"/>
      <c r="F345" s="147"/>
      <c r="G345" s="147"/>
      <c r="H345" s="147"/>
    </row>
    <row r="346" spans="1:8" ht="15" customHeight="1">
      <c r="A346" s="145" t="s">
        <v>1520</v>
      </c>
      <c r="B346" s="147"/>
      <c r="C346" s="147"/>
      <c r="D346" s="147"/>
      <c r="E346" s="147"/>
      <c r="F346" s="147"/>
      <c r="G346" s="147">
        <v>0</v>
      </c>
      <c r="H346" s="231">
        <v>-544</v>
      </c>
    </row>
    <row r="347" spans="1:8" ht="15" customHeight="1">
      <c r="A347" s="152" t="s">
        <v>1206</v>
      </c>
      <c r="B347" s="147">
        <v>18380</v>
      </c>
      <c r="C347" s="147">
        <v>15820</v>
      </c>
      <c r="D347" s="147">
        <v>14080</v>
      </c>
      <c r="E347" s="147">
        <v>11258</v>
      </c>
      <c r="F347" s="146">
        <v>8106</v>
      </c>
      <c r="G347" s="146">
        <v>3621</v>
      </c>
      <c r="H347" s="146">
        <v>6206</v>
      </c>
    </row>
    <row r="348" spans="1:8" ht="15" customHeight="1">
      <c r="A348" s="152" t="s">
        <v>1521</v>
      </c>
      <c r="B348" s="147"/>
      <c r="C348" s="147"/>
      <c r="D348" s="147">
        <v>0</v>
      </c>
      <c r="E348" s="231">
        <v>-105</v>
      </c>
      <c r="F348" s="231">
        <v>-180</v>
      </c>
      <c r="G348" s="231">
        <v>-215</v>
      </c>
      <c r="H348" s="231">
        <v>-383</v>
      </c>
    </row>
    <row r="349" spans="1:8" ht="15" customHeight="1">
      <c r="A349" s="152" t="s">
        <v>1207</v>
      </c>
      <c r="B349" s="147">
        <v>18380</v>
      </c>
      <c r="C349" s="147">
        <v>15820</v>
      </c>
      <c r="D349" s="147">
        <v>14080</v>
      </c>
      <c r="E349" s="147">
        <v>11363</v>
      </c>
      <c r="F349" s="146">
        <v>8286</v>
      </c>
      <c r="G349" s="146">
        <v>3836</v>
      </c>
      <c r="H349" s="146">
        <v>6589</v>
      </c>
    </row>
    <row r="350" spans="1:8" ht="15" customHeight="1">
      <c r="A350" s="226" t="s">
        <v>1208</v>
      </c>
      <c r="B350" s="227"/>
      <c r="C350" s="227"/>
      <c r="D350" s="227"/>
      <c r="E350" s="227"/>
      <c r="F350" s="227"/>
      <c r="G350" s="227"/>
      <c r="H350" s="227"/>
    </row>
    <row r="351" spans="1:8" ht="15" customHeight="1">
      <c r="A351" s="228" t="s">
        <v>1210</v>
      </c>
      <c r="B351" s="229">
        <v>18380</v>
      </c>
      <c r="C351" s="229">
        <v>15820</v>
      </c>
      <c r="D351" s="229">
        <v>14080</v>
      </c>
      <c r="E351" s="229">
        <v>11363</v>
      </c>
      <c r="F351" s="230">
        <v>8286</v>
      </c>
      <c r="G351" s="230">
        <v>3836</v>
      </c>
      <c r="H351" s="230">
        <v>6589</v>
      </c>
    </row>
    <row r="352" spans="1:8" ht="15" customHeight="1">
      <c r="A352" s="226" t="s">
        <v>1211</v>
      </c>
      <c r="B352" s="227"/>
      <c r="C352" s="227"/>
      <c r="D352" s="227"/>
      <c r="E352" s="227"/>
      <c r="F352" s="227"/>
      <c r="G352" s="227"/>
      <c r="H352" s="227"/>
    </row>
    <row r="353" spans="1:8" ht="15" customHeight="1">
      <c r="A353" s="152" t="s">
        <v>1212</v>
      </c>
      <c r="B353" s="147"/>
      <c r="C353" s="147">
        <v>15820</v>
      </c>
      <c r="D353" s="147">
        <v>14080</v>
      </c>
      <c r="E353" s="147">
        <v>11258</v>
      </c>
      <c r="F353" s="146">
        <v>8106</v>
      </c>
      <c r="G353" s="146">
        <v>3621</v>
      </c>
      <c r="H353" s="146">
        <v>6206</v>
      </c>
    </row>
    <row r="354" spans="1:8" ht="15" customHeight="1">
      <c r="A354" s="152" t="s">
        <v>1522</v>
      </c>
      <c r="B354" s="147"/>
      <c r="C354" s="148">
        <v>20</v>
      </c>
      <c r="D354" s="153">
        <v>-10</v>
      </c>
      <c r="E354" s="153">
        <v>-17</v>
      </c>
      <c r="F354" s="148">
        <v>1</v>
      </c>
      <c r="G354" s="148">
        <v>15</v>
      </c>
      <c r="H354" s="148">
        <v>49</v>
      </c>
    </row>
    <row r="355" spans="1:8" ht="15" customHeight="1">
      <c r="A355" s="152" t="s">
        <v>1214</v>
      </c>
      <c r="B355" s="147"/>
      <c r="C355" s="153">
        <v>-30</v>
      </c>
      <c r="D355" s="153">
        <v>-30</v>
      </c>
      <c r="E355" s="153">
        <v>-6</v>
      </c>
      <c r="F355" s="146">
        <v>164</v>
      </c>
      <c r="G355" s="148">
        <v>67</v>
      </c>
      <c r="H355" s="231">
        <v>-360</v>
      </c>
    </row>
    <row r="356" spans="1:8" ht="15" customHeight="1">
      <c r="A356" s="152" t="s">
        <v>1215</v>
      </c>
      <c r="B356" s="147"/>
      <c r="C356" s="148">
        <v>10</v>
      </c>
      <c r="D356" s="148">
        <v>10</v>
      </c>
      <c r="E356" s="148">
        <v>1</v>
      </c>
      <c r="F356" s="153">
        <v>-41</v>
      </c>
      <c r="G356" s="153">
        <v>-19</v>
      </c>
      <c r="H356" s="148">
        <v>91</v>
      </c>
    </row>
    <row r="357" spans="1:8" ht="15" customHeight="1">
      <c r="A357" s="152" t="s">
        <v>1216</v>
      </c>
      <c r="B357" s="147"/>
      <c r="C357" s="147">
        <v>0</v>
      </c>
      <c r="D357" s="153">
        <v>-30</v>
      </c>
      <c r="E357" s="153">
        <v>-22</v>
      </c>
      <c r="F357" s="146">
        <v>124</v>
      </c>
      <c r="G357" s="148">
        <v>63</v>
      </c>
      <c r="H357" s="231">
        <v>-220</v>
      </c>
    </row>
    <row r="358" spans="1:8" ht="15" customHeight="1">
      <c r="A358" s="228" t="s">
        <v>1217</v>
      </c>
      <c r="B358" s="229"/>
      <c r="C358" s="229">
        <v>15820</v>
      </c>
      <c r="D358" s="229">
        <v>14050</v>
      </c>
      <c r="E358" s="229">
        <v>11236</v>
      </c>
      <c r="F358" s="230">
        <v>8230</v>
      </c>
      <c r="G358" s="230">
        <v>3684</v>
      </c>
      <c r="H358" s="230">
        <v>5986</v>
      </c>
    </row>
    <row r="359" spans="1:8" ht="15" customHeight="1">
      <c r="A359" s="152" t="s">
        <v>1523</v>
      </c>
      <c r="B359" s="147"/>
      <c r="C359" s="147"/>
      <c r="D359" s="147">
        <v>0</v>
      </c>
      <c r="E359" s="231">
        <v>-105</v>
      </c>
      <c r="F359" s="231">
        <v>-180</v>
      </c>
      <c r="G359" s="231">
        <v>-217</v>
      </c>
      <c r="H359" s="231">
        <v>-382</v>
      </c>
    </row>
    <row r="360" spans="1:8" ht="15" customHeight="1">
      <c r="A360" s="152" t="s">
        <v>1218</v>
      </c>
      <c r="B360" s="147"/>
      <c r="C360" s="147">
        <v>15820</v>
      </c>
      <c r="D360" s="147">
        <v>14050</v>
      </c>
      <c r="E360" s="147">
        <v>11341</v>
      </c>
      <c r="F360" s="146">
        <v>8410</v>
      </c>
      <c r="G360" s="146">
        <v>3901</v>
      </c>
      <c r="H360" s="146">
        <v>6368</v>
      </c>
    </row>
    <row r="361" spans="1:8" ht="15" customHeight="1">
      <c r="A361" s="226" t="s">
        <v>1219</v>
      </c>
      <c r="B361" s="227"/>
      <c r="C361" s="227"/>
      <c r="D361" s="227"/>
      <c r="E361" s="227"/>
      <c r="F361" s="227"/>
      <c r="G361" s="227"/>
      <c r="H361" s="227"/>
    </row>
    <row r="362" spans="1:8" ht="15" customHeight="1">
      <c r="A362" s="152" t="s">
        <v>1220</v>
      </c>
      <c r="B362" s="147">
        <v>18380</v>
      </c>
      <c r="C362" s="147">
        <v>15820</v>
      </c>
      <c r="D362" s="147">
        <v>14080</v>
      </c>
      <c r="E362" s="147">
        <v>11363</v>
      </c>
      <c r="F362" s="146">
        <v>8286</v>
      </c>
      <c r="G362" s="146">
        <v>3836</v>
      </c>
      <c r="H362" s="146">
        <v>6589</v>
      </c>
    </row>
    <row r="363" spans="1:8" ht="15" customHeight="1">
      <c r="A363" s="145" t="s">
        <v>1221</v>
      </c>
      <c r="B363" s="147">
        <v>17090</v>
      </c>
      <c r="C363" s="147">
        <v>15820</v>
      </c>
      <c r="D363" s="147">
        <v>14080</v>
      </c>
      <c r="E363" s="147">
        <v>11363</v>
      </c>
      <c r="F363" s="146">
        <v>8286</v>
      </c>
      <c r="G363" s="146">
        <v>3836</v>
      </c>
      <c r="H363" s="146">
        <v>7133</v>
      </c>
    </row>
    <row r="364" spans="1:8" ht="15" customHeight="1">
      <c r="A364" s="145" t="s">
        <v>1222</v>
      </c>
      <c r="B364" s="146">
        <v>709.93</v>
      </c>
      <c r="C364" s="146">
        <v>710.06</v>
      </c>
      <c r="D364" s="146">
        <v>709.63</v>
      </c>
      <c r="E364" s="146">
        <v>709.63</v>
      </c>
      <c r="F364" s="146">
        <v>709.34</v>
      </c>
      <c r="G364" s="146">
        <v>709.34</v>
      </c>
      <c r="H364" s="146">
        <v>709.34</v>
      </c>
    </row>
    <row r="365" spans="1:8" ht="15" customHeight="1">
      <c r="A365" s="145" t="s">
        <v>1223</v>
      </c>
      <c r="B365" s="148">
        <v>25.89</v>
      </c>
      <c r="C365" s="148">
        <v>22.28</v>
      </c>
      <c r="D365" s="148">
        <v>19.84</v>
      </c>
      <c r="E365" s="148">
        <v>16.010000000000002</v>
      </c>
      <c r="F365" s="148">
        <v>11.68</v>
      </c>
      <c r="G365" s="148">
        <v>5.41</v>
      </c>
      <c r="H365" s="148">
        <v>9.2899999999999991</v>
      </c>
    </row>
    <row r="366" spans="1:8" ht="15" customHeight="1">
      <c r="A366" s="145" t="s">
        <v>1224</v>
      </c>
      <c r="B366" s="148">
        <v>24.07</v>
      </c>
      <c r="C366" s="148">
        <v>22.28</v>
      </c>
      <c r="D366" s="148">
        <v>19.84</v>
      </c>
      <c r="E366" s="148">
        <v>16.010000000000002</v>
      </c>
      <c r="F366" s="148">
        <v>11.68</v>
      </c>
      <c r="G366" s="148">
        <v>5.41</v>
      </c>
      <c r="H366" s="148">
        <v>10.06</v>
      </c>
    </row>
    <row r="367" spans="1:8" ht="15" customHeight="1">
      <c r="A367" s="145" t="s">
        <v>1225</v>
      </c>
      <c r="B367" s="148">
        <v>25.75</v>
      </c>
      <c r="C367" s="148">
        <v>22.97</v>
      </c>
      <c r="D367" s="148">
        <v>20.11</v>
      </c>
      <c r="E367" s="148">
        <v>15.02</v>
      </c>
      <c r="F367" s="148">
        <v>14.01</v>
      </c>
      <c r="G367" s="148">
        <v>6.98</v>
      </c>
      <c r="H367" s="148">
        <v>9.02</v>
      </c>
    </row>
    <row r="368" spans="1:8" ht="15" customHeight="1">
      <c r="A368" s="152" t="s">
        <v>1226</v>
      </c>
      <c r="B368" s="147">
        <v>18380</v>
      </c>
      <c r="C368" s="147">
        <v>15820</v>
      </c>
      <c r="D368" s="147">
        <v>14080</v>
      </c>
      <c r="E368" s="147">
        <v>11363</v>
      </c>
      <c r="F368" s="146">
        <v>8286</v>
      </c>
      <c r="G368" s="146">
        <v>3836</v>
      </c>
      <c r="H368" s="146">
        <v>6589</v>
      </c>
    </row>
    <row r="369" spans="1:8" ht="15" customHeight="1">
      <c r="A369" s="152" t="s">
        <v>1227</v>
      </c>
      <c r="B369" s="148">
        <v>1</v>
      </c>
      <c r="C369" s="148">
        <v>1</v>
      </c>
      <c r="D369" s="148">
        <v>1</v>
      </c>
      <c r="E369" s="148">
        <v>1</v>
      </c>
      <c r="F369" s="148">
        <v>1</v>
      </c>
      <c r="G369" s="148">
        <v>1</v>
      </c>
      <c r="H369" s="148">
        <v>1</v>
      </c>
    </row>
    <row r="370" spans="1:8" ht="15" customHeight="1">
      <c r="A370" s="145" t="s">
        <v>1228</v>
      </c>
      <c r="B370" s="146">
        <v>709.93</v>
      </c>
      <c r="C370" s="146">
        <v>710.06</v>
      </c>
      <c r="D370" s="146">
        <v>709.63</v>
      </c>
      <c r="E370" s="146">
        <v>709.63</v>
      </c>
      <c r="F370" s="146">
        <v>709.34</v>
      </c>
      <c r="G370" s="146">
        <v>709.34</v>
      </c>
      <c r="H370" s="146">
        <v>709.34</v>
      </c>
    </row>
    <row r="371" spans="1:8" ht="15" customHeight="1">
      <c r="A371" s="145" t="s">
        <v>1229</v>
      </c>
      <c r="B371" s="148">
        <v>25.89</v>
      </c>
      <c r="C371" s="148">
        <v>22.28</v>
      </c>
      <c r="D371" s="148">
        <v>19.84</v>
      </c>
      <c r="E371" s="148">
        <v>16.010000000000002</v>
      </c>
      <c r="F371" s="148">
        <v>11.68</v>
      </c>
      <c r="G371" s="148">
        <v>5.41</v>
      </c>
      <c r="H371" s="148">
        <v>9.2899999999999991</v>
      </c>
    </row>
    <row r="372" spans="1:8" ht="15" customHeight="1">
      <c r="A372" s="145" t="s">
        <v>1230</v>
      </c>
      <c r="B372" s="148">
        <v>24.07</v>
      </c>
      <c r="C372" s="148">
        <v>22.28</v>
      </c>
      <c r="D372" s="148">
        <v>19.84</v>
      </c>
      <c r="E372" s="148">
        <v>16.010000000000002</v>
      </c>
      <c r="F372" s="148">
        <v>11.68</v>
      </c>
      <c r="G372" s="148">
        <v>5.41</v>
      </c>
      <c r="H372" s="148">
        <v>10.06</v>
      </c>
    </row>
    <row r="373" spans="1:8" ht="15" customHeight="1">
      <c r="A373" s="145" t="s">
        <v>1231</v>
      </c>
      <c r="B373" s="148">
        <v>25.75</v>
      </c>
      <c r="C373" s="148">
        <v>22.97</v>
      </c>
      <c r="D373" s="148">
        <v>20.11</v>
      </c>
      <c r="E373" s="148">
        <v>15.02</v>
      </c>
      <c r="F373" s="148">
        <v>14.01</v>
      </c>
      <c r="G373" s="148">
        <v>6.98</v>
      </c>
      <c r="H373" s="148">
        <v>9.02</v>
      </c>
    </row>
    <row r="374" spans="1:8" ht="15" customHeight="1">
      <c r="A374" s="152" t="s">
        <v>1232</v>
      </c>
      <c r="B374" s="148">
        <v>1.82</v>
      </c>
      <c r="C374" s="147">
        <v>0</v>
      </c>
      <c r="D374" s="147">
        <v>0</v>
      </c>
      <c r="E374" s="147">
        <v>0</v>
      </c>
      <c r="F374" s="147">
        <v>0</v>
      </c>
      <c r="G374" s="147">
        <v>0</v>
      </c>
      <c r="H374" s="153">
        <v>-0.77</v>
      </c>
    </row>
    <row r="375" spans="1:8" ht="15" customHeight="1">
      <c r="A375" s="152" t="s">
        <v>1233</v>
      </c>
      <c r="B375" s="147"/>
      <c r="C375" s="148">
        <v>22.28</v>
      </c>
      <c r="D375" s="148">
        <v>19.8</v>
      </c>
      <c r="E375" s="148">
        <v>15.98</v>
      </c>
      <c r="F375" s="148">
        <v>11.86</v>
      </c>
      <c r="G375" s="148">
        <v>5.5</v>
      </c>
      <c r="H375" s="148">
        <v>8.98</v>
      </c>
    </row>
    <row r="376" spans="1:8" ht="15" customHeight="1">
      <c r="A376" s="226" t="s">
        <v>1234</v>
      </c>
      <c r="B376" s="227"/>
      <c r="C376" s="227"/>
      <c r="D376" s="227"/>
      <c r="E376" s="227"/>
      <c r="F376" s="227"/>
      <c r="G376" s="227"/>
      <c r="H376" s="227"/>
    </row>
    <row r="377" spans="1:8" ht="15" customHeight="1">
      <c r="A377" s="152" t="s">
        <v>1235</v>
      </c>
      <c r="B377" s="147">
        <v>18380</v>
      </c>
      <c r="C377" s="147">
        <v>15820</v>
      </c>
      <c r="D377" s="147">
        <v>14080</v>
      </c>
      <c r="E377" s="147">
        <v>11363</v>
      </c>
      <c r="F377" s="146">
        <v>8286</v>
      </c>
      <c r="G377" s="146">
        <v>3836</v>
      </c>
      <c r="H377" s="146">
        <v>6589</v>
      </c>
    </row>
    <row r="378" spans="1:8" ht="15" customHeight="1">
      <c r="A378" s="145" t="s">
        <v>1236</v>
      </c>
      <c r="B378" s="147">
        <v>17090</v>
      </c>
      <c r="C378" s="147">
        <v>15820</v>
      </c>
      <c r="D378" s="147">
        <v>14080</v>
      </c>
      <c r="E378" s="147">
        <v>11363</v>
      </c>
      <c r="F378" s="146">
        <v>8286</v>
      </c>
      <c r="G378" s="146">
        <v>3836</v>
      </c>
      <c r="H378" s="146">
        <v>7133</v>
      </c>
    </row>
    <row r="379" spans="1:8" ht="15" customHeight="1">
      <c r="A379" s="145" t="s">
        <v>1237</v>
      </c>
      <c r="B379" s="146">
        <v>709.93</v>
      </c>
      <c r="C379" s="146">
        <v>710.06</v>
      </c>
      <c r="D379" s="146">
        <v>709.63</v>
      </c>
      <c r="E379" s="146">
        <v>709.63</v>
      </c>
      <c r="F379" s="146">
        <v>709.34</v>
      </c>
      <c r="G379" s="146">
        <v>709.34</v>
      </c>
      <c r="H379" s="146">
        <v>709.34</v>
      </c>
    </row>
    <row r="380" spans="1:8" ht="15" customHeight="1">
      <c r="A380" s="145" t="s">
        <v>1238</v>
      </c>
      <c r="B380" s="148">
        <v>25.89</v>
      </c>
      <c r="C380" s="148">
        <v>22.28</v>
      </c>
      <c r="D380" s="148">
        <v>19.84</v>
      </c>
      <c r="E380" s="148">
        <v>16.010000000000002</v>
      </c>
      <c r="F380" s="148">
        <v>11.68</v>
      </c>
      <c r="G380" s="148">
        <v>5.41</v>
      </c>
      <c r="H380" s="148">
        <v>9.2899999999999991</v>
      </c>
    </row>
    <row r="381" spans="1:8" ht="15" customHeight="1">
      <c r="A381" s="145" t="s">
        <v>1239</v>
      </c>
      <c r="B381" s="148">
        <v>24.07</v>
      </c>
      <c r="C381" s="148">
        <v>22.28</v>
      </c>
      <c r="D381" s="148">
        <v>19.84</v>
      </c>
      <c r="E381" s="148">
        <v>16.010000000000002</v>
      </c>
      <c r="F381" s="148">
        <v>11.68</v>
      </c>
      <c r="G381" s="148">
        <v>5.41</v>
      </c>
      <c r="H381" s="148">
        <v>10.06</v>
      </c>
    </row>
    <row r="382" spans="1:8" ht="15" customHeight="1">
      <c r="A382" s="145" t="s">
        <v>1240</v>
      </c>
      <c r="B382" s="148">
        <v>25.75</v>
      </c>
      <c r="C382" s="148">
        <v>22.97</v>
      </c>
      <c r="D382" s="148">
        <v>20.11</v>
      </c>
      <c r="E382" s="148">
        <v>15.02</v>
      </c>
      <c r="F382" s="148">
        <v>14.01</v>
      </c>
      <c r="G382" s="148">
        <v>6.98</v>
      </c>
      <c r="H382" s="148">
        <v>9.02</v>
      </c>
    </row>
    <row r="383" spans="1:8" ht="15" customHeight="1">
      <c r="A383" s="152" t="s">
        <v>1241</v>
      </c>
      <c r="B383" s="147">
        <v>18380</v>
      </c>
      <c r="C383" s="147">
        <v>15820</v>
      </c>
      <c r="D383" s="147">
        <v>14080</v>
      </c>
      <c r="E383" s="147">
        <v>11363</v>
      </c>
      <c r="F383" s="146">
        <v>8286</v>
      </c>
      <c r="G383" s="146">
        <v>3836</v>
      </c>
      <c r="H383" s="146">
        <v>6589</v>
      </c>
    </row>
    <row r="384" spans="1:8" ht="15" customHeight="1">
      <c r="A384" s="152" t="s">
        <v>1242</v>
      </c>
      <c r="B384" s="148">
        <v>1</v>
      </c>
      <c r="C384" s="148">
        <v>1</v>
      </c>
      <c r="D384" s="148">
        <v>1</v>
      </c>
      <c r="E384" s="148">
        <v>1</v>
      </c>
      <c r="F384" s="148">
        <v>1</v>
      </c>
      <c r="G384" s="148">
        <v>1</v>
      </c>
      <c r="H384" s="148">
        <v>1</v>
      </c>
    </row>
    <row r="385" spans="1:8" ht="15" customHeight="1">
      <c r="A385" s="145" t="s">
        <v>1243</v>
      </c>
      <c r="B385" s="146">
        <v>709.93</v>
      </c>
      <c r="C385" s="146">
        <v>710.06</v>
      </c>
      <c r="D385" s="146">
        <v>709.63</v>
      </c>
      <c r="E385" s="146">
        <v>709.63</v>
      </c>
      <c r="F385" s="146">
        <v>709.34</v>
      </c>
      <c r="G385" s="146">
        <v>709.34</v>
      </c>
      <c r="H385" s="146">
        <v>709.34</v>
      </c>
    </row>
    <row r="386" spans="1:8" ht="15" customHeight="1">
      <c r="A386" s="145" t="s">
        <v>1244</v>
      </c>
      <c r="B386" s="148">
        <v>25.89</v>
      </c>
      <c r="C386" s="148">
        <v>22.28</v>
      </c>
      <c r="D386" s="148">
        <v>19.84</v>
      </c>
      <c r="E386" s="148">
        <v>16.010000000000002</v>
      </c>
      <c r="F386" s="148">
        <v>11.68</v>
      </c>
      <c r="G386" s="148">
        <v>5.41</v>
      </c>
      <c r="H386" s="148">
        <v>9.2899999999999991</v>
      </c>
    </row>
    <row r="387" spans="1:8" ht="15" customHeight="1">
      <c r="A387" s="145" t="s">
        <v>1245</v>
      </c>
      <c r="B387" s="148">
        <v>24.07</v>
      </c>
      <c r="C387" s="148">
        <v>22.28</v>
      </c>
      <c r="D387" s="148">
        <v>19.84</v>
      </c>
      <c r="E387" s="148">
        <v>16.010000000000002</v>
      </c>
      <c r="F387" s="148">
        <v>11.68</v>
      </c>
      <c r="G387" s="148">
        <v>5.41</v>
      </c>
      <c r="H387" s="148">
        <v>10.06</v>
      </c>
    </row>
    <row r="388" spans="1:8" ht="15" customHeight="1">
      <c r="A388" s="145" t="s">
        <v>1246</v>
      </c>
      <c r="B388" s="148">
        <v>25.75</v>
      </c>
      <c r="C388" s="148">
        <v>22.97</v>
      </c>
      <c r="D388" s="148">
        <v>20.11</v>
      </c>
      <c r="E388" s="148">
        <v>15.02</v>
      </c>
      <c r="F388" s="148">
        <v>14.01</v>
      </c>
      <c r="G388" s="148">
        <v>6.98</v>
      </c>
      <c r="H388" s="148">
        <v>9.02</v>
      </c>
    </row>
    <row r="389" spans="1:8" ht="15" customHeight="1">
      <c r="A389" s="152" t="s">
        <v>1247</v>
      </c>
      <c r="B389" s="148">
        <v>1.82</v>
      </c>
      <c r="C389" s="147">
        <v>0</v>
      </c>
      <c r="D389" s="147">
        <v>0</v>
      </c>
      <c r="E389" s="147">
        <v>0</v>
      </c>
      <c r="F389" s="147">
        <v>0</v>
      </c>
      <c r="G389" s="147">
        <v>0</v>
      </c>
      <c r="H389" s="153">
        <v>-0.77</v>
      </c>
    </row>
    <row r="390" spans="1:8" ht="15" customHeight="1">
      <c r="A390" s="152" t="s">
        <v>1248</v>
      </c>
      <c r="B390" s="147"/>
      <c r="C390" s="148">
        <v>22.28</v>
      </c>
      <c r="D390" s="148">
        <v>19.8</v>
      </c>
      <c r="E390" s="148">
        <v>15.98</v>
      </c>
      <c r="F390" s="148">
        <v>11.86</v>
      </c>
      <c r="G390" s="148">
        <v>5.5</v>
      </c>
      <c r="H390" s="148">
        <v>8.98</v>
      </c>
    </row>
    <row r="391" spans="1:8" ht="15" customHeight="1">
      <c r="A391" s="226" t="s">
        <v>1249</v>
      </c>
      <c r="B391" s="227"/>
      <c r="C391" s="227"/>
      <c r="D391" s="227"/>
      <c r="E391" s="227"/>
      <c r="F391" s="227"/>
      <c r="G391" s="227"/>
      <c r="H391" s="227"/>
    </row>
    <row r="392" spans="1:8" ht="15" customHeight="1">
      <c r="A392" s="152" t="s">
        <v>1250</v>
      </c>
      <c r="B392" s="148">
        <v>14</v>
      </c>
      <c r="C392" s="148">
        <v>9</v>
      </c>
      <c r="D392" s="148">
        <v>4</v>
      </c>
      <c r="E392" s="147">
        <v>0</v>
      </c>
      <c r="F392" s="147">
        <v>0</v>
      </c>
      <c r="G392" s="147">
        <v>0</v>
      </c>
      <c r="H392" s="147">
        <v>0</v>
      </c>
    </row>
    <row r="393" spans="1:8" ht="15" customHeight="1">
      <c r="A393" s="152" t="s">
        <v>1251</v>
      </c>
      <c r="B393" s="148">
        <v>14</v>
      </c>
      <c r="C393" s="148">
        <v>9</v>
      </c>
      <c r="D393" s="148">
        <v>4</v>
      </c>
      <c r="E393" s="147">
        <v>0</v>
      </c>
      <c r="F393" s="147">
        <v>0</v>
      </c>
      <c r="G393" s="147">
        <v>0</v>
      </c>
      <c r="H393" s="147">
        <v>0</v>
      </c>
    </row>
    <row r="394" spans="1:8" ht="15" customHeight="1">
      <c r="A394" s="226" t="s">
        <v>1252</v>
      </c>
      <c r="B394" s="227"/>
      <c r="C394" s="227"/>
      <c r="D394" s="227"/>
      <c r="E394" s="227"/>
      <c r="F394" s="227"/>
      <c r="G394" s="227"/>
      <c r="H394" s="227"/>
    </row>
    <row r="395" spans="1:8" ht="15" customHeight="1">
      <c r="A395" s="152" t="s">
        <v>664</v>
      </c>
      <c r="B395" s="147">
        <v>19970</v>
      </c>
      <c r="C395" s="147">
        <v>19610</v>
      </c>
      <c r="D395" s="147">
        <v>17340</v>
      </c>
      <c r="E395" s="147">
        <v>11352</v>
      </c>
      <c r="F395" s="147">
        <v>13177</v>
      </c>
      <c r="G395" s="146">
        <v>7761</v>
      </c>
      <c r="H395" s="147">
        <v>12882</v>
      </c>
    </row>
    <row r="396" spans="1:8" ht="15" customHeight="1">
      <c r="A396" s="152" t="s">
        <v>1253</v>
      </c>
      <c r="B396" s="147">
        <v>22860</v>
      </c>
      <c r="C396" s="147">
        <v>22440</v>
      </c>
      <c r="D396" s="147">
        <v>20090</v>
      </c>
      <c r="E396" s="147">
        <v>14177</v>
      </c>
      <c r="F396" s="147">
        <v>16215</v>
      </c>
      <c r="G396" s="147">
        <v>10613</v>
      </c>
      <c r="H396" s="147">
        <v>15802</v>
      </c>
    </row>
    <row r="397" spans="1:8" ht="15" customHeight="1">
      <c r="A397" s="152" t="s">
        <v>1254</v>
      </c>
      <c r="B397" s="147"/>
      <c r="C397" s="147">
        <v>24890</v>
      </c>
      <c r="D397" s="147">
        <v>22090</v>
      </c>
      <c r="E397" s="147">
        <v>16489</v>
      </c>
      <c r="F397" s="147">
        <v>18731</v>
      </c>
      <c r="G397" s="147">
        <v>12901</v>
      </c>
      <c r="H397" s="147">
        <v>18410</v>
      </c>
    </row>
    <row r="398" spans="1:8" ht="15" customHeight="1">
      <c r="A398" s="226" t="s">
        <v>1255</v>
      </c>
      <c r="B398" s="227"/>
      <c r="C398" s="227"/>
      <c r="D398" s="227"/>
      <c r="E398" s="227"/>
      <c r="F398" s="227"/>
      <c r="G398" s="227"/>
      <c r="H398" s="227"/>
    </row>
    <row r="399" spans="1:8" ht="15" customHeight="1">
      <c r="A399" s="152" t="s">
        <v>1256</v>
      </c>
      <c r="B399" s="146">
        <v>2890</v>
      </c>
      <c r="C399" s="146">
        <v>2830</v>
      </c>
      <c r="D399" s="146">
        <v>2750</v>
      </c>
      <c r="E399" s="146">
        <v>2825</v>
      </c>
      <c r="F399" s="146">
        <v>3038</v>
      </c>
      <c r="G399" s="146">
        <v>2852</v>
      </c>
      <c r="H399" s="146">
        <v>2920</v>
      </c>
    </row>
    <row r="400" spans="1:8" ht="15" customHeight="1">
      <c r="A400" s="145" t="s">
        <v>1257</v>
      </c>
      <c r="B400" s="147"/>
      <c r="C400" s="146">
        <v>2610</v>
      </c>
      <c r="D400" s="146">
        <v>2500</v>
      </c>
      <c r="E400" s="146">
        <v>2635</v>
      </c>
      <c r="F400" s="146">
        <v>2832</v>
      </c>
      <c r="G400" s="146">
        <v>2653</v>
      </c>
      <c r="H400" s="146">
        <v>2788</v>
      </c>
    </row>
    <row r="401" spans="1:8" ht="15" customHeight="1">
      <c r="A401" s="145" t="s">
        <v>1258</v>
      </c>
      <c r="B401" s="147"/>
      <c r="C401" s="146">
        <v>1470</v>
      </c>
      <c r="D401" s="146">
        <v>1290</v>
      </c>
      <c r="E401" s="146">
        <v>1301</v>
      </c>
      <c r="F401" s="146">
        <v>1099</v>
      </c>
      <c r="G401" s="146">
        <v>899</v>
      </c>
      <c r="H401" s="146">
        <v>724</v>
      </c>
    </row>
    <row r="402" spans="1:8" ht="15" customHeight="1">
      <c r="A402" s="145" t="s">
        <v>1259</v>
      </c>
      <c r="B402" s="147"/>
      <c r="C402" s="146">
        <v>220</v>
      </c>
      <c r="D402" s="146">
        <v>250</v>
      </c>
      <c r="E402" s="146">
        <v>190</v>
      </c>
      <c r="F402" s="146">
        <v>206</v>
      </c>
      <c r="G402" s="146">
        <v>199</v>
      </c>
      <c r="H402" s="146">
        <v>132</v>
      </c>
    </row>
    <row r="403" spans="1:8" ht="15" customHeight="1">
      <c r="A403" s="145" t="s">
        <v>1260</v>
      </c>
      <c r="B403" s="147"/>
      <c r="C403" s="146">
        <v>220</v>
      </c>
      <c r="D403" s="146">
        <v>250</v>
      </c>
      <c r="E403" s="146">
        <v>190</v>
      </c>
      <c r="F403" s="146">
        <v>206</v>
      </c>
      <c r="G403" s="146">
        <v>199</v>
      </c>
      <c r="H403" s="146">
        <v>132</v>
      </c>
    </row>
    <row r="404" spans="1:8" ht="15" customHeight="1">
      <c r="A404" s="145" t="s">
        <v>1524</v>
      </c>
      <c r="B404" s="147"/>
      <c r="C404" s="148">
        <v>90</v>
      </c>
      <c r="D404" s="146">
        <v>110</v>
      </c>
      <c r="E404" s="148">
        <v>81</v>
      </c>
      <c r="F404" s="146">
        <v>109</v>
      </c>
      <c r="G404" s="148">
        <v>96</v>
      </c>
      <c r="H404" s="148">
        <v>76</v>
      </c>
    </row>
    <row r="405" spans="1:8" ht="15" customHeight="1">
      <c r="A405" s="145" t="s">
        <v>1261</v>
      </c>
      <c r="B405" s="147"/>
      <c r="C405" s="146">
        <v>130</v>
      </c>
      <c r="D405" s="146">
        <v>140</v>
      </c>
      <c r="E405" s="146">
        <v>109</v>
      </c>
      <c r="F405" s="148">
        <v>97</v>
      </c>
      <c r="G405" s="146">
        <v>103</v>
      </c>
      <c r="H405" s="148">
        <v>56</v>
      </c>
    </row>
    <row r="406" spans="1:8" ht="15" customHeight="1">
      <c r="A406" s="145" t="s">
        <v>1262</v>
      </c>
      <c r="B406" s="147"/>
      <c r="C406" s="147">
        <v>0</v>
      </c>
      <c r="D406" s="147">
        <v>0</v>
      </c>
      <c r="E406" s="147">
        <v>0</v>
      </c>
      <c r="F406" s="147">
        <v>0</v>
      </c>
      <c r="G406" s="147">
        <v>0</v>
      </c>
      <c r="H406" s="147">
        <v>0</v>
      </c>
    </row>
    <row r="407" spans="1:8" ht="15" customHeight="1">
      <c r="A407" s="226" t="s">
        <v>1263</v>
      </c>
      <c r="B407" s="227"/>
      <c r="C407" s="227"/>
      <c r="D407" s="227"/>
      <c r="E407" s="227"/>
      <c r="F407" s="227"/>
      <c r="G407" s="227"/>
      <c r="H407" s="227"/>
    </row>
    <row r="408" spans="1:8" ht="15" customHeight="1">
      <c r="A408" s="152" t="s">
        <v>1264</v>
      </c>
      <c r="B408" s="146">
        <v>2890</v>
      </c>
      <c r="C408" s="146">
        <v>2830</v>
      </c>
      <c r="D408" s="146">
        <v>2750</v>
      </c>
      <c r="E408" s="146">
        <v>2825</v>
      </c>
      <c r="F408" s="146">
        <v>3038</v>
      </c>
      <c r="G408" s="146">
        <v>2852</v>
      </c>
      <c r="H408" s="146">
        <v>2920</v>
      </c>
    </row>
    <row r="409" spans="1:8" ht="15" customHeight="1">
      <c r="A409" s="145" t="s">
        <v>1265</v>
      </c>
      <c r="B409" s="147"/>
      <c r="C409" s="146">
        <v>2610</v>
      </c>
      <c r="D409" s="146">
        <v>2500</v>
      </c>
      <c r="E409" s="146">
        <v>2635</v>
      </c>
      <c r="F409" s="146">
        <v>2832</v>
      </c>
      <c r="G409" s="146">
        <v>2653</v>
      </c>
      <c r="H409" s="146">
        <v>2788</v>
      </c>
    </row>
    <row r="410" spans="1:8" ht="15" customHeight="1">
      <c r="A410" s="145" t="s">
        <v>1266</v>
      </c>
      <c r="B410" s="147"/>
      <c r="C410" s="146">
        <v>220</v>
      </c>
      <c r="D410" s="146">
        <v>250</v>
      </c>
      <c r="E410" s="146">
        <v>190</v>
      </c>
      <c r="F410" s="146">
        <v>206</v>
      </c>
      <c r="G410" s="146">
        <v>199</v>
      </c>
      <c r="H410" s="146">
        <v>132</v>
      </c>
    </row>
    <row r="411" spans="1:8" ht="15" customHeight="1">
      <c r="A411" s="226" t="s">
        <v>1267</v>
      </c>
      <c r="B411" s="227"/>
      <c r="C411" s="227"/>
      <c r="D411" s="227"/>
      <c r="E411" s="227"/>
      <c r="F411" s="227"/>
      <c r="G411" s="227"/>
      <c r="H411" s="227"/>
    </row>
    <row r="412" spans="1:8" ht="15" customHeight="1">
      <c r="A412" s="152" t="s">
        <v>1268</v>
      </c>
      <c r="B412" s="147"/>
      <c r="C412" s="146">
        <v>272.89999999999998</v>
      </c>
      <c r="D412" s="146">
        <v>190</v>
      </c>
      <c r="E412" s="146">
        <v>150</v>
      </c>
      <c r="F412" s="148">
        <v>97</v>
      </c>
      <c r="G412" s="148">
        <v>99</v>
      </c>
      <c r="H412" s="146">
        <v>107</v>
      </c>
    </row>
    <row r="413" spans="1:8" ht="15" customHeight="1">
      <c r="A413" s="145" t="s">
        <v>1269</v>
      </c>
      <c r="B413" s="147"/>
      <c r="C413" s="146">
        <v>272.89999999999998</v>
      </c>
      <c r="D413" s="146">
        <v>190</v>
      </c>
      <c r="E413" s="146">
        <v>150</v>
      </c>
      <c r="F413" s="148">
        <v>97</v>
      </c>
      <c r="G413" s="148">
        <v>99</v>
      </c>
      <c r="H413" s="146">
        <v>107</v>
      </c>
    </row>
    <row r="414" spans="1:8" ht="15" customHeight="1">
      <c r="A414" s="226" t="s">
        <v>1270</v>
      </c>
      <c r="B414" s="227"/>
      <c r="C414" s="227"/>
      <c r="D414" s="227"/>
      <c r="E414" s="227"/>
      <c r="F414" s="227"/>
      <c r="G414" s="227"/>
      <c r="H414" s="227"/>
    </row>
    <row r="415" spans="1:8" ht="15" customHeight="1">
      <c r="A415" s="152" t="s">
        <v>1271</v>
      </c>
      <c r="B415" s="146">
        <v>6350</v>
      </c>
      <c r="C415" s="146">
        <v>6140</v>
      </c>
      <c r="D415" s="146">
        <v>5510</v>
      </c>
      <c r="E415" s="146">
        <v>6129</v>
      </c>
      <c r="F415" s="146">
        <v>6563</v>
      </c>
      <c r="G415" s="146">
        <v>5594</v>
      </c>
      <c r="H415" s="146">
        <v>5324</v>
      </c>
    </row>
    <row r="416" spans="1:8" ht="15" customHeight="1">
      <c r="A416" s="152" t="s">
        <v>1272</v>
      </c>
      <c r="B416" s="146">
        <v>6350</v>
      </c>
      <c r="C416" s="146">
        <v>6140</v>
      </c>
      <c r="D416" s="146">
        <v>5510</v>
      </c>
      <c r="E416" s="146">
        <v>6129</v>
      </c>
      <c r="F416" s="146">
        <v>6563</v>
      </c>
      <c r="G416" s="146">
        <v>5594</v>
      </c>
      <c r="H416" s="146">
        <v>5324</v>
      </c>
    </row>
    <row r="417" spans="1:8" ht="15" customHeight="1">
      <c r="A417" s="145" t="s">
        <v>1273</v>
      </c>
      <c r="B417" s="147"/>
      <c r="C417" s="146">
        <v>119</v>
      </c>
      <c r="D417" s="146">
        <v>259</v>
      </c>
      <c r="E417" s="146">
        <v>163.1</v>
      </c>
      <c r="F417" s="146">
        <v>178.5</v>
      </c>
      <c r="G417" s="148">
        <v>46.2</v>
      </c>
      <c r="H417" s="148">
        <v>86.8</v>
      </c>
    </row>
    <row r="418" spans="1:8" ht="15" customHeight="1">
      <c r="A418" s="145" t="s">
        <v>1274</v>
      </c>
      <c r="B418" s="147"/>
      <c r="C418" s="146">
        <v>170</v>
      </c>
      <c r="D418" s="146">
        <v>370</v>
      </c>
      <c r="E418" s="146">
        <v>233</v>
      </c>
      <c r="F418" s="146">
        <v>255</v>
      </c>
      <c r="G418" s="148">
        <v>66</v>
      </c>
      <c r="H418" s="146">
        <v>124</v>
      </c>
    </row>
    <row r="419" spans="1:8" ht="15" customHeight="1">
      <c r="A419" s="145" t="s">
        <v>1275</v>
      </c>
      <c r="B419" s="147"/>
      <c r="C419" s="148">
        <v>51</v>
      </c>
      <c r="D419" s="146">
        <v>111</v>
      </c>
      <c r="E419" s="148">
        <v>69.900000000000006</v>
      </c>
      <c r="F419" s="148">
        <v>76.5</v>
      </c>
      <c r="G419" s="148">
        <v>19.8</v>
      </c>
      <c r="H419" s="148">
        <v>37.200000000000003</v>
      </c>
    </row>
    <row r="420" spans="1:8" ht="15" customHeight="1">
      <c r="A420" s="226" t="s">
        <v>1276</v>
      </c>
      <c r="B420" s="227"/>
      <c r="C420" s="227"/>
      <c r="D420" s="227"/>
      <c r="E420" s="227"/>
      <c r="F420" s="227"/>
      <c r="G420" s="227"/>
      <c r="H420" s="227"/>
    </row>
    <row r="421" spans="1:8" ht="15" customHeight="1">
      <c r="A421" s="152" t="s">
        <v>1276</v>
      </c>
      <c r="B421" s="147"/>
      <c r="C421" s="148">
        <v>70</v>
      </c>
      <c r="D421" s="148">
        <v>60</v>
      </c>
      <c r="E421" s="148">
        <v>64</v>
      </c>
      <c r="F421" s="148">
        <v>57</v>
      </c>
      <c r="G421" s="148">
        <v>52</v>
      </c>
      <c r="H421" s="148">
        <v>58</v>
      </c>
    </row>
    <row r="422" spans="1:8" ht="15" customHeight="1">
      <c r="A422" s="145" t="s">
        <v>1277</v>
      </c>
      <c r="B422" s="147"/>
      <c r="C422" s="148">
        <v>40</v>
      </c>
      <c r="D422" s="148">
        <v>30</v>
      </c>
      <c r="E422" s="148">
        <v>35</v>
      </c>
      <c r="F422" s="148">
        <v>38</v>
      </c>
      <c r="G422" s="148">
        <v>32</v>
      </c>
      <c r="H422" s="148">
        <v>39</v>
      </c>
    </row>
    <row r="423" spans="1:8" ht="15" customHeight="1">
      <c r="A423" s="145" t="s">
        <v>1279</v>
      </c>
      <c r="B423" s="147"/>
      <c r="C423" s="148">
        <v>30</v>
      </c>
      <c r="D423" s="148">
        <v>30</v>
      </c>
      <c r="E423" s="148">
        <v>29</v>
      </c>
      <c r="F423" s="148">
        <v>19</v>
      </c>
      <c r="G423" s="148">
        <v>20</v>
      </c>
      <c r="H423" s="148">
        <v>19</v>
      </c>
    </row>
    <row r="424" spans="1:8" ht="15" customHeight="1">
      <c r="A424" s="226" t="s">
        <v>1280</v>
      </c>
      <c r="B424" s="227"/>
      <c r="C424" s="227"/>
      <c r="D424" s="227"/>
      <c r="E424" s="227"/>
      <c r="F424" s="227"/>
      <c r="G424" s="227"/>
      <c r="H424" s="227"/>
    </row>
    <row r="425" spans="1:8" ht="15" customHeight="1">
      <c r="A425" s="152" t="s">
        <v>1281</v>
      </c>
      <c r="B425" s="147">
        <v>18280</v>
      </c>
      <c r="C425" s="147">
        <v>16310</v>
      </c>
      <c r="D425" s="147">
        <v>14270</v>
      </c>
      <c r="E425" s="147">
        <v>10554</v>
      </c>
      <c r="F425" s="146">
        <v>9758</v>
      </c>
      <c r="G425" s="146">
        <v>4736</v>
      </c>
      <c r="H425" s="146">
        <v>6017</v>
      </c>
    </row>
    <row r="426" spans="1:8" ht="15" customHeight="1">
      <c r="A426" s="152" t="s">
        <v>1282</v>
      </c>
      <c r="B426" s="147">
        <v>18280</v>
      </c>
      <c r="C426" s="147">
        <v>16310</v>
      </c>
      <c r="D426" s="147">
        <v>14270</v>
      </c>
      <c r="E426" s="147">
        <v>10554</v>
      </c>
      <c r="F426" s="146">
        <v>9758</v>
      </c>
      <c r="G426" s="146">
        <v>4736</v>
      </c>
      <c r="H426" s="146">
        <v>6017</v>
      </c>
    </row>
    <row r="427" spans="1:8" ht="15" customHeight="1">
      <c r="A427" s="152" t="s">
        <v>1283</v>
      </c>
      <c r="B427" s="147">
        <v>18280</v>
      </c>
      <c r="C427" s="147">
        <v>16310</v>
      </c>
      <c r="D427" s="147">
        <v>14270</v>
      </c>
      <c r="E427" s="147">
        <v>10659</v>
      </c>
      <c r="F427" s="146">
        <v>9938</v>
      </c>
      <c r="G427" s="146">
        <v>4951</v>
      </c>
      <c r="H427" s="146">
        <v>6400</v>
      </c>
    </row>
    <row r="428" spans="1:8" ht="15" customHeight="1">
      <c r="A428" s="152" t="s">
        <v>1284</v>
      </c>
      <c r="B428" s="147">
        <v>24960</v>
      </c>
      <c r="C428" s="147">
        <v>21160</v>
      </c>
      <c r="D428" s="147">
        <v>17670</v>
      </c>
      <c r="E428" s="147">
        <v>12125</v>
      </c>
      <c r="F428" s="147">
        <v>12957</v>
      </c>
      <c r="G428" s="146">
        <v>7677</v>
      </c>
      <c r="H428" s="147">
        <v>12714</v>
      </c>
    </row>
    <row r="429" spans="1:8" ht="15" customHeight="1">
      <c r="A429" s="152" t="s">
        <v>1285</v>
      </c>
      <c r="B429" s="147">
        <v>27850</v>
      </c>
      <c r="C429" s="147">
        <v>23990</v>
      </c>
      <c r="D429" s="147">
        <v>20420</v>
      </c>
      <c r="E429" s="147">
        <v>14950</v>
      </c>
      <c r="F429" s="147">
        <v>15995</v>
      </c>
      <c r="G429" s="147">
        <v>10529</v>
      </c>
      <c r="H429" s="147">
        <v>15634</v>
      </c>
    </row>
    <row r="430" spans="1:8" ht="15" customHeight="1">
      <c r="A430" s="226" t="s">
        <v>1286</v>
      </c>
      <c r="B430" s="227"/>
      <c r="C430" s="227"/>
      <c r="D430" s="227"/>
      <c r="E430" s="227"/>
      <c r="F430" s="227"/>
      <c r="G430" s="227"/>
      <c r="H430" s="227"/>
    </row>
    <row r="431" spans="1:8" ht="15" customHeight="1">
      <c r="A431" s="152" t="s">
        <v>1287</v>
      </c>
      <c r="B431" s="147"/>
      <c r="C431" s="147"/>
      <c r="D431" s="147"/>
      <c r="E431" s="147"/>
      <c r="F431" s="147"/>
      <c r="G431" s="147"/>
      <c r="H431" s="147"/>
    </row>
    <row r="432" spans="1:8" ht="15" customHeight="1">
      <c r="A432" s="145" t="s">
        <v>1288</v>
      </c>
      <c r="B432" s="147"/>
      <c r="C432" s="146">
        <v>400</v>
      </c>
      <c r="D432" s="146">
        <v>210</v>
      </c>
      <c r="E432" s="146">
        <v>160</v>
      </c>
      <c r="F432" s="146">
        <v>119</v>
      </c>
      <c r="G432" s="146">
        <v>156</v>
      </c>
      <c r="H432" s="146">
        <v>162</v>
      </c>
    </row>
    <row r="433" spans="1:26" ht="15" customHeight="1">
      <c r="A433" s="145" t="s">
        <v>1525</v>
      </c>
      <c r="B433" s="147"/>
      <c r="C433" s="148">
        <v>80</v>
      </c>
      <c r="D433" s="146">
        <v>140</v>
      </c>
      <c r="E433" s="148">
        <v>86</v>
      </c>
      <c r="F433" s="148">
        <v>59</v>
      </c>
      <c r="G433" s="148">
        <v>68</v>
      </c>
      <c r="H433" s="146">
        <v>126</v>
      </c>
    </row>
    <row r="434" spans="1:26" ht="15" customHeight="1">
      <c r="A434" s="226" t="s">
        <v>1118</v>
      </c>
      <c r="B434" s="227"/>
      <c r="C434" s="227"/>
      <c r="D434" s="227"/>
      <c r="E434" s="227"/>
      <c r="F434" s="227"/>
      <c r="G434" s="227"/>
      <c r="H434" s="227"/>
    </row>
    <row r="435" spans="1:26" ht="15" customHeight="1">
      <c r="A435" s="152" t="s">
        <v>1289</v>
      </c>
      <c r="B435" s="147"/>
      <c r="C435" s="146">
        <v>2450</v>
      </c>
      <c r="D435" s="146">
        <v>2000</v>
      </c>
      <c r="E435" s="146">
        <v>2312</v>
      </c>
      <c r="F435" s="146">
        <v>2516</v>
      </c>
      <c r="G435" s="146">
        <v>2288</v>
      </c>
      <c r="H435" s="146">
        <v>2608</v>
      </c>
    </row>
    <row r="436" spans="1:26" ht="15" customHeight="1">
      <c r="A436" s="152" t="s">
        <v>1290</v>
      </c>
      <c r="B436" s="147">
        <v>12950</v>
      </c>
      <c r="C436" s="147">
        <v>11300</v>
      </c>
      <c r="D436" s="147">
        <v>10480</v>
      </c>
      <c r="E436" s="146">
        <v>9218</v>
      </c>
      <c r="F436" s="146">
        <v>6949</v>
      </c>
      <c r="G436" s="146">
        <v>5747</v>
      </c>
      <c r="H436" s="146">
        <v>7173</v>
      </c>
    </row>
    <row r="437" spans="1:26" ht="15" customHeight="1">
      <c r="A437" s="152" t="s">
        <v>1291</v>
      </c>
      <c r="B437" s="147">
        <v>69630</v>
      </c>
      <c r="C437" s="147">
        <v>69750</v>
      </c>
      <c r="D437" s="147">
        <v>68530</v>
      </c>
      <c r="E437" s="147">
        <v>69547</v>
      </c>
      <c r="F437" s="147">
        <v>60305</v>
      </c>
      <c r="G437" s="147">
        <v>50628</v>
      </c>
      <c r="H437" s="147">
        <v>56821</v>
      </c>
    </row>
    <row r="438" spans="1:26" ht="15" customHeight="1">
      <c r="A438" s="152" t="s">
        <v>1292</v>
      </c>
      <c r="B438" s="147">
        <v>66740</v>
      </c>
      <c r="C438" s="147">
        <v>66270</v>
      </c>
      <c r="D438" s="147">
        <v>65120</v>
      </c>
      <c r="E438" s="147">
        <v>66011</v>
      </c>
      <c r="F438" s="147">
        <v>56481</v>
      </c>
      <c r="G438" s="147">
        <v>46935</v>
      </c>
      <c r="H438" s="147">
        <v>53188</v>
      </c>
    </row>
    <row r="439" spans="1:26" ht="15" customHeight="1">
      <c r="A439" s="152" t="s">
        <v>1293</v>
      </c>
      <c r="B439" s="147"/>
      <c r="C439" s="147">
        <v>69750</v>
      </c>
      <c r="D439" s="147">
        <v>68530</v>
      </c>
      <c r="E439" s="147">
        <v>69547</v>
      </c>
      <c r="F439" s="147">
        <v>60305</v>
      </c>
      <c r="G439" s="147">
        <v>50628</v>
      </c>
      <c r="H439" s="147">
        <v>56821</v>
      </c>
    </row>
    <row r="440" spans="1:26" ht="15" customHeight="1">
      <c r="A440" s="152" t="s">
        <v>1294</v>
      </c>
      <c r="B440" s="146">
        <v>1580</v>
      </c>
      <c r="C440" s="146">
        <v>400</v>
      </c>
      <c r="D440" s="146">
        <v>210</v>
      </c>
      <c r="E440" s="146">
        <v>363</v>
      </c>
      <c r="F440" s="146">
        <v>500</v>
      </c>
      <c r="G440" s="146">
        <v>1273</v>
      </c>
      <c r="H440" s="146">
        <v>1906</v>
      </c>
    </row>
    <row r="441" spans="1:26" ht="15" customHeight="1">
      <c r="A441" s="152" t="s">
        <v>1153</v>
      </c>
      <c r="B441" s="147">
        <v>104700</v>
      </c>
      <c r="C441" s="147">
        <v>101080</v>
      </c>
      <c r="D441" s="147">
        <v>95870</v>
      </c>
      <c r="E441" s="147">
        <v>94764</v>
      </c>
      <c r="F441" s="147">
        <v>83947</v>
      </c>
      <c r="G441" s="147">
        <v>73552</v>
      </c>
      <c r="H441" s="147">
        <v>80372</v>
      </c>
    </row>
    <row r="442" spans="1:26" ht="15" customHeight="1">
      <c r="A442" s="152" t="s">
        <v>1295</v>
      </c>
      <c r="B442" s="147">
        <v>19300</v>
      </c>
      <c r="C442" s="147">
        <v>29727.1</v>
      </c>
      <c r="D442" s="147">
        <v>27420</v>
      </c>
      <c r="E442" s="147">
        <v>25629</v>
      </c>
      <c r="F442" s="147">
        <v>23981</v>
      </c>
      <c r="G442" s="147">
        <v>22938</v>
      </c>
      <c r="H442" s="147">
        <v>24559</v>
      </c>
    </row>
    <row r="443" spans="1:26" ht="15.75" customHeight="1"/>
    <row r="444" spans="1:26" ht="15.75" customHeight="1">
      <c r="A444" s="149"/>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row>
    <row r="445" spans="1:26" ht="15.75" customHeight="1"/>
    <row r="446" spans="1:26" ht="15" customHeight="1">
      <c r="A446" s="129" t="s">
        <v>1356</v>
      </c>
      <c r="B446" s="130"/>
      <c r="C446" s="130"/>
      <c r="D446" s="130"/>
      <c r="E446" s="130"/>
      <c r="F446" s="130"/>
      <c r="G446" s="130"/>
      <c r="H446" s="130"/>
    </row>
    <row r="447" spans="1:26" ht="15" customHeight="1">
      <c r="A447" s="8" t="s">
        <v>600</v>
      </c>
      <c r="B447" s="131" t="s">
        <v>662</v>
      </c>
    </row>
    <row r="448" spans="1:26" ht="15.75" customHeight="1">
      <c r="A448" s="8" t="s">
        <v>602</v>
      </c>
      <c r="B448" s="8" t="s">
        <v>146</v>
      </c>
    </row>
    <row r="449" spans="1:8" ht="15.75" customHeight="1">
      <c r="A449" s="8" t="s">
        <v>603</v>
      </c>
      <c r="B449" s="8" t="s">
        <v>146</v>
      </c>
    </row>
    <row r="450" spans="1:8" ht="15.75" customHeight="1">
      <c r="A450" s="8" t="s">
        <v>605</v>
      </c>
      <c r="B450" s="8" t="s">
        <v>606</v>
      </c>
    </row>
    <row r="451" spans="1:8" ht="15.75" customHeight="1">
      <c r="A451" s="8" t="s">
        <v>609</v>
      </c>
      <c r="B451" s="8" t="s">
        <v>610</v>
      </c>
    </row>
    <row r="452" spans="1:8" ht="15.75" customHeight="1">
      <c r="A452" s="8" t="s">
        <v>611</v>
      </c>
      <c r="B452" s="8" t="s">
        <v>612</v>
      </c>
    </row>
    <row r="453" spans="1:8" ht="15.75" customHeight="1">
      <c r="A453" s="8" t="s">
        <v>613</v>
      </c>
      <c r="B453" s="8" t="s">
        <v>614</v>
      </c>
    </row>
    <row r="454" spans="1:8" ht="15.75" customHeight="1">
      <c r="A454" s="8" t="s">
        <v>615</v>
      </c>
      <c r="B454" s="8" t="s">
        <v>616</v>
      </c>
    </row>
    <row r="455" spans="1:8" ht="15.75" customHeight="1">
      <c r="A455" s="8" t="s">
        <v>617</v>
      </c>
      <c r="B455" s="134">
        <v>46172.608526053198</v>
      </c>
    </row>
    <row r="456" spans="1:8" ht="15.75" customHeight="1">
      <c r="A456" s="135" t="s">
        <v>618</v>
      </c>
      <c r="B456" s="136" t="s">
        <v>653</v>
      </c>
      <c r="C456" s="136" t="s">
        <v>619</v>
      </c>
      <c r="D456" s="136" t="s">
        <v>620</v>
      </c>
      <c r="E456" s="136" t="s">
        <v>621</v>
      </c>
      <c r="F456" s="136" t="s">
        <v>622</v>
      </c>
      <c r="G456" s="136" t="s">
        <v>623</v>
      </c>
      <c r="H456" s="136" t="s">
        <v>624</v>
      </c>
    </row>
    <row r="457" spans="1:8" ht="15" customHeight="1" outlineLevel="1">
      <c r="A457" s="137" t="s">
        <v>625</v>
      </c>
      <c r="B457" s="138">
        <v>46112</v>
      </c>
      <c r="C457" s="138">
        <v>45747</v>
      </c>
      <c r="D457" s="138">
        <v>45382</v>
      </c>
      <c r="E457" s="138">
        <v>45016</v>
      </c>
      <c r="F457" s="138">
        <v>44651</v>
      </c>
      <c r="G457" s="138">
        <v>44286</v>
      </c>
      <c r="H457" s="138">
        <v>43921</v>
      </c>
    </row>
    <row r="458" spans="1:8" ht="15" customHeight="1" outlineLevel="1">
      <c r="A458" s="137" t="s">
        <v>626</v>
      </c>
      <c r="B458" s="138">
        <v>46112</v>
      </c>
      <c r="C458" s="138">
        <v>45747</v>
      </c>
      <c r="D458" s="138">
        <v>45382</v>
      </c>
      <c r="E458" s="138">
        <v>45016</v>
      </c>
      <c r="F458" s="138">
        <v>44651</v>
      </c>
      <c r="G458" s="138">
        <v>44286</v>
      </c>
      <c r="H458" s="138">
        <v>43921</v>
      </c>
    </row>
    <row r="459" spans="1:8" ht="15" customHeight="1" outlineLevel="1">
      <c r="A459" s="137" t="s">
        <v>627</v>
      </c>
      <c r="B459" s="139" t="s">
        <v>628</v>
      </c>
      <c r="C459" s="139" t="s">
        <v>628</v>
      </c>
      <c r="D459" s="139" t="s">
        <v>628</v>
      </c>
      <c r="E459" s="139" t="s">
        <v>628</v>
      </c>
      <c r="F459" s="139" t="s">
        <v>628</v>
      </c>
      <c r="G459" s="139" t="s">
        <v>628</v>
      </c>
      <c r="H459" s="139" t="s">
        <v>628</v>
      </c>
    </row>
    <row r="460" spans="1:8" ht="15" customHeight="1" outlineLevel="1">
      <c r="A460" s="137" t="s">
        <v>629</v>
      </c>
      <c r="B460" s="139" t="s">
        <v>1357</v>
      </c>
      <c r="C460" s="139" t="s">
        <v>1357</v>
      </c>
      <c r="D460" s="139" t="s">
        <v>1357</v>
      </c>
      <c r="E460" s="139" t="s">
        <v>1357</v>
      </c>
      <c r="F460" s="139" t="s">
        <v>1357</v>
      </c>
      <c r="G460" s="139" t="s">
        <v>1357</v>
      </c>
      <c r="H460" s="139" t="s">
        <v>1357</v>
      </c>
    </row>
    <row r="461" spans="1:8" ht="15.75" customHeight="1"/>
    <row r="462" spans="1:8" ht="15.75" customHeight="1">
      <c r="A462" s="140" t="s">
        <v>1358</v>
      </c>
      <c r="B462" s="135"/>
      <c r="C462" s="135"/>
      <c r="D462" s="135"/>
      <c r="E462" s="135"/>
      <c r="F462" s="135"/>
      <c r="G462" s="135"/>
      <c r="H462" s="135"/>
    </row>
    <row r="463" spans="1:8" ht="15.75" customHeight="1">
      <c r="A463" s="140" t="s">
        <v>632</v>
      </c>
      <c r="B463" s="141" t="s">
        <v>656</v>
      </c>
      <c r="C463" s="141" t="s">
        <v>634</v>
      </c>
      <c r="D463" s="141" t="s">
        <v>635</v>
      </c>
      <c r="E463" s="141" t="s">
        <v>636</v>
      </c>
      <c r="F463" s="141" t="s">
        <v>637</v>
      </c>
      <c r="G463" s="141" t="s">
        <v>638</v>
      </c>
      <c r="H463" s="141" t="s">
        <v>639</v>
      </c>
    </row>
    <row r="464" spans="1:8" ht="15" customHeight="1">
      <c r="A464" s="226" t="s">
        <v>1359</v>
      </c>
      <c r="B464" s="227"/>
      <c r="C464" s="227"/>
      <c r="D464" s="227"/>
      <c r="E464" s="227"/>
      <c r="F464" s="227"/>
      <c r="G464" s="227"/>
      <c r="H464" s="227"/>
    </row>
    <row r="465" spans="1:8" ht="15" customHeight="1">
      <c r="A465" s="152" t="s">
        <v>1360</v>
      </c>
      <c r="B465" s="147">
        <v>22190</v>
      </c>
      <c r="C465" s="147">
        <v>21350</v>
      </c>
      <c r="D465" s="147">
        <v>18570</v>
      </c>
      <c r="E465" s="147">
        <v>12786</v>
      </c>
      <c r="F465" s="147">
        <v>10866</v>
      </c>
      <c r="G465" s="146">
        <v>5400</v>
      </c>
      <c r="H465" s="147">
        <v>11603</v>
      </c>
    </row>
    <row r="466" spans="1:8" ht="15" customHeight="1">
      <c r="A466" s="152" t="s">
        <v>1361</v>
      </c>
      <c r="B466" s="146">
        <v>1490</v>
      </c>
      <c r="C466" s="146">
        <v>1840</v>
      </c>
      <c r="D466" s="146">
        <v>2430</v>
      </c>
      <c r="E466" s="146">
        <v>1689</v>
      </c>
      <c r="F466" s="146">
        <v>5531</v>
      </c>
      <c r="G466" s="146">
        <v>5810</v>
      </c>
      <c r="H466" s="146">
        <v>3753</v>
      </c>
    </row>
    <row r="467" spans="1:8" ht="15" customHeight="1">
      <c r="A467" s="145" t="s">
        <v>1362</v>
      </c>
      <c r="B467" s="148">
        <v>70</v>
      </c>
      <c r="C467" s="148">
        <v>70</v>
      </c>
      <c r="D467" s="148">
        <v>10</v>
      </c>
      <c r="E467" s="148">
        <v>14</v>
      </c>
      <c r="F467" s="147">
        <v>0</v>
      </c>
      <c r="G467" s="148">
        <v>13</v>
      </c>
      <c r="H467" s="148">
        <v>33</v>
      </c>
    </row>
    <row r="468" spans="1:8" ht="15" customHeight="1">
      <c r="A468" s="145" t="s">
        <v>1363</v>
      </c>
      <c r="B468" s="146">
        <v>780</v>
      </c>
      <c r="C468" s="146">
        <v>170</v>
      </c>
      <c r="D468" s="146">
        <v>340</v>
      </c>
      <c r="E468" s="146">
        <v>719</v>
      </c>
      <c r="F468" s="146">
        <v>819</v>
      </c>
      <c r="G468" s="146">
        <v>1765</v>
      </c>
      <c r="H468" s="146">
        <v>2058</v>
      </c>
    </row>
    <row r="469" spans="1:8" ht="15" customHeight="1">
      <c r="A469" s="145" t="s">
        <v>1364</v>
      </c>
      <c r="B469" s="231">
        <v>-1170</v>
      </c>
      <c r="C469" s="148">
        <v>70</v>
      </c>
      <c r="D469" s="148">
        <v>40</v>
      </c>
      <c r="E469" s="231">
        <v>-1708</v>
      </c>
      <c r="F469" s="146">
        <v>1208</v>
      </c>
      <c r="G469" s="146">
        <v>1143</v>
      </c>
      <c r="H469" s="231">
        <v>-1263</v>
      </c>
    </row>
    <row r="470" spans="1:8" ht="15" customHeight="1">
      <c r="A470" s="145" t="s">
        <v>1302</v>
      </c>
      <c r="B470" s="146">
        <v>2890</v>
      </c>
      <c r="C470" s="146">
        <v>2830</v>
      </c>
      <c r="D470" s="146">
        <v>2750</v>
      </c>
      <c r="E470" s="146">
        <v>2825</v>
      </c>
      <c r="F470" s="146">
        <v>3378</v>
      </c>
      <c r="G470" s="146">
        <v>2991</v>
      </c>
      <c r="H470" s="146">
        <v>2853</v>
      </c>
    </row>
    <row r="471" spans="1:8" ht="15" customHeight="1">
      <c r="A471" s="145" t="s">
        <v>1365</v>
      </c>
      <c r="B471" s="146">
        <v>2890</v>
      </c>
      <c r="C471" s="146">
        <v>2830</v>
      </c>
      <c r="D471" s="146">
        <v>2750</v>
      </c>
      <c r="E471" s="146">
        <v>2825</v>
      </c>
      <c r="F471" s="146">
        <v>3038</v>
      </c>
      <c r="G471" s="147"/>
      <c r="H471" s="147"/>
    </row>
    <row r="472" spans="1:8" ht="15" customHeight="1">
      <c r="A472" s="145" t="s">
        <v>1526</v>
      </c>
      <c r="B472" s="147"/>
      <c r="C472" s="147"/>
      <c r="D472" s="147"/>
      <c r="E472" s="147"/>
      <c r="F472" s="146">
        <v>340</v>
      </c>
      <c r="G472" s="147"/>
      <c r="H472" s="147"/>
    </row>
    <row r="473" spans="1:8" ht="15" customHeight="1">
      <c r="A473" s="145" t="s">
        <v>1366</v>
      </c>
      <c r="B473" s="231">
        <v>-990</v>
      </c>
      <c r="C473" s="231">
        <v>-1310</v>
      </c>
      <c r="D473" s="231">
        <v>-900</v>
      </c>
      <c r="E473" s="231">
        <v>-369</v>
      </c>
      <c r="F473" s="231">
        <v>-123</v>
      </c>
      <c r="G473" s="231">
        <v>-168</v>
      </c>
      <c r="H473" s="153">
        <v>-52</v>
      </c>
    </row>
    <row r="474" spans="1:8" ht="15" customHeight="1">
      <c r="A474" s="145" t="s">
        <v>1527</v>
      </c>
      <c r="B474" s="231">
        <v>-310</v>
      </c>
      <c r="C474" s="231">
        <v>-160</v>
      </c>
      <c r="D474" s="231">
        <v>-180</v>
      </c>
      <c r="E474" s="153">
        <v>-25</v>
      </c>
      <c r="F474" s="153">
        <v>-6</v>
      </c>
      <c r="G474" s="147"/>
      <c r="H474" s="147"/>
    </row>
    <row r="475" spans="1:8" ht="15" customHeight="1">
      <c r="A475" s="145" t="s">
        <v>1367</v>
      </c>
      <c r="B475" s="146">
        <v>220</v>
      </c>
      <c r="C475" s="146">
        <v>170</v>
      </c>
      <c r="D475" s="146">
        <v>370</v>
      </c>
      <c r="E475" s="146">
        <v>233</v>
      </c>
      <c r="F475" s="146">
        <v>255</v>
      </c>
      <c r="G475" s="148">
        <v>66</v>
      </c>
      <c r="H475" s="146">
        <v>124</v>
      </c>
    </row>
    <row r="476" spans="1:8" ht="15" customHeight="1">
      <c r="A476" s="152" t="s">
        <v>1368</v>
      </c>
      <c r="B476" s="146">
        <v>3340</v>
      </c>
      <c r="C476" s="146">
        <v>1630</v>
      </c>
      <c r="D476" s="146">
        <v>3370</v>
      </c>
      <c r="E476" s="146">
        <v>2675</v>
      </c>
      <c r="F476" s="146">
        <v>4570</v>
      </c>
      <c r="G476" s="146">
        <v>1068</v>
      </c>
      <c r="H476" s="146">
        <v>5828</v>
      </c>
    </row>
    <row r="477" spans="1:8" ht="15" customHeight="1">
      <c r="A477" s="152" t="s">
        <v>1369</v>
      </c>
      <c r="B477" s="146">
        <v>370</v>
      </c>
      <c r="C477" s="146">
        <v>400</v>
      </c>
      <c r="D477" s="146">
        <v>210</v>
      </c>
      <c r="E477" s="146">
        <v>363</v>
      </c>
      <c r="F477" s="146">
        <v>501</v>
      </c>
      <c r="G477" s="146">
        <v>1420</v>
      </c>
      <c r="H477" s="146">
        <v>1811</v>
      </c>
    </row>
    <row r="478" spans="1:8" ht="15" customHeight="1">
      <c r="A478" s="152" t="s">
        <v>1370</v>
      </c>
      <c r="B478" s="146">
        <v>670</v>
      </c>
      <c r="C478" s="146">
        <v>360</v>
      </c>
      <c r="D478" s="146">
        <v>420</v>
      </c>
      <c r="E478" s="146">
        <v>204</v>
      </c>
      <c r="F478" s="148">
        <v>64</v>
      </c>
      <c r="G478" s="146">
        <v>111</v>
      </c>
      <c r="H478" s="148">
        <v>62</v>
      </c>
    </row>
    <row r="479" spans="1:8" ht="15" customHeight="1">
      <c r="A479" s="152" t="s">
        <v>1371</v>
      </c>
      <c r="B479" s="147">
        <v>20640</v>
      </c>
      <c r="C479" s="147">
        <v>21520</v>
      </c>
      <c r="D479" s="147">
        <v>17840</v>
      </c>
      <c r="E479" s="147">
        <v>11641</v>
      </c>
      <c r="F479" s="147">
        <v>11390</v>
      </c>
      <c r="G479" s="146">
        <v>8833</v>
      </c>
      <c r="H479" s="146">
        <v>7779</v>
      </c>
    </row>
    <row r="480" spans="1:8" ht="15" customHeight="1">
      <c r="A480" s="152" t="s">
        <v>1372</v>
      </c>
      <c r="B480" s="231">
        <v>-5790</v>
      </c>
      <c r="C480" s="231">
        <v>-2090</v>
      </c>
      <c r="D480" s="231">
        <v>-6450</v>
      </c>
      <c r="E480" s="231">
        <v>-5653</v>
      </c>
      <c r="F480" s="231">
        <v>-2053</v>
      </c>
      <c r="G480" s="146">
        <v>8035</v>
      </c>
      <c r="H480" s="231">
        <v>-1696</v>
      </c>
    </row>
    <row r="481" spans="1:8" ht="15" customHeight="1">
      <c r="A481" s="145" t="s">
        <v>1373</v>
      </c>
      <c r="B481" s="231">
        <v>-3200</v>
      </c>
      <c r="C481" s="231">
        <v>-3630</v>
      </c>
      <c r="D481" s="231">
        <v>-8910</v>
      </c>
      <c r="E481" s="231">
        <v>-2762</v>
      </c>
      <c r="F481" s="231">
        <v>-2051</v>
      </c>
      <c r="G481" s="146">
        <v>652</v>
      </c>
      <c r="H481" s="146">
        <v>2713</v>
      </c>
    </row>
    <row r="482" spans="1:8" ht="15" customHeight="1">
      <c r="A482" s="145" t="s">
        <v>1374</v>
      </c>
      <c r="B482" s="231">
        <v>-3590</v>
      </c>
      <c r="C482" s="231">
        <v>-2420</v>
      </c>
      <c r="D482" s="146">
        <v>1630</v>
      </c>
      <c r="E482" s="231">
        <v>-2619</v>
      </c>
      <c r="F482" s="231">
        <v>-1048</v>
      </c>
      <c r="G482" s="231">
        <v>-1244</v>
      </c>
      <c r="H482" s="148">
        <v>68</v>
      </c>
    </row>
    <row r="483" spans="1:8" ht="15" customHeight="1">
      <c r="A483" s="145" t="s">
        <v>1375</v>
      </c>
      <c r="B483" s="231">
        <v>-1400</v>
      </c>
      <c r="C483" s="146">
        <v>450</v>
      </c>
      <c r="D483" s="231">
        <v>-350</v>
      </c>
      <c r="E483" s="231">
        <v>-2193</v>
      </c>
      <c r="F483" s="146">
        <v>1394</v>
      </c>
      <c r="G483" s="146">
        <v>1285</v>
      </c>
      <c r="H483" s="146">
        <v>320</v>
      </c>
    </row>
    <row r="484" spans="1:8" ht="15" customHeight="1">
      <c r="A484" s="145" t="s">
        <v>1376</v>
      </c>
      <c r="B484" s="146">
        <v>2230</v>
      </c>
      <c r="C484" s="146">
        <v>2500</v>
      </c>
      <c r="D484" s="146">
        <v>1320</v>
      </c>
      <c r="E484" s="146">
        <v>2027</v>
      </c>
      <c r="F484" s="146">
        <v>1227</v>
      </c>
      <c r="G484" s="146">
        <v>2092</v>
      </c>
      <c r="H484" s="231">
        <v>-2010</v>
      </c>
    </row>
    <row r="485" spans="1:8" ht="15" customHeight="1">
      <c r="A485" s="145" t="s">
        <v>1377</v>
      </c>
      <c r="B485" s="146">
        <v>170</v>
      </c>
      <c r="C485" s="146">
        <v>1010</v>
      </c>
      <c r="D485" s="231">
        <v>-140</v>
      </c>
      <c r="E485" s="231">
        <v>-106</v>
      </c>
      <c r="F485" s="231">
        <v>-1575</v>
      </c>
      <c r="G485" s="146">
        <v>5250</v>
      </c>
      <c r="H485" s="231">
        <v>-2787</v>
      </c>
    </row>
    <row r="486" spans="1:8" ht="15" customHeight="1">
      <c r="A486" s="228" t="s">
        <v>1301</v>
      </c>
      <c r="B486" s="229">
        <v>14850</v>
      </c>
      <c r="C486" s="229">
        <v>19430</v>
      </c>
      <c r="D486" s="229">
        <v>11390</v>
      </c>
      <c r="E486" s="230">
        <v>5988</v>
      </c>
      <c r="F486" s="230">
        <v>9337</v>
      </c>
      <c r="G486" s="229">
        <v>16868</v>
      </c>
      <c r="H486" s="230">
        <v>6083</v>
      </c>
    </row>
    <row r="487" spans="1:8" ht="15" customHeight="1">
      <c r="A487" s="226" t="s">
        <v>1378</v>
      </c>
      <c r="B487" s="227"/>
      <c r="C487" s="227"/>
      <c r="D487" s="227"/>
      <c r="E487" s="227"/>
      <c r="F487" s="227"/>
      <c r="G487" s="227"/>
      <c r="H487" s="227"/>
    </row>
    <row r="488" spans="1:8" ht="15" customHeight="1">
      <c r="A488" s="152" t="s">
        <v>1303</v>
      </c>
      <c r="B488" s="231">
        <v>-720</v>
      </c>
      <c r="C488" s="146">
        <v>1610</v>
      </c>
      <c r="D488" s="146">
        <v>790</v>
      </c>
      <c r="E488" s="146">
        <v>1101</v>
      </c>
      <c r="F488" s="146">
        <v>956</v>
      </c>
      <c r="G488" s="146">
        <v>1383</v>
      </c>
      <c r="H488" s="146">
        <v>1998</v>
      </c>
    </row>
    <row r="489" spans="1:8" ht="15" customHeight="1">
      <c r="A489" s="145" t="s">
        <v>1379</v>
      </c>
      <c r="B489" s="231">
        <v>-720</v>
      </c>
      <c r="C489" s="146">
        <v>1610</v>
      </c>
      <c r="D489" s="146">
        <v>790</v>
      </c>
      <c r="E489" s="146">
        <v>1101</v>
      </c>
      <c r="F489" s="146">
        <v>956</v>
      </c>
      <c r="G489" s="146">
        <v>1383</v>
      </c>
      <c r="H489" s="146">
        <v>1998</v>
      </c>
    </row>
    <row r="490" spans="1:8" ht="15" customHeight="1">
      <c r="A490" s="145" t="s">
        <v>1380</v>
      </c>
      <c r="B490" s="146">
        <v>1810</v>
      </c>
      <c r="C490" s="146">
        <v>1620</v>
      </c>
      <c r="D490" s="146">
        <v>980</v>
      </c>
      <c r="E490" s="146">
        <v>1366</v>
      </c>
      <c r="F490" s="146">
        <v>1340</v>
      </c>
      <c r="G490" s="146">
        <v>1737</v>
      </c>
      <c r="H490" s="146">
        <v>2116</v>
      </c>
    </row>
    <row r="491" spans="1:8" ht="15" customHeight="1">
      <c r="A491" s="145" t="s">
        <v>1381</v>
      </c>
      <c r="B491" s="146">
        <v>2530</v>
      </c>
      <c r="C491" s="148">
        <v>10</v>
      </c>
      <c r="D491" s="146">
        <v>190</v>
      </c>
      <c r="E491" s="146">
        <v>265</v>
      </c>
      <c r="F491" s="146">
        <v>384</v>
      </c>
      <c r="G491" s="146">
        <v>354</v>
      </c>
      <c r="H491" s="146">
        <v>118</v>
      </c>
    </row>
    <row r="492" spans="1:8" ht="15" customHeight="1">
      <c r="A492" s="145" t="s">
        <v>1383</v>
      </c>
      <c r="B492" s="146">
        <v>1810</v>
      </c>
      <c r="C492" s="146">
        <v>1620</v>
      </c>
      <c r="D492" s="146">
        <v>980</v>
      </c>
      <c r="E492" s="146">
        <v>1366</v>
      </c>
      <c r="F492" s="146">
        <v>1340</v>
      </c>
      <c r="G492" s="146">
        <v>1737</v>
      </c>
      <c r="H492" s="146">
        <v>2116</v>
      </c>
    </row>
    <row r="493" spans="1:8" ht="15" customHeight="1">
      <c r="A493" s="152" t="s">
        <v>1528</v>
      </c>
      <c r="B493" s="147"/>
      <c r="C493" s="147"/>
      <c r="D493" s="147"/>
      <c r="E493" s="146">
        <v>8500</v>
      </c>
      <c r="F493" s="147"/>
      <c r="G493" s="147"/>
      <c r="H493" s="147"/>
    </row>
    <row r="494" spans="1:8" ht="15" customHeight="1">
      <c r="A494" s="152" t="s">
        <v>1384</v>
      </c>
      <c r="B494" s="231">
        <v>-5010</v>
      </c>
      <c r="C494" s="231">
        <v>-9650</v>
      </c>
      <c r="D494" s="146">
        <v>2720</v>
      </c>
      <c r="E494" s="231">
        <v>-7772</v>
      </c>
      <c r="F494" s="231">
        <v>-2221</v>
      </c>
      <c r="G494" s="146">
        <v>300</v>
      </c>
      <c r="H494" s="147">
        <v>0</v>
      </c>
    </row>
    <row r="495" spans="1:8" ht="15" customHeight="1">
      <c r="A495" s="145" t="s">
        <v>1385</v>
      </c>
      <c r="B495" s="231">
        <v>-5010</v>
      </c>
      <c r="C495" s="231">
        <v>-9650</v>
      </c>
      <c r="D495" s="146">
        <v>2720</v>
      </c>
      <c r="E495" s="231">
        <v>-7772</v>
      </c>
      <c r="F495" s="231">
        <v>-2221</v>
      </c>
      <c r="G495" s="146">
        <v>300</v>
      </c>
      <c r="H495" s="147">
        <v>0</v>
      </c>
    </row>
    <row r="496" spans="1:8" ht="15" customHeight="1">
      <c r="A496" s="145" t="s">
        <v>1386</v>
      </c>
      <c r="B496" s="147">
        <v>24910</v>
      </c>
      <c r="C496" s="147">
        <v>16290</v>
      </c>
      <c r="D496" s="147">
        <v>17310</v>
      </c>
      <c r="E496" s="147">
        <v>87523</v>
      </c>
      <c r="F496" s="147">
        <v>0</v>
      </c>
      <c r="G496" s="146">
        <v>300</v>
      </c>
      <c r="H496" s="147">
        <v>0</v>
      </c>
    </row>
    <row r="497" spans="1:8" ht="15" customHeight="1">
      <c r="A497" s="145" t="s">
        <v>1387</v>
      </c>
      <c r="B497" s="147">
        <v>29920</v>
      </c>
      <c r="C497" s="147">
        <v>25940</v>
      </c>
      <c r="D497" s="147">
        <v>14590</v>
      </c>
      <c r="E497" s="147">
        <v>95295</v>
      </c>
      <c r="F497" s="146">
        <v>2221</v>
      </c>
      <c r="G497" s="147"/>
      <c r="H497" s="147"/>
    </row>
    <row r="498" spans="1:8" ht="15" customHeight="1">
      <c r="A498" s="152" t="s">
        <v>1388</v>
      </c>
      <c r="B498" s="231">
        <v>-400</v>
      </c>
      <c r="C498" s="231">
        <v>-130</v>
      </c>
      <c r="D498" s="231">
        <v>-150</v>
      </c>
      <c r="E498" s="231">
        <v>-315</v>
      </c>
      <c r="F498" s="148">
        <v>5</v>
      </c>
      <c r="G498" s="153">
        <v>-20</v>
      </c>
      <c r="H498" s="147">
        <v>0</v>
      </c>
    </row>
    <row r="499" spans="1:8" ht="15" customHeight="1">
      <c r="A499" s="152" t="s">
        <v>1389</v>
      </c>
      <c r="B499" s="148">
        <v>30</v>
      </c>
      <c r="C499" s="231">
        <v>-110</v>
      </c>
      <c r="D499" s="148">
        <v>60</v>
      </c>
      <c r="E499" s="153">
        <v>-48</v>
      </c>
      <c r="F499" s="153">
        <v>-19</v>
      </c>
      <c r="G499" s="147"/>
      <c r="H499" s="147"/>
    </row>
    <row r="500" spans="1:8" ht="15" customHeight="1">
      <c r="A500" s="228" t="s">
        <v>1390</v>
      </c>
      <c r="B500" s="235">
        <v>-4660</v>
      </c>
      <c r="C500" s="238">
        <v>-11500</v>
      </c>
      <c r="D500" s="230">
        <v>1840</v>
      </c>
      <c r="E500" s="235">
        <v>-736</v>
      </c>
      <c r="F500" s="235">
        <v>-3191</v>
      </c>
      <c r="G500" s="235">
        <v>-1103</v>
      </c>
      <c r="H500" s="235">
        <v>-1998</v>
      </c>
    </row>
    <row r="501" spans="1:8" ht="15" customHeight="1">
      <c r="A501" s="226" t="s">
        <v>1391</v>
      </c>
      <c r="B501" s="227"/>
      <c r="C501" s="227"/>
      <c r="D501" s="227"/>
      <c r="E501" s="227"/>
      <c r="F501" s="227"/>
      <c r="G501" s="227"/>
      <c r="H501" s="227"/>
    </row>
    <row r="502" spans="1:8" ht="15" customHeight="1">
      <c r="A502" s="152" t="s">
        <v>1392</v>
      </c>
      <c r="B502" s="147">
        <v>12630</v>
      </c>
      <c r="C502" s="146">
        <v>3550</v>
      </c>
      <c r="D502" s="146">
        <v>2840</v>
      </c>
      <c r="E502" s="147"/>
      <c r="F502" s="147"/>
      <c r="G502" s="147"/>
      <c r="H502" s="147"/>
    </row>
    <row r="503" spans="1:8" ht="15" customHeight="1">
      <c r="A503" s="145" t="s">
        <v>1393</v>
      </c>
      <c r="B503" s="147">
        <v>12630</v>
      </c>
      <c r="C503" s="146">
        <v>3550</v>
      </c>
      <c r="D503" s="146">
        <v>2840</v>
      </c>
      <c r="E503" s="147"/>
      <c r="F503" s="147"/>
      <c r="G503" s="147"/>
      <c r="H503" s="147"/>
    </row>
    <row r="504" spans="1:8" ht="15" customHeight="1">
      <c r="A504" s="152" t="s">
        <v>1398</v>
      </c>
      <c r="B504" s="231">
        <v>-1500</v>
      </c>
      <c r="C504" s="231">
        <v>-1620</v>
      </c>
      <c r="D504" s="231">
        <v>-1020</v>
      </c>
      <c r="E504" s="231">
        <v>-4646</v>
      </c>
      <c r="F504" s="231">
        <v>-6379</v>
      </c>
      <c r="G504" s="232">
        <v>-15648</v>
      </c>
      <c r="H504" s="231">
        <v>-5588</v>
      </c>
    </row>
    <row r="505" spans="1:8" ht="15" customHeight="1">
      <c r="A505" s="145" t="s">
        <v>1401</v>
      </c>
      <c r="B505" s="153">
        <v>-60</v>
      </c>
      <c r="C505" s="231">
        <v>-250</v>
      </c>
      <c r="D505" s="146">
        <v>250</v>
      </c>
      <c r="E505" s="231">
        <v>-3392</v>
      </c>
      <c r="F505" s="231">
        <v>-5357</v>
      </c>
      <c r="G505" s="231">
        <v>-7315</v>
      </c>
      <c r="H505" s="231">
        <v>-4905</v>
      </c>
    </row>
    <row r="506" spans="1:8" ht="15" customHeight="1">
      <c r="A506" s="145" t="s">
        <v>1529</v>
      </c>
      <c r="B506" s="148">
        <v>60</v>
      </c>
      <c r="C506" s="146">
        <v>280</v>
      </c>
      <c r="D506" s="147"/>
      <c r="E506" s="147"/>
      <c r="F506" s="147"/>
      <c r="G506" s="147"/>
      <c r="H506" s="146">
        <v>4095</v>
      </c>
    </row>
    <row r="507" spans="1:8" ht="15" customHeight="1">
      <c r="A507" s="145" t="s">
        <v>1530</v>
      </c>
      <c r="B507" s="146">
        <v>120</v>
      </c>
      <c r="C507" s="146">
        <v>530</v>
      </c>
      <c r="D507" s="147"/>
      <c r="E507" s="147"/>
      <c r="F507" s="147"/>
      <c r="G507" s="147"/>
      <c r="H507" s="146">
        <v>9000</v>
      </c>
    </row>
    <row r="508" spans="1:8" ht="15" customHeight="1">
      <c r="A508" s="145" t="s">
        <v>1402</v>
      </c>
      <c r="B508" s="231">
        <v>-1440</v>
      </c>
      <c r="C508" s="231">
        <v>-1370</v>
      </c>
      <c r="D508" s="231">
        <v>-1270</v>
      </c>
      <c r="E508" s="231">
        <v>-1254</v>
      </c>
      <c r="F508" s="231">
        <v>-1022</v>
      </c>
      <c r="G508" s="231">
        <v>-8333</v>
      </c>
      <c r="H508" s="231">
        <v>-683</v>
      </c>
    </row>
    <row r="509" spans="1:8" ht="15" customHeight="1">
      <c r="A509" s="145" t="s">
        <v>1403</v>
      </c>
      <c r="B509" s="231">
        <v>-1440</v>
      </c>
      <c r="C509" s="231">
        <v>-1370</v>
      </c>
      <c r="D509" s="231">
        <v>-1260</v>
      </c>
      <c r="E509" s="231">
        <v>-1240</v>
      </c>
      <c r="F509" s="231">
        <v>-1002</v>
      </c>
      <c r="G509" s="231">
        <v>-807</v>
      </c>
      <c r="H509" s="231">
        <v>-645</v>
      </c>
    </row>
    <row r="510" spans="1:8" ht="15" customHeight="1">
      <c r="A510" s="145" t="s">
        <v>1405</v>
      </c>
      <c r="B510" s="146">
        <v>1440</v>
      </c>
      <c r="C510" s="146">
        <v>1370</v>
      </c>
      <c r="D510" s="146">
        <v>1270</v>
      </c>
      <c r="E510" s="146">
        <v>1254</v>
      </c>
      <c r="F510" s="146">
        <v>1022</v>
      </c>
      <c r="G510" s="146">
        <v>8333</v>
      </c>
      <c r="H510" s="146">
        <v>683</v>
      </c>
    </row>
    <row r="511" spans="1:8" ht="15" customHeight="1">
      <c r="A511" s="145" t="s">
        <v>1406</v>
      </c>
      <c r="B511" s="146">
        <v>1440</v>
      </c>
      <c r="C511" s="146">
        <v>1370</v>
      </c>
      <c r="D511" s="146">
        <v>1260</v>
      </c>
      <c r="E511" s="146">
        <v>1240</v>
      </c>
      <c r="F511" s="146">
        <v>1002</v>
      </c>
      <c r="G511" s="146">
        <v>807</v>
      </c>
      <c r="H511" s="146">
        <v>645</v>
      </c>
    </row>
    <row r="512" spans="1:8" ht="15" customHeight="1">
      <c r="A512" s="228" t="s">
        <v>1407</v>
      </c>
      <c r="B512" s="238">
        <v>-14130</v>
      </c>
      <c r="C512" s="235">
        <v>-5170</v>
      </c>
      <c r="D512" s="235">
        <v>-3860</v>
      </c>
      <c r="E512" s="235">
        <v>-4646</v>
      </c>
      <c r="F512" s="235">
        <v>-6379</v>
      </c>
      <c r="G512" s="238">
        <v>-15648</v>
      </c>
      <c r="H512" s="235">
        <v>-5588</v>
      </c>
    </row>
    <row r="513" spans="1:8" ht="15" customHeight="1">
      <c r="A513" s="226" t="s">
        <v>1531</v>
      </c>
      <c r="B513" s="227"/>
      <c r="C513" s="227"/>
      <c r="D513" s="227"/>
      <c r="E513" s="227"/>
      <c r="F513" s="227"/>
      <c r="G513" s="227"/>
      <c r="H513" s="227"/>
    </row>
    <row r="514" spans="1:8" ht="15" customHeight="1">
      <c r="A514" s="152" t="s">
        <v>1532</v>
      </c>
      <c r="B514" s="148">
        <v>40</v>
      </c>
      <c r="C514" s="147"/>
      <c r="D514" s="147"/>
      <c r="E514" s="147"/>
      <c r="F514" s="147"/>
      <c r="G514" s="147"/>
      <c r="H514" s="147"/>
    </row>
    <row r="515" spans="1:8" ht="15" customHeight="1">
      <c r="A515" s="152" t="s">
        <v>1533</v>
      </c>
      <c r="B515" s="231">
        <v>-290</v>
      </c>
      <c r="C515" s="147"/>
      <c r="D515" s="147"/>
      <c r="E515" s="147"/>
      <c r="F515" s="147"/>
      <c r="G515" s="147"/>
      <c r="H515" s="147"/>
    </row>
    <row r="516" spans="1:8" ht="15" customHeight="1">
      <c r="A516" s="228" t="s">
        <v>1534</v>
      </c>
      <c r="B516" s="235">
        <v>-250</v>
      </c>
      <c r="C516" s="229"/>
      <c r="D516" s="229"/>
      <c r="E516" s="229"/>
      <c r="F516" s="229"/>
      <c r="G516" s="229"/>
      <c r="H516" s="229"/>
    </row>
    <row r="517" spans="1:8" ht="15" customHeight="1">
      <c r="A517" s="226" t="s">
        <v>1535</v>
      </c>
      <c r="B517" s="227"/>
      <c r="C517" s="227"/>
      <c r="D517" s="227"/>
      <c r="E517" s="227"/>
      <c r="F517" s="227"/>
      <c r="G517" s="227"/>
      <c r="H517" s="227"/>
    </row>
    <row r="518" spans="1:8" ht="15" customHeight="1">
      <c r="A518" s="152" t="s">
        <v>1536</v>
      </c>
      <c r="B518" s="147">
        <v>0</v>
      </c>
      <c r="C518" s="147">
        <v>0</v>
      </c>
      <c r="D518" s="147">
        <v>0</v>
      </c>
      <c r="E518" s="147"/>
      <c r="F518" s="147">
        <v>0</v>
      </c>
      <c r="G518" s="147"/>
      <c r="H518" s="147"/>
    </row>
    <row r="519" spans="1:8" ht="15" customHeight="1">
      <c r="A519" s="226" t="s">
        <v>1408</v>
      </c>
      <c r="B519" s="227"/>
      <c r="C519" s="227"/>
      <c r="D519" s="227"/>
      <c r="E519" s="227"/>
      <c r="F519" s="227"/>
      <c r="G519" s="227"/>
      <c r="H519" s="227"/>
    </row>
    <row r="520" spans="1:8" ht="15" customHeight="1">
      <c r="A520" s="228" t="s">
        <v>1304</v>
      </c>
      <c r="B520" s="235">
        <v>-4190</v>
      </c>
      <c r="C520" s="230">
        <v>2760</v>
      </c>
      <c r="D520" s="230">
        <v>9370</v>
      </c>
      <c r="E520" s="230">
        <v>606</v>
      </c>
      <c r="F520" s="235">
        <v>-233</v>
      </c>
      <c r="G520" s="230">
        <v>117</v>
      </c>
      <c r="H520" s="235">
        <v>-1503</v>
      </c>
    </row>
    <row r="521" spans="1:8" ht="15" customHeight="1">
      <c r="A521" s="145" t="s">
        <v>1409</v>
      </c>
      <c r="B521" s="231">
        <v>-3940</v>
      </c>
      <c r="C521" s="146">
        <v>2760</v>
      </c>
      <c r="D521" s="146">
        <v>9370</v>
      </c>
      <c r="E521" s="146">
        <v>606</v>
      </c>
      <c r="F521" s="231">
        <v>-233</v>
      </c>
      <c r="G521" s="146">
        <v>117</v>
      </c>
      <c r="H521" s="231">
        <v>-1503</v>
      </c>
    </row>
    <row r="522" spans="1:8" ht="15" customHeight="1">
      <c r="A522" s="145" t="s">
        <v>1537</v>
      </c>
      <c r="B522" s="231">
        <v>-250</v>
      </c>
      <c r="C522" s="147"/>
      <c r="D522" s="147"/>
      <c r="E522" s="147"/>
      <c r="F522" s="147"/>
      <c r="G522" s="147"/>
      <c r="H522" s="147"/>
    </row>
    <row r="523" spans="1:8" ht="15" customHeight="1">
      <c r="A523" s="152" t="s">
        <v>1410</v>
      </c>
      <c r="B523" s="147">
        <v>13280</v>
      </c>
      <c r="C523" s="147">
        <v>10520</v>
      </c>
      <c r="D523" s="146">
        <v>1150</v>
      </c>
      <c r="E523" s="146">
        <v>545</v>
      </c>
      <c r="F523" s="146">
        <v>778</v>
      </c>
      <c r="G523" s="146">
        <v>661</v>
      </c>
      <c r="H523" s="146">
        <v>2164</v>
      </c>
    </row>
    <row r="524" spans="1:8" ht="15" customHeight="1">
      <c r="A524" s="152" t="s">
        <v>1411</v>
      </c>
      <c r="B524" s="146">
        <v>9090</v>
      </c>
      <c r="C524" s="147">
        <v>13280</v>
      </c>
      <c r="D524" s="147">
        <v>10520</v>
      </c>
      <c r="E524" s="146">
        <v>1151</v>
      </c>
      <c r="F524" s="146">
        <v>545</v>
      </c>
      <c r="G524" s="146">
        <v>778</v>
      </c>
      <c r="H524" s="146">
        <v>661</v>
      </c>
    </row>
    <row r="525" spans="1:8" ht="15" customHeight="1">
      <c r="A525" s="226" t="s">
        <v>1412</v>
      </c>
      <c r="B525" s="227"/>
      <c r="C525" s="227"/>
      <c r="D525" s="227"/>
      <c r="E525" s="227"/>
      <c r="F525" s="227"/>
      <c r="G525" s="227"/>
      <c r="H525" s="227"/>
    </row>
    <row r="526" spans="1:8" ht="15" customHeight="1">
      <c r="A526" s="152" t="s">
        <v>1413</v>
      </c>
      <c r="B526" s="146">
        <v>3340</v>
      </c>
      <c r="C526" s="146">
        <v>1630</v>
      </c>
      <c r="D526" s="146">
        <v>3370</v>
      </c>
      <c r="E526" s="146">
        <v>2675</v>
      </c>
      <c r="F526" s="146">
        <v>4570</v>
      </c>
      <c r="G526" s="146">
        <v>1068</v>
      </c>
      <c r="H526" s="146">
        <v>5828</v>
      </c>
    </row>
    <row r="527" spans="1:8" ht="15" customHeight="1">
      <c r="A527" s="152" t="s">
        <v>1414</v>
      </c>
      <c r="B527" s="146">
        <v>370</v>
      </c>
      <c r="C527" s="146">
        <v>400</v>
      </c>
      <c r="D527" s="146">
        <v>210</v>
      </c>
      <c r="E527" s="146">
        <v>363</v>
      </c>
      <c r="F527" s="146">
        <v>501</v>
      </c>
      <c r="G527" s="146">
        <v>1420</v>
      </c>
      <c r="H527" s="146">
        <v>1811</v>
      </c>
    </row>
    <row r="528" spans="1:8" ht="15" customHeight="1">
      <c r="A528" s="152" t="s">
        <v>1415</v>
      </c>
      <c r="B528" s="146">
        <v>370</v>
      </c>
      <c r="C528" s="146">
        <v>400</v>
      </c>
      <c r="D528" s="146">
        <v>210</v>
      </c>
      <c r="E528" s="146">
        <v>160</v>
      </c>
      <c r="F528" s="146">
        <v>119</v>
      </c>
      <c r="G528" s="146">
        <v>156</v>
      </c>
      <c r="H528" s="146">
        <v>162</v>
      </c>
    </row>
    <row r="529" spans="1:26" ht="15" customHeight="1">
      <c r="A529" s="152" t="s">
        <v>1416</v>
      </c>
      <c r="B529" s="146">
        <v>670</v>
      </c>
      <c r="C529" s="146">
        <v>360</v>
      </c>
      <c r="D529" s="146">
        <v>420</v>
      </c>
      <c r="E529" s="146">
        <v>204</v>
      </c>
      <c r="F529" s="148">
        <v>64</v>
      </c>
      <c r="G529" s="146">
        <v>111</v>
      </c>
      <c r="H529" s="148">
        <v>62</v>
      </c>
    </row>
    <row r="530" spans="1:26" ht="15" customHeight="1">
      <c r="A530" s="152" t="s">
        <v>1417</v>
      </c>
      <c r="B530" s="147">
        <v>21010</v>
      </c>
      <c r="C530" s="147">
        <v>21920</v>
      </c>
      <c r="D530" s="147">
        <v>18050</v>
      </c>
      <c r="E530" s="147">
        <v>12004</v>
      </c>
      <c r="F530" s="147">
        <v>11891</v>
      </c>
      <c r="G530" s="147">
        <v>10253</v>
      </c>
      <c r="H530" s="146">
        <v>9590</v>
      </c>
    </row>
    <row r="531" spans="1:26" ht="15" customHeight="1">
      <c r="A531" s="152" t="s">
        <v>1420</v>
      </c>
      <c r="B531" s="146">
        <v>2890</v>
      </c>
      <c r="C531" s="146">
        <v>2830</v>
      </c>
      <c r="D531" s="146">
        <v>2750</v>
      </c>
      <c r="E531" s="146">
        <v>2825</v>
      </c>
      <c r="F531" s="146">
        <v>3038</v>
      </c>
      <c r="G531" s="147"/>
      <c r="H531" s="147"/>
    </row>
    <row r="532" spans="1:26" ht="15" customHeight="1">
      <c r="A532" s="152" t="s">
        <v>1421</v>
      </c>
      <c r="B532" s="147">
        <v>14070</v>
      </c>
      <c r="C532" s="147">
        <v>16200</v>
      </c>
      <c r="D532" s="146">
        <v>9580</v>
      </c>
      <c r="E532" s="146">
        <v>241</v>
      </c>
      <c r="F532" s="146">
        <v>2002</v>
      </c>
      <c r="G532" s="231">
        <v>-163</v>
      </c>
      <c r="H532" s="231">
        <v>-1503</v>
      </c>
    </row>
    <row r="533" spans="1:26" ht="15" customHeight="1">
      <c r="A533" s="152" t="s">
        <v>1305</v>
      </c>
      <c r="B533" s="146">
        <v>410</v>
      </c>
      <c r="C533" s="147">
        <v>14260</v>
      </c>
      <c r="D533" s="146">
        <v>7570</v>
      </c>
      <c r="E533" s="146">
        <v>4622</v>
      </c>
      <c r="F533" s="146">
        <v>7997</v>
      </c>
      <c r="G533" s="147">
        <v>15131</v>
      </c>
      <c r="H533" s="146">
        <v>3967</v>
      </c>
    </row>
    <row r="534" spans="1:26" ht="15" customHeight="1">
      <c r="A534" s="152" t="s">
        <v>1316</v>
      </c>
      <c r="B534" s="147">
        <v>13040</v>
      </c>
      <c r="C534" s="147">
        <v>17810</v>
      </c>
      <c r="D534" s="147">
        <v>10410</v>
      </c>
      <c r="E534" s="146">
        <v>4622</v>
      </c>
      <c r="F534" s="146">
        <v>7997</v>
      </c>
      <c r="G534" s="147">
        <v>15131</v>
      </c>
      <c r="H534" s="146">
        <v>3967</v>
      </c>
    </row>
    <row r="535" spans="1:26" ht="15" customHeight="1">
      <c r="A535" s="152" t="s">
        <v>1422</v>
      </c>
      <c r="B535" s="147"/>
      <c r="C535" s="146">
        <v>5680</v>
      </c>
      <c r="D535" s="146">
        <v>3550</v>
      </c>
      <c r="E535" s="147">
        <v>0</v>
      </c>
      <c r="F535" s="147">
        <v>0</v>
      </c>
      <c r="G535" s="147">
        <v>0</v>
      </c>
      <c r="H535" s="147">
        <v>0</v>
      </c>
    </row>
    <row r="536" spans="1:26" ht="15.75" customHeight="1"/>
    <row r="537" spans="1:26" ht="15.75" customHeight="1">
      <c r="A537" s="149"/>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row>
    <row r="538" spans="1:26" ht="15.75" customHeight="1"/>
    <row r="539" spans="1:26" ht="15" customHeight="1">
      <c r="A539" s="129" t="s">
        <v>1296</v>
      </c>
      <c r="B539" s="130"/>
      <c r="C539" s="130"/>
      <c r="D539" s="130"/>
      <c r="E539" s="130"/>
      <c r="F539" s="130"/>
      <c r="G539" s="130"/>
      <c r="H539" s="130"/>
    </row>
    <row r="540" spans="1:26" ht="15" customHeight="1">
      <c r="A540" s="8" t="s">
        <v>600</v>
      </c>
      <c r="B540" s="131" t="s">
        <v>662</v>
      </c>
    </row>
    <row r="541" spans="1:26" ht="15.75" customHeight="1">
      <c r="A541" s="8" t="s">
        <v>602</v>
      </c>
      <c r="B541" s="8" t="s">
        <v>146</v>
      </c>
    </row>
    <row r="542" spans="1:26" ht="15.75" customHeight="1">
      <c r="A542" s="8" t="s">
        <v>603</v>
      </c>
      <c r="B542" s="8" t="s">
        <v>146</v>
      </c>
    </row>
    <row r="543" spans="1:26" ht="15.75" customHeight="1">
      <c r="A543" s="8" t="s">
        <v>605</v>
      </c>
      <c r="B543" s="8" t="s">
        <v>606</v>
      </c>
    </row>
    <row r="544" spans="1:26" ht="15.75" customHeight="1">
      <c r="A544" s="8" t="s">
        <v>609</v>
      </c>
      <c r="B544" s="8" t="s">
        <v>610</v>
      </c>
    </row>
    <row r="545" spans="1:8" ht="15.75" customHeight="1">
      <c r="A545" s="8" t="s">
        <v>611</v>
      </c>
      <c r="B545" s="8" t="s">
        <v>612</v>
      </c>
    </row>
    <row r="546" spans="1:8" ht="15.75" customHeight="1">
      <c r="A546" s="8" t="s">
        <v>613</v>
      </c>
      <c r="B546" s="8" t="s">
        <v>614</v>
      </c>
    </row>
    <row r="547" spans="1:8" ht="15.75" customHeight="1">
      <c r="A547" s="8" t="s">
        <v>615</v>
      </c>
      <c r="B547" s="8" t="s">
        <v>616</v>
      </c>
    </row>
    <row r="548" spans="1:8" ht="15.75" customHeight="1">
      <c r="A548" s="8" t="s">
        <v>617</v>
      </c>
      <c r="B548" s="134">
        <v>46172.608526099502</v>
      </c>
    </row>
    <row r="549" spans="1:8" ht="15.75" customHeight="1">
      <c r="A549" s="135" t="s">
        <v>618</v>
      </c>
      <c r="B549" s="136" t="s">
        <v>653</v>
      </c>
      <c r="C549" s="136" t="s">
        <v>619</v>
      </c>
      <c r="D549" s="136" t="s">
        <v>620</v>
      </c>
      <c r="E549" s="136" t="s">
        <v>621</v>
      </c>
      <c r="F549" s="136" t="s">
        <v>622</v>
      </c>
      <c r="G549" s="136" t="s">
        <v>623</v>
      </c>
      <c r="H549" s="136" t="s">
        <v>624</v>
      </c>
    </row>
    <row r="550" spans="1:8" ht="15" customHeight="1" outlineLevel="1">
      <c r="A550" s="137" t="s">
        <v>625</v>
      </c>
      <c r="B550" s="138">
        <v>46112</v>
      </c>
      <c r="C550" s="138">
        <v>45747</v>
      </c>
      <c r="D550" s="138">
        <v>45382</v>
      </c>
      <c r="E550" s="138">
        <v>45016</v>
      </c>
      <c r="F550" s="138">
        <v>44651</v>
      </c>
      <c r="G550" s="138">
        <v>44286</v>
      </c>
      <c r="H550" s="138">
        <v>43921</v>
      </c>
    </row>
    <row r="551" spans="1:8" ht="15" customHeight="1" outlineLevel="1">
      <c r="A551" s="137" t="s">
        <v>626</v>
      </c>
      <c r="B551" s="138">
        <v>46112</v>
      </c>
      <c r="C551" s="138">
        <v>45747</v>
      </c>
      <c r="D551" s="138">
        <v>45382</v>
      </c>
      <c r="E551" s="138">
        <v>45016</v>
      </c>
      <c r="F551" s="138">
        <v>44651</v>
      </c>
      <c r="G551" s="138">
        <v>44286</v>
      </c>
      <c r="H551" s="138">
        <v>43921</v>
      </c>
    </row>
    <row r="552" spans="1:8" ht="15" customHeight="1" outlineLevel="1">
      <c r="A552" s="137" t="s">
        <v>627</v>
      </c>
      <c r="B552" s="139" t="s">
        <v>628</v>
      </c>
      <c r="C552" s="139" t="s">
        <v>628</v>
      </c>
      <c r="D552" s="139" t="s">
        <v>628</v>
      </c>
      <c r="E552" s="139" t="s">
        <v>628</v>
      </c>
      <c r="F552" s="139" t="s">
        <v>628</v>
      </c>
      <c r="G552" s="139" t="s">
        <v>628</v>
      </c>
      <c r="H552" s="139" t="s">
        <v>628</v>
      </c>
    </row>
    <row r="553" spans="1:8" ht="15" customHeight="1" outlineLevel="1">
      <c r="A553" s="137" t="s">
        <v>629</v>
      </c>
      <c r="B553" s="139" t="s">
        <v>654</v>
      </c>
      <c r="C553" s="139" t="s">
        <v>654</v>
      </c>
      <c r="D553" s="139" t="s">
        <v>654</v>
      </c>
      <c r="E553" s="139" t="s">
        <v>654</v>
      </c>
      <c r="F553" s="139" t="s">
        <v>654</v>
      </c>
      <c r="G553" s="139" t="s">
        <v>654</v>
      </c>
      <c r="H553" s="139" t="s">
        <v>654</v>
      </c>
    </row>
    <row r="554" spans="1:8" ht="15.75" customHeight="1"/>
    <row r="555" spans="1:8" ht="15.75" customHeight="1">
      <c r="A555" s="140" t="s">
        <v>1297</v>
      </c>
      <c r="B555" s="135"/>
      <c r="C555" s="135"/>
      <c r="D555" s="135"/>
      <c r="E555" s="135"/>
      <c r="F555" s="135"/>
      <c r="G555" s="135"/>
      <c r="H555" s="135"/>
    </row>
    <row r="556" spans="1:8" ht="15.75" customHeight="1">
      <c r="A556" s="140" t="s">
        <v>632</v>
      </c>
      <c r="B556" s="141" t="s">
        <v>656</v>
      </c>
      <c r="C556" s="141" t="s">
        <v>634</v>
      </c>
      <c r="D556" s="141" t="s">
        <v>635</v>
      </c>
      <c r="E556" s="141" t="s">
        <v>636</v>
      </c>
      <c r="F556" s="141" t="s">
        <v>637</v>
      </c>
      <c r="G556" s="141" t="s">
        <v>638</v>
      </c>
      <c r="H556" s="141" t="s">
        <v>639</v>
      </c>
    </row>
    <row r="557" spans="1:8" ht="15" customHeight="1">
      <c r="A557" s="226" t="s">
        <v>1298</v>
      </c>
      <c r="B557" s="227"/>
      <c r="C557" s="227"/>
      <c r="D557" s="227"/>
      <c r="E557" s="227"/>
      <c r="F557" s="227"/>
      <c r="G557" s="227"/>
      <c r="H557" s="227"/>
    </row>
    <row r="558" spans="1:8" ht="15" customHeight="1">
      <c r="A558" s="152" t="s">
        <v>1152</v>
      </c>
      <c r="B558" s="147">
        <v>124670</v>
      </c>
      <c r="C558" s="147">
        <v>120690</v>
      </c>
      <c r="D558" s="147">
        <v>113210</v>
      </c>
      <c r="E558" s="147">
        <v>106116</v>
      </c>
      <c r="F558" s="147">
        <v>97124</v>
      </c>
      <c r="G558" s="147">
        <v>81313</v>
      </c>
      <c r="H558" s="147">
        <v>93254</v>
      </c>
    </row>
    <row r="559" spans="1:8" ht="15" customHeight="1">
      <c r="A559" s="152" t="s">
        <v>1162</v>
      </c>
      <c r="B559" s="147">
        <v>55040</v>
      </c>
      <c r="C559" s="147">
        <v>51590</v>
      </c>
      <c r="D559" s="147">
        <v>45340</v>
      </c>
      <c r="E559" s="147">
        <v>37280</v>
      </c>
      <c r="F559" s="147">
        <v>37605</v>
      </c>
      <c r="G559" s="147">
        <v>31526</v>
      </c>
      <c r="H559" s="147">
        <v>37146</v>
      </c>
    </row>
    <row r="560" spans="1:8" ht="15" customHeight="1">
      <c r="A560" s="152" t="s">
        <v>1177</v>
      </c>
      <c r="B560" s="147">
        <v>19970</v>
      </c>
      <c r="C560" s="147">
        <v>19610</v>
      </c>
      <c r="D560" s="147">
        <v>17340</v>
      </c>
      <c r="E560" s="147">
        <v>11352</v>
      </c>
      <c r="F560" s="147">
        <v>13177</v>
      </c>
      <c r="G560" s="146">
        <v>7761</v>
      </c>
      <c r="H560" s="147">
        <v>12882</v>
      </c>
    </row>
    <row r="561" spans="1:8" ht="15" customHeight="1">
      <c r="A561" s="152" t="s">
        <v>1253</v>
      </c>
      <c r="B561" s="147">
        <v>22860</v>
      </c>
      <c r="C561" s="147">
        <v>22440</v>
      </c>
      <c r="D561" s="147">
        <v>20090</v>
      </c>
      <c r="E561" s="147">
        <v>14177</v>
      </c>
      <c r="F561" s="147">
        <v>16215</v>
      </c>
      <c r="G561" s="147">
        <v>10613</v>
      </c>
      <c r="H561" s="147">
        <v>15802</v>
      </c>
    </row>
    <row r="562" spans="1:8" ht="15" customHeight="1">
      <c r="A562" s="152" t="s">
        <v>1205</v>
      </c>
      <c r="B562" s="147">
        <v>17090</v>
      </c>
      <c r="C562" s="147">
        <v>15820</v>
      </c>
      <c r="D562" s="147">
        <v>14080</v>
      </c>
      <c r="E562" s="147">
        <v>11258</v>
      </c>
      <c r="F562" s="146">
        <v>8106</v>
      </c>
      <c r="G562" s="146">
        <v>3621</v>
      </c>
      <c r="H562" s="146">
        <v>6750</v>
      </c>
    </row>
    <row r="563" spans="1:8" ht="15" customHeight="1">
      <c r="A563" s="226" t="s">
        <v>1299</v>
      </c>
      <c r="B563" s="227"/>
      <c r="C563" s="227"/>
      <c r="D563" s="227"/>
      <c r="E563" s="227"/>
      <c r="F563" s="227"/>
      <c r="G563" s="227"/>
      <c r="H563" s="227"/>
    </row>
    <row r="564" spans="1:8" ht="15" customHeight="1">
      <c r="A564" s="152" t="s">
        <v>940</v>
      </c>
      <c r="B564" s="147">
        <v>19770</v>
      </c>
      <c r="C564" s="147">
        <v>10290</v>
      </c>
      <c r="D564" s="147">
        <v>10500</v>
      </c>
      <c r="E564" s="146">
        <v>1151</v>
      </c>
      <c r="F564" s="146">
        <v>545</v>
      </c>
      <c r="G564" s="146">
        <v>778</v>
      </c>
      <c r="H564" s="146">
        <v>661</v>
      </c>
    </row>
    <row r="565" spans="1:8" ht="15" customHeight="1">
      <c r="A565" s="152" t="s">
        <v>939</v>
      </c>
      <c r="B565" s="147">
        <v>31910</v>
      </c>
      <c r="C565" s="147">
        <v>26080</v>
      </c>
      <c r="D565" s="147">
        <v>18680</v>
      </c>
      <c r="E565" s="147">
        <v>11390</v>
      </c>
      <c r="F565" s="146">
        <v>2820</v>
      </c>
      <c r="G565" s="146">
        <v>831</v>
      </c>
      <c r="H565" s="146">
        <v>724</v>
      </c>
    </row>
    <row r="566" spans="1:8" ht="15" customHeight="1">
      <c r="A566" s="152" t="s">
        <v>651</v>
      </c>
      <c r="B566" s="147">
        <v>144690</v>
      </c>
      <c r="C566" s="147">
        <v>132480</v>
      </c>
      <c r="D566" s="147">
        <v>112490</v>
      </c>
      <c r="E566" s="147">
        <v>97615</v>
      </c>
      <c r="F566" s="147">
        <v>89113</v>
      </c>
      <c r="G566" s="147">
        <v>85370</v>
      </c>
      <c r="H566" s="147">
        <v>88513</v>
      </c>
    </row>
    <row r="567" spans="1:8" ht="15" customHeight="1">
      <c r="A567" s="152" t="s">
        <v>1101</v>
      </c>
      <c r="B567" s="146">
        <v>4130</v>
      </c>
      <c r="C567" s="146">
        <v>4800</v>
      </c>
      <c r="D567" s="146">
        <v>2650</v>
      </c>
      <c r="E567" s="146">
        <v>1833</v>
      </c>
      <c r="F567" s="146">
        <v>6054</v>
      </c>
      <c r="G567" s="147">
        <v>10368</v>
      </c>
      <c r="H567" s="147">
        <v>25702</v>
      </c>
    </row>
    <row r="568" spans="1:8" ht="15" customHeight="1">
      <c r="A568" s="152" t="s">
        <v>1061</v>
      </c>
      <c r="B568" s="147">
        <v>89530</v>
      </c>
      <c r="C568" s="147">
        <v>81040</v>
      </c>
      <c r="D568" s="147">
        <v>71210</v>
      </c>
      <c r="E568" s="147">
        <v>59995</v>
      </c>
      <c r="F568" s="147">
        <v>49537</v>
      </c>
      <c r="G568" s="147">
        <v>41198</v>
      </c>
      <c r="H568" s="147">
        <v>37280</v>
      </c>
    </row>
    <row r="569" spans="1:8" ht="15" customHeight="1">
      <c r="A569" s="226" t="s">
        <v>1300</v>
      </c>
      <c r="B569" s="227"/>
      <c r="C569" s="227"/>
      <c r="D569" s="227"/>
      <c r="E569" s="227"/>
      <c r="F569" s="227"/>
      <c r="G569" s="227"/>
      <c r="H569" s="227"/>
    </row>
    <row r="570" spans="1:8" ht="15" customHeight="1">
      <c r="A570" s="152" t="s">
        <v>1301</v>
      </c>
      <c r="B570" s="147">
        <v>14850</v>
      </c>
      <c r="C570" s="147">
        <v>19430</v>
      </c>
      <c r="D570" s="147">
        <v>11390</v>
      </c>
      <c r="E570" s="146">
        <v>5988</v>
      </c>
      <c r="F570" s="146">
        <v>9337</v>
      </c>
      <c r="G570" s="147">
        <v>16868</v>
      </c>
      <c r="H570" s="146">
        <v>6083</v>
      </c>
    </row>
    <row r="571" spans="1:8" ht="15" customHeight="1">
      <c r="A571" s="152" t="s">
        <v>1302</v>
      </c>
      <c r="B571" s="146">
        <v>2890</v>
      </c>
      <c r="C571" s="146">
        <v>2830</v>
      </c>
      <c r="D571" s="146">
        <v>2750</v>
      </c>
      <c r="E571" s="146">
        <v>2825</v>
      </c>
      <c r="F571" s="146">
        <v>3378</v>
      </c>
      <c r="G571" s="146">
        <v>2991</v>
      </c>
      <c r="H571" s="146">
        <v>2853</v>
      </c>
    </row>
    <row r="572" spans="1:8" ht="15" customHeight="1">
      <c r="A572" s="152" t="s">
        <v>1303</v>
      </c>
      <c r="B572" s="231">
        <v>-720</v>
      </c>
      <c r="C572" s="146">
        <v>1610</v>
      </c>
      <c r="D572" s="146">
        <v>790</v>
      </c>
      <c r="E572" s="146">
        <v>1101</v>
      </c>
      <c r="F572" s="146">
        <v>956</v>
      </c>
      <c r="G572" s="146">
        <v>1383</v>
      </c>
      <c r="H572" s="146">
        <v>1998</v>
      </c>
    </row>
    <row r="573" spans="1:8" ht="15" customHeight="1">
      <c r="A573" s="152" t="s">
        <v>1304</v>
      </c>
      <c r="B573" s="231">
        <v>-4190</v>
      </c>
      <c r="C573" s="146">
        <v>2760</v>
      </c>
      <c r="D573" s="146">
        <v>9370</v>
      </c>
      <c r="E573" s="146">
        <v>606</v>
      </c>
      <c r="F573" s="231">
        <v>-233</v>
      </c>
      <c r="G573" s="146">
        <v>117</v>
      </c>
      <c r="H573" s="231">
        <v>-1503</v>
      </c>
    </row>
    <row r="574" spans="1:8" ht="15" customHeight="1">
      <c r="A574" s="152" t="s">
        <v>1305</v>
      </c>
      <c r="B574" s="146">
        <v>410</v>
      </c>
      <c r="C574" s="147">
        <v>14260</v>
      </c>
      <c r="D574" s="146">
        <v>7570</v>
      </c>
      <c r="E574" s="146">
        <v>4622</v>
      </c>
      <c r="F574" s="146">
        <v>7997</v>
      </c>
      <c r="G574" s="147">
        <v>15131</v>
      </c>
      <c r="H574" s="146">
        <v>3967</v>
      </c>
    </row>
    <row r="575" spans="1:8" ht="15" customHeight="1">
      <c r="A575" s="226" t="s">
        <v>1306</v>
      </c>
      <c r="B575" s="227"/>
      <c r="C575" s="227"/>
      <c r="D575" s="227"/>
      <c r="E575" s="227"/>
      <c r="F575" s="227"/>
      <c r="G575" s="227"/>
      <c r="H575" s="227"/>
    </row>
    <row r="576" spans="1:8" ht="15" customHeight="1">
      <c r="A576" s="152" t="s">
        <v>1307</v>
      </c>
      <c r="B576" s="234">
        <v>1.1499999999999999</v>
      </c>
      <c r="C576" s="234">
        <v>0.64</v>
      </c>
      <c r="D576" s="234">
        <v>0.35</v>
      </c>
      <c r="E576" s="234">
        <v>0</v>
      </c>
      <c r="F576" s="234">
        <v>0</v>
      </c>
      <c r="G576" s="234">
        <v>0</v>
      </c>
      <c r="H576" s="234">
        <v>0</v>
      </c>
    </row>
    <row r="577" spans="1:8" ht="15" customHeight="1">
      <c r="A577" s="152" t="s">
        <v>1308</v>
      </c>
      <c r="B577" s="234">
        <v>1.1499999999999999</v>
      </c>
      <c r="C577" s="234">
        <v>0.64</v>
      </c>
      <c r="D577" s="234">
        <v>0.35</v>
      </c>
      <c r="E577" s="234">
        <v>0</v>
      </c>
      <c r="F577" s="234">
        <v>0</v>
      </c>
      <c r="G577" s="234">
        <v>0</v>
      </c>
      <c r="H577" s="234">
        <v>0</v>
      </c>
    </row>
    <row r="578" spans="1:8" ht="15" customHeight="1">
      <c r="A578" s="152" t="s">
        <v>1239</v>
      </c>
      <c r="B578" s="148">
        <v>24.07</v>
      </c>
      <c r="C578" s="148">
        <v>22.28</v>
      </c>
      <c r="D578" s="148">
        <v>19.84</v>
      </c>
      <c r="E578" s="148">
        <v>16.010000000000002</v>
      </c>
      <c r="F578" s="148">
        <v>11.68</v>
      </c>
      <c r="G578" s="148">
        <v>5.41</v>
      </c>
      <c r="H578" s="148">
        <v>10.06</v>
      </c>
    </row>
    <row r="579" spans="1:8" ht="15" customHeight="1">
      <c r="A579" s="152" t="s">
        <v>1237</v>
      </c>
      <c r="B579" s="146">
        <v>709.93</v>
      </c>
      <c r="C579" s="146">
        <v>710.06</v>
      </c>
      <c r="D579" s="146">
        <v>709.63</v>
      </c>
      <c r="E579" s="146">
        <v>709.63</v>
      </c>
      <c r="F579" s="146">
        <v>709.34</v>
      </c>
      <c r="G579" s="146">
        <v>709.34</v>
      </c>
      <c r="H579" s="146">
        <v>709.34</v>
      </c>
    </row>
    <row r="580" spans="1:8" ht="15" customHeight="1">
      <c r="A580" s="226" t="s">
        <v>1309</v>
      </c>
      <c r="B580" s="227"/>
      <c r="C580" s="227"/>
      <c r="D580" s="227"/>
      <c r="E580" s="227"/>
      <c r="F580" s="227"/>
      <c r="G580" s="227"/>
      <c r="H580" s="227"/>
    </row>
    <row r="581" spans="1:8" ht="15" customHeight="1">
      <c r="A581" s="152" t="s">
        <v>1310</v>
      </c>
      <c r="B581" s="234">
        <v>44.15</v>
      </c>
      <c r="C581" s="234">
        <v>42.75</v>
      </c>
      <c r="D581" s="234">
        <v>40.049999999999997</v>
      </c>
      <c r="E581" s="234">
        <v>35.130000000000003</v>
      </c>
      <c r="F581" s="234">
        <v>38.72</v>
      </c>
      <c r="G581" s="234">
        <v>38.770000000000003</v>
      </c>
      <c r="H581" s="234">
        <v>39.83</v>
      </c>
    </row>
    <row r="582" spans="1:8" ht="15" customHeight="1">
      <c r="A582" s="152" t="s">
        <v>1311</v>
      </c>
      <c r="B582" s="234">
        <v>18.34</v>
      </c>
      <c r="C582" s="234">
        <v>18.59</v>
      </c>
      <c r="D582" s="234">
        <v>17.75</v>
      </c>
      <c r="E582" s="234">
        <v>13.36</v>
      </c>
      <c r="F582" s="234">
        <v>16.7</v>
      </c>
      <c r="G582" s="234">
        <v>13.05</v>
      </c>
      <c r="H582" s="234">
        <v>16.95</v>
      </c>
    </row>
    <row r="583" spans="1:8" ht="15" customHeight="1">
      <c r="A583" s="152" t="s">
        <v>1312</v>
      </c>
      <c r="B583" s="234">
        <v>16.02</v>
      </c>
      <c r="C583" s="234">
        <v>16.25</v>
      </c>
      <c r="D583" s="234">
        <v>15.32</v>
      </c>
      <c r="E583" s="234">
        <v>10.7</v>
      </c>
      <c r="F583" s="234">
        <v>13.57</v>
      </c>
      <c r="G583" s="234">
        <v>9.5399999999999991</v>
      </c>
      <c r="H583" s="234">
        <v>13.81</v>
      </c>
    </row>
    <row r="584" spans="1:8" ht="15" customHeight="1">
      <c r="A584" s="152" t="s">
        <v>1313</v>
      </c>
      <c r="B584" s="234">
        <v>17.8</v>
      </c>
      <c r="C584" s="234">
        <v>17.690000000000001</v>
      </c>
      <c r="D584" s="234">
        <v>16.399999999999999</v>
      </c>
      <c r="E584" s="234">
        <v>12.05</v>
      </c>
      <c r="F584" s="234">
        <v>11.19</v>
      </c>
      <c r="G584" s="234">
        <v>6.64</v>
      </c>
      <c r="H584" s="234">
        <v>12.44</v>
      </c>
    </row>
    <row r="585" spans="1:8" ht="15" customHeight="1">
      <c r="A585" s="152" t="s">
        <v>1314</v>
      </c>
      <c r="B585" s="234">
        <v>22.98</v>
      </c>
      <c r="C585" s="234">
        <v>25.9</v>
      </c>
      <c r="D585" s="234">
        <v>24.18</v>
      </c>
      <c r="E585" s="234">
        <v>11.95</v>
      </c>
      <c r="F585" s="234">
        <v>25.4</v>
      </c>
      <c r="G585" s="234">
        <v>32.94</v>
      </c>
      <c r="H585" s="234">
        <v>41.83</v>
      </c>
    </row>
    <row r="586" spans="1:8" ht="15" customHeight="1">
      <c r="A586" s="152" t="s">
        <v>1315</v>
      </c>
      <c r="B586" s="234">
        <v>13.71</v>
      </c>
      <c r="C586" s="234">
        <v>13.11</v>
      </c>
      <c r="D586" s="234">
        <v>12.44</v>
      </c>
      <c r="E586" s="234">
        <v>10.61</v>
      </c>
      <c r="F586" s="234">
        <v>8.35</v>
      </c>
      <c r="G586" s="234">
        <v>4.45</v>
      </c>
      <c r="H586" s="234">
        <v>7.24</v>
      </c>
    </row>
    <row r="587" spans="1:8" ht="15" customHeight="1">
      <c r="A587" s="152" t="s">
        <v>1316</v>
      </c>
      <c r="B587" s="147">
        <v>13040</v>
      </c>
      <c r="C587" s="147">
        <v>17810</v>
      </c>
      <c r="D587" s="147">
        <v>10410</v>
      </c>
      <c r="E587" s="146">
        <v>4622</v>
      </c>
      <c r="F587" s="146">
        <v>7997</v>
      </c>
      <c r="G587" s="147">
        <v>15131</v>
      </c>
      <c r="H587" s="146">
        <v>3967</v>
      </c>
    </row>
    <row r="588" spans="1:8" ht="15" customHeight="1">
      <c r="A588" s="152" t="s">
        <v>1317</v>
      </c>
      <c r="B588" s="234">
        <v>20.04</v>
      </c>
      <c r="C588" s="234">
        <v>20.78</v>
      </c>
      <c r="D588" s="234">
        <v>21.46</v>
      </c>
      <c r="E588" s="234">
        <v>20.75</v>
      </c>
      <c r="F588" s="234">
        <v>18.260000000000002</v>
      </c>
      <c r="G588" s="234">
        <v>9.7799999999999994</v>
      </c>
      <c r="H588" s="234">
        <v>20.92</v>
      </c>
    </row>
    <row r="589" spans="1:8" ht="15" customHeight="1">
      <c r="A589" s="152" t="s">
        <v>1318</v>
      </c>
      <c r="B589" s="234">
        <v>12.33</v>
      </c>
      <c r="C589" s="234">
        <v>12.92</v>
      </c>
      <c r="D589" s="234">
        <v>13.4</v>
      </c>
      <c r="E589" s="234">
        <v>12.06</v>
      </c>
      <c r="F589" s="234">
        <v>9.2899999999999991</v>
      </c>
      <c r="G589" s="234">
        <v>4.16</v>
      </c>
      <c r="H589" s="234">
        <v>7.52</v>
      </c>
    </row>
    <row r="590" spans="1:8" ht="15" customHeight="1">
      <c r="A590" s="152" t="s">
        <v>1319</v>
      </c>
      <c r="B590" s="234">
        <v>21.83</v>
      </c>
      <c r="C590" s="234">
        <v>20.18</v>
      </c>
      <c r="D590" s="234">
        <v>20.99</v>
      </c>
      <c r="E590" s="234">
        <v>20.03</v>
      </c>
      <c r="F590" s="234">
        <v>16.37</v>
      </c>
      <c r="G590" s="234">
        <v>8.26</v>
      </c>
      <c r="H590" s="234">
        <v>12.59</v>
      </c>
    </row>
    <row r="591" spans="1:8" ht="15" customHeight="1">
      <c r="A591" s="226" t="s">
        <v>156</v>
      </c>
      <c r="B591" s="227"/>
      <c r="C591" s="227"/>
      <c r="D591" s="227"/>
      <c r="E591" s="227"/>
      <c r="F591" s="227"/>
      <c r="G591" s="227"/>
      <c r="H591" s="227"/>
    </row>
    <row r="592" spans="1:8" ht="15" customHeight="1">
      <c r="A592" s="152" t="s">
        <v>1152</v>
      </c>
      <c r="B592" s="147">
        <v>124670</v>
      </c>
      <c r="C592" s="147">
        <v>120690</v>
      </c>
      <c r="D592" s="147">
        <v>113210</v>
      </c>
      <c r="E592" s="147">
        <v>106116</v>
      </c>
      <c r="F592" s="147">
        <v>97124</v>
      </c>
      <c r="G592" s="147">
        <v>81313</v>
      </c>
      <c r="H592" s="147">
        <v>93254</v>
      </c>
    </row>
    <row r="593" spans="1:8" ht="15" customHeight="1">
      <c r="A593" s="152" t="s">
        <v>1177</v>
      </c>
      <c r="B593" s="147">
        <v>19970</v>
      </c>
      <c r="C593" s="147">
        <v>19610</v>
      </c>
      <c r="D593" s="147">
        <v>17340</v>
      </c>
      <c r="E593" s="147">
        <v>11352</v>
      </c>
      <c r="F593" s="147">
        <v>13177</v>
      </c>
      <c r="G593" s="146">
        <v>7761</v>
      </c>
      <c r="H593" s="147">
        <v>12882</v>
      </c>
    </row>
    <row r="594" spans="1:8" ht="15" customHeight="1">
      <c r="A594" s="152" t="s">
        <v>1253</v>
      </c>
      <c r="B594" s="147">
        <v>22860</v>
      </c>
      <c r="C594" s="147">
        <v>22440</v>
      </c>
      <c r="D594" s="147">
        <v>20090</v>
      </c>
      <c r="E594" s="147">
        <v>14177</v>
      </c>
      <c r="F594" s="147">
        <v>16215</v>
      </c>
      <c r="G594" s="147">
        <v>10613</v>
      </c>
      <c r="H594" s="147">
        <v>15802</v>
      </c>
    </row>
    <row r="595" spans="1:8" ht="15" customHeight="1">
      <c r="A595" s="152" t="s">
        <v>1205</v>
      </c>
      <c r="B595" s="147">
        <v>17090</v>
      </c>
      <c r="C595" s="147">
        <v>15820</v>
      </c>
      <c r="D595" s="147">
        <v>14080</v>
      </c>
      <c r="E595" s="147">
        <v>11258</v>
      </c>
      <c r="F595" s="146">
        <v>8106</v>
      </c>
      <c r="G595" s="146">
        <v>3621</v>
      </c>
      <c r="H595" s="146">
        <v>6750</v>
      </c>
    </row>
    <row r="596" spans="1:8" ht="15" customHeight="1">
      <c r="A596" s="152" t="s">
        <v>1239</v>
      </c>
      <c r="B596" s="148">
        <v>24.07</v>
      </c>
      <c r="C596" s="148">
        <v>22.28</v>
      </c>
      <c r="D596" s="148">
        <v>19.84</v>
      </c>
      <c r="E596" s="148">
        <v>16.010000000000002</v>
      </c>
      <c r="F596" s="148">
        <v>11.68</v>
      </c>
      <c r="G596" s="148">
        <v>5.41</v>
      </c>
      <c r="H596" s="148">
        <v>10.06</v>
      </c>
    </row>
    <row r="597" spans="1:8" ht="15" customHeight="1">
      <c r="A597" s="152" t="s">
        <v>1068</v>
      </c>
      <c r="B597" s="146">
        <v>727.35</v>
      </c>
      <c r="C597" s="146">
        <v>727.35</v>
      </c>
      <c r="D597" s="146">
        <v>727.35</v>
      </c>
      <c r="E597" s="146">
        <v>727.35</v>
      </c>
      <c r="F597" s="146">
        <v>726.64</v>
      </c>
      <c r="G597" s="146">
        <v>726.64</v>
      </c>
      <c r="H597" s="146">
        <v>726.64</v>
      </c>
    </row>
    <row r="598" spans="1:8" ht="15" customHeight="1">
      <c r="A598" s="226" t="s">
        <v>1320</v>
      </c>
      <c r="B598" s="227"/>
      <c r="C598" s="227"/>
      <c r="D598" s="227"/>
      <c r="E598" s="227"/>
      <c r="F598" s="227"/>
      <c r="G598" s="227"/>
      <c r="H598" s="227"/>
    </row>
    <row r="599" spans="1:8" ht="15" customHeight="1">
      <c r="A599" s="152" t="s">
        <v>1321</v>
      </c>
      <c r="B599" s="234">
        <v>2.85</v>
      </c>
      <c r="C599" s="234">
        <v>3.62</v>
      </c>
      <c r="D599" s="234">
        <v>2.36</v>
      </c>
      <c r="E599" s="234">
        <v>1.88</v>
      </c>
      <c r="F599" s="234">
        <v>6.79</v>
      </c>
      <c r="G599" s="234">
        <v>12.14</v>
      </c>
      <c r="H599" s="234">
        <v>29.04</v>
      </c>
    </row>
    <row r="600" spans="1:8" ht="15" customHeight="1">
      <c r="A600" s="152" t="s">
        <v>1322</v>
      </c>
      <c r="B600" s="234">
        <v>4.41</v>
      </c>
      <c r="C600" s="234">
        <v>5.59</v>
      </c>
      <c r="D600" s="234">
        <v>3.59</v>
      </c>
      <c r="E600" s="234">
        <v>2.96</v>
      </c>
      <c r="F600" s="234">
        <v>11.05</v>
      </c>
      <c r="G600" s="234">
        <v>20.350000000000001</v>
      </c>
      <c r="H600" s="234">
        <v>41.08</v>
      </c>
    </row>
    <row r="601" spans="1:8" ht="15" customHeight="1">
      <c r="A601" s="152" t="s">
        <v>1323</v>
      </c>
      <c r="B601" s="234">
        <v>4.6100000000000003</v>
      </c>
      <c r="C601" s="234">
        <v>5.92</v>
      </c>
      <c r="D601" s="234">
        <v>3.72</v>
      </c>
      <c r="E601" s="234">
        <v>3.06</v>
      </c>
      <c r="F601" s="234">
        <v>12.42</v>
      </c>
      <c r="G601" s="234">
        <v>25.54</v>
      </c>
      <c r="H601" s="234">
        <v>69.72</v>
      </c>
    </row>
    <row r="602" spans="1:8" ht="15" customHeight="1">
      <c r="A602" s="152" t="s">
        <v>1324</v>
      </c>
      <c r="B602" s="146">
        <v>2835</v>
      </c>
      <c r="C602" s="146">
        <v>690</v>
      </c>
      <c r="D602" s="148">
        <v>65</v>
      </c>
      <c r="E602" s="146">
        <v>2910</v>
      </c>
      <c r="F602" s="146">
        <v>7501.5</v>
      </c>
      <c r="G602" s="147">
        <v>18048.5</v>
      </c>
      <c r="H602" s="147">
        <v>24534</v>
      </c>
    </row>
    <row r="603" spans="1:8" ht="15" customHeight="1">
      <c r="A603" s="152" t="s">
        <v>1325</v>
      </c>
      <c r="B603" s="234">
        <v>15.51</v>
      </c>
      <c r="C603" s="234">
        <v>4.2300000000000004</v>
      </c>
      <c r="D603" s="234">
        <v>0.46</v>
      </c>
      <c r="E603" s="234">
        <v>27.57</v>
      </c>
      <c r="F603" s="234">
        <v>76.88</v>
      </c>
      <c r="G603" s="234">
        <v>381.09</v>
      </c>
      <c r="H603" s="234">
        <v>407.74</v>
      </c>
    </row>
    <row r="604" spans="1:8" ht="15" customHeight="1">
      <c r="A604" s="152" t="s">
        <v>1326</v>
      </c>
      <c r="B604" s="148">
        <v>12.64</v>
      </c>
      <c r="C604" s="148">
        <v>49.03</v>
      </c>
      <c r="D604" s="148">
        <v>82.57</v>
      </c>
      <c r="E604" s="148">
        <v>31.27</v>
      </c>
      <c r="F604" s="148">
        <v>26.35</v>
      </c>
      <c r="G604" s="148">
        <v>6.1</v>
      </c>
      <c r="H604" s="148">
        <v>6.76</v>
      </c>
    </row>
    <row r="605" spans="1:8" ht="15" customHeight="1">
      <c r="A605" s="152" t="s">
        <v>1327</v>
      </c>
      <c r="B605" s="234">
        <v>167.83</v>
      </c>
      <c r="C605" s="234">
        <v>278.52</v>
      </c>
      <c r="D605" s="234">
        <v>396.62</v>
      </c>
      <c r="E605" s="234"/>
      <c r="F605" s="234"/>
      <c r="G605" s="234"/>
      <c r="H605" s="234"/>
    </row>
    <row r="606" spans="1:8" ht="15" customHeight="1">
      <c r="A606" s="152" t="s">
        <v>1328</v>
      </c>
      <c r="B606" s="148">
        <v>0.4</v>
      </c>
      <c r="C606" s="148">
        <v>0.64</v>
      </c>
      <c r="D606" s="148">
        <v>0.75</v>
      </c>
      <c r="E606" s="148">
        <v>1</v>
      </c>
      <c r="F606" s="148">
        <v>1</v>
      </c>
      <c r="G606" s="148">
        <v>1</v>
      </c>
      <c r="H606" s="148">
        <v>1</v>
      </c>
    </row>
    <row r="607" spans="1:8" ht="15" customHeight="1">
      <c r="A607" s="152" t="s">
        <v>1329</v>
      </c>
      <c r="B607" s="234">
        <v>59.58</v>
      </c>
      <c r="C607" s="234">
        <v>35.9</v>
      </c>
      <c r="D607" s="234">
        <v>25.21</v>
      </c>
      <c r="E607" s="234">
        <v>0</v>
      </c>
      <c r="F607" s="234">
        <v>0</v>
      </c>
      <c r="G607" s="234">
        <v>0</v>
      </c>
      <c r="H607" s="234">
        <v>0</v>
      </c>
    </row>
    <row r="608" spans="1:8" ht="15" customHeight="1">
      <c r="A608" s="226" t="s">
        <v>1330</v>
      </c>
      <c r="B608" s="227"/>
      <c r="C608" s="227"/>
      <c r="D608" s="227"/>
      <c r="E608" s="227"/>
      <c r="F608" s="227"/>
      <c r="G608" s="227"/>
      <c r="H608" s="227"/>
    </row>
    <row r="609" spans="1:8" ht="15" customHeight="1">
      <c r="A609" s="152" t="s">
        <v>1331</v>
      </c>
      <c r="B609" s="147">
        <v>886495.22</v>
      </c>
      <c r="C609" s="147">
        <v>1019236.75</v>
      </c>
      <c r="D609" s="147">
        <v>824997.71</v>
      </c>
      <c r="E609" s="147">
        <v>550095.44999999995</v>
      </c>
      <c r="F609" s="147">
        <v>645509.5</v>
      </c>
      <c r="G609" s="147">
        <v>404265.45</v>
      </c>
      <c r="H609" s="147">
        <v>352129.12</v>
      </c>
    </row>
    <row r="610" spans="1:8" ht="15" customHeight="1">
      <c r="A610" s="152" t="s">
        <v>1101</v>
      </c>
      <c r="B610" s="146">
        <v>4130</v>
      </c>
      <c r="C610" s="146">
        <v>4800</v>
      </c>
      <c r="D610" s="146">
        <v>2650</v>
      </c>
      <c r="E610" s="146">
        <v>1833</v>
      </c>
      <c r="F610" s="146">
        <v>6054</v>
      </c>
      <c r="G610" s="147">
        <v>10368</v>
      </c>
      <c r="H610" s="147">
        <v>25702</v>
      </c>
    </row>
    <row r="611" spans="1:8" ht="15" customHeight="1">
      <c r="A611" s="152" t="s">
        <v>1499</v>
      </c>
      <c r="B611" s="148">
        <v>40</v>
      </c>
      <c r="C611" s="147"/>
      <c r="D611" s="147"/>
      <c r="E611" s="147">
        <v>0</v>
      </c>
      <c r="F611" s="231">
        <v>-789</v>
      </c>
      <c r="G611" s="231">
        <v>-609</v>
      </c>
      <c r="H611" s="231">
        <v>-413</v>
      </c>
    </row>
    <row r="612" spans="1:8" ht="15" customHeight="1">
      <c r="A612" s="152" t="s">
        <v>1122</v>
      </c>
      <c r="B612" s="147">
        <v>31910</v>
      </c>
      <c r="C612" s="147">
        <v>26080</v>
      </c>
      <c r="D612" s="147">
        <v>18680</v>
      </c>
      <c r="E612" s="147">
        <v>11390</v>
      </c>
      <c r="F612" s="146">
        <v>2820</v>
      </c>
      <c r="G612" s="146">
        <v>831</v>
      </c>
      <c r="H612" s="146">
        <v>724</v>
      </c>
    </row>
    <row r="613" spans="1:8" ht="15" customHeight="1">
      <c r="A613" s="152" t="s">
        <v>1332</v>
      </c>
      <c r="B613" s="147">
        <v>858755.22</v>
      </c>
      <c r="C613" s="147">
        <v>997956.75</v>
      </c>
      <c r="D613" s="147">
        <v>808967.71</v>
      </c>
      <c r="E613" s="147">
        <v>540538.44999999995</v>
      </c>
      <c r="F613" s="147">
        <v>647954.5</v>
      </c>
      <c r="G613" s="147">
        <v>413193.45</v>
      </c>
      <c r="H613" s="147">
        <v>376694.12</v>
      </c>
    </row>
    <row r="614" spans="1:8" ht="15" customHeight="1">
      <c r="A614" s="226" t="s">
        <v>1333</v>
      </c>
      <c r="B614" s="227"/>
      <c r="C614" s="227"/>
      <c r="D614" s="227"/>
      <c r="E614" s="227"/>
      <c r="F614" s="227"/>
      <c r="G614" s="227"/>
      <c r="H614" s="227"/>
    </row>
    <row r="615" spans="1:8" ht="15" customHeight="1">
      <c r="A615" s="152" t="s">
        <v>1334</v>
      </c>
      <c r="B615" s="148">
        <v>0.9</v>
      </c>
      <c r="C615" s="148">
        <v>0.99</v>
      </c>
      <c r="D615" s="148">
        <v>1.08</v>
      </c>
      <c r="E615" s="148">
        <v>1.1399999999999999</v>
      </c>
      <c r="F615" s="148">
        <v>1.1100000000000001</v>
      </c>
      <c r="G615" s="148">
        <v>0.94</v>
      </c>
      <c r="H615" s="148">
        <v>1.04</v>
      </c>
    </row>
    <row r="616" spans="1:8" ht="15" customHeight="1">
      <c r="A616" s="152" t="s">
        <v>1313</v>
      </c>
      <c r="B616" s="234">
        <v>17.8</v>
      </c>
      <c r="C616" s="234">
        <v>17.690000000000001</v>
      </c>
      <c r="D616" s="234">
        <v>16.399999999999999</v>
      </c>
      <c r="E616" s="234">
        <v>12.05</v>
      </c>
      <c r="F616" s="234">
        <v>11.19</v>
      </c>
      <c r="G616" s="234">
        <v>6.64</v>
      </c>
      <c r="H616" s="234">
        <v>12.44</v>
      </c>
    </row>
    <row r="617" spans="1:8" ht="15" customHeight="1">
      <c r="A617" s="152" t="s">
        <v>1335</v>
      </c>
      <c r="B617" s="234">
        <v>16.010000000000002</v>
      </c>
      <c r="C617" s="234">
        <v>17.43</v>
      </c>
      <c r="D617" s="234">
        <v>17.68</v>
      </c>
      <c r="E617" s="234">
        <v>13.69</v>
      </c>
      <c r="F617" s="234">
        <v>12.46</v>
      </c>
      <c r="G617" s="234">
        <v>6.21</v>
      </c>
      <c r="H617" s="234">
        <v>12.92</v>
      </c>
    </row>
    <row r="618" spans="1:8" ht="15" customHeight="1">
      <c r="A618" s="152" t="s">
        <v>1336</v>
      </c>
      <c r="B618" s="148">
        <v>1.62</v>
      </c>
      <c r="C618" s="148">
        <v>1.61</v>
      </c>
      <c r="D618" s="148">
        <v>1.6</v>
      </c>
      <c r="E618" s="148">
        <v>1.72</v>
      </c>
      <c r="F618" s="148">
        <v>1.95</v>
      </c>
      <c r="G618" s="148">
        <v>2.2400000000000002</v>
      </c>
      <c r="H618" s="148">
        <v>2.65</v>
      </c>
    </row>
    <row r="619" spans="1:8" ht="15" customHeight="1">
      <c r="A619" s="152" t="s">
        <v>1337</v>
      </c>
      <c r="B619" s="234">
        <v>26.01</v>
      </c>
      <c r="C619" s="234">
        <v>28.05</v>
      </c>
      <c r="D619" s="234">
        <v>28.31</v>
      </c>
      <c r="E619" s="234">
        <v>23.52</v>
      </c>
      <c r="F619" s="234">
        <v>24.33</v>
      </c>
      <c r="G619" s="234">
        <v>13.94</v>
      </c>
      <c r="H619" s="234">
        <v>34.26</v>
      </c>
    </row>
    <row r="620" spans="1:8" ht="15" customHeight="1">
      <c r="A620" s="152" t="s">
        <v>1338</v>
      </c>
      <c r="B620" s="148">
        <v>0.77</v>
      </c>
      <c r="C620" s="148">
        <v>0.74</v>
      </c>
      <c r="D620" s="148">
        <v>0.76</v>
      </c>
      <c r="E620" s="148">
        <v>0.88</v>
      </c>
      <c r="F620" s="148">
        <v>0.75</v>
      </c>
      <c r="G620" s="148">
        <v>0.67</v>
      </c>
      <c r="H620" s="148">
        <v>0.57999999999999996</v>
      </c>
    </row>
    <row r="621" spans="1:8" ht="15" customHeight="1">
      <c r="A621" s="152" t="s">
        <v>1317</v>
      </c>
      <c r="B621" s="234">
        <v>20.04</v>
      </c>
      <c r="C621" s="234">
        <v>20.78</v>
      </c>
      <c r="D621" s="234">
        <v>21.46</v>
      </c>
      <c r="E621" s="234">
        <v>20.75</v>
      </c>
      <c r="F621" s="234">
        <v>18.260000000000002</v>
      </c>
      <c r="G621" s="234">
        <v>9.7799999999999994</v>
      </c>
      <c r="H621" s="234">
        <v>20.92</v>
      </c>
    </row>
    <row r="622" spans="1:8" ht="15" customHeight="1">
      <c r="A622" s="152" t="s">
        <v>1328</v>
      </c>
      <c r="B622" s="148">
        <v>0.4</v>
      </c>
      <c r="C622" s="148">
        <v>0.64</v>
      </c>
      <c r="D622" s="148">
        <v>0.75</v>
      </c>
      <c r="E622" s="148">
        <v>1</v>
      </c>
      <c r="F622" s="148">
        <v>1</v>
      </c>
      <c r="G622" s="148">
        <v>1</v>
      </c>
      <c r="H622" s="148">
        <v>1</v>
      </c>
    </row>
    <row r="623" spans="1:8" ht="15" customHeight="1">
      <c r="A623" s="152" t="s">
        <v>1339</v>
      </c>
      <c r="B623" s="234">
        <v>8.1</v>
      </c>
      <c r="C623" s="234">
        <v>13.32</v>
      </c>
      <c r="D623" s="234">
        <v>16.05</v>
      </c>
      <c r="E623" s="234">
        <v>20.75</v>
      </c>
      <c r="F623" s="234">
        <v>18.260000000000002</v>
      </c>
      <c r="G623" s="234">
        <v>9.7799999999999994</v>
      </c>
      <c r="H623" s="234">
        <v>20.92</v>
      </c>
    </row>
    <row r="624" spans="1:8" ht="15" customHeight="1">
      <c r="A624" s="226" t="s">
        <v>1340</v>
      </c>
      <c r="B624" s="227"/>
      <c r="C624" s="227"/>
      <c r="D624" s="227"/>
      <c r="E624" s="227"/>
      <c r="F624" s="227"/>
      <c r="G624" s="227"/>
      <c r="H624" s="227"/>
    </row>
    <row r="625" spans="1:8" ht="15" customHeight="1">
      <c r="A625" s="152" t="s">
        <v>1341</v>
      </c>
      <c r="B625" s="147"/>
      <c r="C625" s="147">
        <v>6305300.9199999999</v>
      </c>
      <c r="D625" s="147">
        <v>5069306.93</v>
      </c>
      <c r="E625" s="147">
        <v>3689937.73</v>
      </c>
      <c r="F625" s="147">
        <v>2530752.42</v>
      </c>
      <c r="G625" s="147">
        <v>1090170.1000000001</v>
      </c>
      <c r="H625" s="147">
        <v>1948614.32</v>
      </c>
    </row>
    <row r="626" spans="1:8" ht="15" customHeight="1">
      <c r="A626" s="152" t="s">
        <v>1342</v>
      </c>
      <c r="B626" s="147"/>
      <c r="C626" s="147">
        <v>48102829.810000002</v>
      </c>
      <c r="D626" s="147">
        <v>40759675.969999999</v>
      </c>
      <c r="E626" s="147">
        <v>34780727.630000003</v>
      </c>
      <c r="F626" s="147">
        <v>30322822.350000001</v>
      </c>
      <c r="G626" s="147">
        <v>24480806.859999999</v>
      </c>
      <c r="H626" s="147">
        <v>26920900.690000001</v>
      </c>
    </row>
    <row r="627" spans="1:8" ht="15" customHeight="1">
      <c r="A627" s="152" t="s">
        <v>1343</v>
      </c>
      <c r="B627" s="147"/>
      <c r="C627" s="147">
        <v>54743801.649999999</v>
      </c>
      <c r="D627" s="147">
        <v>43298691.299999997</v>
      </c>
      <c r="E627" s="147">
        <v>33011498.140000001</v>
      </c>
      <c r="F627" s="147">
        <v>28334817.170000002</v>
      </c>
      <c r="G627" s="147">
        <v>26179086.170000002</v>
      </c>
      <c r="H627" s="147">
        <v>26171791.84</v>
      </c>
    </row>
    <row r="628" spans="1:8" ht="15" customHeight="1">
      <c r="A628" s="226" t="s">
        <v>1344</v>
      </c>
      <c r="B628" s="227"/>
      <c r="C628" s="227"/>
      <c r="D628" s="227"/>
      <c r="E628" s="227"/>
      <c r="F628" s="227"/>
      <c r="G628" s="227"/>
      <c r="H628" s="227"/>
    </row>
    <row r="629" spans="1:8" ht="15" customHeight="1">
      <c r="A629" s="152" t="s">
        <v>1345</v>
      </c>
      <c r="B629" s="148">
        <v>2.0499999999999998</v>
      </c>
      <c r="C629" s="148">
        <v>1.95</v>
      </c>
      <c r="D629" s="148">
        <v>1.89</v>
      </c>
      <c r="E629" s="148">
        <v>1.72</v>
      </c>
      <c r="F629" s="148">
        <v>1.35</v>
      </c>
      <c r="G629" s="148">
        <v>1.1100000000000001</v>
      </c>
      <c r="H629" s="148">
        <v>0.98</v>
      </c>
    </row>
    <row r="630" spans="1:8" ht="15" customHeight="1">
      <c r="A630" s="152" t="s">
        <v>1346</v>
      </c>
      <c r="B630" s="148">
        <v>1.53</v>
      </c>
      <c r="C630" s="148">
        <v>1.44</v>
      </c>
      <c r="D630" s="148">
        <v>1.34</v>
      </c>
      <c r="E630" s="148">
        <v>1.0900000000000001</v>
      </c>
      <c r="F630" s="148">
        <v>0.77</v>
      </c>
      <c r="G630" s="148">
        <v>0.62</v>
      </c>
      <c r="H630" s="148">
        <v>0.57999999999999996</v>
      </c>
    </row>
    <row r="631" spans="1:8" ht="15" customHeight="1">
      <c r="A631" s="152" t="s">
        <v>1347</v>
      </c>
      <c r="B631" s="148">
        <v>0.37</v>
      </c>
      <c r="C631" s="148">
        <v>0.34</v>
      </c>
      <c r="D631" s="148">
        <v>0.31</v>
      </c>
      <c r="E631" s="148">
        <v>0.27</v>
      </c>
      <c r="F631" s="148">
        <v>0.15</v>
      </c>
      <c r="G631" s="148">
        <v>0.05</v>
      </c>
      <c r="H631" s="153">
        <v>-0.01</v>
      </c>
    </row>
    <row r="632" spans="1:8" ht="15" customHeight="1">
      <c r="A632" s="226" t="s">
        <v>1348</v>
      </c>
      <c r="B632" s="227"/>
      <c r="C632" s="227"/>
      <c r="D632" s="227"/>
      <c r="E632" s="227"/>
      <c r="F632" s="227"/>
      <c r="G632" s="227"/>
      <c r="H632" s="227"/>
    </row>
    <row r="633" spans="1:8" ht="15" customHeight="1">
      <c r="A633" s="152" t="s">
        <v>1349</v>
      </c>
      <c r="B633" s="148">
        <v>3.38</v>
      </c>
      <c r="C633" s="148">
        <v>3.45</v>
      </c>
      <c r="D633" s="148">
        <v>3.82</v>
      </c>
      <c r="E633" s="148">
        <v>4.0199999999999996</v>
      </c>
      <c r="F633" s="148">
        <v>3.84</v>
      </c>
      <c r="G633" s="148">
        <v>3.15</v>
      </c>
      <c r="H633" s="148">
        <v>3.38</v>
      </c>
    </row>
    <row r="634" spans="1:8" ht="15" customHeight="1">
      <c r="A634" s="152" t="s">
        <v>1350</v>
      </c>
      <c r="B634" s="146">
        <v>108.43</v>
      </c>
      <c r="C634" s="146">
        <v>106.17</v>
      </c>
      <c r="D634" s="148">
        <v>95.82</v>
      </c>
      <c r="E634" s="148">
        <v>90.96</v>
      </c>
      <c r="F634" s="148">
        <v>95.2</v>
      </c>
      <c r="G634" s="146">
        <v>116.01</v>
      </c>
      <c r="H634" s="146">
        <v>108.18</v>
      </c>
    </row>
    <row r="635" spans="1:8" ht="15" customHeight="1">
      <c r="A635" s="152" t="s">
        <v>1351</v>
      </c>
      <c r="B635" s="148">
        <v>3.01</v>
      </c>
      <c r="C635" s="148">
        <v>3.33</v>
      </c>
      <c r="D635" s="148">
        <v>3.67</v>
      </c>
      <c r="E635" s="148">
        <v>4.13</v>
      </c>
      <c r="F635" s="148">
        <v>4.0199999999999996</v>
      </c>
      <c r="G635" s="148">
        <v>3.87</v>
      </c>
      <c r="H635" s="148">
        <v>4.3600000000000003</v>
      </c>
    </row>
    <row r="636" spans="1:8" ht="15" customHeight="1">
      <c r="A636" s="152" t="s">
        <v>1352</v>
      </c>
      <c r="B636" s="146">
        <v>121.47</v>
      </c>
      <c r="C636" s="146">
        <v>110.01</v>
      </c>
      <c r="D636" s="148">
        <v>99.78</v>
      </c>
      <c r="E636" s="148">
        <v>88.53</v>
      </c>
      <c r="F636" s="148">
        <v>91.02</v>
      </c>
      <c r="G636" s="148">
        <v>94.58</v>
      </c>
      <c r="H636" s="148">
        <v>83.98</v>
      </c>
    </row>
    <row r="637" spans="1:8" ht="15" customHeight="1">
      <c r="A637" s="152" t="s">
        <v>1353</v>
      </c>
      <c r="B637" s="148">
        <v>2.76</v>
      </c>
      <c r="C637" s="148">
        <v>3.08</v>
      </c>
      <c r="D637" s="148">
        <v>3.1</v>
      </c>
      <c r="E637" s="148">
        <v>3.11</v>
      </c>
      <c r="F637" s="148">
        <v>2.81</v>
      </c>
      <c r="G637" s="148">
        <v>2.48</v>
      </c>
      <c r="H637" s="148">
        <v>2.85</v>
      </c>
    </row>
    <row r="638" spans="1:8" ht="15" customHeight="1">
      <c r="A638" s="152" t="s">
        <v>1354</v>
      </c>
      <c r="B638" s="146">
        <v>132.78</v>
      </c>
      <c r="C638" s="146">
        <v>118.67</v>
      </c>
      <c r="D638" s="146">
        <v>118</v>
      </c>
      <c r="E638" s="146">
        <v>117.77</v>
      </c>
      <c r="F638" s="146">
        <v>130.34</v>
      </c>
      <c r="G638" s="146">
        <v>147.66999999999999</v>
      </c>
      <c r="H638" s="146">
        <v>128.63</v>
      </c>
    </row>
    <row r="639" spans="1:8" ht="15" customHeight="1">
      <c r="A639" s="152" t="s">
        <v>1355</v>
      </c>
      <c r="B639" s="146">
        <v>119.73</v>
      </c>
      <c r="C639" s="146">
        <v>114.83</v>
      </c>
      <c r="D639" s="146">
        <v>114.04</v>
      </c>
      <c r="E639" s="146">
        <v>120.2</v>
      </c>
      <c r="F639" s="146">
        <v>134.52000000000001</v>
      </c>
      <c r="G639" s="146">
        <v>169.11</v>
      </c>
      <c r="H639" s="146">
        <v>152.82</v>
      </c>
    </row>
    <row r="640" spans="1:8" ht="15.75" customHeight="1"/>
    <row r="641" spans="1:26" ht="15.75" customHeight="1">
      <c r="A641" s="149"/>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row>
    <row r="642" spans="1:26" ht="15.75" customHeight="1"/>
    <row r="643" spans="1:26" ht="15.75" customHeight="1">
      <c r="A643" s="129" t="s">
        <v>1423</v>
      </c>
      <c r="B643" s="130"/>
      <c r="C643" s="130"/>
      <c r="D643" s="130"/>
      <c r="E643" s="130"/>
      <c r="F643" s="130"/>
      <c r="G643" s="130"/>
    </row>
    <row r="644" spans="1:26" ht="15.75" customHeight="1">
      <c r="A644" s="8" t="s">
        <v>600</v>
      </c>
      <c r="B644" s="131" t="s">
        <v>662</v>
      </c>
    </row>
    <row r="645" spans="1:26" ht="15.75" customHeight="1">
      <c r="A645" s="8" t="s">
        <v>602</v>
      </c>
      <c r="B645" s="8" t="s">
        <v>146</v>
      </c>
    </row>
    <row r="646" spans="1:26" ht="15.75" customHeight="1">
      <c r="A646" s="8" t="s">
        <v>603</v>
      </c>
      <c r="B646" s="8" t="s">
        <v>146</v>
      </c>
    </row>
    <row r="647" spans="1:26" ht="15.75" customHeight="1">
      <c r="A647" s="8" t="s">
        <v>605</v>
      </c>
      <c r="B647" s="8" t="s">
        <v>606</v>
      </c>
    </row>
    <row r="648" spans="1:26" ht="15.75" customHeight="1">
      <c r="A648" s="8" t="s">
        <v>609</v>
      </c>
      <c r="B648" s="8" t="s">
        <v>610</v>
      </c>
    </row>
    <row r="649" spans="1:26" ht="15.75" customHeight="1">
      <c r="A649" s="8" t="s">
        <v>611</v>
      </c>
      <c r="B649" s="8" t="s">
        <v>612</v>
      </c>
    </row>
    <row r="650" spans="1:26" ht="15.75" customHeight="1">
      <c r="A650" s="8" t="s">
        <v>613</v>
      </c>
      <c r="B650" s="8" t="s">
        <v>614</v>
      </c>
    </row>
    <row r="651" spans="1:26" ht="15.75" customHeight="1">
      <c r="A651" s="8" t="s">
        <v>615</v>
      </c>
      <c r="B651" s="8" t="s">
        <v>616</v>
      </c>
    </row>
    <row r="652" spans="1:26" ht="15.75" customHeight="1">
      <c r="A652" s="8" t="s">
        <v>617</v>
      </c>
      <c r="B652" s="134">
        <v>46172.608526157397</v>
      </c>
    </row>
    <row r="653" spans="1:26" ht="15.75" customHeight="1">
      <c r="A653" s="135" t="s">
        <v>618</v>
      </c>
      <c r="B653" s="136" t="s">
        <v>619</v>
      </c>
      <c r="C653" s="136" t="s">
        <v>620</v>
      </c>
      <c r="D653" s="136" t="s">
        <v>621</v>
      </c>
      <c r="E653" s="136" t="s">
        <v>622</v>
      </c>
      <c r="F653" s="136" t="s">
        <v>623</v>
      </c>
      <c r="G653" s="136" t="s">
        <v>624</v>
      </c>
    </row>
    <row r="654" spans="1:26" ht="15.75" customHeight="1">
      <c r="A654" s="137" t="s">
        <v>625</v>
      </c>
      <c r="B654" s="138">
        <v>45747</v>
      </c>
      <c r="C654" s="138">
        <v>45382</v>
      </c>
      <c r="D654" s="138">
        <v>45016</v>
      </c>
      <c r="E654" s="138">
        <v>44651</v>
      </c>
      <c r="F654" s="138">
        <v>44286</v>
      </c>
      <c r="G654" s="138">
        <v>43921</v>
      </c>
    </row>
    <row r="655" spans="1:26" ht="15.75" customHeight="1">
      <c r="A655" s="137" t="s">
        <v>626</v>
      </c>
      <c r="B655" s="138">
        <v>45747</v>
      </c>
      <c r="C655" s="138">
        <v>45382</v>
      </c>
      <c r="D655" s="138">
        <v>45016</v>
      </c>
      <c r="E655" s="138">
        <v>44651</v>
      </c>
      <c r="F655" s="138">
        <v>44286</v>
      </c>
      <c r="G655" s="138">
        <v>43921</v>
      </c>
    </row>
    <row r="656" spans="1:26" ht="15.75" customHeight="1">
      <c r="A656" s="137" t="s">
        <v>627</v>
      </c>
      <c r="B656" s="139" t="s">
        <v>628</v>
      </c>
      <c r="C656" s="139" t="s">
        <v>628</v>
      </c>
      <c r="D656" s="139" t="s">
        <v>628</v>
      </c>
      <c r="E656" s="139" t="s">
        <v>628</v>
      </c>
      <c r="F656" s="139" t="s">
        <v>628</v>
      </c>
      <c r="G656" s="139" t="s">
        <v>628</v>
      </c>
    </row>
    <row r="657" spans="1:7" ht="15.75" customHeight="1">
      <c r="A657" s="137" t="s">
        <v>629</v>
      </c>
      <c r="B657" s="139" t="s">
        <v>654</v>
      </c>
      <c r="C657" s="139" t="s">
        <v>654</v>
      </c>
      <c r="D657" s="139" t="s">
        <v>654</v>
      </c>
      <c r="E657" s="139" t="s">
        <v>654</v>
      </c>
      <c r="F657" s="139" t="s">
        <v>654</v>
      </c>
      <c r="G657" s="139" t="s">
        <v>654</v>
      </c>
    </row>
    <row r="658" spans="1:7" ht="15.75" customHeight="1"/>
    <row r="659" spans="1:7" ht="15.75" customHeight="1">
      <c r="A659" s="140" t="s">
        <v>1424</v>
      </c>
      <c r="B659" s="135"/>
      <c r="C659" s="135"/>
      <c r="D659" s="135"/>
      <c r="E659" s="135"/>
      <c r="F659" s="135"/>
      <c r="G659" s="135"/>
    </row>
    <row r="660" spans="1:7" ht="15.75" customHeight="1">
      <c r="A660" s="140" t="s">
        <v>632</v>
      </c>
      <c r="B660" s="141" t="s">
        <v>634</v>
      </c>
      <c r="C660" s="141" t="s">
        <v>635</v>
      </c>
      <c r="D660" s="141" t="s">
        <v>636</v>
      </c>
      <c r="E660" s="141" t="s">
        <v>637</v>
      </c>
      <c r="F660" s="141" t="s">
        <v>638</v>
      </c>
      <c r="G660" s="141" t="s">
        <v>639</v>
      </c>
    </row>
    <row r="661" spans="1:7" ht="15.75" customHeight="1">
      <c r="A661" s="226" t="s">
        <v>1332</v>
      </c>
      <c r="B661" s="227"/>
      <c r="C661" s="227"/>
      <c r="D661" s="227"/>
      <c r="E661" s="227"/>
      <c r="F661" s="227"/>
      <c r="G661" s="227"/>
    </row>
    <row r="662" spans="1:7" ht="15.75" customHeight="1">
      <c r="A662" s="152" t="s">
        <v>1332</v>
      </c>
      <c r="B662" s="147">
        <v>997956.75</v>
      </c>
      <c r="C662" s="147">
        <v>808967.71</v>
      </c>
      <c r="D662" s="147">
        <v>540538.44999999995</v>
      </c>
      <c r="E662" s="147">
        <v>647954.5</v>
      </c>
      <c r="F662" s="147">
        <v>413193.45</v>
      </c>
      <c r="G662" s="147">
        <v>376694.12</v>
      </c>
    </row>
    <row r="663" spans="1:7" ht="15.75" customHeight="1">
      <c r="A663" s="152" t="s">
        <v>1425</v>
      </c>
      <c r="B663" s="147">
        <v>681722.17</v>
      </c>
      <c r="C663" s="147">
        <v>557469.65</v>
      </c>
      <c r="D663" s="147">
        <v>481371.14</v>
      </c>
      <c r="E663" s="147">
        <v>470590.65</v>
      </c>
      <c r="F663" s="147">
        <v>412322.19</v>
      </c>
      <c r="G663" s="147">
        <v>410559.54</v>
      </c>
    </row>
    <row r="664" spans="1:7" ht="15.75" customHeight="1">
      <c r="A664" s="226" t="s">
        <v>1331</v>
      </c>
      <c r="B664" s="227"/>
      <c r="C664" s="227"/>
      <c r="D664" s="227"/>
      <c r="E664" s="227"/>
      <c r="F664" s="227"/>
      <c r="G664" s="227"/>
    </row>
    <row r="665" spans="1:7" ht="15.75" customHeight="1">
      <c r="A665" s="152" t="s">
        <v>1331</v>
      </c>
      <c r="B665" s="147">
        <v>1019236.75</v>
      </c>
      <c r="C665" s="147">
        <v>824997.71</v>
      </c>
      <c r="D665" s="147">
        <v>550095.44999999995</v>
      </c>
      <c r="E665" s="147">
        <v>645509.5</v>
      </c>
      <c r="F665" s="147">
        <v>404265.45</v>
      </c>
      <c r="G665" s="147">
        <v>352129.12</v>
      </c>
    </row>
    <row r="666" spans="1:7" ht="15.75" customHeight="1">
      <c r="A666" s="152" t="s">
        <v>1426</v>
      </c>
      <c r="B666" s="147">
        <v>688820.97</v>
      </c>
      <c r="C666" s="147">
        <v>555399.44999999995</v>
      </c>
      <c r="D666" s="147">
        <v>470896.94</v>
      </c>
      <c r="E666" s="147">
        <v>451842.85</v>
      </c>
      <c r="F666" s="147">
        <v>385949.79</v>
      </c>
      <c r="G666" s="147">
        <v>377743.14</v>
      </c>
    </row>
    <row r="667" spans="1:7" ht="15.75" customHeight="1">
      <c r="A667" s="226" t="s">
        <v>1427</v>
      </c>
      <c r="B667" s="227"/>
      <c r="C667" s="227"/>
      <c r="D667" s="227"/>
      <c r="E667" s="227"/>
      <c r="F667" s="227"/>
      <c r="G667" s="227"/>
    </row>
    <row r="668" spans="1:7" ht="15.75" customHeight="1">
      <c r="A668" s="152" t="s">
        <v>1428</v>
      </c>
      <c r="B668" s="146">
        <v>1401.3</v>
      </c>
      <c r="C668" s="146">
        <v>1134.25</v>
      </c>
      <c r="D668" s="146">
        <v>756.3</v>
      </c>
      <c r="E668" s="146">
        <v>888.35</v>
      </c>
      <c r="F668" s="146">
        <v>556.35</v>
      </c>
      <c r="G668" s="146">
        <v>484.6</v>
      </c>
    </row>
    <row r="669" spans="1:7" ht="15.75" customHeight="1">
      <c r="A669" s="152" t="s">
        <v>1429</v>
      </c>
      <c r="B669" s="146">
        <v>947.31</v>
      </c>
      <c r="C669" s="146">
        <v>763.97</v>
      </c>
      <c r="D669" s="146">
        <v>647.9</v>
      </c>
      <c r="E669" s="146">
        <v>621.83000000000004</v>
      </c>
      <c r="F669" s="146">
        <v>531.14</v>
      </c>
      <c r="G669" s="146">
        <v>519.85</v>
      </c>
    </row>
    <row r="670" spans="1:7" ht="15.75" customHeight="1">
      <c r="A670" s="226" t="s">
        <v>1430</v>
      </c>
      <c r="B670" s="227"/>
      <c r="C670" s="227"/>
      <c r="D670" s="227"/>
      <c r="E670" s="227"/>
      <c r="F670" s="227"/>
      <c r="G670" s="227"/>
    </row>
    <row r="671" spans="1:7" ht="15.75" customHeight="1">
      <c r="A671" s="152" t="s">
        <v>1431</v>
      </c>
      <c r="B671" s="234">
        <v>1.79</v>
      </c>
      <c r="C671" s="234">
        <v>1.29</v>
      </c>
      <c r="D671" s="234">
        <v>0.86</v>
      </c>
      <c r="E671" s="234">
        <v>1.27</v>
      </c>
      <c r="F671" s="234">
        <v>3.83</v>
      </c>
      <c r="G671" s="234">
        <v>1.1499999999999999</v>
      </c>
    </row>
    <row r="672" spans="1:7" ht="15.75" customHeight="1">
      <c r="A672" s="152" t="s">
        <v>1432</v>
      </c>
      <c r="B672" s="234">
        <v>1.67</v>
      </c>
      <c r="C672" s="234">
        <v>1.55</v>
      </c>
      <c r="D672" s="234">
        <v>1.62</v>
      </c>
      <c r="E672" s="234">
        <v>1.7</v>
      </c>
      <c r="F672" s="234">
        <v>1.56</v>
      </c>
      <c r="G672" s="234">
        <v>0.51</v>
      </c>
    </row>
    <row r="673" spans="1:7" ht="15.75" customHeight="1">
      <c r="A673" s="226" t="s">
        <v>1433</v>
      </c>
      <c r="B673" s="227"/>
      <c r="C673" s="227"/>
      <c r="D673" s="227"/>
      <c r="E673" s="227"/>
      <c r="F673" s="227"/>
      <c r="G673" s="227"/>
    </row>
    <row r="674" spans="1:7" ht="15.75" customHeight="1">
      <c r="A674" s="152" t="s">
        <v>1308</v>
      </c>
      <c r="B674" s="234">
        <v>0.64</v>
      </c>
      <c r="C674" s="234">
        <v>0.35</v>
      </c>
      <c r="D674" s="234">
        <v>0</v>
      </c>
      <c r="E674" s="234">
        <v>0</v>
      </c>
      <c r="F674" s="234">
        <v>0</v>
      </c>
      <c r="G674" s="234">
        <v>0</v>
      </c>
    </row>
    <row r="675" spans="1:7" ht="15.75" customHeight="1">
      <c r="A675" s="152" t="s">
        <v>1434</v>
      </c>
      <c r="B675" s="234">
        <v>0.27</v>
      </c>
      <c r="C675" s="234">
        <v>0.1</v>
      </c>
      <c r="D675" s="234">
        <v>0</v>
      </c>
      <c r="E675" s="234">
        <v>0</v>
      </c>
      <c r="F675" s="234">
        <v>0</v>
      </c>
      <c r="G675" s="234">
        <v>0</v>
      </c>
    </row>
    <row r="676" spans="1:7" ht="15.75" customHeight="1">
      <c r="A676" s="152" t="s">
        <v>1307</v>
      </c>
      <c r="B676" s="234">
        <v>0.64</v>
      </c>
      <c r="C676" s="234">
        <v>0.35</v>
      </c>
      <c r="D676" s="234">
        <v>0</v>
      </c>
      <c r="E676" s="234">
        <v>0</v>
      </c>
      <c r="F676" s="234">
        <v>0</v>
      </c>
      <c r="G676" s="234">
        <v>0</v>
      </c>
    </row>
    <row r="677" spans="1:7" ht="15.75" customHeight="1">
      <c r="A677" s="152" t="s">
        <v>1435</v>
      </c>
      <c r="B677" s="234">
        <v>0.27</v>
      </c>
      <c r="C677" s="234">
        <v>0.1</v>
      </c>
      <c r="D677" s="234">
        <v>0</v>
      </c>
      <c r="E677" s="234">
        <v>0</v>
      </c>
      <c r="F677" s="234">
        <v>0</v>
      </c>
      <c r="G677" s="234">
        <v>0</v>
      </c>
    </row>
    <row r="678" spans="1:7" ht="15.75" customHeight="1">
      <c r="A678" s="226" t="s">
        <v>1436</v>
      </c>
      <c r="B678" s="227"/>
      <c r="C678" s="227"/>
      <c r="D678" s="227"/>
      <c r="E678" s="227"/>
      <c r="F678" s="227"/>
      <c r="G678" s="227"/>
    </row>
    <row r="679" spans="1:7" ht="15.75" customHeight="1">
      <c r="A679" s="152" t="s">
        <v>1437</v>
      </c>
      <c r="B679" s="148">
        <v>12.58</v>
      </c>
      <c r="C679" s="148">
        <v>11.59</v>
      </c>
      <c r="D679" s="148">
        <v>9.17</v>
      </c>
      <c r="E679" s="148">
        <v>13.03</v>
      </c>
      <c r="F679" s="148">
        <v>9.81</v>
      </c>
      <c r="G679" s="148">
        <v>9.4499999999999993</v>
      </c>
    </row>
    <row r="680" spans="1:7" ht="15.75" customHeight="1">
      <c r="A680" s="152" t="s">
        <v>1438</v>
      </c>
      <c r="B680" s="148">
        <v>11.37</v>
      </c>
      <c r="C680" s="148">
        <v>10.71</v>
      </c>
      <c r="D680" s="148">
        <v>10.76</v>
      </c>
      <c r="E680" s="148">
        <v>12.34</v>
      </c>
      <c r="F680" s="148">
        <v>12.74</v>
      </c>
      <c r="G680" s="148">
        <v>14.92</v>
      </c>
    </row>
    <row r="681" spans="1:7" ht="15.75" customHeight="1">
      <c r="A681" s="226" t="s">
        <v>1439</v>
      </c>
      <c r="B681" s="227"/>
      <c r="C681" s="227"/>
      <c r="D681" s="227"/>
      <c r="E681" s="227"/>
      <c r="F681" s="227"/>
      <c r="G681" s="227"/>
    </row>
    <row r="682" spans="1:7" ht="15.75" customHeight="1">
      <c r="A682" s="152" t="s">
        <v>1440</v>
      </c>
      <c r="B682" s="148">
        <v>13.11</v>
      </c>
      <c r="C682" s="148">
        <v>12.18</v>
      </c>
      <c r="D682" s="148">
        <v>9.7799999999999994</v>
      </c>
      <c r="E682" s="148">
        <v>14.14</v>
      </c>
      <c r="F682" s="148">
        <v>10.88</v>
      </c>
      <c r="G682" s="148">
        <v>10.65</v>
      </c>
    </row>
    <row r="683" spans="1:7" ht="15.75" customHeight="1">
      <c r="A683" s="152" t="s">
        <v>1441</v>
      </c>
      <c r="B683" s="148">
        <v>12.11</v>
      </c>
      <c r="C683" s="148">
        <v>11.58</v>
      </c>
      <c r="D683" s="148">
        <v>11.85</v>
      </c>
      <c r="E683" s="148">
        <v>13.91</v>
      </c>
      <c r="F683" s="148">
        <v>14.85</v>
      </c>
      <c r="G683" s="148">
        <v>18.149999999999999</v>
      </c>
    </row>
    <row r="684" spans="1:7" ht="15.75" customHeight="1">
      <c r="A684" s="226" t="s">
        <v>1442</v>
      </c>
      <c r="B684" s="227"/>
      <c r="C684" s="227"/>
      <c r="D684" s="227"/>
      <c r="E684" s="227"/>
      <c r="F684" s="227"/>
      <c r="G684" s="227"/>
    </row>
    <row r="685" spans="1:7" ht="15.75" customHeight="1">
      <c r="A685" s="152" t="s">
        <v>1443</v>
      </c>
      <c r="B685" s="148">
        <v>8.24</v>
      </c>
      <c r="C685" s="148">
        <v>7.11</v>
      </c>
      <c r="D685" s="148">
        <v>5.0599999999999996</v>
      </c>
      <c r="E685" s="148">
        <v>6.49</v>
      </c>
      <c r="F685" s="148">
        <v>4.8499999999999996</v>
      </c>
      <c r="G685" s="148">
        <v>3.69</v>
      </c>
    </row>
    <row r="686" spans="1:7" ht="15.75" customHeight="1">
      <c r="A686" s="152" t="s">
        <v>1444</v>
      </c>
      <c r="B686" s="148">
        <v>6.48</v>
      </c>
      <c r="C686" s="148">
        <v>5.52</v>
      </c>
      <c r="D686" s="148">
        <v>4.88</v>
      </c>
      <c r="E686" s="148">
        <v>4.8899999999999997</v>
      </c>
      <c r="F686" s="148">
        <v>4.26</v>
      </c>
      <c r="G686" s="148">
        <v>4.1399999999999997</v>
      </c>
    </row>
    <row r="687" spans="1:7" ht="15.75" customHeight="1">
      <c r="A687" s="226" t="s">
        <v>1445</v>
      </c>
      <c r="B687" s="227"/>
      <c r="C687" s="227"/>
      <c r="D687" s="227"/>
      <c r="E687" s="227"/>
      <c r="F687" s="227"/>
      <c r="G687" s="227"/>
    </row>
    <row r="688" spans="1:7" ht="15.75" customHeight="1">
      <c r="A688" s="152" t="s">
        <v>1446</v>
      </c>
      <c r="B688" s="148">
        <v>55.87</v>
      </c>
      <c r="C688" s="148">
        <v>77.319999999999993</v>
      </c>
      <c r="D688" s="146">
        <v>116.12</v>
      </c>
      <c r="E688" s="148">
        <v>78.8</v>
      </c>
      <c r="F688" s="148">
        <v>26.08</v>
      </c>
      <c r="G688" s="148">
        <v>86.65</v>
      </c>
    </row>
    <row r="689" spans="1:7" ht="15.75" customHeight="1">
      <c r="A689" s="152" t="s">
        <v>1538</v>
      </c>
      <c r="B689" s="148">
        <v>60.05</v>
      </c>
      <c r="C689" s="148">
        <v>64.33</v>
      </c>
      <c r="D689" s="148">
        <v>61.71</v>
      </c>
      <c r="E689" s="148">
        <v>58.75</v>
      </c>
      <c r="F689" s="148">
        <v>64.19</v>
      </c>
      <c r="G689" s="146">
        <v>195.21</v>
      </c>
    </row>
    <row r="690" spans="1:7" ht="15.75" customHeight="1">
      <c r="A690" s="226" t="s">
        <v>1447</v>
      </c>
      <c r="B690" s="227"/>
      <c r="C690" s="227"/>
      <c r="D690" s="227"/>
      <c r="E690" s="227"/>
      <c r="F690" s="227"/>
      <c r="G690" s="227"/>
    </row>
    <row r="691" spans="1:7" ht="15.75" customHeight="1">
      <c r="A691" s="152" t="s">
        <v>1448</v>
      </c>
      <c r="B691" s="148">
        <v>53.35</v>
      </c>
      <c r="C691" s="148">
        <v>47.83</v>
      </c>
      <c r="D691" s="148">
        <v>38.11</v>
      </c>
      <c r="E691" s="148">
        <v>56.55</v>
      </c>
      <c r="F691" s="148">
        <v>60.97</v>
      </c>
      <c r="G691" s="148">
        <v>35.549999999999997</v>
      </c>
    </row>
    <row r="692" spans="1:7" ht="15.75" customHeight="1">
      <c r="A692" s="152" t="s">
        <v>1449</v>
      </c>
      <c r="B692" s="148">
        <v>50.04</v>
      </c>
      <c r="C692" s="148">
        <v>46.57</v>
      </c>
      <c r="D692" s="148">
        <v>45.64</v>
      </c>
      <c r="E692" s="148">
        <v>49.32</v>
      </c>
      <c r="F692" s="148">
        <v>51.84</v>
      </c>
      <c r="G692" s="148">
        <v>56.09</v>
      </c>
    </row>
    <row r="693" spans="1:7" ht="15.75" customHeight="1">
      <c r="A693" s="226" t="s">
        <v>1450</v>
      </c>
      <c r="B693" s="227"/>
      <c r="C693" s="227"/>
      <c r="D693" s="227"/>
      <c r="E693" s="227"/>
      <c r="F693" s="227"/>
      <c r="G693" s="227"/>
    </row>
    <row r="694" spans="1:7" ht="15.75" customHeight="1">
      <c r="A694" s="152" t="s">
        <v>1451</v>
      </c>
      <c r="B694" s="148">
        <v>62.9</v>
      </c>
      <c r="C694" s="148">
        <v>57.17</v>
      </c>
      <c r="D694" s="148">
        <v>47.23</v>
      </c>
      <c r="E694" s="148">
        <v>76.05</v>
      </c>
      <c r="F694" s="146">
        <v>102.88</v>
      </c>
      <c r="G694" s="148">
        <v>48.19</v>
      </c>
    </row>
    <row r="695" spans="1:7" ht="15.75" customHeight="1">
      <c r="A695" s="152" t="s">
        <v>1452</v>
      </c>
      <c r="B695" s="148">
        <v>62.97</v>
      </c>
      <c r="C695" s="148">
        <v>60.63</v>
      </c>
      <c r="D695" s="148">
        <v>61.09</v>
      </c>
      <c r="E695" s="148">
        <v>67.66</v>
      </c>
      <c r="F695" s="148">
        <v>74.430000000000007</v>
      </c>
      <c r="G695" s="148">
        <v>80.67</v>
      </c>
    </row>
    <row r="696" spans="1:7" ht="15.75" customHeight="1">
      <c r="A696" s="226" t="s">
        <v>1453</v>
      </c>
      <c r="B696" s="227"/>
      <c r="C696" s="227"/>
      <c r="D696" s="227"/>
      <c r="E696" s="227"/>
      <c r="F696" s="227"/>
      <c r="G696" s="227"/>
    </row>
    <row r="697" spans="1:7" ht="15.75" customHeight="1">
      <c r="A697" s="152" t="s">
        <v>1454</v>
      </c>
      <c r="B697" s="148">
        <v>61.01</v>
      </c>
      <c r="C697" s="148">
        <v>56.4</v>
      </c>
      <c r="D697" s="148">
        <v>50.35</v>
      </c>
      <c r="E697" s="148">
        <v>63.41</v>
      </c>
      <c r="F697" s="148">
        <v>79.709999999999994</v>
      </c>
      <c r="G697" s="148">
        <v>53.71</v>
      </c>
    </row>
    <row r="698" spans="1:7" ht="15.75" customHeight="1">
      <c r="A698" s="152" t="s">
        <v>1455</v>
      </c>
      <c r="B698" s="148">
        <v>11.37</v>
      </c>
      <c r="C698" s="148">
        <v>10.71</v>
      </c>
      <c r="D698" s="148">
        <v>10.76</v>
      </c>
      <c r="E698" s="148">
        <v>12.34</v>
      </c>
      <c r="F698" s="148">
        <v>12.74</v>
      </c>
      <c r="G698" s="148">
        <v>14.92</v>
      </c>
    </row>
    <row r="699" spans="1:7" ht="15.75" customHeight="1">
      <c r="A699" s="226" t="s">
        <v>1456</v>
      </c>
      <c r="B699" s="227"/>
      <c r="C699" s="227"/>
      <c r="D699" s="227"/>
      <c r="E699" s="227"/>
      <c r="F699" s="227"/>
      <c r="G699" s="227"/>
    </row>
    <row r="700" spans="1:7" ht="15.75" customHeight="1">
      <c r="A700" s="152" t="s">
        <v>1457</v>
      </c>
      <c r="B700" s="148">
        <v>5.12</v>
      </c>
      <c r="C700" s="148">
        <v>2.39</v>
      </c>
      <c r="D700" s="148">
        <v>1.27</v>
      </c>
      <c r="E700" s="148">
        <v>0.66</v>
      </c>
      <c r="F700" s="153">
        <v>-2.23</v>
      </c>
      <c r="G700" s="148">
        <v>25.76</v>
      </c>
    </row>
    <row r="701" spans="1:7" ht="15.75" customHeight="1">
      <c r="A701" s="152" t="s">
        <v>1458</v>
      </c>
      <c r="B701" s="148">
        <v>3.65</v>
      </c>
      <c r="C701" s="148">
        <v>4.05</v>
      </c>
      <c r="D701" s="148">
        <v>4.9400000000000004</v>
      </c>
      <c r="E701" s="148">
        <v>1.29</v>
      </c>
      <c r="F701" s="148">
        <v>3.29</v>
      </c>
      <c r="G701" s="147"/>
    </row>
    <row r="702" spans="1:7" ht="15.75" customHeight="1">
      <c r="A702" s="226" t="s">
        <v>1459</v>
      </c>
      <c r="B702" s="227"/>
      <c r="C702" s="227"/>
      <c r="D702" s="227"/>
      <c r="E702" s="227"/>
      <c r="F702" s="227"/>
      <c r="G702" s="227"/>
    </row>
    <row r="703" spans="1:7" ht="15.75" customHeight="1">
      <c r="A703" s="152" t="s">
        <v>1460</v>
      </c>
      <c r="B703" s="148">
        <v>8.27</v>
      </c>
      <c r="C703" s="148">
        <v>7.15</v>
      </c>
      <c r="D703" s="148">
        <v>5.09</v>
      </c>
      <c r="E703" s="148">
        <v>6.67</v>
      </c>
      <c r="F703" s="148">
        <v>5.08</v>
      </c>
      <c r="G703" s="148">
        <v>4.04</v>
      </c>
    </row>
    <row r="704" spans="1:7" ht="15.75" customHeight="1">
      <c r="A704" s="152" t="s">
        <v>1461</v>
      </c>
      <c r="B704" s="148">
        <v>6.57</v>
      </c>
      <c r="C704" s="148">
        <v>5.68</v>
      </c>
      <c r="D704" s="148">
        <v>5.1100000000000003</v>
      </c>
      <c r="E704" s="148">
        <v>5.22</v>
      </c>
      <c r="F704" s="148">
        <v>4.66</v>
      </c>
      <c r="G704" s="148">
        <v>4.6100000000000003</v>
      </c>
    </row>
    <row r="705" spans="1:7" ht="15.75" customHeight="1">
      <c r="A705" s="226" t="s">
        <v>1462</v>
      </c>
      <c r="B705" s="227"/>
      <c r="C705" s="227"/>
      <c r="D705" s="227"/>
      <c r="E705" s="227"/>
      <c r="F705" s="227"/>
      <c r="G705" s="227"/>
    </row>
    <row r="706" spans="1:7" ht="15.75" customHeight="1">
      <c r="A706" s="152" t="s">
        <v>1463</v>
      </c>
      <c r="B706" s="148">
        <v>44.47</v>
      </c>
      <c r="C706" s="148">
        <v>40.270000000000003</v>
      </c>
      <c r="D706" s="148">
        <v>38.130000000000003</v>
      </c>
      <c r="E706" s="148">
        <v>39.96</v>
      </c>
      <c r="F706" s="148">
        <v>38.93</v>
      </c>
      <c r="G706" s="148">
        <v>23.84</v>
      </c>
    </row>
    <row r="707" spans="1:7" ht="15.75" customHeight="1">
      <c r="A707" s="152" t="s">
        <v>1464</v>
      </c>
      <c r="B707" s="148">
        <v>40.799999999999997</v>
      </c>
      <c r="C707" s="148">
        <v>36.25</v>
      </c>
      <c r="D707" s="148">
        <v>33.96</v>
      </c>
      <c r="E707" s="148">
        <v>33.950000000000003</v>
      </c>
      <c r="F707" s="148">
        <v>32.65</v>
      </c>
      <c r="G707" s="148">
        <v>32.93</v>
      </c>
    </row>
    <row r="708" spans="1:7" ht="15.75" customHeight="1">
      <c r="A708" s="226" t="s">
        <v>1465</v>
      </c>
      <c r="B708" s="227"/>
      <c r="C708" s="227"/>
      <c r="D708" s="227"/>
      <c r="E708" s="227"/>
      <c r="F708" s="227"/>
      <c r="G708" s="227"/>
    </row>
    <row r="709" spans="1:7" ht="15.75" customHeight="1">
      <c r="A709" s="152" t="s">
        <v>1466</v>
      </c>
      <c r="B709" s="148">
        <v>51.36</v>
      </c>
      <c r="C709" s="148">
        <v>71.02</v>
      </c>
      <c r="D709" s="148">
        <v>90.27</v>
      </c>
      <c r="E709" s="148">
        <v>69.400000000000006</v>
      </c>
      <c r="F709" s="148">
        <v>24.5</v>
      </c>
      <c r="G709" s="148">
        <v>61.93</v>
      </c>
    </row>
    <row r="710" spans="1:7" ht="15.75" customHeight="1">
      <c r="A710" s="152" t="s">
        <v>1467</v>
      </c>
      <c r="B710" s="148">
        <v>54.09</v>
      </c>
      <c r="C710" s="148">
        <v>56.12</v>
      </c>
      <c r="D710" s="148">
        <v>52.86</v>
      </c>
      <c r="E710" s="148">
        <v>50.81</v>
      </c>
      <c r="F710" s="148">
        <v>51.69</v>
      </c>
      <c r="G710" s="148">
        <v>96.42</v>
      </c>
    </row>
    <row r="711" spans="1:7" ht="15.75" customHeight="1">
      <c r="A711" s="226" t="s">
        <v>1468</v>
      </c>
      <c r="B711" s="227"/>
      <c r="C711" s="227"/>
      <c r="D711" s="227"/>
      <c r="E711" s="227"/>
      <c r="F711" s="227"/>
      <c r="G711" s="227"/>
    </row>
    <row r="712" spans="1:7" ht="15.75" customHeight="1">
      <c r="A712" s="152" t="s">
        <v>1469</v>
      </c>
      <c r="B712" s="148">
        <v>56.03</v>
      </c>
      <c r="C712" s="148">
        <v>77.709999999999994</v>
      </c>
      <c r="D712" s="146">
        <v>116.95</v>
      </c>
      <c r="E712" s="148">
        <v>81.02</v>
      </c>
      <c r="F712" s="148">
        <v>27.31</v>
      </c>
      <c r="G712" s="148">
        <v>94.96</v>
      </c>
    </row>
    <row r="713" spans="1:7" ht="15.75" customHeight="1">
      <c r="A713" s="152" t="s">
        <v>1539</v>
      </c>
      <c r="B713" s="148">
        <v>60.9</v>
      </c>
      <c r="C713" s="148">
        <v>66.17</v>
      </c>
      <c r="D713" s="148">
        <v>64.63</v>
      </c>
      <c r="E713" s="148">
        <v>62.68</v>
      </c>
      <c r="F713" s="148">
        <v>70.25</v>
      </c>
      <c r="G713" s="146">
        <v>217.34</v>
      </c>
    </row>
    <row r="714" spans="1:7" ht="15.75" customHeight="1"/>
    <row r="715" spans="1:7" ht="15.75" customHeight="1"/>
    <row r="716" spans="1:7" ht="15.75" customHeight="1"/>
    <row r="717" spans="1:7" ht="15.75" customHeight="1"/>
    <row r="718" spans="1:7" ht="15.75" customHeight="1"/>
    <row r="719" spans="1:7" ht="15.75" customHeight="1"/>
    <row r="720" spans="1:7"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 right="0.5" top="1" bottom="1" header="0" footer="0"/>
  <pageSetup fitToHeight="0"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Z1000"/>
  <sheetViews>
    <sheetView workbookViewId="0"/>
  </sheetViews>
  <sheetFormatPr defaultColWidth="12.59765625" defaultRowHeight="15" customHeight="1" outlineLevelRow="1"/>
  <cols>
    <col min="1" max="1" width="75" customWidth="1"/>
    <col min="2" max="26" width="13.73046875" customWidth="1"/>
  </cols>
  <sheetData>
    <row r="1" spans="1:26" ht="15" customHeight="1">
      <c r="A1" s="129" t="s">
        <v>1296</v>
      </c>
      <c r="B1" s="130"/>
      <c r="C1" s="130"/>
      <c r="D1" s="130"/>
      <c r="E1" s="130"/>
      <c r="F1" s="130"/>
      <c r="G1" s="130"/>
      <c r="H1" s="130"/>
      <c r="I1" s="130"/>
      <c r="J1" s="130"/>
      <c r="K1" s="130"/>
      <c r="L1" s="130"/>
      <c r="M1" s="130"/>
      <c r="N1" s="130"/>
      <c r="O1" s="130"/>
      <c r="P1" s="130"/>
      <c r="Q1" s="130"/>
      <c r="R1" s="130"/>
      <c r="S1" s="130"/>
      <c r="T1" s="130"/>
      <c r="U1" s="130"/>
      <c r="V1" s="130"/>
      <c r="W1" s="130"/>
      <c r="X1" s="130"/>
      <c r="Y1" s="130"/>
      <c r="Z1" s="130"/>
    </row>
    <row r="2" spans="1:26" ht="15" customHeight="1">
      <c r="A2" s="8" t="s">
        <v>600</v>
      </c>
      <c r="B2" s="131" t="s">
        <v>601</v>
      </c>
      <c r="C2" s="7"/>
      <c r="D2" s="7"/>
      <c r="E2" s="7"/>
      <c r="F2" s="7"/>
      <c r="G2" s="7"/>
      <c r="H2" s="7"/>
      <c r="I2" s="7"/>
      <c r="J2" s="7"/>
      <c r="K2" s="7"/>
      <c r="L2" s="7"/>
      <c r="M2" s="7"/>
      <c r="N2" s="7"/>
      <c r="O2" s="7"/>
      <c r="P2" s="7"/>
      <c r="Q2" s="7"/>
      <c r="R2" s="7"/>
      <c r="S2" s="7"/>
      <c r="T2" s="7"/>
      <c r="U2" s="7"/>
      <c r="V2" s="7"/>
      <c r="W2" s="7"/>
      <c r="X2" s="7"/>
      <c r="Y2" s="7"/>
      <c r="Z2" s="7"/>
    </row>
    <row r="3" spans="1:26" ht="15.75" customHeight="1">
      <c r="A3" s="8" t="s">
        <v>602</v>
      </c>
      <c r="B3" s="8" t="s">
        <v>146</v>
      </c>
      <c r="C3" s="7"/>
      <c r="D3" s="7"/>
      <c r="E3" s="7"/>
      <c r="F3" s="7"/>
      <c r="G3" s="7"/>
      <c r="H3" s="7"/>
      <c r="I3" s="7"/>
      <c r="J3" s="7"/>
      <c r="K3" s="7"/>
      <c r="L3" s="7"/>
      <c r="M3" s="7"/>
      <c r="N3" s="7"/>
      <c r="O3" s="7"/>
      <c r="P3" s="7"/>
      <c r="Q3" s="7"/>
      <c r="R3" s="7"/>
      <c r="S3" s="7"/>
      <c r="T3" s="7"/>
      <c r="U3" s="7"/>
      <c r="V3" s="7"/>
      <c r="W3" s="7"/>
      <c r="X3" s="7"/>
      <c r="Y3" s="7"/>
      <c r="Z3" s="7"/>
    </row>
    <row r="4" spans="1:26" ht="15.75" customHeight="1">
      <c r="A4" s="8" t="s">
        <v>603</v>
      </c>
      <c r="B4" s="8" t="s">
        <v>146</v>
      </c>
      <c r="C4" s="7"/>
      <c r="D4" s="7"/>
      <c r="E4" s="7"/>
      <c r="F4" s="7"/>
      <c r="G4" s="7"/>
      <c r="H4" s="7"/>
      <c r="I4" s="7"/>
      <c r="J4" s="7"/>
      <c r="K4" s="7"/>
      <c r="L4" s="7"/>
      <c r="M4" s="7"/>
      <c r="N4" s="7"/>
      <c r="O4" s="7"/>
      <c r="P4" s="7"/>
      <c r="Q4" s="7"/>
      <c r="R4" s="7"/>
      <c r="S4" s="7"/>
      <c r="T4" s="7"/>
      <c r="U4" s="7"/>
      <c r="V4" s="7"/>
      <c r="W4" s="7"/>
      <c r="X4" s="7"/>
      <c r="Y4" s="7"/>
      <c r="Z4" s="7"/>
    </row>
    <row r="5" spans="1:26" ht="15.75" customHeight="1">
      <c r="A5" s="8" t="s">
        <v>605</v>
      </c>
      <c r="B5" s="8" t="s">
        <v>606</v>
      </c>
      <c r="C5" s="7"/>
      <c r="D5" s="7"/>
      <c r="E5" s="7"/>
      <c r="F5" s="7"/>
      <c r="G5" s="7"/>
      <c r="H5" s="7"/>
      <c r="I5" s="7"/>
      <c r="J5" s="7"/>
      <c r="K5" s="7"/>
      <c r="L5" s="7"/>
      <c r="M5" s="7"/>
      <c r="N5" s="7"/>
      <c r="O5" s="7"/>
      <c r="P5" s="7"/>
      <c r="Q5" s="7"/>
      <c r="R5" s="7"/>
      <c r="S5" s="7"/>
      <c r="T5" s="7"/>
      <c r="U5" s="7"/>
      <c r="V5" s="7"/>
      <c r="W5" s="7"/>
      <c r="X5" s="7"/>
      <c r="Y5" s="7"/>
      <c r="Z5" s="7"/>
    </row>
    <row r="6" spans="1:26" ht="15.75" customHeight="1">
      <c r="A6" s="8" t="s">
        <v>609</v>
      </c>
      <c r="B6" s="8" t="s">
        <v>610</v>
      </c>
      <c r="C6" s="7"/>
      <c r="D6" s="7"/>
      <c r="E6" s="7"/>
      <c r="F6" s="7"/>
      <c r="G6" s="7"/>
      <c r="H6" s="7"/>
      <c r="I6" s="7"/>
      <c r="J6" s="7"/>
      <c r="K6" s="7"/>
      <c r="L6" s="7"/>
      <c r="M6" s="7"/>
      <c r="N6" s="7"/>
      <c r="O6" s="7"/>
      <c r="P6" s="7"/>
      <c r="Q6" s="7"/>
      <c r="R6" s="7"/>
      <c r="S6" s="7"/>
      <c r="T6" s="7"/>
      <c r="U6" s="7"/>
      <c r="V6" s="7"/>
      <c r="W6" s="7"/>
      <c r="X6" s="7"/>
      <c r="Y6" s="7"/>
      <c r="Z6" s="7"/>
    </row>
    <row r="7" spans="1:26" ht="15.75" customHeight="1">
      <c r="A7" s="8" t="s">
        <v>611</v>
      </c>
      <c r="B7" s="8" t="s">
        <v>612</v>
      </c>
      <c r="C7" s="7"/>
      <c r="D7" s="7"/>
      <c r="E7" s="7"/>
      <c r="F7" s="7"/>
      <c r="G7" s="7"/>
      <c r="H7" s="7"/>
      <c r="I7" s="7"/>
      <c r="J7" s="7"/>
      <c r="K7" s="7"/>
      <c r="L7" s="7"/>
      <c r="M7" s="7"/>
      <c r="N7" s="7"/>
      <c r="O7" s="7"/>
      <c r="P7" s="7"/>
      <c r="Q7" s="7"/>
      <c r="R7" s="7"/>
      <c r="S7" s="7"/>
      <c r="T7" s="7"/>
      <c r="U7" s="7"/>
      <c r="V7" s="7"/>
      <c r="W7" s="7"/>
      <c r="X7" s="7"/>
      <c r="Y7" s="7"/>
      <c r="Z7" s="7"/>
    </row>
    <row r="8" spans="1:26" ht="15.75" customHeight="1">
      <c r="A8" s="8" t="s">
        <v>613</v>
      </c>
      <c r="B8" s="8" t="s">
        <v>614</v>
      </c>
      <c r="C8" s="7"/>
      <c r="D8" s="7"/>
      <c r="E8" s="7"/>
      <c r="F8" s="7"/>
      <c r="G8" s="7"/>
      <c r="H8" s="7"/>
      <c r="I8" s="7"/>
      <c r="J8" s="7"/>
      <c r="K8" s="7"/>
      <c r="L8" s="7"/>
      <c r="M8" s="7"/>
      <c r="N8" s="7"/>
      <c r="O8" s="7"/>
      <c r="P8" s="7"/>
      <c r="Q8" s="7"/>
      <c r="R8" s="7"/>
      <c r="S8" s="7"/>
      <c r="T8" s="7"/>
      <c r="U8" s="7"/>
      <c r="V8" s="7"/>
      <c r="W8" s="7"/>
      <c r="X8" s="7"/>
      <c r="Y8" s="7"/>
      <c r="Z8" s="7"/>
    </row>
    <row r="9" spans="1:26" ht="15.75" customHeight="1">
      <c r="A9" s="8" t="s">
        <v>615</v>
      </c>
      <c r="B9" s="8" t="s">
        <v>1540</v>
      </c>
      <c r="C9" s="7"/>
      <c r="D9" s="7"/>
      <c r="E9" s="7"/>
      <c r="F9" s="7"/>
      <c r="G9" s="7"/>
      <c r="H9" s="7"/>
      <c r="I9" s="7"/>
      <c r="J9" s="7"/>
      <c r="K9" s="7"/>
      <c r="L9" s="7"/>
      <c r="M9" s="7"/>
      <c r="N9" s="7"/>
      <c r="O9" s="7"/>
      <c r="P9" s="7"/>
      <c r="Q9" s="7"/>
      <c r="R9" s="7"/>
      <c r="S9" s="7"/>
      <c r="T9" s="7"/>
      <c r="U9" s="7"/>
      <c r="V9" s="7"/>
      <c r="W9" s="7"/>
      <c r="X9" s="7"/>
      <c r="Y9" s="7"/>
      <c r="Z9" s="7"/>
    </row>
    <row r="10" spans="1:26" ht="15.75" customHeight="1">
      <c r="A10" s="8" t="s">
        <v>617</v>
      </c>
      <c r="B10" s="134">
        <v>46180.680426921303</v>
      </c>
      <c r="C10" s="7"/>
      <c r="D10" s="7"/>
      <c r="E10" s="7"/>
      <c r="F10" s="7"/>
      <c r="G10" s="7"/>
      <c r="H10" s="7"/>
      <c r="I10" s="7"/>
      <c r="J10" s="7"/>
      <c r="K10" s="7"/>
      <c r="L10" s="7"/>
      <c r="M10" s="7"/>
      <c r="N10" s="7"/>
      <c r="O10" s="7"/>
      <c r="P10" s="7"/>
      <c r="Q10" s="7"/>
      <c r="R10" s="7"/>
      <c r="S10" s="7"/>
      <c r="T10" s="7"/>
      <c r="U10" s="7"/>
      <c r="V10" s="7"/>
      <c r="W10" s="7"/>
      <c r="X10" s="7"/>
      <c r="Y10" s="7"/>
      <c r="Z10" s="7"/>
    </row>
    <row r="11" spans="1:26" ht="15.75" customHeight="1">
      <c r="A11" s="135" t="s">
        <v>618</v>
      </c>
      <c r="B11" s="136" t="s">
        <v>653</v>
      </c>
      <c r="C11" s="405" t="s">
        <v>653</v>
      </c>
      <c r="D11" s="406"/>
      <c r="E11" s="407"/>
      <c r="F11" s="405" t="s">
        <v>619</v>
      </c>
      <c r="G11" s="406"/>
      <c r="H11" s="406"/>
      <c r="I11" s="407"/>
      <c r="J11" s="405" t="s">
        <v>620</v>
      </c>
      <c r="K11" s="406"/>
      <c r="L11" s="406"/>
      <c r="M11" s="407"/>
      <c r="N11" s="405" t="s">
        <v>621</v>
      </c>
      <c r="O11" s="406"/>
      <c r="P11" s="406"/>
      <c r="Q11" s="407"/>
      <c r="R11" s="405" t="s">
        <v>622</v>
      </c>
      <c r="S11" s="406"/>
      <c r="T11" s="406"/>
      <c r="U11" s="407"/>
      <c r="V11" s="405" t="s">
        <v>623</v>
      </c>
      <c r="W11" s="406"/>
      <c r="X11" s="406"/>
      <c r="Y11" s="407"/>
      <c r="Z11" s="136" t="s">
        <v>624</v>
      </c>
    </row>
    <row r="12" spans="1:26" ht="15" customHeight="1" outlineLevel="1">
      <c r="A12" s="137" t="s">
        <v>625</v>
      </c>
      <c r="B12" s="138">
        <v>46112</v>
      </c>
      <c r="C12" s="138">
        <v>46022</v>
      </c>
      <c r="D12" s="138">
        <v>45930</v>
      </c>
      <c r="E12" s="138">
        <v>45838</v>
      </c>
      <c r="F12" s="138">
        <v>45747</v>
      </c>
      <c r="G12" s="138">
        <v>45657</v>
      </c>
      <c r="H12" s="138">
        <v>45565</v>
      </c>
      <c r="I12" s="138">
        <v>45473</v>
      </c>
      <c r="J12" s="138">
        <v>45382</v>
      </c>
      <c r="K12" s="138">
        <v>45291</v>
      </c>
      <c r="L12" s="138">
        <v>45199</v>
      </c>
      <c r="M12" s="138">
        <v>45107</v>
      </c>
      <c r="N12" s="138">
        <v>45016</v>
      </c>
      <c r="O12" s="138">
        <v>44926</v>
      </c>
      <c r="P12" s="138">
        <v>44834</v>
      </c>
      <c r="Q12" s="138">
        <v>44742</v>
      </c>
      <c r="R12" s="138">
        <v>44651</v>
      </c>
      <c r="S12" s="138">
        <v>44561</v>
      </c>
      <c r="T12" s="138">
        <v>44469</v>
      </c>
      <c r="U12" s="138">
        <v>44377</v>
      </c>
      <c r="V12" s="138">
        <v>44286</v>
      </c>
      <c r="W12" s="138">
        <v>44196</v>
      </c>
      <c r="X12" s="138">
        <v>44104</v>
      </c>
      <c r="Y12" s="138">
        <v>44012</v>
      </c>
      <c r="Z12" s="138">
        <v>43921</v>
      </c>
    </row>
    <row r="13" spans="1:26" ht="15" customHeight="1" outlineLevel="1">
      <c r="A13" s="137" t="s">
        <v>626</v>
      </c>
      <c r="B13" s="138">
        <v>46112</v>
      </c>
      <c r="C13" s="138">
        <v>46022</v>
      </c>
      <c r="D13" s="138">
        <v>45930</v>
      </c>
      <c r="E13" s="138">
        <v>45838</v>
      </c>
      <c r="F13" s="138">
        <v>45747</v>
      </c>
      <c r="G13" s="138">
        <v>45657</v>
      </c>
      <c r="H13" s="138">
        <v>45565</v>
      </c>
      <c r="I13" s="138">
        <v>45473</v>
      </c>
      <c r="J13" s="138">
        <v>45382</v>
      </c>
      <c r="K13" s="138">
        <v>45657</v>
      </c>
      <c r="L13" s="138">
        <v>45565</v>
      </c>
      <c r="M13" s="138">
        <v>45473</v>
      </c>
      <c r="N13" s="138">
        <v>45016</v>
      </c>
      <c r="O13" s="138">
        <v>44926</v>
      </c>
      <c r="P13" s="138">
        <v>44834</v>
      </c>
      <c r="Q13" s="138">
        <v>44742</v>
      </c>
      <c r="R13" s="138">
        <v>44651</v>
      </c>
      <c r="S13" s="138">
        <v>44561</v>
      </c>
      <c r="T13" s="138">
        <v>44469</v>
      </c>
      <c r="U13" s="138">
        <v>44469</v>
      </c>
      <c r="V13" s="138">
        <v>44651</v>
      </c>
      <c r="W13" s="138">
        <v>44561</v>
      </c>
      <c r="X13" s="138">
        <v>44469</v>
      </c>
      <c r="Y13" s="138">
        <v>44012</v>
      </c>
      <c r="Z13" s="138">
        <v>43921</v>
      </c>
    </row>
    <row r="14" spans="1:26" ht="15" customHeight="1" outlineLevel="1">
      <c r="A14" s="137" t="s">
        <v>627</v>
      </c>
      <c r="B14" s="139" t="s">
        <v>628</v>
      </c>
      <c r="C14" s="139" t="s">
        <v>628</v>
      </c>
      <c r="D14" s="139" t="s">
        <v>628</v>
      </c>
      <c r="E14" s="139" t="s">
        <v>628</v>
      </c>
      <c r="F14" s="139" t="s">
        <v>628</v>
      </c>
      <c r="G14" s="139" t="s">
        <v>628</v>
      </c>
      <c r="H14" s="139" t="s">
        <v>628</v>
      </c>
      <c r="I14" s="139" t="s">
        <v>628</v>
      </c>
      <c r="J14" s="139" t="s">
        <v>628</v>
      </c>
      <c r="K14" s="139" t="s">
        <v>628</v>
      </c>
      <c r="L14" s="139" t="s">
        <v>628</v>
      </c>
      <c r="M14" s="139" t="s">
        <v>628</v>
      </c>
      <c r="N14" s="139" t="s">
        <v>628</v>
      </c>
      <c r="O14" s="139" t="s">
        <v>628</v>
      </c>
      <c r="P14" s="139" t="s">
        <v>628</v>
      </c>
      <c r="Q14" s="139" t="s">
        <v>628</v>
      </c>
      <c r="R14" s="139" t="s">
        <v>628</v>
      </c>
      <c r="S14" s="139" t="s">
        <v>628</v>
      </c>
      <c r="T14" s="139" t="s">
        <v>628</v>
      </c>
      <c r="U14" s="139" t="s">
        <v>628</v>
      </c>
      <c r="V14" s="139" t="s">
        <v>628</v>
      </c>
      <c r="W14" s="139" t="s">
        <v>628</v>
      </c>
      <c r="X14" s="139" t="s">
        <v>628</v>
      </c>
      <c r="Y14" s="139" t="s">
        <v>628</v>
      </c>
      <c r="Z14" s="139" t="s">
        <v>628</v>
      </c>
    </row>
    <row r="15" spans="1:26" ht="15" customHeight="1" outlineLevel="1">
      <c r="A15" s="137" t="s">
        <v>629</v>
      </c>
      <c r="B15" s="139" t="s">
        <v>654</v>
      </c>
      <c r="C15" s="139" t="s">
        <v>654</v>
      </c>
      <c r="D15" s="139" t="s">
        <v>654</v>
      </c>
      <c r="E15" s="139" t="s">
        <v>654</v>
      </c>
      <c r="F15" s="139" t="s">
        <v>654</v>
      </c>
      <c r="G15" s="139" t="s">
        <v>654</v>
      </c>
      <c r="H15" s="139" t="s">
        <v>654</v>
      </c>
      <c r="I15" s="139" t="s">
        <v>654</v>
      </c>
      <c r="J15" s="139" t="s">
        <v>654</v>
      </c>
      <c r="K15" s="139" t="s">
        <v>654</v>
      </c>
      <c r="L15" s="139" t="s">
        <v>654</v>
      </c>
      <c r="M15" s="139" t="s">
        <v>654</v>
      </c>
      <c r="N15" s="139" t="s">
        <v>654</v>
      </c>
      <c r="O15" s="139" t="s">
        <v>654</v>
      </c>
      <c r="P15" s="139" t="s">
        <v>654</v>
      </c>
      <c r="Q15" s="139" t="s">
        <v>654</v>
      </c>
      <c r="R15" s="139" t="s">
        <v>654</v>
      </c>
      <c r="S15" s="139" t="s">
        <v>654</v>
      </c>
      <c r="T15" s="139" t="s">
        <v>654</v>
      </c>
      <c r="U15" s="139" t="s">
        <v>654</v>
      </c>
      <c r="V15" s="139" t="s">
        <v>654</v>
      </c>
      <c r="W15" s="139" t="s">
        <v>654</v>
      </c>
      <c r="X15" s="139" t="s">
        <v>654</v>
      </c>
      <c r="Y15" s="139" t="s">
        <v>654</v>
      </c>
      <c r="Z15" s="139" t="s">
        <v>654</v>
      </c>
    </row>
    <row r="16" spans="1:26" ht="15.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c r="A17" s="140" t="s">
        <v>1297</v>
      </c>
      <c r="B17" s="135"/>
      <c r="C17" s="135"/>
      <c r="D17" s="135"/>
      <c r="E17" s="135"/>
      <c r="F17" s="135"/>
      <c r="G17" s="135"/>
      <c r="H17" s="135"/>
      <c r="I17" s="135"/>
      <c r="J17" s="135"/>
      <c r="K17" s="135"/>
      <c r="L17" s="135"/>
      <c r="M17" s="135"/>
      <c r="N17" s="135"/>
      <c r="O17" s="135"/>
      <c r="P17" s="135"/>
      <c r="Q17" s="135"/>
      <c r="R17" s="135"/>
      <c r="S17" s="135"/>
      <c r="T17" s="135"/>
      <c r="U17" s="135"/>
      <c r="V17" s="135"/>
      <c r="W17" s="135"/>
      <c r="X17" s="135"/>
      <c r="Y17" s="135"/>
      <c r="Z17" s="135"/>
    </row>
    <row r="18" spans="1:26" ht="15.75" customHeight="1">
      <c r="A18" s="140" t="s">
        <v>632</v>
      </c>
      <c r="B18" s="141" t="s">
        <v>656</v>
      </c>
      <c r="C18" s="141" t="s">
        <v>1541</v>
      </c>
      <c r="D18" s="141" t="s">
        <v>1542</v>
      </c>
      <c r="E18" s="141" t="s">
        <v>1543</v>
      </c>
      <c r="F18" s="141" t="s">
        <v>634</v>
      </c>
      <c r="G18" s="141" t="s">
        <v>1544</v>
      </c>
      <c r="H18" s="141" t="s">
        <v>1545</v>
      </c>
      <c r="I18" s="141" t="s">
        <v>1546</v>
      </c>
      <c r="J18" s="141" t="s">
        <v>635</v>
      </c>
      <c r="K18" s="141" t="s">
        <v>1547</v>
      </c>
      <c r="L18" s="141" t="s">
        <v>1548</v>
      </c>
      <c r="M18" s="141" t="s">
        <v>1549</v>
      </c>
      <c r="N18" s="141" t="s">
        <v>636</v>
      </c>
      <c r="O18" s="141" t="s">
        <v>1550</v>
      </c>
      <c r="P18" s="141" t="s">
        <v>1551</v>
      </c>
      <c r="Q18" s="141" t="s">
        <v>1552</v>
      </c>
      <c r="R18" s="141" t="s">
        <v>637</v>
      </c>
      <c r="S18" s="141" t="s">
        <v>1553</v>
      </c>
      <c r="T18" s="141" t="s">
        <v>1554</v>
      </c>
      <c r="U18" s="141" t="s">
        <v>1555</v>
      </c>
      <c r="V18" s="141" t="s">
        <v>638</v>
      </c>
      <c r="W18" s="141" t="s">
        <v>1556</v>
      </c>
      <c r="X18" s="141" t="s">
        <v>1557</v>
      </c>
      <c r="Y18" s="141" t="s">
        <v>1558</v>
      </c>
      <c r="Z18" s="141" t="s">
        <v>639</v>
      </c>
    </row>
    <row r="19" spans="1:26" ht="15" customHeight="1">
      <c r="A19" s="226" t="s">
        <v>1298</v>
      </c>
      <c r="B19" s="227"/>
      <c r="C19" s="227"/>
      <c r="D19" s="227"/>
      <c r="E19" s="227"/>
      <c r="F19" s="227"/>
      <c r="G19" s="227"/>
      <c r="H19" s="227"/>
      <c r="I19" s="227"/>
      <c r="J19" s="227"/>
      <c r="K19" s="227"/>
      <c r="L19" s="227"/>
      <c r="M19" s="227"/>
      <c r="N19" s="227"/>
      <c r="O19" s="227"/>
      <c r="P19" s="227"/>
      <c r="Q19" s="227"/>
      <c r="R19" s="227"/>
      <c r="S19" s="227"/>
      <c r="T19" s="227"/>
      <c r="U19" s="227"/>
      <c r="V19" s="227"/>
      <c r="W19" s="227"/>
      <c r="X19" s="227"/>
      <c r="Y19" s="227"/>
      <c r="Z19" s="227"/>
    </row>
    <row r="20" spans="1:26" ht="15" customHeight="1">
      <c r="A20" s="152" t="s">
        <v>1152</v>
      </c>
      <c r="B20" s="147">
        <v>15037.13</v>
      </c>
      <c r="C20" s="147">
        <v>15467.46</v>
      </c>
      <c r="D20" s="147">
        <v>14939.27</v>
      </c>
      <c r="E20" s="147">
        <v>15060.41</v>
      </c>
      <c r="F20" s="147">
        <v>13040.78</v>
      </c>
      <c r="G20" s="147">
        <v>12942.37</v>
      </c>
      <c r="H20" s="147">
        <v>11162.96</v>
      </c>
      <c r="I20" s="147">
        <v>11365.43</v>
      </c>
      <c r="J20" s="147">
        <v>10786.83</v>
      </c>
      <c r="K20" s="147">
        <v>11609.15</v>
      </c>
      <c r="L20" s="146">
        <v>9250.0400000000009</v>
      </c>
      <c r="M20" s="146">
        <v>9539.2099999999991</v>
      </c>
      <c r="N20" s="146">
        <v>8318.4</v>
      </c>
      <c r="O20" s="146">
        <v>7921.54</v>
      </c>
      <c r="P20" s="146">
        <v>7613.91</v>
      </c>
      <c r="Q20" s="146">
        <v>7574.31</v>
      </c>
      <c r="R20" s="146">
        <v>7904.29</v>
      </c>
      <c r="S20" s="146">
        <v>7659.92</v>
      </c>
      <c r="T20" s="146">
        <v>7088.32</v>
      </c>
      <c r="U20" s="146">
        <v>6027.61</v>
      </c>
      <c r="V20" s="146">
        <v>6753.83</v>
      </c>
      <c r="W20" s="146">
        <v>6842.1</v>
      </c>
      <c r="X20" s="146">
        <v>6300.51</v>
      </c>
      <c r="Y20" s="146">
        <v>4091.51</v>
      </c>
      <c r="Z20" s="146">
        <v>5853.56</v>
      </c>
    </row>
    <row r="21" spans="1:26" ht="15" customHeight="1">
      <c r="A21" s="152" t="s">
        <v>1162</v>
      </c>
      <c r="B21" s="146">
        <v>6796.47</v>
      </c>
      <c r="C21" s="146">
        <v>6821.82</v>
      </c>
      <c r="D21" s="146">
        <v>6146.02</v>
      </c>
      <c r="E21" s="146">
        <v>6114.34</v>
      </c>
      <c r="F21" s="146">
        <v>5309.64</v>
      </c>
      <c r="G21" s="146">
        <v>5212.3</v>
      </c>
      <c r="H21" s="146">
        <v>4513.17</v>
      </c>
      <c r="I21" s="146">
        <v>4391.1499999999996</v>
      </c>
      <c r="J21" s="146">
        <v>4105.1099999999997</v>
      </c>
      <c r="K21" s="146">
        <v>4539.79</v>
      </c>
      <c r="L21" s="146">
        <v>3821.89</v>
      </c>
      <c r="M21" s="146">
        <v>3915.92</v>
      </c>
      <c r="N21" s="146">
        <v>3213.51</v>
      </c>
      <c r="O21" s="146">
        <v>3102.86</v>
      </c>
      <c r="P21" s="146">
        <v>2991.74</v>
      </c>
      <c r="Q21" s="146">
        <v>3131.84</v>
      </c>
      <c r="R21" s="146">
        <v>3085.58</v>
      </c>
      <c r="S21" s="146">
        <v>3370.37</v>
      </c>
      <c r="T21" s="146">
        <v>3088.82</v>
      </c>
      <c r="U21" s="146">
        <v>2712.24</v>
      </c>
      <c r="V21" s="146">
        <v>3028.37</v>
      </c>
      <c r="W21" s="146">
        <v>3340.17</v>
      </c>
      <c r="X21" s="146">
        <v>2949.64</v>
      </c>
      <c r="Y21" s="146">
        <v>2106.5700000000002</v>
      </c>
      <c r="Z21" s="146">
        <v>2650.8</v>
      </c>
    </row>
    <row r="22" spans="1:26" ht="15" customHeight="1">
      <c r="A22" s="152" t="s">
        <v>1177</v>
      </c>
      <c r="B22" s="146">
        <v>2423.0300000000002</v>
      </c>
      <c r="C22" s="146">
        <v>2299.92</v>
      </c>
      <c r="D22" s="146">
        <v>2002.47</v>
      </c>
      <c r="E22" s="146">
        <v>1959.11</v>
      </c>
      <c r="F22" s="146">
        <v>1415.48</v>
      </c>
      <c r="G22" s="146">
        <v>1483.16</v>
      </c>
      <c r="H22" s="146">
        <v>1274.9000000000001</v>
      </c>
      <c r="I22" s="146">
        <v>1161.52</v>
      </c>
      <c r="J22" s="146">
        <v>910.2</v>
      </c>
      <c r="K22" s="146">
        <v>1110.19</v>
      </c>
      <c r="L22" s="146">
        <v>950.82</v>
      </c>
      <c r="M22" s="146">
        <v>951.74</v>
      </c>
      <c r="N22" s="146">
        <v>589.96</v>
      </c>
      <c r="O22" s="146">
        <v>797.82</v>
      </c>
      <c r="P22" s="146">
        <v>728.88</v>
      </c>
      <c r="Q22" s="146">
        <v>757.79</v>
      </c>
      <c r="R22" s="146">
        <v>584.22</v>
      </c>
      <c r="S22" s="146">
        <v>1020.63</v>
      </c>
      <c r="T22" s="146">
        <v>952.92</v>
      </c>
      <c r="U22" s="146">
        <v>767.17</v>
      </c>
      <c r="V22" s="146">
        <v>871.17</v>
      </c>
      <c r="W22" s="146">
        <v>1109.98</v>
      </c>
      <c r="X22" s="146">
        <v>939.61</v>
      </c>
      <c r="Y22" s="146">
        <v>629.20000000000005</v>
      </c>
      <c r="Z22" s="146">
        <v>815.08</v>
      </c>
    </row>
    <row r="23" spans="1:26" ht="15" customHeight="1">
      <c r="A23" s="152" t="s">
        <v>1253</v>
      </c>
      <c r="B23" s="146">
        <v>2844.96</v>
      </c>
      <c r="C23" s="146">
        <v>2671.81</v>
      </c>
      <c r="D23" s="146">
        <v>2376.29</v>
      </c>
      <c r="E23" s="146">
        <v>2321.71</v>
      </c>
      <c r="F23" s="146">
        <v>1775.3</v>
      </c>
      <c r="G23" s="146">
        <v>1839.25</v>
      </c>
      <c r="H23" s="146">
        <v>1631.82</v>
      </c>
      <c r="I23" s="146">
        <v>1490.05</v>
      </c>
      <c r="J23" s="146">
        <v>1225.4100000000001</v>
      </c>
      <c r="K23" s="146">
        <v>1428.06</v>
      </c>
      <c r="L23" s="146">
        <v>1212.04</v>
      </c>
      <c r="M23" s="146">
        <v>1195.0999999999999</v>
      </c>
      <c r="N23" s="146">
        <v>789.12</v>
      </c>
      <c r="O23" s="146">
        <v>968.44</v>
      </c>
      <c r="P23" s="146">
        <v>900.75</v>
      </c>
      <c r="Q23" s="146">
        <v>925.14</v>
      </c>
      <c r="R23" s="146">
        <v>748.08</v>
      </c>
      <c r="S23" s="146">
        <v>1190.05</v>
      </c>
      <c r="T23" s="146">
        <v>1114.6300000000001</v>
      </c>
      <c r="U23" s="146">
        <v>920.94</v>
      </c>
      <c r="V23" s="146">
        <v>1013.13</v>
      </c>
      <c r="W23" s="146">
        <v>1245.52</v>
      </c>
      <c r="X23" s="146">
        <v>1072.3499999999999</v>
      </c>
      <c r="Y23" s="146">
        <v>757.96</v>
      </c>
      <c r="Z23" s="146">
        <v>949.04</v>
      </c>
    </row>
    <row r="24" spans="1:26" ht="15" customHeight="1">
      <c r="A24" s="152" t="s">
        <v>1205</v>
      </c>
      <c r="B24" s="146">
        <v>1794.64</v>
      </c>
      <c r="C24" s="146">
        <v>1549.33</v>
      </c>
      <c r="D24" s="146">
        <v>1395.6</v>
      </c>
      <c r="E24" s="146">
        <v>1305.21</v>
      </c>
      <c r="F24" s="146">
        <v>920.75</v>
      </c>
      <c r="G24" s="146">
        <v>954.89</v>
      </c>
      <c r="H24" s="146">
        <v>806.63</v>
      </c>
      <c r="I24" s="146">
        <v>773.84</v>
      </c>
      <c r="J24" s="146">
        <v>539.13</v>
      </c>
      <c r="K24" s="146">
        <v>751.54</v>
      </c>
      <c r="L24" s="146">
        <v>648.4</v>
      </c>
      <c r="M24" s="146">
        <v>682.69</v>
      </c>
      <c r="N24" s="146">
        <v>426.45</v>
      </c>
      <c r="O24" s="146">
        <v>612.27</v>
      </c>
      <c r="P24" s="146">
        <v>544.89</v>
      </c>
      <c r="Q24" s="146">
        <v>619.91</v>
      </c>
      <c r="R24" s="146">
        <v>501.59</v>
      </c>
      <c r="S24" s="146">
        <v>791.34</v>
      </c>
      <c r="T24" s="146">
        <v>730.57</v>
      </c>
      <c r="U24" s="146">
        <v>608.77</v>
      </c>
      <c r="V24" s="146">
        <v>735.33</v>
      </c>
      <c r="W24" s="146">
        <v>840.85</v>
      </c>
      <c r="X24" s="146">
        <v>746.68</v>
      </c>
      <c r="Y24" s="146">
        <v>448.71</v>
      </c>
      <c r="Z24" s="146">
        <v>326.73</v>
      </c>
    </row>
    <row r="25" spans="1:26" ht="15" customHeight="1">
      <c r="A25" s="226" t="s">
        <v>1299</v>
      </c>
      <c r="B25" s="227"/>
      <c r="C25" s="227"/>
      <c r="D25" s="227"/>
      <c r="E25" s="227"/>
      <c r="F25" s="227"/>
      <c r="G25" s="227"/>
      <c r="H25" s="227"/>
      <c r="I25" s="227"/>
      <c r="J25" s="227"/>
      <c r="K25" s="227"/>
      <c r="L25" s="227"/>
      <c r="M25" s="227"/>
      <c r="N25" s="227"/>
      <c r="O25" s="227"/>
      <c r="P25" s="227"/>
      <c r="Q25" s="227"/>
      <c r="R25" s="227"/>
      <c r="S25" s="227"/>
      <c r="T25" s="227"/>
      <c r="U25" s="227"/>
      <c r="V25" s="227"/>
      <c r="W25" s="227"/>
      <c r="X25" s="227"/>
      <c r="Y25" s="227"/>
      <c r="Z25" s="227"/>
    </row>
    <row r="26" spans="1:26" ht="15" customHeight="1">
      <c r="A26" s="152" t="s">
        <v>940</v>
      </c>
      <c r="B26" s="146">
        <v>883.31</v>
      </c>
      <c r="C26" s="147"/>
      <c r="D26" s="146">
        <v>539.05999999999995</v>
      </c>
      <c r="E26" s="147"/>
      <c r="F26" s="146">
        <v>401.69</v>
      </c>
      <c r="G26" s="147"/>
      <c r="H26" s="146">
        <v>707.88</v>
      </c>
      <c r="I26" s="147"/>
      <c r="J26" s="146">
        <v>862.48</v>
      </c>
      <c r="K26" s="147"/>
      <c r="L26" s="146">
        <v>553.88</v>
      </c>
      <c r="M26" s="147"/>
      <c r="N26" s="146">
        <v>1312.91</v>
      </c>
      <c r="O26" s="147"/>
      <c r="P26" s="146">
        <v>718.08</v>
      </c>
      <c r="Q26" s="147"/>
      <c r="R26" s="146">
        <v>1101.3699999999999</v>
      </c>
      <c r="S26" s="147"/>
      <c r="T26" s="146">
        <v>656.22</v>
      </c>
      <c r="U26" s="147"/>
      <c r="V26" s="146">
        <v>1211.04</v>
      </c>
      <c r="W26" s="147"/>
      <c r="X26" s="146">
        <v>585.41</v>
      </c>
      <c r="Y26" s="147"/>
      <c r="Z26" s="146">
        <v>101.04</v>
      </c>
    </row>
    <row r="27" spans="1:26" ht="15" customHeight="1">
      <c r="A27" s="152" t="s">
        <v>939</v>
      </c>
      <c r="B27" s="146">
        <v>1119.48</v>
      </c>
      <c r="C27" s="147"/>
      <c r="D27" s="146">
        <v>953.95</v>
      </c>
      <c r="E27" s="147"/>
      <c r="F27" s="146">
        <v>531.07000000000005</v>
      </c>
      <c r="G27" s="147"/>
      <c r="H27" s="146">
        <v>1302.4100000000001</v>
      </c>
      <c r="I27" s="147"/>
      <c r="J27" s="146">
        <v>962.06</v>
      </c>
      <c r="K27" s="147"/>
      <c r="L27" s="146">
        <v>992.37</v>
      </c>
      <c r="M27" s="147"/>
      <c r="N27" s="146">
        <v>1775.67</v>
      </c>
      <c r="O27" s="147"/>
      <c r="P27" s="146">
        <v>1505.35</v>
      </c>
      <c r="Q27" s="147"/>
      <c r="R27" s="146">
        <v>1485.5</v>
      </c>
      <c r="S27" s="147"/>
      <c r="T27" s="146">
        <v>743.09</v>
      </c>
      <c r="U27" s="147"/>
      <c r="V27" s="146">
        <v>1205.45</v>
      </c>
      <c r="W27" s="147"/>
      <c r="X27" s="146">
        <v>820.49</v>
      </c>
      <c r="Y27" s="147"/>
      <c r="Z27" s="148">
        <v>84.4</v>
      </c>
    </row>
    <row r="28" spans="1:26" ht="15" customHeight="1">
      <c r="A28" s="152" t="s">
        <v>651</v>
      </c>
      <c r="B28" s="147">
        <v>49715.34</v>
      </c>
      <c r="C28" s="147"/>
      <c r="D28" s="147">
        <v>48371.67</v>
      </c>
      <c r="E28" s="147"/>
      <c r="F28" s="147">
        <v>46389.56</v>
      </c>
      <c r="G28" s="147"/>
      <c r="H28" s="147">
        <v>44122.78</v>
      </c>
      <c r="I28" s="147"/>
      <c r="J28" s="147">
        <v>40949.83</v>
      </c>
      <c r="K28" s="147"/>
      <c r="L28" s="147">
        <v>40167.71</v>
      </c>
      <c r="M28" s="147"/>
      <c r="N28" s="147">
        <v>37190.879999999997</v>
      </c>
      <c r="O28" s="147"/>
      <c r="P28" s="147">
        <v>32364.55</v>
      </c>
      <c r="Q28" s="147"/>
      <c r="R28" s="147">
        <v>27811.919999999998</v>
      </c>
      <c r="S28" s="147"/>
      <c r="T28" s="147">
        <v>27168.28</v>
      </c>
      <c r="U28" s="147"/>
      <c r="V28" s="147">
        <v>26221.25</v>
      </c>
      <c r="W28" s="147"/>
      <c r="X28" s="147">
        <v>25244.13</v>
      </c>
      <c r="Y28" s="147"/>
      <c r="Z28" s="147">
        <v>24828.01</v>
      </c>
    </row>
    <row r="29" spans="1:26" ht="15" customHeight="1">
      <c r="A29" s="152" t="s">
        <v>1101</v>
      </c>
      <c r="B29" s="146">
        <v>7988.16</v>
      </c>
      <c r="C29" s="147"/>
      <c r="D29" s="146">
        <v>9064.77</v>
      </c>
      <c r="E29" s="147"/>
      <c r="F29" s="147">
        <v>11025.69</v>
      </c>
      <c r="G29" s="147"/>
      <c r="H29" s="146">
        <v>9032.26</v>
      </c>
      <c r="I29" s="147"/>
      <c r="J29" s="147">
        <v>10306.19</v>
      </c>
      <c r="K29" s="147"/>
      <c r="L29" s="146">
        <v>8826.7800000000007</v>
      </c>
      <c r="M29" s="147"/>
      <c r="N29" s="146">
        <v>7536.36</v>
      </c>
      <c r="O29" s="147"/>
      <c r="P29" s="146">
        <v>4102.78</v>
      </c>
      <c r="Q29" s="147"/>
      <c r="R29" s="146">
        <v>2015.72</v>
      </c>
      <c r="S29" s="147"/>
      <c r="T29" s="146">
        <v>2036.93</v>
      </c>
      <c r="U29" s="147"/>
      <c r="V29" s="146">
        <v>2882.02</v>
      </c>
      <c r="W29" s="147"/>
      <c r="X29" s="146">
        <v>3100.19</v>
      </c>
      <c r="Y29" s="147"/>
      <c r="Z29" s="146">
        <v>4089.26</v>
      </c>
    </row>
    <row r="30" spans="1:26" ht="15" customHeight="1">
      <c r="A30" s="152" t="s">
        <v>1061</v>
      </c>
      <c r="B30" s="147">
        <v>33157.33</v>
      </c>
      <c r="C30" s="147"/>
      <c r="D30" s="147">
        <v>29777.22</v>
      </c>
      <c r="E30" s="147"/>
      <c r="F30" s="147">
        <v>27537.11</v>
      </c>
      <c r="G30" s="147"/>
      <c r="H30" s="147">
        <v>25641.53</v>
      </c>
      <c r="I30" s="147"/>
      <c r="J30" s="147">
        <v>24396.18</v>
      </c>
      <c r="K30" s="147"/>
      <c r="L30" s="147">
        <v>23057.62</v>
      </c>
      <c r="M30" s="147"/>
      <c r="N30" s="147">
        <v>22078.95</v>
      </c>
      <c r="O30" s="147"/>
      <c r="P30" s="147">
        <v>21047.26</v>
      </c>
      <c r="Q30" s="147"/>
      <c r="R30" s="147">
        <v>20268.57</v>
      </c>
      <c r="S30" s="147"/>
      <c r="T30" s="147">
        <v>18953.23</v>
      </c>
      <c r="U30" s="147"/>
      <c r="V30" s="147">
        <v>17929.16</v>
      </c>
      <c r="W30" s="147"/>
      <c r="X30" s="147">
        <v>16349.76</v>
      </c>
      <c r="Y30" s="147"/>
      <c r="Z30" s="147">
        <v>15429.37</v>
      </c>
    </row>
    <row r="31" spans="1:26" ht="15" customHeight="1">
      <c r="A31" s="226" t="s">
        <v>1306</v>
      </c>
      <c r="B31" s="227"/>
      <c r="C31" s="227"/>
      <c r="D31" s="227"/>
      <c r="E31" s="227"/>
      <c r="F31" s="227"/>
      <c r="G31" s="227"/>
      <c r="H31" s="227"/>
      <c r="I31" s="227"/>
      <c r="J31" s="227"/>
      <c r="K31" s="227"/>
      <c r="L31" s="227"/>
      <c r="M31" s="227"/>
      <c r="N31" s="227"/>
      <c r="O31" s="227"/>
      <c r="P31" s="227"/>
      <c r="Q31" s="227"/>
      <c r="R31" s="227"/>
      <c r="S31" s="227"/>
      <c r="T31" s="227"/>
      <c r="U31" s="227"/>
      <c r="V31" s="227"/>
      <c r="W31" s="227"/>
      <c r="X31" s="227"/>
      <c r="Y31" s="227"/>
      <c r="Z31" s="227"/>
    </row>
    <row r="32" spans="1:26" ht="15" customHeight="1">
      <c r="A32" s="152" t="s">
        <v>1559</v>
      </c>
      <c r="B32" s="234">
        <v>0.15</v>
      </c>
      <c r="C32" s="234">
        <v>0.12</v>
      </c>
      <c r="D32" s="234">
        <v>0.14000000000000001</v>
      </c>
      <c r="E32" s="234">
        <v>0.15</v>
      </c>
      <c r="F32" s="234">
        <v>0.12</v>
      </c>
      <c r="G32" s="234">
        <v>0.12</v>
      </c>
      <c r="H32" s="234">
        <v>0.15</v>
      </c>
      <c r="I32" s="234">
        <v>0.17</v>
      </c>
      <c r="J32" s="234">
        <v>0.17</v>
      </c>
      <c r="K32" s="234">
        <v>0.18</v>
      </c>
      <c r="L32" s="234">
        <v>0.25</v>
      </c>
      <c r="M32" s="234">
        <v>0.25</v>
      </c>
      <c r="N32" s="234">
        <v>0.25</v>
      </c>
      <c r="O32" s="234">
        <v>0.3</v>
      </c>
      <c r="P32" s="234">
        <v>0.28999999999999998</v>
      </c>
      <c r="Q32" s="234">
        <v>0.34</v>
      </c>
      <c r="R32" s="234">
        <v>0.27</v>
      </c>
      <c r="S32" s="234">
        <v>0.19</v>
      </c>
      <c r="T32" s="234">
        <v>0.27</v>
      </c>
      <c r="U32" s="234">
        <v>0.32</v>
      </c>
      <c r="V32" s="234">
        <v>0.36</v>
      </c>
      <c r="W32" s="234">
        <v>0.44</v>
      </c>
      <c r="X32" s="234">
        <v>0.49</v>
      </c>
      <c r="Y32" s="234">
        <v>0.54</v>
      </c>
      <c r="Z32" s="234">
        <v>0.45</v>
      </c>
    </row>
    <row r="33" spans="1:26" ht="15" customHeight="1">
      <c r="A33" s="152" t="s">
        <v>1239</v>
      </c>
      <c r="B33" s="148">
        <v>13.41</v>
      </c>
      <c r="C33" s="148">
        <v>11.56</v>
      </c>
      <c r="D33" s="148">
        <v>10.42</v>
      </c>
      <c r="E33" s="148">
        <v>9.74</v>
      </c>
      <c r="F33" s="148">
        <v>6.88</v>
      </c>
      <c r="G33" s="148">
        <v>7.13</v>
      </c>
      <c r="H33" s="148">
        <v>6.02</v>
      </c>
      <c r="I33" s="148">
        <v>5.79</v>
      </c>
      <c r="J33" s="148">
        <v>4.0199999999999996</v>
      </c>
      <c r="K33" s="148">
        <v>5.62</v>
      </c>
      <c r="L33" s="148">
        <v>4.8499999999999996</v>
      </c>
      <c r="M33" s="148">
        <v>5.1100000000000003</v>
      </c>
      <c r="N33" s="148">
        <v>3.19</v>
      </c>
      <c r="O33" s="148">
        <v>4.58</v>
      </c>
      <c r="P33" s="148">
        <v>4.08</v>
      </c>
      <c r="Q33" s="148">
        <v>4.6399999999999997</v>
      </c>
      <c r="R33" s="148">
        <v>3.75</v>
      </c>
      <c r="S33" s="148">
        <v>5.92</v>
      </c>
      <c r="T33" s="148">
        <v>5.47</v>
      </c>
      <c r="U33" s="148">
        <v>4.5599999999999996</v>
      </c>
      <c r="V33" s="148">
        <v>5.49</v>
      </c>
      <c r="W33" s="148">
        <v>6.3</v>
      </c>
      <c r="X33" s="148">
        <v>5.42</v>
      </c>
      <c r="Y33" s="148">
        <v>3.36</v>
      </c>
      <c r="Z33" s="148">
        <v>2.4500000000000002</v>
      </c>
    </row>
    <row r="34" spans="1:26" ht="15" customHeight="1">
      <c r="A34" s="152" t="s">
        <v>1237</v>
      </c>
      <c r="B34" s="146">
        <v>133.83000000000001</v>
      </c>
      <c r="C34" s="146">
        <v>134.03</v>
      </c>
      <c r="D34" s="146">
        <v>133.93</v>
      </c>
      <c r="E34" s="146">
        <v>134.01</v>
      </c>
      <c r="F34" s="146">
        <v>133.88</v>
      </c>
      <c r="G34" s="146">
        <v>133.93</v>
      </c>
      <c r="H34" s="146">
        <v>133.99</v>
      </c>
      <c r="I34" s="146">
        <v>133.65</v>
      </c>
      <c r="J34" s="146">
        <v>134.08000000000001</v>
      </c>
      <c r="K34" s="146">
        <v>133.72999999999999</v>
      </c>
      <c r="L34" s="146">
        <v>133.69</v>
      </c>
      <c r="M34" s="146">
        <v>133.6</v>
      </c>
      <c r="N34" s="146">
        <v>133.55000000000001</v>
      </c>
      <c r="O34" s="146">
        <v>133.68</v>
      </c>
      <c r="P34" s="146">
        <v>133.55000000000001</v>
      </c>
      <c r="Q34" s="146">
        <v>133.6</v>
      </c>
      <c r="R34" s="146">
        <v>133.58000000000001</v>
      </c>
      <c r="S34" s="146">
        <v>133.66999999999999</v>
      </c>
      <c r="T34" s="146">
        <v>133.56</v>
      </c>
      <c r="U34" s="146">
        <v>133.5</v>
      </c>
      <c r="V34" s="146">
        <v>134.03</v>
      </c>
      <c r="W34" s="146">
        <v>133.47</v>
      </c>
      <c r="X34" s="146">
        <v>137.76</v>
      </c>
      <c r="Y34" s="146">
        <v>133.53</v>
      </c>
      <c r="Z34" s="146">
        <v>133.38</v>
      </c>
    </row>
    <row r="35" spans="1:26" ht="15" customHeight="1">
      <c r="A35" s="226" t="s">
        <v>1309</v>
      </c>
      <c r="B35" s="227"/>
      <c r="C35" s="227"/>
      <c r="D35" s="227"/>
      <c r="E35" s="227"/>
      <c r="F35" s="227"/>
      <c r="G35" s="227"/>
      <c r="H35" s="227"/>
      <c r="I35" s="227"/>
      <c r="J35" s="227"/>
      <c r="K35" s="227"/>
      <c r="L35" s="227"/>
      <c r="M35" s="227"/>
      <c r="N35" s="227"/>
      <c r="O35" s="227"/>
      <c r="P35" s="227"/>
      <c r="Q35" s="227"/>
      <c r="R35" s="227"/>
      <c r="S35" s="227"/>
      <c r="T35" s="227"/>
      <c r="U35" s="227"/>
      <c r="V35" s="227"/>
      <c r="W35" s="227"/>
      <c r="X35" s="227"/>
      <c r="Y35" s="227"/>
      <c r="Z35" s="227"/>
    </row>
    <row r="36" spans="1:26" ht="15" customHeight="1">
      <c r="A36" s="152" t="s">
        <v>1310</v>
      </c>
      <c r="B36" s="234">
        <v>45.2</v>
      </c>
      <c r="C36" s="234">
        <v>44.1</v>
      </c>
      <c r="D36" s="234">
        <v>41.14</v>
      </c>
      <c r="E36" s="234">
        <v>40.6</v>
      </c>
      <c r="F36" s="234">
        <v>40.72</v>
      </c>
      <c r="G36" s="234">
        <v>40.270000000000003</v>
      </c>
      <c r="H36" s="234">
        <v>40.43</v>
      </c>
      <c r="I36" s="234">
        <v>38.64</v>
      </c>
      <c r="J36" s="234">
        <v>38.06</v>
      </c>
      <c r="K36" s="234">
        <v>39.11</v>
      </c>
      <c r="L36" s="234">
        <v>41.32</v>
      </c>
      <c r="M36" s="234">
        <v>41.05</v>
      </c>
      <c r="N36" s="234">
        <v>38.630000000000003</v>
      </c>
      <c r="O36" s="234">
        <v>39.17</v>
      </c>
      <c r="P36" s="234">
        <v>39.29</v>
      </c>
      <c r="Q36" s="234">
        <v>41.35</v>
      </c>
      <c r="R36" s="234">
        <v>39.04</v>
      </c>
      <c r="S36" s="234">
        <v>44</v>
      </c>
      <c r="T36" s="234">
        <v>43.58</v>
      </c>
      <c r="U36" s="234">
        <v>45</v>
      </c>
      <c r="V36" s="234">
        <v>44.84</v>
      </c>
      <c r="W36" s="234">
        <v>48.82</v>
      </c>
      <c r="X36" s="234">
        <v>46.82</v>
      </c>
      <c r="Y36" s="234">
        <v>51.49</v>
      </c>
      <c r="Z36" s="234">
        <v>45.29</v>
      </c>
    </row>
    <row r="37" spans="1:26" ht="15" customHeight="1">
      <c r="A37" s="152" t="s">
        <v>1311</v>
      </c>
      <c r="B37" s="234">
        <v>18.920000000000002</v>
      </c>
      <c r="C37" s="234">
        <v>17.27</v>
      </c>
      <c r="D37" s="234">
        <v>15.91</v>
      </c>
      <c r="E37" s="234">
        <v>15.42</v>
      </c>
      <c r="F37" s="234">
        <v>13.61</v>
      </c>
      <c r="G37" s="234">
        <v>14.21</v>
      </c>
      <c r="H37" s="234">
        <v>14.62</v>
      </c>
      <c r="I37" s="234">
        <v>13.11</v>
      </c>
      <c r="J37" s="234">
        <v>11.36</v>
      </c>
      <c r="K37" s="234">
        <v>12.3</v>
      </c>
      <c r="L37" s="234">
        <v>13.1</v>
      </c>
      <c r="M37" s="234">
        <v>12.53</v>
      </c>
      <c r="N37" s="234">
        <v>9.49</v>
      </c>
      <c r="O37" s="234">
        <v>12.23</v>
      </c>
      <c r="P37" s="234">
        <v>11.83</v>
      </c>
      <c r="Q37" s="234">
        <v>12.21</v>
      </c>
      <c r="R37" s="234">
        <v>9.4600000000000009</v>
      </c>
      <c r="S37" s="234">
        <v>15.54</v>
      </c>
      <c r="T37" s="234">
        <v>15.72</v>
      </c>
      <c r="U37" s="234">
        <v>15.28</v>
      </c>
      <c r="V37" s="234">
        <v>15</v>
      </c>
      <c r="W37" s="234">
        <v>18.2</v>
      </c>
      <c r="X37" s="234">
        <v>17.02</v>
      </c>
      <c r="Y37" s="234">
        <v>18.53</v>
      </c>
      <c r="Z37" s="234">
        <v>16.21</v>
      </c>
    </row>
    <row r="38" spans="1:26" ht="15" customHeight="1">
      <c r="A38" s="152" t="s">
        <v>1312</v>
      </c>
      <c r="B38" s="234">
        <v>16.11</v>
      </c>
      <c r="C38" s="234">
        <v>14.87</v>
      </c>
      <c r="D38" s="234">
        <v>13.4</v>
      </c>
      <c r="E38" s="234">
        <v>13.01</v>
      </c>
      <c r="F38" s="234">
        <v>10.85</v>
      </c>
      <c r="G38" s="234">
        <v>11.46</v>
      </c>
      <c r="H38" s="234">
        <v>11.42</v>
      </c>
      <c r="I38" s="234">
        <v>10.220000000000001</v>
      </c>
      <c r="J38" s="234">
        <v>8.44</v>
      </c>
      <c r="K38" s="234">
        <v>9.56</v>
      </c>
      <c r="L38" s="234">
        <v>10.28</v>
      </c>
      <c r="M38" s="234">
        <v>9.98</v>
      </c>
      <c r="N38" s="234">
        <v>7.09</v>
      </c>
      <c r="O38" s="234">
        <v>10.07</v>
      </c>
      <c r="P38" s="234">
        <v>9.57</v>
      </c>
      <c r="Q38" s="234">
        <v>10</v>
      </c>
      <c r="R38" s="234">
        <v>7.39</v>
      </c>
      <c r="S38" s="234">
        <v>13.32</v>
      </c>
      <c r="T38" s="234">
        <v>13.44</v>
      </c>
      <c r="U38" s="234">
        <v>12.73</v>
      </c>
      <c r="V38" s="234">
        <v>12.9</v>
      </c>
      <c r="W38" s="234">
        <v>16.22</v>
      </c>
      <c r="X38" s="234">
        <v>14.91</v>
      </c>
      <c r="Y38" s="234">
        <v>15.38</v>
      </c>
      <c r="Z38" s="234">
        <v>13.92</v>
      </c>
    </row>
    <row r="39" spans="1:26" ht="15" customHeight="1">
      <c r="A39" s="152" t="s">
        <v>1313</v>
      </c>
      <c r="B39" s="234">
        <v>15.76</v>
      </c>
      <c r="C39" s="234">
        <v>13.35</v>
      </c>
      <c r="D39" s="234">
        <v>12.51</v>
      </c>
      <c r="E39" s="234">
        <v>11.61</v>
      </c>
      <c r="F39" s="234">
        <v>9.42</v>
      </c>
      <c r="G39" s="234">
        <v>10</v>
      </c>
      <c r="H39" s="234">
        <v>9.8800000000000008</v>
      </c>
      <c r="I39" s="234">
        <v>9.01</v>
      </c>
      <c r="J39" s="234">
        <v>7.1</v>
      </c>
      <c r="K39" s="234">
        <v>8.4499999999999993</v>
      </c>
      <c r="L39" s="234">
        <v>9.01</v>
      </c>
      <c r="M39" s="234">
        <v>8.81</v>
      </c>
      <c r="N39" s="234">
        <v>6.18</v>
      </c>
      <c r="O39" s="234">
        <v>9.65</v>
      </c>
      <c r="P39" s="234">
        <v>9.17</v>
      </c>
      <c r="Q39" s="234">
        <v>10.19</v>
      </c>
      <c r="R39" s="234">
        <v>7.98</v>
      </c>
      <c r="S39" s="234">
        <v>13.13</v>
      </c>
      <c r="T39" s="234">
        <v>13.26</v>
      </c>
      <c r="U39" s="234">
        <v>12.28</v>
      </c>
      <c r="V39" s="234">
        <v>13.08</v>
      </c>
      <c r="W39" s="234">
        <v>15.81</v>
      </c>
      <c r="X39" s="234">
        <v>14.65</v>
      </c>
      <c r="Y39" s="234">
        <v>14.42</v>
      </c>
      <c r="Z39" s="234">
        <v>8.25</v>
      </c>
    </row>
    <row r="40" spans="1:26" ht="15" customHeight="1">
      <c r="A40" s="152" t="s">
        <v>1314</v>
      </c>
      <c r="B40" s="234">
        <v>24.28</v>
      </c>
      <c r="C40" s="234">
        <v>24.96</v>
      </c>
      <c r="D40" s="234">
        <v>25.35</v>
      </c>
      <c r="E40" s="234">
        <v>25.33</v>
      </c>
      <c r="F40" s="234">
        <v>25.06</v>
      </c>
      <c r="G40" s="234">
        <v>26.22</v>
      </c>
      <c r="H40" s="234">
        <v>26.88</v>
      </c>
      <c r="I40" s="234">
        <v>24.46</v>
      </c>
      <c r="J40" s="234">
        <v>25.81</v>
      </c>
      <c r="K40" s="234">
        <v>24.78</v>
      </c>
      <c r="L40" s="234">
        <v>25.73</v>
      </c>
      <c r="M40" s="234">
        <v>24.74</v>
      </c>
      <c r="N40" s="234">
        <v>27.48</v>
      </c>
      <c r="O40" s="234">
        <v>25.37</v>
      </c>
      <c r="P40" s="234">
        <v>25.74</v>
      </c>
      <c r="Q40" s="234">
        <v>24.49</v>
      </c>
      <c r="R40" s="234">
        <v>26.28</v>
      </c>
      <c r="S40" s="234">
        <v>23.8</v>
      </c>
      <c r="T40" s="234">
        <v>26.37</v>
      </c>
      <c r="U40" s="234">
        <v>24.04</v>
      </c>
      <c r="V40" s="234">
        <v>23.65</v>
      </c>
      <c r="W40" s="234">
        <v>25.55</v>
      </c>
      <c r="X40" s="234">
        <v>21.53</v>
      </c>
      <c r="Y40" s="234">
        <v>23.97</v>
      </c>
      <c r="Z40" s="234">
        <v>32.33</v>
      </c>
    </row>
    <row r="41" spans="1:26" ht="15" customHeight="1">
      <c r="A41" s="152" t="s">
        <v>1315</v>
      </c>
      <c r="B41" s="234">
        <v>11.93</v>
      </c>
      <c r="C41" s="234">
        <v>10.02</v>
      </c>
      <c r="D41" s="234">
        <v>9.34</v>
      </c>
      <c r="E41" s="234">
        <v>8.67</v>
      </c>
      <c r="F41" s="234">
        <v>7.06</v>
      </c>
      <c r="G41" s="234">
        <v>7.38</v>
      </c>
      <c r="H41" s="234">
        <v>7.23</v>
      </c>
      <c r="I41" s="234">
        <v>6.81</v>
      </c>
      <c r="J41" s="234">
        <v>5</v>
      </c>
      <c r="K41" s="234">
        <v>6.47</v>
      </c>
      <c r="L41" s="234">
        <v>7.01</v>
      </c>
      <c r="M41" s="234">
        <v>7.16</v>
      </c>
      <c r="N41" s="234">
        <v>5.13</v>
      </c>
      <c r="O41" s="234">
        <v>7.73</v>
      </c>
      <c r="P41" s="234">
        <v>7.16</v>
      </c>
      <c r="Q41" s="234">
        <v>8.18</v>
      </c>
      <c r="R41" s="234">
        <v>6.35</v>
      </c>
      <c r="S41" s="234">
        <v>10.33</v>
      </c>
      <c r="T41" s="234">
        <v>10.31</v>
      </c>
      <c r="U41" s="234">
        <v>10.1</v>
      </c>
      <c r="V41" s="234">
        <v>10.89</v>
      </c>
      <c r="W41" s="234">
        <v>12.29</v>
      </c>
      <c r="X41" s="234">
        <v>11.85</v>
      </c>
      <c r="Y41" s="234">
        <v>10.97</v>
      </c>
      <c r="Z41" s="234">
        <v>5.58</v>
      </c>
    </row>
    <row r="42" spans="1:26" ht="15" customHeight="1">
      <c r="A42" s="152" t="s">
        <v>1560</v>
      </c>
      <c r="B42" s="234">
        <v>1.41</v>
      </c>
      <c r="C42" s="234"/>
      <c r="D42" s="234">
        <v>0.91</v>
      </c>
      <c r="E42" s="234"/>
      <c r="F42" s="237">
        <v>-0.09</v>
      </c>
      <c r="G42" s="234"/>
      <c r="H42" s="237">
        <v>-0.01</v>
      </c>
      <c r="I42" s="234"/>
      <c r="J42" s="237">
        <v>-0.91</v>
      </c>
      <c r="K42" s="234"/>
      <c r="L42" s="237">
        <v>-3.62</v>
      </c>
      <c r="M42" s="234"/>
      <c r="N42" s="237">
        <v>-3.21</v>
      </c>
      <c r="O42" s="234"/>
      <c r="P42" s="237">
        <v>-0.87</v>
      </c>
      <c r="Q42" s="234"/>
      <c r="R42" s="234">
        <v>0.69</v>
      </c>
      <c r="S42" s="234"/>
      <c r="T42" s="234">
        <v>0.64</v>
      </c>
      <c r="U42" s="234"/>
      <c r="V42" s="234">
        <v>3.1</v>
      </c>
      <c r="W42" s="234"/>
      <c r="X42" s="234"/>
      <c r="Y42" s="234"/>
      <c r="Z42" s="237">
        <v>-1.05</v>
      </c>
    </row>
    <row r="43" spans="1:26" ht="15" customHeight="1">
      <c r="A43" s="152" t="s">
        <v>1561</v>
      </c>
      <c r="B43" s="234">
        <v>19.920000000000002</v>
      </c>
      <c r="C43" s="234"/>
      <c r="D43" s="234">
        <v>16.52</v>
      </c>
      <c r="E43" s="234"/>
      <c r="F43" s="234">
        <v>13.31</v>
      </c>
      <c r="G43" s="234"/>
      <c r="H43" s="234">
        <v>11.79</v>
      </c>
      <c r="I43" s="234"/>
      <c r="J43" s="234">
        <v>11.28</v>
      </c>
      <c r="K43" s="234"/>
      <c r="L43" s="234">
        <v>10.75</v>
      </c>
      <c r="M43" s="234"/>
      <c r="N43" s="234">
        <v>10.41</v>
      </c>
      <c r="O43" s="234"/>
      <c r="P43" s="234">
        <v>12.29</v>
      </c>
      <c r="Q43" s="234"/>
      <c r="R43" s="234">
        <v>13.78</v>
      </c>
      <c r="S43" s="234"/>
      <c r="T43" s="234">
        <v>16.52</v>
      </c>
      <c r="U43" s="234"/>
      <c r="V43" s="234">
        <v>16.62</v>
      </c>
      <c r="W43" s="234"/>
      <c r="X43" s="234">
        <v>13.72</v>
      </c>
      <c r="Y43" s="234"/>
      <c r="Z43" s="234"/>
    </row>
    <row r="44" spans="1:26" ht="15" customHeight="1">
      <c r="A44" s="152" t="s">
        <v>1562</v>
      </c>
      <c r="B44" s="234">
        <v>12.58</v>
      </c>
      <c r="C44" s="234"/>
      <c r="D44" s="234">
        <v>9.9</v>
      </c>
      <c r="E44" s="234"/>
      <c r="F44" s="234">
        <v>7.91</v>
      </c>
      <c r="G44" s="234"/>
      <c r="H44" s="234">
        <v>6.81</v>
      </c>
      <c r="I44" s="234"/>
      <c r="J44" s="234">
        <v>6.71</v>
      </c>
      <c r="K44" s="234"/>
      <c r="L44" s="234">
        <v>6.53</v>
      </c>
      <c r="M44" s="234"/>
      <c r="N44" s="234">
        <v>6.78</v>
      </c>
      <c r="O44" s="234"/>
      <c r="P44" s="234">
        <v>8.26</v>
      </c>
      <c r="Q44" s="234"/>
      <c r="R44" s="234">
        <v>9.74</v>
      </c>
      <c r="S44" s="234"/>
      <c r="T44" s="234">
        <v>11.13</v>
      </c>
      <c r="U44" s="234"/>
      <c r="V44" s="234">
        <v>10.86</v>
      </c>
      <c r="W44" s="234"/>
      <c r="X44" s="234">
        <v>8.59</v>
      </c>
      <c r="Y44" s="234"/>
      <c r="Z44" s="234"/>
    </row>
    <row r="45" spans="1:26" ht="15" customHeight="1">
      <c r="A45" s="152" t="s">
        <v>1563</v>
      </c>
      <c r="B45" s="234">
        <v>16.37</v>
      </c>
      <c r="C45" s="234"/>
      <c r="D45" s="234">
        <v>13.83</v>
      </c>
      <c r="E45" s="234"/>
      <c r="F45" s="234">
        <v>10.93</v>
      </c>
      <c r="G45" s="234"/>
      <c r="H45" s="234">
        <v>10.220000000000001</v>
      </c>
      <c r="I45" s="234"/>
      <c r="J45" s="234">
        <v>9.52</v>
      </c>
      <c r="K45" s="234"/>
      <c r="L45" s="234">
        <v>9.33</v>
      </c>
      <c r="M45" s="234"/>
      <c r="N45" s="234">
        <v>9.1300000000000008</v>
      </c>
      <c r="O45" s="234"/>
      <c r="P45" s="234">
        <v>11.03</v>
      </c>
      <c r="Q45" s="234"/>
      <c r="R45" s="234">
        <v>12.64</v>
      </c>
      <c r="S45" s="234"/>
      <c r="T45" s="234">
        <v>15.05</v>
      </c>
      <c r="U45" s="234"/>
      <c r="V45" s="234">
        <v>14.55</v>
      </c>
      <c r="W45" s="234"/>
      <c r="X45" s="234">
        <v>12.37</v>
      </c>
      <c r="Y45" s="234"/>
      <c r="Z45" s="234"/>
    </row>
    <row r="46" spans="1:26" ht="15" customHeight="1">
      <c r="A46" s="226" t="s">
        <v>156</v>
      </c>
      <c r="B46" s="227"/>
      <c r="C46" s="227"/>
      <c r="D46" s="227"/>
      <c r="E46" s="227"/>
      <c r="F46" s="227"/>
      <c r="G46" s="227"/>
      <c r="H46" s="227"/>
      <c r="I46" s="227"/>
      <c r="J46" s="227"/>
      <c r="K46" s="227"/>
      <c r="L46" s="227"/>
      <c r="M46" s="227"/>
      <c r="N46" s="227"/>
      <c r="O46" s="227"/>
      <c r="P46" s="227"/>
      <c r="Q46" s="227"/>
      <c r="R46" s="227"/>
      <c r="S46" s="227"/>
      <c r="T46" s="227"/>
      <c r="U46" s="227"/>
      <c r="V46" s="227"/>
      <c r="W46" s="227"/>
      <c r="X46" s="227"/>
      <c r="Y46" s="227"/>
      <c r="Z46" s="227"/>
    </row>
    <row r="47" spans="1:26" ht="15" customHeight="1">
      <c r="A47" s="152" t="s">
        <v>1152</v>
      </c>
      <c r="B47" s="147">
        <v>15037.13</v>
      </c>
      <c r="C47" s="147">
        <v>15467.46</v>
      </c>
      <c r="D47" s="147">
        <v>14939.27</v>
      </c>
      <c r="E47" s="147">
        <v>15060.41</v>
      </c>
      <c r="F47" s="147">
        <v>13040.78</v>
      </c>
      <c r="G47" s="147">
        <v>12942.37</v>
      </c>
      <c r="H47" s="147">
        <v>11162.96</v>
      </c>
      <c r="I47" s="147">
        <v>11365.43</v>
      </c>
      <c r="J47" s="147">
        <v>10786.83</v>
      </c>
      <c r="K47" s="147">
        <v>11609.15</v>
      </c>
      <c r="L47" s="146">
        <v>9250.0400000000009</v>
      </c>
      <c r="M47" s="146">
        <v>9539.2099999999991</v>
      </c>
      <c r="N47" s="146">
        <v>8318.4</v>
      </c>
      <c r="O47" s="146">
        <v>7921.54</v>
      </c>
      <c r="P47" s="146">
        <v>7613.91</v>
      </c>
      <c r="Q47" s="146">
        <v>7574.31</v>
      </c>
      <c r="R47" s="146">
        <v>7904.29</v>
      </c>
      <c r="S47" s="146">
        <v>7659.92</v>
      </c>
      <c r="T47" s="146">
        <v>7088.32</v>
      </c>
      <c r="U47" s="146">
        <v>6027.61</v>
      </c>
      <c r="V47" s="146">
        <v>6753.83</v>
      </c>
      <c r="W47" s="146">
        <v>6842.1</v>
      </c>
      <c r="X47" s="146">
        <v>6300.51</v>
      </c>
      <c r="Y47" s="146">
        <v>4091.51</v>
      </c>
      <c r="Z47" s="146">
        <v>5853.56</v>
      </c>
    </row>
    <row r="48" spans="1:26" ht="15" customHeight="1">
      <c r="A48" s="152" t="s">
        <v>1177</v>
      </c>
      <c r="B48" s="146">
        <v>2423.0300000000002</v>
      </c>
      <c r="C48" s="146">
        <v>2299.92</v>
      </c>
      <c r="D48" s="146">
        <v>2002.47</v>
      </c>
      <c r="E48" s="146">
        <v>1959.11</v>
      </c>
      <c r="F48" s="146">
        <v>1415.48</v>
      </c>
      <c r="G48" s="146">
        <v>1483.16</v>
      </c>
      <c r="H48" s="146">
        <v>1274.9000000000001</v>
      </c>
      <c r="I48" s="146">
        <v>1161.52</v>
      </c>
      <c r="J48" s="146">
        <v>910.2</v>
      </c>
      <c r="K48" s="146">
        <v>1110.19</v>
      </c>
      <c r="L48" s="146">
        <v>950.82</v>
      </c>
      <c r="M48" s="146">
        <v>951.74</v>
      </c>
      <c r="N48" s="146">
        <v>589.96</v>
      </c>
      <c r="O48" s="146">
        <v>797.82</v>
      </c>
      <c r="P48" s="146">
        <v>728.88</v>
      </c>
      <c r="Q48" s="146">
        <v>757.79</v>
      </c>
      <c r="R48" s="146">
        <v>584.22</v>
      </c>
      <c r="S48" s="146">
        <v>1020.63</v>
      </c>
      <c r="T48" s="146">
        <v>952.92</v>
      </c>
      <c r="U48" s="146">
        <v>767.17</v>
      </c>
      <c r="V48" s="146">
        <v>871.17</v>
      </c>
      <c r="W48" s="146">
        <v>1109.98</v>
      </c>
      <c r="X48" s="146">
        <v>939.61</v>
      </c>
      <c r="Y48" s="146">
        <v>629.20000000000005</v>
      </c>
      <c r="Z48" s="146">
        <v>815.08</v>
      </c>
    </row>
    <row r="49" spans="1:26" ht="15" customHeight="1">
      <c r="A49" s="152" t="s">
        <v>1253</v>
      </c>
      <c r="B49" s="146">
        <v>2844.96</v>
      </c>
      <c r="C49" s="146">
        <v>2671.81</v>
      </c>
      <c r="D49" s="146">
        <v>2376.29</v>
      </c>
      <c r="E49" s="146">
        <v>2321.71</v>
      </c>
      <c r="F49" s="146">
        <v>1775.3</v>
      </c>
      <c r="G49" s="146">
        <v>1839.25</v>
      </c>
      <c r="H49" s="146">
        <v>1631.82</v>
      </c>
      <c r="I49" s="146">
        <v>1490.05</v>
      </c>
      <c r="J49" s="146">
        <v>1225.4100000000001</v>
      </c>
      <c r="K49" s="146">
        <v>1428.06</v>
      </c>
      <c r="L49" s="146">
        <v>1212.04</v>
      </c>
      <c r="M49" s="146">
        <v>1195.0999999999999</v>
      </c>
      <c r="N49" s="146">
        <v>789.12</v>
      </c>
      <c r="O49" s="146">
        <v>968.44</v>
      </c>
      <c r="P49" s="146">
        <v>900.75</v>
      </c>
      <c r="Q49" s="146">
        <v>925.14</v>
      </c>
      <c r="R49" s="146">
        <v>748.08</v>
      </c>
      <c r="S49" s="146">
        <v>1190.05</v>
      </c>
      <c r="T49" s="146">
        <v>1114.6300000000001</v>
      </c>
      <c r="U49" s="146">
        <v>920.94</v>
      </c>
      <c r="V49" s="146">
        <v>1013.13</v>
      </c>
      <c r="W49" s="146">
        <v>1245.52</v>
      </c>
      <c r="X49" s="146">
        <v>1072.3499999999999</v>
      </c>
      <c r="Y49" s="146">
        <v>757.96</v>
      </c>
      <c r="Z49" s="146">
        <v>949.04</v>
      </c>
    </row>
    <row r="50" spans="1:26" ht="15" customHeight="1">
      <c r="A50" s="152" t="s">
        <v>1205</v>
      </c>
      <c r="B50" s="146">
        <v>1794.64</v>
      </c>
      <c r="C50" s="146">
        <v>1549.33</v>
      </c>
      <c r="D50" s="146">
        <v>1395.6</v>
      </c>
      <c r="E50" s="146">
        <v>1305.21</v>
      </c>
      <c r="F50" s="146">
        <v>920.75</v>
      </c>
      <c r="G50" s="146">
        <v>954.89</v>
      </c>
      <c r="H50" s="146">
        <v>806.63</v>
      </c>
      <c r="I50" s="146">
        <v>773.84</v>
      </c>
      <c r="J50" s="146">
        <v>539.13</v>
      </c>
      <c r="K50" s="146">
        <v>751.54</v>
      </c>
      <c r="L50" s="146">
        <v>648.4</v>
      </c>
      <c r="M50" s="146">
        <v>682.69</v>
      </c>
      <c r="N50" s="146">
        <v>426.45</v>
      </c>
      <c r="O50" s="146">
        <v>612.27</v>
      </c>
      <c r="P50" s="146">
        <v>544.89</v>
      </c>
      <c r="Q50" s="146">
        <v>619.91</v>
      </c>
      <c r="R50" s="146">
        <v>501.59</v>
      </c>
      <c r="S50" s="146">
        <v>791.34</v>
      </c>
      <c r="T50" s="146">
        <v>730.57</v>
      </c>
      <c r="U50" s="146">
        <v>608.77</v>
      </c>
      <c r="V50" s="146">
        <v>735.33</v>
      </c>
      <c r="W50" s="146">
        <v>840.85</v>
      </c>
      <c r="X50" s="146">
        <v>746.68</v>
      </c>
      <c r="Y50" s="146">
        <v>448.71</v>
      </c>
      <c r="Z50" s="146">
        <v>326.73</v>
      </c>
    </row>
    <row r="51" spans="1:26" ht="15" customHeight="1">
      <c r="A51" s="152" t="s">
        <v>1239</v>
      </c>
      <c r="B51" s="148">
        <v>13.41</v>
      </c>
      <c r="C51" s="148">
        <v>11.56</v>
      </c>
      <c r="D51" s="148">
        <v>10.42</v>
      </c>
      <c r="E51" s="148">
        <v>9.74</v>
      </c>
      <c r="F51" s="148">
        <v>6.88</v>
      </c>
      <c r="G51" s="148">
        <v>7.13</v>
      </c>
      <c r="H51" s="148">
        <v>6.02</v>
      </c>
      <c r="I51" s="148">
        <v>5.79</v>
      </c>
      <c r="J51" s="148">
        <v>4.0199999999999996</v>
      </c>
      <c r="K51" s="148">
        <v>5.62</v>
      </c>
      <c r="L51" s="148">
        <v>4.8499999999999996</v>
      </c>
      <c r="M51" s="148">
        <v>5.1100000000000003</v>
      </c>
      <c r="N51" s="148">
        <v>3.19</v>
      </c>
      <c r="O51" s="148">
        <v>4.58</v>
      </c>
      <c r="P51" s="148">
        <v>4.08</v>
      </c>
      <c r="Q51" s="148">
        <v>4.6399999999999997</v>
      </c>
      <c r="R51" s="148">
        <v>3.75</v>
      </c>
      <c r="S51" s="148">
        <v>5.92</v>
      </c>
      <c r="T51" s="148">
        <v>5.47</v>
      </c>
      <c r="U51" s="148">
        <v>4.5599999999999996</v>
      </c>
      <c r="V51" s="148">
        <v>5.49</v>
      </c>
      <c r="W51" s="148">
        <v>6.3</v>
      </c>
      <c r="X51" s="148">
        <v>5.42</v>
      </c>
      <c r="Y51" s="148">
        <v>3.36</v>
      </c>
      <c r="Z51" s="148">
        <v>2.4500000000000002</v>
      </c>
    </row>
    <row r="52" spans="1:26" ht="15" customHeight="1">
      <c r="A52" s="152" t="s">
        <v>1068</v>
      </c>
      <c r="B52" s="146">
        <v>133.9</v>
      </c>
      <c r="C52" s="147"/>
      <c r="D52" s="146">
        <v>133.88</v>
      </c>
      <c r="E52" s="147"/>
      <c r="F52" s="146">
        <v>133.81</v>
      </c>
      <c r="G52" s="147"/>
      <c r="H52" s="146">
        <v>133.76</v>
      </c>
      <c r="I52" s="147"/>
      <c r="J52" s="146">
        <v>133.72</v>
      </c>
      <c r="K52" s="147"/>
      <c r="L52" s="146">
        <v>133.71</v>
      </c>
      <c r="M52" s="147"/>
      <c r="N52" s="146">
        <v>133.66999999999999</v>
      </c>
      <c r="O52" s="147"/>
      <c r="P52" s="146">
        <v>133.66999999999999</v>
      </c>
      <c r="Q52" s="147"/>
      <c r="R52" s="146">
        <v>133.66999999999999</v>
      </c>
      <c r="S52" s="147"/>
      <c r="T52" s="146">
        <v>133.57</v>
      </c>
      <c r="U52" s="147"/>
      <c r="V52" s="146">
        <v>133.57</v>
      </c>
      <c r="W52" s="147"/>
      <c r="X52" s="146">
        <v>133.54</v>
      </c>
      <c r="Y52" s="147"/>
      <c r="Z52" s="146">
        <v>133.53</v>
      </c>
    </row>
    <row r="53" spans="1:26" ht="15" customHeight="1">
      <c r="A53" s="226" t="s">
        <v>1320</v>
      </c>
      <c r="B53" s="227"/>
      <c r="C53" s="227"/>
      <c r="D53" s="227"/>
      <c r="E53" s="227"/>
      <c r="F53" s="227"/>
      <c r="G53" s="227"/>
      <c r="H53" s="227"/>
      <c r="I53" s="227"/>
      <c r="J53" s="227"/>
      <c r="K53" s="227"/>
      <c r="L53" s="227"/>
      <c r="M53" s="227"/>
      <c r="N53" s="227"/>
      <c r="O53" s="227"/>
      <c r="P53" s="227"/>
      <c r="Q53" s="227"/>
      <c r="R53" s="227"/>
      <c r="S53" s="227"/>
      <c r="T53" s="227"/>
      <c r="U53" s="227"/>
      <c r="V53" s="227"/>
      <c r="W53" s="227"/>
      <c r="X53" s="227"/>
      <c r="Y53" s="227"/>
      <c r="Z53" s="227"/>
    </row>
    <row r="54" spans="1:26" ht="15" customHeight="1">
      <c r="A54" s="152" t="s">
        <v>1321</v>
      </c>
      <c r="B54" s="234">
        <v>16.07</v>
      </c>
      <c r="C54" s="234"/>
      <c r="D54" s="234">
        <v>18.739999999999998</v>
      </c>
      <c r="E54" s="234"/>
      <c r="F54" s="234">
        <v>23.77</v>
      </c>
      <c r="G54" s="234"/>
      <c r="H54" s="234">
        <v>20.47</v>
      </c>
      <c r="I54" s="234"/>
      <c r="J54" s="234">
        <v>25.17</v>
      </c>
      <c r="K54" s="234"/>
      <c r="L54" s="234">
        <v>21.97</v>
      </c>
      <c r="M54" s="234"/>
      <c r="N54" s="234">
        <v>20.260000000000002</v>
      </c>
      <c r="O54" s="234"/>
      <c r="P54" s="234">
        <v>12.68</v>
      </c>
      <c r="Q54" s="234"/>
      <c r="R54" s="234">
        <v>7.25</v>
      </c>
      <c r="S54" s="234"/>
      <c r="T54" s="234">
        <v>7.5</v>
      </c>
      <c r="U54" s="234"/>
      <c r="V54" s="234">
        <v>10.99</v>
      </c>
      <c r="W54" s="234"/>
      <c r="X54" s="234">
        <v>12.28</v>
      </c>
      <c r="Y54" s="234"/>
      <c r="Z54" s="234">
        <v>16.47</v>
      </c>
    </row>
    <row r="55" spans="1:26" ht="15" customHeight="1">
      <c r="A55" s="152" t="s">
        <v>1322</v>
      </c>
      <c r="B55" s="234">
        <v>19.41</v>
      </c>
      <c r="C55" s="234"/>
      <c r="D55" s="234">
        <v>23.34</v>
      </c>
      <c r="E55" s="234"/>
      <c r="F55" s="234">
        <v>28.59</v>
      </c>
      <c r="G55" s="234"/>
      <c r="H55" s="234">
        <v>26.05</v>
      </c>
      <c r="I55" s="234"/>
      <c r="J55" s="234">
        <v>29.7</v>
      </c>
      <c r="K55" s="234"/>
      <c r="L55" s="234">
        <v>27.68</v>
      </c>
      <c r="M55" s="234"/>
      <c r="N55" s="234">
        <v>25.45</v>
      </c>
      <c r="O55" s="234"/>
      <c r="P55" s="234">
        <v>16.309999999999999</v>
      </c>
      <c r="Q55" s="234"/>
      <c r="R55" s="234">
        <v>9.0500000000000007</v>
      </c>
      <c r="S55" s="234"/>
      <c r="T55" s="234">
        <v>9.6999999999999993</v>
      </c>
      <c r="U55" s="234"/>
      <c r="V55" s="234">
        <v>13.85</v>
      </c>
      <c r="W55" s="234"/>
      <c r="X55" s="234">
        <v>15.94</v>
      </c>
      <c r="Y55" s="234"/>
      <c r="Z55" s="234">
        <v>20.95</v>
      </c>
    </row>
    <row r="56" spans="1:26" ht="15" customHeight="1">
      <c r="A56" s="152" t="s">
        <v>1323</v>
      </c>
      <c r="B56" s="234">
        <v>24.09</v>
      </c>
      <c r="C56" s="234"/>
      <c r="D56" s="234">
        <v>30.44</v>
      </c>
      <c r="E56" s="234"/>
      <c r="F56" s="234">
        <v>40.04</v>
      </c>
      <c r="G56" s="234"/>
      <c r="H56" s="234">
        <v>35.229999999999997</v>
      </c>
      <c r="I56" s="234"/>
      <c r="J56" s="234">
        <v>42.25</v>
      </c>
      <c r="K56" s="234"/>
      <c r="L56" s="234">
        <v>38.28</v>
      </c>
      <c r="M56" s="234"/>
      <c r="N56" s="234">
        <v>34.130000000000003</v>
      </c>
      <c r="O56" s="234"/>
      <c r="P56" s="234">
        <v>19.489999999999998</v>
      </c>
      <c r="Q56" s="234"/>
      <c r="R56" s="234">
        <v>9.9499999999999993</v>
      </c>
      <c r="S56" s="234"/>
      <c r="T56" s="234">
        <v>10.75</v>
      </c>
      <c r="U56" s="234"/>
      <c r="V56" s="234">
        <v>16.07</v>
      </c>
      <c r="W56" s="234"/>
      <c r="X56" s="234">
        <v>18.96</v>
      </c>
      <c r="Y56" s="234"/>
      <c r="Z56" s="234">
        <v>26.5</v>
      </c>
    </row>
    <row r="57" spans="1:26" ht="15" customHeight="1">
      <c r="A57" s="152" t="s">
        <v>1326</v>
      </c>
      <c r="B57" s="148">
        <v>15.74</v>
      </c>
      <c r="C57" s="148">
        <v>14.01</v>
      </c>
      <c r="D57" s="148">
        <v>12.3</v>
      </c>
      <c r="E57" s="148">
        <v>12.3</v>
      </c>
      <c r="F57" s="148">
        <v>6.58</v>
      </c>
      <c r="G57" s="148">
        <v>7.6</v>
      </c>
      <c r="H57" s="148">
        <v>6.77</v>
      </c>
      <c r="I57" s="148">
        <v>6.29</v>
      </c>
      <c r="J57" s="148">
        <v>5.46</v>
      </c>
      <c r="K57" s="148">
        <v>6.27</v>
      </c>
      <c r="L57" s="148">
        <v>7.62</v>
      </c>
      <c r="M57" s="148">
        <v>7.75</v>
      </c>
      <c r="N57" s="148">
        <v>6.55</v>
      </c>
      <c r="O57" s="148">
        <v>13.11</v>
      </c>
      <c r="P57" s="148">
        <v>18.010000000000002</v>
      </c>
      <c r="Q57" s="148">
        <v>25.49</v>
      </c>
      <c r="R57" s="148">
        <v>25.52</v>
      </c>
      <c r="S57" s="148">
        <v>32.659999999999997</v>
      </c>
      <c r="T57" s="148">
        <v>31.19</v>
      </c>
      <c r="U57" s="148">
        <v>16.559999999999999</v>
      </c>
      <c r="V57" s="148">
        <v>18.84</v>
      </c>
      <c r="W57" s="148">
        <v>20.61</v>
      </c>
      <c r="X57" s="148">
        <v>17.28</v>
      </c>
      <c r="Y57" s="148">
        <v>9.58</v>
      </c>
      <c r="Z57" s="148">
        <v>9.64</v>
      </c>
    </row>
    <row r="58" spans="1:26" ht="15" customHeight="1">
      <c r="A58" s="152" t="s">
        <v>1328</v>
      </c>
      <c r="B58" s="148">
        <v>1</v>
      </c>
      <c r="C58" s="147"/>
      <c r="D58" s="148">
        <v>1</v>
      </c>
      <c r="E58" s="147"/>
      <c r="F58" s="148">
        <v>1</v>
      </c>
      <c r="G58" s="147"/>
      <c r="H58" s="148">
        <v>1</v>
      </c>
      <c r="I58" s="147"/>
      <c r="J58" s="148">
        <v>1</v>
      </c>
      <c r="K58" s="147"/>
      <c r="L58" s="148">
        <v>1</v>
      </c>
      <c r="M58" s="147"/>
      <c r="N58" s="148">
        <v>1</v>
      </c>
      <c r="O58" s="147"/>
      <c r="P58" s="148">
        <v>1</v>
      </c>
      <c r="Q58" s="147"/>
      <c r="R58" s="148">
        <v>1</v>
      </c>
      <c r="S58" s="147"/>
      <c r="T58" s="148">
        <v>1</v>
      </c>
      <c r="U58" s="147"/>
      <c r="V58" s="148">
        <v>1</v>
      </c>
      <c r="W58" s="147"/>
      <c r="X58" s="148">
        <v>1</v>
      </c>
      <c r="Y58" s="147"/>
      <c r="Z58" s="148">
        <v>1</v>
      </c>
    </row>
    <row r="59" spans="1:26" ht="15" customHeight="1">
      <c r="A59" s="152" t="s">
        <v>1329</v>
      </c>
      <c r="B59" s="234">
        <v>0</v>
      </c>
      <c r="C59" s="234"/>
      <c r="D59" s="234">
        <v>0</v>
      </c>
      <c r="E59" s="234"/>
      <c r="F59" s="234">
        <v>0</v>
      </c>
      <c r="G59" s="234"/>
      <c r="H59" s="234">
        <v>0</v>
      </c>
      <c r="I59" s="234"/>
      <c r="J59" s="234">
        <v>0</v>
      </c>
      <c r="K59" s="234"/>
      <c r="L59" s="234">
        <v>0</v>
      </c>
      <c r="M59" s="234"/>
      <c r="N59" s="234">
        <v>0</v>
      </c>
      <c r="O59" s="234"/>
      <c r="P59" s="234">
        <v>0</v>
      </c>
      <c r="Q59" s="234"/>
      <c r="R59" s="234">
        <v>0</v>
      </c>
      <c r="S59" s="234"/>
      <c r="T59" s="234">
        <v>0</v>
      </c>
      <c r="U59" s="234"/>
      <c r="V59" s="234">
        <v>0</v>
      </c>
      <c r="W59" s="234"/>
      <c r="X59" s="234">
        <v>0</v>
      </c>
      <c r="Y59" s="234"/>
      <c r="Z59" s="234">
        <v>0</v>
      </c>
    </row>
    <row r="60" spans="1:26" ht="15" customHeight="1">
      <c r="A60" s="226" t="s">
        <v>1330</v>
      </c>
      <c r="B60" s="227"/>
      <c r="C60" s="227"/>
      <c r="D60" s="227"/>
      <c r="E60" s="227"/>
      <c r="F60" s="227"/>
      <c r="G60" s="227"/>
      <c r="H60" s="227"/>
      <c r="I60" s="227"/>
      <c r="J60" s="227"/>
      <c r="K60" s="227"/>
      <c r="L60" s="227"/>
      <c r="M60" s="227"/>
      <c r="N60" s="227"/>
      <c r="O60" s="227"/>
      <c r="P60" s="227"/>
      <c r="Q60" s="227"/>
      <c r="R60" s="227"/>
      <c r="S60" s="227"/>
      <c r="T60" s="227"/>
      <c r="U60" s="227"/>
      <c r="V60" s="227"/>
      <c r="W60" s="227"/>
      <c r="X60" s="227"/>
      <c r="Y60" s="227"/>
      <c r="Z60" s="227"/>
    </row>
    <row r="61" spans="1:26" ht="15" customHeight="1">
      <c r="A61" s="152" t="s">
        <v>1331</v>
      </c>
      <c r="B61" s="147">
        <v>352057.84</v>
      </c>
      <c r="C61" s="147">
        <v>441634.28</v>
      </c>
      <c r="D61" s="147">
        <v>386624.97</v>
      </c>
      <c r="E61" s="147">
        <v>350243.3</v>
      </c>
      <c r="F61" s="147">
        <v>325011.73</v>
      </c>
      <c r="G61" s="147">
        <v>348637.46</v>
      </c>
      <c r="H61" s="147">
        <v>273605.34000000003</v>
      </c>
      <c r="I61" s="147">
        <v>238875.74</v>
      </c>
      <c r="J61" s="147">
        <v>231026.65</v>
      </c>
      <c r="K61" s="147">
        <v>221720.63</v>
      </c>
      <c r="L61" s="147">
        <v>160963.9</v>
      </c>
      <c r="M61" s="147">
        <v>161558.10999999999</v>
      </c>
      <c r="N61" s="147">
        <v>159686.68</v>
      </c>
      <c r="O61" s="147">
        <v>135331.32</v>
      </c>
      <c r="P61" s="147">
        <v>139662.35</v>
      </c>
      <c r="Q61" s="147">
        <v>116630.36</v>
      </c>
      <c r="R61" s="147">
        <v>118695.62</v>
      </c>
      <c r="S61" s="147">
        <v>165240.82</v>
      </c>
      <c r="T61" s="147">
        <v>117766.59</v>
      </c>
      <c r="U61" s="147">
        <v>101411.03</v>
      </c>
      <c r="V61" s="147">
        <v>74804.91</v>
      </c>
      <c r="W61" s="147">
        <v>61068.88</v>
      </c>
      <c r="X61" s="147">
        <v>54258.22</v>
      </c>
      <c r="Y61" s="147">
        <v>49875.05</v>
      </c>
      <c r="Z61" s="147">
        <v>35813.89</v>
      </c>
    </row>
    <row r="62" spans="1:26" ht="15" customHeight="1">
      <c r="A62" s="152" t="s">
        <v>1101</v>
      </c>
      <c r="B62" s="146">
        <v>7988.16</v>
      </c>
      <c r="C62" s="147"/>
      <c r="D62" s="146">
        <v>9064.77</v>
      </c>
      <c r="E62" s="147"/>
      <c r="F62" s="147">
        <v>11025.69</v>
      </c>
      <c r="G62" s="147"/>
      <c r="H62" s="146">
        <v>9032.26</v>
      </c>
      <c r="I62" s="147"/>
      <c r="J62" s="147">
        <v>10306.19</v>
      </c>
      <c r="K62" s="147"/>
      <c r="L62" s="146">
        <v>8826.7800000000007</v>
      </c>
      <c r="M62" s="147"/>
      <c r="N62" s="146">
        <v>7536.36</v>
      </c>
      <c r="O62" s="147"/>
      <c r="P62" s="146">
        <v>4102.78</v>
      </c>
      <c r="Q62" s="147"/>
      <c r="R62" s="146">
        <v>2015.72</v>
      </c>
      <c r="S62" s="147"/>
      <c r="T62" s="146">
        <v>2036.93</v>
      </c>
      <c r="U62" s="147"/>
      <c r="V62" s="146">
        <v>2882.02</v>
      </c>
      <c r="W62" s="147"/>
      <c r="X62" s="146">
        <v>3100.19</v>
      </c>
      <c r="Y62" s="147"/>
      <c r="Z62" s="146">
        <v>4089.26</v>
      </c>
    </row>
    <row r="63" spans="1:26" ht="15" customHeight="1">
      <c r="A63" s="152" t="s">
        <v>1122</v>
      </c>
      <c r="B63" s="146">
        <v>1119.48</v>
      </c>
      <c r="C63" s="147"/>
      <c r="D63" s="146">
        <v>953.95</v>
      </c>
      <c r="E63" s="147"/>
      <c r="F63" s="146">
        <v>531.07000000000005</v>
      </c>
      <c r="G63" s="147"/>
      <c r="H63" s="146">
        <v>1302.4100000000001</v>
      </c>
      <c r="I63" s="147"/>
      <c r="J63" s="146">
        <v>962.06</v>
      </c>
      <c r="K63" s="147"/>
      <c r="L63" s="146">
        <v>992.37</v>
      </c>
      <c r="M63" s="147"/>
      <c r="N63" s="146">
        <v>1775.67</v>
      </c>
      <c r="O63" s="147"/>
      <c r="P63" s="146">
        <v>1505.35</v>
      </c>
      <c r="Q63" s="147"/>
      <c r="R63" s="146">
        <v>1485.5</v>
      </c>
      <c r="S63" s="147"/>
      <c r="T63" s="146">
        <v>743.09</v>
      </c>
      <c r="U63" s="147"/>
      <c r="V63" s="146">
        <v>1205.45</v>
      </c>
      <c r="W63" s="147"/>
      <c r="X63" s="146">
        <v>820.49</v>
      </c>
      <c r="Y63" s="147"/>
      <c r="Z63" s="148">
        <v>84.4</v>
      </c>
    </row>
    <row r="64" spans="1:26" ht="15" customHeight="1">
      <c r="A64" s="152" t="s">
        <v>1332</v>
      </c>
      <c r="B64" s="147">
        <v>358926.51</v>
      </c>
      <c r="C64" s="147"/>
      <c r="D64" s="147">
        <v>394735.79</v>
      </c>
      <c r="E64" s="147"/>
      <c r="F64" s="147">
        <v>335506.34999999998</v>
      </c>
      <c r="G64" s="147"/>
      <c r="H64" s="147">
        <v>281335.19</v>
      </c>
      <c r="I64" s="147"/>
      <c r="J64" s="147">
        <v>240370.79</v>
      </c>
      <c r="K64" s="147"/>
      <c r="L64" s="147">
        <v>168798.3</v>
      </c>
      <c r="M64" s="147"/>
      <c r="N64" s="147">
        <v>165447.37</v>
      </c>
      <c r="O64" s="147"/>
      <c r="P64" s="147">
        <v>142259.79</v>
      </c>
      <c r="Q64" s="147"/>
      <c r="R64" s="147">
        <v>119225.84</v>
      </c>
      <c r="S64" s="147"/>
      <c r="T64" s="147">
        <v>119060.43</v>
      </c>
      <c r="U64" s="147"/>
      <c r="V64" s="147">
        <v>76481.48</v>
      </c>
      <c r="W64" s="147"/>
      <c r="X64" s="147">
        <v>56537.919999999998</v>
      </c>
      <c r="Y64" s="147"/>
      <c r="Z64" s="147">
        <v>39818.75</v>
      </c>
    </row>
    <row r="65" spans="1:26" ht="15" customHeight="1">
      <c r="A65" s="226" t="s">
        <v>1333</v>
      </c>
      <c r="B65" s="227"/>
      <c r="C65" s="227"/>
      <c r="D65" s="227"/>
      <c r="E65" s="227"/>
      <c r="F65" s="227"/>
      <c r="G65" s="227"/>
      <c r="H65" s="227"/>
      <c r="I65" s="227"/>
      <c r="J65" s="227"/>
      <c r="K65" s="227"/>
      <c r="L65" s="227"/>
      <c r="M65" s="227"/>
      <c r="N65" s="227"/>
      <c r="O65" s="227"/>
      <c r="P65" s="227"/>
      <c r="Q65" s="227"/>
      <c r="R65" s="227"/>
      <c r="S65" s="227"/>
      <c r="T65" s="227"/>
      <c r="U65" s="227"/>
      <c r="V65" s="227"/>
      <c r="W65" s="227"/>
      <c r="X65" s="227"/>
      <c r="Y65" s="227"/>
      <c r="Z65" s="227"/>
    </row>
    <row r="66" spans="1:26" ht="15" customHeight="1">
      <c r="A66" s="152" t="s">
        <v>1564</v>
      </c>
      <c r="B66" s="148">
        <v>1.26</v>
      </c>
      <c r="C66" s="147"/>
      <c r="D66" s="148">
        <v>1.21</v>
      </c>
      <c r="E66" s="147"/>
      <c r="F66" s="148">
        <v>1.1100000000000001</v>
      </c>
      <c r="G66" s="147"/>
      <c r="H66" s="148">
        <v>1.06</v>
      </c>
      <c r="I66" s="147"/>
      <c r="J66" s="148">
        <v>1.05</v>
      </c>
      <c r="K66" s="147"/>
      <c r="L66" s="148">
        <v>0.96</v>
      </c>
      <c r="M66" s="147"/>
      <c r="N66" s="148">
        <v>0.97</v>
      </c>
      <c r="O66" s="147"/>
      <c r="P66" s="148">
        <v>1.03</v>
      </c>
      <c r="Q66" s="147"/>
      <c r="R66" s="148">
        <v>1.06</v>
      </c>
      <c r="S66" s="147"/>
      <c r="T66" s="148">
        <v>1.01</v>
      </c>
      <c r="U66" s="147"/>
      <c r="V66" s="148">
        <v>0.93</v>
      </c>
      <c r="W66" s="147"/>
      <c r="X66" s="148">
        <v>0.91</v>
      </c>
      <c r="Y66" s="147"/>
      <c r="Z66" s="147"/>
    </row>
    <row r="67" spans="1:26" ht="15" customHeight="1">
      <c r="A67" s="152" t="s">
        <v>1565</v>
      </c>
      <c r="B67" s="234">
        <v>13.31</v>
      </c>
      <c r="C67" s="234">
        <v>11.83</v>
      </c>
      <c r="D67" s="234">
        <v>10.98</v>
      </c>
      <c r="E67" s="234">
        <v>10.31</v>
      </c>
      <c r="F67" s="234">
        <v>9.59</v>
      </c>
      <c r="G67" s="234">
        <v>9.08</v>
      </c>
      <c r="H67" s="234">
        <v>8.65</v>
      </c>
      <c r="I67" s="234">
        <v>8.4</v>
      </c>
      <c r="J67" s="234">
        <v>8.33</v>
      </c>
      <c r="K67" s="234">
        <v>8.1999999999999993</v>
      </c>
      <c r="L67" s="234">
        <v>8.4499999999999993</v>
      </c>
      <c r="M67" s="234">
        <v>8.4600000000000009</v>
      </c>
      <c r="N67" s="234">
        <v>8.74</v>
      </c>
      <c r="O67" s="234">
        <v>9.26</v>
      </c>
      <c r="P67" s="234">
        <v>10.130000000000001</v>
      </c>
      <c r="Q67" s="234">
        <v>11.11</v>
      </c>
      <c r="R67" s="234">
        <v>11.6</v>
      </c>
      <c r="S67" s="234">
        <v>13.08</v>
      </c>
      <c r="T67" s="234">
        <v>13.77</v>
      </c>
      <c r="U67" s="234">
        <v>14.1</v>
      </c>
      <c r="V67" s="234">
        <v>14.62</v>
      </c>
      <c r="W67" s="234">
        <v>13.48</v>
      </c>
      <c r="X67" s="234">
        <v>12.38</v>
      </c>
      <c r="Y67" s="234">
        <v>11.42</v>
      </c>
      <c r="Z67" s="234">
        <v>11.46</v>
      </c>
    </row>
    <row r="68" spans="1:26" ht="15" customHeight="1">
      <c r="A68" s="152" t="s">
        <v>1566</v>
      </c>
      <c r="B68" s="234">
        <v>16.760000000000002</v>
      </c>
      <c r="C68" s="234"/>
      <c r="D68" s="234">
        <v>13.28</v>
      </c>
      <c r="E68" s="234"/>
      <c r="F68" s="234">
        <v>10.65</v>
      </c>
      <c r="G68" s="234"/>
      <c r="H68" s="234">
        <v>9.19</v>
      </c>
      <c r="I68" s="234"/>
      <c r="J68" s="234">
        <v>8.75</v>
      </c>
      <c r="K68" s="234"/>
      <c r="L68" s="234">
        <v>8.14</v>
      </c>
      <c r="M68" s="234"/>
      <c r="N68" s="234">
        <v>8.4499999999999993</v>
      </c>
      <c r="O68" s="234"/>
      <c r="P68" s="234">
        <v>10.43</v>
      </c>
      <c r="Q68" s="234"/>
      <c r="R68" s="234">
        <v>12.28</v>
      </c>
      <c r="S68" s="234"/>
      <c r="T68" s="234">
        <v>13.91</v>
      </c>
      <c r="U68" s="234"/>
      <c r="V68" s="234">
        <v>13.59</v>
      </c>
      <c r="W68" s="234"/>
      <c r="X68" s="234">
        <v>11.25</v>
      </c>
      <c r="Y68" s="234"/>
      <c r="Z68" s="234"/>
    </row>
    <row r="69" spans="1:26" ht="15" customHeight="1">
      <c r="A69" s="152" t="s">
        <v>1567</v>
      </c>
      <c r="B69" s="148">
        <v>1.58</v>
      </c>
      <c r="C69" s="147"/>
      <c r="D69" s="148">
        <v>1.67</v>
      </c>
      <c r="E69" s="147"/>
      <c r="F69" s="148">
        <v>1.68</v>
      </c>
      <c r="G69" s="147"/>
      <c r="H69" s="148">
        <v>1.73</v>
      </c>
      <c r="I69" s="147"/>
      <c r="J69" s="148">
        <v>1.68</v>
      </c>
      <c r="K69" s="147"/>
      <c r="L69" s="148">
        <v>1.64</v>
      </c>
      <c r="M69" s="147"/>
      <c r="N69" s="148">
        <v>1.53</v>
      </c>
      <c r="O69" s="147"/>
      <c r="P69" s="148">
        <v>1.49</v>
      </c>
      <c r="Q69" s="147"/>
      <c r="R69" s="148">
        <v>1.41</v>
      </c>
      <c r="S69" s="147"/>
      <c r="T69" s="148">
        <v>1.48</v>
      </c>
      <c r="U69" s="147"/>
      <c r="V69" s="148">
        <v>1.53</v>
      </c>
      <c r="W69" s="147"/>
      <c r="X69" s="148">
        <v>1.6</v>
      </c>
      <c r="Y69" s="147"/>
      <c r="Z69" s="147"/>
    </row>
    <row r="70" spans="1:26" ht="15" customHeight="1">
      <c r="A70" s="152" t="s">
        <v>1568</v>
      </c>
      <c r="B70" s="234">
        <v>26.53</v>
      </c>
      <c r="C70" s="234"/>
      <c r="D70" s="234">
        <v>22.16</v>
      </c>
      <c r="E70" s="234"/>
      <c r="F70" s="234">
        <v>17.91</v>
      </c>
      <c r="G70" s="234"/>
      <c r="H70" s="234">
        <v>15.91</v>
      </c>
      <c r="I70" s="234"/>
      <c r="J70" s="234">
        <v>14.72</v>
      </c>
      <c r="K70" s="234"/>
      <c r="L70" s="234">
        <v>13.38</v>
      </c>
      <c r="M70" s="234"/>
      <c r="N70" s="234">
        <v>12.98</v>
      </c>
      <c r="O70" s="234"/>
      <c r="P70" s="234">
        <v>15.53</v>
      </c>
      <c r="Q70" s="234"/>
      <c r="R70" s="234">
        <v>17.36</v>
      </c>
      <c r="S70" s="234"/>
      <c r="T70" s="234">
        <v>20.65</v>
      </c>
      <c r="U70" s="234"/>
      <c r="V70" s="234">
        <v>20.8</v>
      </c>
      <c r="W70" s="234"/>
      <c r="X70" s="234">
        <v>17.96</v>
      </c>
      <c r="Y70" s="234"/>
      <c r="Z70" s="234"/>
    </row>
    <row r="71" spans="1:26" ht="15" customHeight="1">
      <c r="A71" s="152" t="s">
        <v>1569</v>
      </c>
      <c r="B71" s="148">
        <v>0.75</v>
      </c>
      <c r="C71" s="148">
        <v>0.75</v>
      </c>
      <c r="D71" s="148">
        <v>0.75</v>
      </c>
      <c r="E71" s="148">
        <v>0.74</v>
      </c>
      <c r="F71" s="148">
        <v>0.74</v>
      </c>
      <c r="G71" s="148">
        <v>0.74</v>
      </c>
      <c r="H71" s="148">
        <v>0.75</v>
      </c>
      <c r="I71" s="148">
        <v>0.75</v>
      </c>
      <c r="J71" s="148">
        <v>0.75</v>
      </c>
      <c r="K71" s="148">
        <v>0.75</v>
      </c>
      <c r="L71" s="148">
        <v>0.74</v>
      </c>
      <c r="M71" s="148">
        <v>0.74</v>
      </c>
      <c r="N71" s="148">
        <v>0.74</v>
      </c>
      <c r="O71" s="148">
        <v>0.75</v>
      </c>
      <c r="P71" s="148">
        <v>0.75</v>
      </c>
      <c r="Q71" s="148">
        <v>0.75</v>
      </c>
      <c r="R71" s="148">
        <v>0.75</v>
      </c>
      <c r="S71" s="148">
        <v>0.76</v>
      </c>
      <c r="T71" s="148">
        <v>0.75</v>
      </c>
      <c r="U71" s="148">
        <v>0.76</v>
      </c>
      <c r="V71" s="148">
        <v>0.76</v>
      </c>
      <c r="W71" s="148">
        <v>0.75</v>
      </c>
      <c r="X71" s="148">
        <v>0.75</v>
      </c>
      <c r="Y71" s="148">
        <v>0.87</v>
      </c>
      <c r="Z71" s="148">
        <v>0.84</v>
      </c>
    </row>
    <row r="72" spans="1:26" ht="15" customHeight="1">
      <c r="A72" s="152" t="s">
        <v>1561</v>
      </c>
      <c r="B72" s="234">
        <v>19.920000000000002</v>
      </c>
      <c r="C72" s="234"/>
      <c r="D72" s="234">
        <v>16.52</v>
      </c>
      <c r="E72" s="234"/>
      <c r="F72" s="234">
        <v>13.31</v>
      </c>
      <c r="G72" s="234"/>
      <c r="H72" s="234">
        <v>11.79</v>
      </c>
      <c r="I72" s="234"/>
      <c r="J72" s="234">
        <v>11.28</v>
      </c>
      <c r="K72" s="234"/>
      <c r="L72" s="234">
        <v>10.75</v>
      </c>
      <c r="M72" s="234"/>
      <c r="N72" s="234">
        <v>10.41</v>
      </c>
      <c r="O72" s="234"/>
      <c r="P72" s="234">
        <v>12.29</v>
      </c>
      <c r="Q72" s="234"/>
      <c r="R72" s="234">
        <v>13.78</v>
      </c>
      <c r="S72" s="234"/>
      <c r="T72" s="234">
        <v>16.52</v>
      </c>
      <c r="U72" s="234"/>
      <c r="V72" s="234">
        <v>16.62</v>
      </c>
      <c r="W72" s="234"/>
      <c r="X72" s="234">
        <v>13.72</v>
      </c>
      <c r="Y72" s="234"/>
      <c r="Z72" s="234"/>
    </row>
    <row r="73" spans="1:26" ht="15" customHeight="1">
      <c r="A73" s="152" t="s">
        <v>1570</v>
      </c>
      <c r="B73" s="148">
        <v>0.91</v>
      </c>
      <c r="C73" s="147"/>
      <c r="D73" s="148">
        <v>0.88</v>
      </c>
      <c r="E73" s="147"/>
      <c r="F73" s="148">
        <v>0.88</v>
      </c>
      <c r="G73" s="147"/>
      <c r="H73" s="148">
        <v>0.86</v>
      </c>
      <c r="I73" s="147"/>
      <c r="J73" s="148">
        <v>0.85</v>
      </c>
      <c r="K73" s="147"/>
      <c r="L73" s="148">
        <v>0.83</v>
      </c>
      <c r="M73" s="147"/>
      <c r="N73" s="148">
        <v>0.82</v>
      </c>
      <c r="O73" s="147"/>
      <c r="P73" s="148">
        <v>0.84</v>
      </c>
      <c r="Q73" s="147"/>
      <c r="R73" s="148">
        <v>0.88</v>
      </c>
      <c r="S73" s="147"/>
      <c r="T73" s="148">
        <v>0.89</v>
      </c>
      <c r="U73" s="147"/>
      <c r="V73" s="148">
        <v>0.9</v>
      </c>
      <c r="W73" s="147"/>
      <c r="X73" s="148">
        <v>0.87</v>
      </c>
      <c r="Y73" s="147"/>
      <c r="Z73" s="148">
        <v>0.93</v>
      </c>
    </row>
    <row r="74" spans="1:26" ht="15" customHeight="1">
      <c r="A74" s="152" t="s">
        <v>1571</v>
      </c>
      <c r="B74" s="234">
        <v>18.149999999999999</v>
      </c>
      <c r="C74" s="234"/>
      <c r="D74" s="234">
        <v>14.58</v>
      </c>
      <c r="E74" s="234"/>
      <c r="F74" s="234">
        <v>11.76</v>
      </c>
      <c r="G74" s="234"/>
      <c r="H74" s="234">
        <v>10.14</v>
      </c>
      <c r="I74" s="234"/>
      <c r="J74" s="234">
        <v>9.56</v>
      </c>
      <c r="K74" s="234"/>
      <c r="L74" s="234">
        <v>8.93</v>
      </c>
      <c r="M74" s="234"/>
      <c r="N74" s="234">
        <v>8.51</v>
      </c>
      <c r="O74" s="234"/>
      <c r="P74" s="234">
        <v>10.28</v>
      </c>
      <c r="Q74" s="234"/>
      <c r="R74" s="234">
        <v>12.1</v>
      </c>
      <c r="S74" s="234"/>
      <c r="T74" s="234">
        <v>14.7</v>
      </c>
      <c r="U74" s="234"/>
      <c r="V74" s="234">
        <v>15.02</v>
      </c>
      <c r="W74" s="234"/>
      <c r="X74" s="234">
        <v>11.99</v>
      </c>
      <c r="Y74" s="234"/>
      <c r="Z74" s="234"/>
    </row>
    <row r="75" spans="1:26" ht="15" customHeight="1">
      <c r="A75" s="226" t="s">
        <v>1344</v>
      </c>
      <c r="B75" s="227"/>
      <c r="C75" s="227"/>
      <c r="D75" s="227"/>
      <c r="E75" s="227"/>
      <c r="F75" s="227"/>
      <c r="G75" s="227"/>
      <c r="H75" s="227"/>
      <c r="I75" s="227"/>
      <c r="J75" s="227"/>
      <c r="K75" s="227"/>
      <c r="L75" s="227"/>
      <c r="M75" s="227"/>
      <c r="N75" s="227"/>
      <c r="O75" s="227"/>
      <c r="P75" s="227"/>
      <c r="Q75" s="227"/>
      <c r="R75" s="227"/>
      <c r="S75" s="227"/>
      <c r="T75" s="227"/>
      <c r="U75" s="227"/>
      <c r="V75" s="227"/>
      <c r="W75" s="227"/>
      <c r="X75" s="227"/>
      <c r="Y75" s="227"/>
      <c r="Z75" s="227"/>
    </row>
    <row r="76" spans="1:26" ht="15" customHeight="1">
      <c r="A76" s="152" t="s">
        <v>1345</v>
      </c>
      <c r="B76" s="148">
        <v>1.92</v>
      </c>
      <c r="C76" s="147"/>
      <c r="D76" s="148">
        <v>1.65</v>
      </c>
      <c r="E76" s="147"/>
      <c r="F76" s="148">
        <v>1.63</v>
      </c>
      <c r="G76" s="147"/>
      <c r="H76" s="148">
        <v>1.6</v>
      </c>
      <c r="I76" s="147"/>
      <c r="J76" s="148">
        <v>1.7</v>
      </c>
      <c r="K76" s="147"/>
      <c r="L76" s="148">
        <v>1.69</v>
      </c>
      <c r="M76" s="147"/>
      <c r="N76" s="148">
        <v>1.7</v>
      </c>
      <c r="O76" s="147"/>
      <c r="P76" s="148">
        <v>1.9</v>
      </c>
      <c r="Q76" s="147"/>
      <c r="R76" s="148">
        <v>2.4700000000000002</v>
      </c>
      <c r="S76" s="147"/>
      <c r="T76" s="148">
        <v>2.2599999999999998</v>
      </c>
      <c r="U76" s="147"/>
      <c r="V76" s="148">
        <v>2.11</v>
      </c>
      <c r="W76" s="147"/>
      <c r="X76" s="148">
        <v>1.84</v>
      </c>
      <c r="Y76" s="147"/>
      <c r="Z76" s="148">
        <v>1.69</v>
      </c>
    </row>
    <row r="77" spans="1:26" ht="15" customHeight="1">
      <c r="A77" s="152" t="s">
        <v>1346</v>
      </c>
      <c r="B77" s="148">
        <v>1.06</v>
      </c>
      <c r="C77" s="147"/>
      <c r="D77" s="148">
        <v>0.97</v>
      </c>
      <c r="E77" s="147"/>
      <c r="F77" s="148">
        <v>0.91</v>
      </c>
      <c r="G77" s="147"/>
      <c r="H77" s="148">
        <v>0.98</v>
      </c>
      <c r="I77" s="147"/>
      <c r="J77" s="148">
        <v>1.02</v>
      </c>
      <c r="K77" s="147"/>
      <c r="L77" s="148">
        <v>1</v>
      </c>
      <c r="M77" s="147"/>
      <c r="N77" s="148">
        <v>1.05</v>
      </c>
      <c r="O77" s="147"/>
      <c r="P77" s="148">
        <v>1.26</v>
      </c>
      <c r="Q77" s="147"/>
      <c r="R77" s="148">
        <v>1.64</v>
      </c>
      <c r="S77" s="147"/>
      <c r="T77" s="148">
        <v>1.5</v>
      </c>
      <c r="U77" s="147"/>
      <c r="V77" s="148">
        <v>1.41</v>
      </c>
      <c r="W77" s="147"/>
      <c r="X77" s="148">
        <v>1.28</v>
      </c>
      <c r="Y77" s="147"/>
      <c r="Z77" s="148">
        <v>1.22</v>
      </c>
    </row>
    <row r="78" spans="1:26" ht="15" customHeight="1">
      <c r="A78" s="152" t="s">
        <v>1347</v>
      </c>
      <c r="B78" s="148">
        <v>0.25</v>
      </c>
      <c r="C78" s="147"/>
      <c r="D78" s="148">
        <v>0.21</v>
      </c>
      <c r="E78" s="147"/>
      <c r="F78" s="148">
        <v>0.21</v>
      </c>
      <c r="G78" s="147"/>
      <c r="H78" s="148">
        <v>0.2</v>
      </c>
      <c r="I78" s="147"/>
      <c r="J78" s="148">
        <v>0.21</v>
      </c>
      <c r="K78" s="147"/>
      <c r="L78" s="148">
        <v>0.21</v>
      </c>
      <c r="M78" s="147"/>
      <c r="N78" s="148">
        <v>0.21</v>
      </c>
      <c r="O78" s="147"/>
      <c r="P78" s="148">
        <v>0.26</v>
      </c>
      <c r="Q78" s="147"/>
      <c r="R78" s="148">
        <v>0.34</v>
      </c>
      <c r="S78" s="147"/>
      <c r="T78" s="148">
        <v>0.34</v>
      </c>
      <c r="U78" s="147"/>
      <c r="V78" s="148">
        <v>0.31</v>
      </c>
      <c r="W78" s="147"/>
      <c r="X78" s="148">
        <v>0.26</v>
      </c>
      <c r="Y78" s="147"/>
      <c r="Z78" s="148">
        <v>0.23</v>
      </c>
    </row>
    <row r="79" spans="1:26" ht="15" customHeight="1">
      <c r="A79" s="226" t="s">
        <v>1348</v>
      </c>
      <c r="B79" s="227"/>
      <c r="C79" s="227"/>
      <c r="D79" s="227"/>
      <c r="E79" s="227"/>
      <c r="F79" s="227"/>
      <c r="G79" s="227"/>
      <c r="H79" s="227"/>
      <c r="I79" s="227"/>
      <c r="J79" s="227"/>
      <c r="K79" s="227"/>
      <c r="L79" s="227"/>
      <c r="M79" s="227"/>
      <c r="N79" s="227"/>
      <c r="O79" s="227"/>
      <c r="P79" s="227"/>
      <c r="Q79" s="227"/>
      <c r="R79" s="227"/>
      <c r="S79" s="227"/>
      <c r="T79" s="227"/>
      <c r="U79" s="227"/>
      <c r="V79" s="227"/>
      <c r="W79" s="227"/>
      <c r="X79" s="227"/>
      <c r="Y79" s="227"/>
      <c r="Z79" s="227"/>
    </row>
    <row r="80" spans="1:26" ht="15" customHeight="1">
      <c r="A80" s="152" t="s">
        <v>1572</v>
      </c>
      <c r="B80" s="148">
        <v>4.9000000000000004</v>
      </c>
      <c r="C80" s="147"/>
      <c r="D80" s="148">
        <v>4.51</v>
      </c>
      <c r="E80" s="147"/>
      <c r="F80" s="148">
        <v>4.1500000000000004</v>
      </c>
      <c r="G80" s="147"/>
      <c r="H80" s="148">
        <v>4.08</v>
      </c>
      <c r="I80" s="147"/>
      <c r="J80" s="148">
        <v>4.3</v>
      </c>
      <c r="K80" s="147"/>
      <c r="L80" s="148">
        <v>3.79</v>
      </c>
      <c r="M80" s="147"/>
      <c r="N80" s="148">
        <v>3.85</v>
      </c>
      <c r="O80" s="147"/>
      <c r="P80" s="148">
        <v>3.5</v>
      </c>
      <c r="Q80" s="147"/>
      <c r="R80" s="148">
        <v>3.58</v>
      </c>
      <c r="S80" s="147"/>
      <c r="T80" s="148">
        <v>3.05</v>
      </c>
      <c r="U80" s="147"/>
      <c r="V80" s="148">
        <v>2.68</v>
      </c>
      <c r="W80" s="147"/>
      <c r="X80" s="148">
        <v>2.85</v>
      </c>
      <c r="Y80" s="147"/>
      <c r="Z80" s="147"/>
    </row>
    <row r="81" spans="1:26" ht="15" customHeight="1">
      <c r="A81" s="152" t="s">
        <v>1573</v>
      </c>
      <c r="B81" s="148">
        <v>74.760000000000005</v>
      </c>
      <c r="C81" s="147"/>
      <c r="D81" s="148">
        <v>81.08</v>
      </c>
      <c r="E81" s="147"/>
      <c r="F81" s="148">
        <v>88.13</v>
      </c>
      <c r="G81" s="147"/>
      <c r="H81" s="148">
        <v>89.64</v>
      </c>
      <c r="I81" s="147"/>
      <c r="J81" s="148">
        <v>85.2</v>
      </c>
      <c r="K81" s="147"/>
      <c r="L81" s="148">
        <v>96.45</v>
      </c>
      <c r="M81" s="147"/>
      <c r="N81" s="148">
        <v>95.03</v>
      </c>
      <c r="O81" s="147"/>
      <c r="P81" s="146">
        <v>104.55</v>
      </c>
      <c r="Q81" s="147"/>
      <c r="R81" s="146">
        <v>102.21</v>
      </c>
      <c r="S81" s="147"/>
      <c r="T81" s="146">
        <v>119.92</v>
      </c>
      <c r="U81" s="147"/>
      <c r="V81" s="146">
        <v>136.43</v>
      </c>
      <c r="W81" s="147"/>
      <c r="X81" s="146">
        <v>128.63</v>
      </c>
      <c r="Y81" s="147"/>
      <c r="Z81" s="147"/>
    </row>
    <row r="82" spans="1:26" ht="15" customHeight="1">
      <c r="A82" s="152" t="s">
        <v>1574</v>
      </c>
      <c r="B82" s="148">
        <v>10.85</v>
      </c>
      <c r="C82" s="147"/>
      <c r="D82" s="148">
        <v>10.73</v>
      </c>
      <c r="E82" s="147"/>
      <c r="F82" s="148">
        <v>10.4</v>
      </c>
      <c r="G82" s="147"/>
      <c r="H82" s="148">
        <v>10.130000000000001</v>
      </c>
      <c r="I82" s="147"/>
      <c r="J82" s="148">
        <v>10.33</v>
      </c>
      <c r="K82" s="147"/>
      <c r="L82" s="148">
        <v>7.2</v>
      </c>
      <c r="M82" s="147"/>
      <c r="N82" s="148">
        <v>6.56</v>
      </c>
      <c r="O82" s="147"/>
      <c r="P82" s="148">
        <v>6.61</v>
      </c>
      <c r="Q82" s="147"/>
      <c r="R82" s="148">
        <v>6.13</v>
      </c>
      <c r="S82" s="147"/>
      <c r="T82" s="148">
        <v>6.21</v>
      </c>
      <c r="U82" s="147"/>
      <c r="V82" s="148">
        <v>5.08</v>
      </c>
      <c r="W82" s="147"/>
      <c r="X82" s="148">
        <v>5.47</v>
      </c>
      <c r="Y82" s="147"/>
      <c r="Z82" s="147"/>
    </row>
    <row r="83" spans="1:26" ht="15" customHeight="1">
      <c r="A83" s="152" t="s">
        <v>1575</v>
      </c>
      <c r="B83" s="148">
        <v>33.729999999999997</v>
      </c>
      <c r="C83" s="147"/>
      <c r="D83" s="148">
        <v>34.130000000000003</v>
      </c>
      <c r="E83" s="147"/>
      <c r="F83" s="148">
        <v>35.200000000000003</v>
      </c>
      <c r="G83" s="147"/>
      <c r="H83" s="148">
        <v>36.130000000000003</v>
      </c>
      <c r="I83" s="147"/>
      <c r="J83" s="148">
        <v>35.43</v>
      </c>
      <c r="K83" s="147"/>
      <c r="L83" s="148">
        <v>50.86</v>
      </c>
      <c r="M83" s="147"/>
      <c r="N83" s="148">
        <v>55.82</v>
      </c>
      <c r="O83" s="147"/>
      <c r="P83" s="148">
        <v>55.36</v>
      </c>
      <c r="Q83" s="147"/>
      <c r="R83" s="148">
        <v>59.74</v>
      </c>
      <c r="S83" s="147"/>
      <c r="T83" s="148">
        <v>58.95</v>
      </c>
      <c r="U83" s="147"/>
      <c r="V83" s="148">
        <v>72.069999999999993</v>
      </c>
      <c r="W83" s="147"/>
      <c r="X83" s="148">
        <v>66.95</v>
      </c>
      <c r="Y83" s="147"/>
      <c r="Z83" s="147"/>
    </row>
    <row r="84" spans="1:26" ht="15" customHeight="1">
      <c r="A84" s="152" t="s">
        <v>1576</v>
      </c>
      <c r="B84" s="148">
        <v>3.03</v>
      </c>
      <c r="C84" s="147"/>
      <c r="D84" s="148">
        <v>3.52</v>
      </c>
      <c r="E84" s="147"/>
      <c r="F84" s="148">
        <v>2.99</v>
      </c>
      <c r="G84" s="147"/>
      <c r="H84" s="148">
        <v>3.39</v>
      </c>
      <c r="I84" s="147"/>
      <c r="J84" s="148">
        <v>3.5</v>
      </c>
      <c r="K84" s="147"/>
      <c r="L84" s="148">
        <v>3.1</v>
      </c>
      <c r="M84" s="147"/>
      <c r="N84" s="148">
        <v>3.03</v>
      </c>
      <c r="O84" s="147"/>
      <c r="P84" s="148">
        <v>3.29</v>
      </c>
      <c r="Q84" s="147"/>
      <c r="R84" s="148">
        <v>3.33</v>
      </c>
      <c r="S84" s="147"/>
      <c r="T84" s="148">
        <v>3.07</v>
      </c>
      <c r="U84" s="147"/>
      <c r="V84" s="148">
        <v>2.98</v>
      </c>
      <c r="W84" s="147"/>
      <c r="X84" s="148">
        <v>3.32</v>
      </c>
      <c r="Y84" s="147"/>
      <c r="Z84" s="147"/>
    </row>
    <row r="85" spans="1:26" ht="15" customHeight="1">
      <c r="A85" s="152" t="s">
        <v>1577</v>
      </c>
      <c r="B85" s="146">
        <v>120.89</v>
      </c>
      <c r="C85" s="147"/>
      <c r="D85" s="146">
        <v>104.02</v>
      </c>
      <c r="E85" s="147"/>
      <c r="F85" s="146">
        <v>122.33</v>
      </c>
      <c r="G85" s="147"/>
      <c r="H85" s="146">
        <v>107.9</v>
      </c>
      <c r="I85" s="147"/>
      <c r="J85" s="146">
        <v>104.45</v>
      </c>
      <c r="K85" s="147"/>
      <c r="L85" s="146">
        <v>118.11</v>
      </c>
      <c r="M85" s="147"/>
      <c r="N85" s="146">
        <v>120.69</v>
      </c>
      <c r="O85" s="147"/>
      <c r="P85" s="146">
        <v>111.16</v>
      </c>
      <c r="Q85" s="147"/>
      <c r="R85" s="146">
        <v>109.97</v>
      </c>
      <c r="S85" s="147"/>
      <c r="T85" s="146">
        <v>119.22</v>
      </c>
      <c r="U85" s="147"/>
      <c r="V85" s="146">
        <v>123</v>
      </c>
      <c r="W85" s="147"/>
      <c r="X85" s="146">
        <v>110.12</v>
      </c>
      <c r="Y85" s="147"/>
      <c r="Z85" s="147"/>
    </row>
    <row r="86" spans="1:26" ht="15" customHeight="1">
      <c r="A86" s="152" t="s">
        <v>1578</v>
      </c>
      <c r="B86" s="146">
        <v>161.93</v>
      </c>
      <c r="C86" s="147"/>
      <c r="D86" s="146">
        <v>150.97999999999999</v>
      </c>
      <c r="E86" s="147"/>
      <c r="F86" s="146">
        <v>175.26</v>
      </c>
      <c r="G86" s="147"/>
      <c r="H86" s="146">
        <v>161.4</v>
      </c>
      <c r="I86" s="147"/>
      <c r="J86" s="146">
        <v>154.22</v>
      </c>
      <c r="K86" s="147"/>
      <c r="L86" s="146">
        <v>163.69999999999999</v>
      </c>
      <c r="M86" s="147"/>
      <c r="N86" s="146">
        <v>159.91</v>
      </c>
      <c r="O86" s="147"/>
      <c r="P86" s="146">
        <v>160.35</v>
      </c>
      <c r="Q86" s="147"/>
      <c r="R86" s="146">
        <v>152.44999999999999</v>
      </c>
      <c r="S86" s="147"/>
      <c r="T86" s="146">
        <v>180.18</v>
      </c>
      <c r="U86" s="147"/>
      <c r="V86" s="146">
        <v>187.36</v>
      </c>
      <c r="W86" s="147"/>
      <c r="X86" s="146">
        <v>171.8</v>
      </c>
      <c r="Y86" s="147"/>
      <c r="Z86" s="147"/>
    </row>
    <row r="87" spans="1:26"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V11:Y11"/>
    <mergeCell ref="C11:E11"/>
    <mergeCell ref="F11:I11"/>
    <mergeCell ref="J11:M11"/>
    <mergeCell ref="N11:Q11"/>
    <mergeCell ref="R11:U11"/>
  </mergeCells>
  <pageMargins left="0.5" right="0.5" top="1" bottom="1" header="0" footer="0"/>
  <pageSetup fitToHeight="0"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Z1000"/>
  <sheetViews>
    <sheetView workbookViewId="0"/>
  </sheetViews>
  <sheetFormatPr defaultColWidth="12.59765625" defaultRowHeight="15" customHeight="1" outlineLevelRow="1"/>
  <cols>
    <col min="1" max="1" width="75" customWidth="1"/>
    <col min="2" max="26" width="13.73046875" customWidth="1"/>
  </cols>
  <sheetData>
    <row r="1" spans="1:26" ht="15" customHeight="1">
      <c r="A1" s="129" t="s">
        <v>1144</v>
      </c>
      <c r="B1" s="130"/>
      <c r="C1" s="130"/>
      <c r="D1" s="130"/>
      <c r="E1" s="130"/>
      <c r="F1" s="130"/>
      <c r="G1" s="130"/>
      <c r="H1" s="130"/>
      <c r="I1" s="130"/>
      <c r="J1" s="130"/>
      <c r="K1" s="130"/>
      <c r="L1" s="130"/>
      <c r="M1" s="130"/>
      <c r="N1" s="130"/>
      <c r="O1" s="130"/>
      <c r="P1" s="130"/>
      <c r="Q1" s="130"/>
      <c r="R1" s="130"/>
      <c r="S1" s="130"/>
      <c r="T1" s="130"/>
      <c r="U1" s="130"/>
      <c r="V1" s="130"/>
      <c r="W1" s="130"/>
      <c r="X1" s="130"/>
      <c r="Y1" s="130"/>
      <c r="Z1" s="130"/>
    </row>
    <row r="2" spans="1:26" ht="15" customHeight="1">
      <c r="A2" s="8" t="s">
        <v>600</v>
      </c>
      <c r="B2" s="131" t="s">
        <v>601</v>
      </c>
      <c r="C2" s="7"/>
      <c r="D2" s="7"/>
      <c r="E2" s="7"/>
      <c r="F2" s="7"/>
      <c r="G2" s="7"/>
      <c r="H2" s="7"/>
      <c r="I2" s="7"/>
      <c r="J2" s="7"/>
      <c r="K2" s="7"/>
      <c r="L2" s="7"/>
      <c r="M2" s="7"/>
      <c r="N2" s="7"/>
      <c r="O2" s="7"/>
      <c r="P2" s="7"/>
      <c r="Q2" s="7"/>
      <c r="R2" s="7"/>
      <c r="S2" s="7"/>
      <c r="T2" s="7"/>
      <c r="U2" s="7"/>
      <c r="V2" s="7"/>
      <c r="W2" s="7"/>
      <c r="X2" s="7"/>
      <c r="Y2" s="7"/>
      <c r="Z2" s="7"/>
    </row>
    <row r="3" spans="1:26" ht="15.75" customHeight="1">
      <c r="A3" s="8" t="s">
        <v>602</v>
      </c>
      <c r="B3" s="8" t="s">
        <v>146</v>
      </c>
      <c r="C3" s="7"/>
      <c r="D3" s="7"/>
      <c r="E3" s="7"/>
      <c r="F3" s="7"/>
      <c r="G3" s="7"/>
      <c r="H3" s="7"/>
      <c r="I3" s="7"/>
      <c r="J3" s="7"/>
      <c r="K3" s="7"/>
      <c r="L3" s="7"/>
      <c r="M3" s="7"/>
      <c r="N3" s="7"/>
      <c r="O3" s="7"/>
      <c r="P3" s="7"/>
      <c r="Q3" s="7"/>
      <c r="R3" s="7"/>
      <c r="S3" s="7"/>
      <c r="T3" s="7"/>
      <c r="U3" s="7"/>
      <c r="V3" s="7"/>
      <c r="W3" s="7"/>
      <c r="X3" s="7"/>
      <c r="Y3" s="7"/>
      <c r="Z3" s="7"/>
    </row>
    <row r="4" spans="1:26" ht="15.75" customHeight="1">
      <c r="A4" s="8" t="s">
        <v>603</v>
      </c>
      <c r="B4" s="8" t="s">
        <v>146</v>
      </c>
      <c r="C4" s="7"/>
      <c r="D4" s="7"/>
      <c r="E4" s="7"/>
      <c r="F4" s="7"/>
      <c r="G4" s="7"/>
      <c r="H4" s="7"/>
      <c r="I4" s="7"/>
      <c r="J4" s="7"/>
      <c r="K4" s="7"/>
      <c r="L4" s="7"/>
      <c r="M4" s="7"/>
      <c r="N4" s="7"/>
      <c r="O4" s="7"/>
      <c r="P4" s="7"/>
      <c r="Q4" s="7"/>
      <c r="R4" s="7"/>
      <c r="S4" s="7"/>
      <c r="T4" s="7"/>
      <c r="U4" s="7"/>
      <c r="V4" s="7"/>
      <c r="W4" s="7"/>
      <c r="X4" s="7"/>
      <c r="Y4" s="7"/>
      <c r="Z4" s="7"/>
    </row>
    <row r="5" spans="1:26" ht="15.75" customHeight="1">
      <c r="A5" s="8" t="s">
        <v>605</v>
      </c>
      <c r="B5" s="8" t="s">
        <v>606</v>
      </c>
      <c r="C5" s="7"/>
      <c r="D5" s="7"/>
      <c r="E5" s="7"/>
      <c r="F5" s="7"/>
      <c r="G5" s="7"/>
      <c r="H5" s="7"/>
      <c r="I5" s="7"/>
      <c r="J5" s="7"/>
      <c r="K5" s="7"/>
      <c r="L5" s="7"/>
      <c r="M5" s="7"/>
      <c r="N5" s="7"/>
      <c r="O5" s="7"/>
      <c r="P5" s="7"/>
      <c r="Q5" s="7"/>
      <c r="R5" s="7"/>
      <c r="S5" s="7"/>
      <c r="T5" s="7"/>
      <c r="U5" s="7"/>
      <c r="V5" s="7"/>
      <c r="W5" s="7"/>
      <c r="X5" s="7"/>
      <c r="Y5" s="7"/>
      <c r="Z5" s="7"/>
    </row>
    <row r="6" spans="1:26" ht="15.75" customHeight="1">
      <c r="A6" s="8" t="s">
        <v>609</v>
      </c>
      <c r="B6" s="8" t="s">
        <v>610</v>
      </c>
      <c r="C6" s="7"/>
      <c r="D6" s="7"/>
      <c r="E6" s="7"/>
      <c r="F6" s="7"/>
      <c r="G6" s="7"/>
      <c r="H6" s="7"/>
      <c r="I6" s="7"/>
      <c r="J6" s="7"/>
      <c r="K6" s="7"/>
      <c r="L6" s="7"/>
      <c r="M6" s="7"/>
      <c r="N6" s="7"/>
      <c r="O6" s="7"/>
      <c r="P6" s="7"/>
      <c r="Q6" s="7"/>
      <c r="R6" s="7"/>
      <c r="S6" s="7"/>
      <c r="T6" s="7"/>
      <c r="U6" s="7"/>
      <c r="V6" s="7"/>
      <c r="W6" s="7"/>
      <c r="X6" s="7"/>
      <c r="Y6" s="7"/>
      <c r="Z6" s="7"/>
    </row>
    <row r="7" spans="1:26" ht="15.75" customHeight="1">
      <c r="A7" s="8" t="s">
        <v>611</v>
      </c>
      <c r="B7" s="8" t="s">
        <v>612</v>
      </c>
      <c r="C7" s="7"/>
      <c r="D7" s="7"/>
      <c r="E7" s="7"/>
      <c r="F7" s="7"/>
      <c r="G7" s="7"/>
      <c r="H7" s="7"/>
      <c r="I7" s="7"/>
      <c r="J7" s="7"/>
      <c r="K7" s="7"/>
      <c r="L7" s="7"/>
      <c r="M7" s="7"/>
      <c r="N7" s="7"/>
      <c r="O7" s="7"/>
      <c r="P7" s="7"/>
      <c r="Q7" s="7"/>
      <c r="R7" s="7"/>
      <c r="S7" s="7"/>
      <c r="T7" s="7"/>
      <c r="U7" s="7"/>
      <c r="V7" s="7"/>
      <c r="W7" s="7"/>
      <c r="X7" s="7"/>
      <c r="Y7" s="7"/>
      <c r="Z7" s="7"/>
    </row>
    <row r="8" spans="1:26" ht="15.75" customHeight="1">
      <c r="A8" s="8" t="s">
        <v>613</v>
      </c>
      <c r="B8" s="8" t="s">
        <v>614</v>
      </c>
      <c r="C8" s="7"/>
      <c r="D8" s="7"/>
      <c r="E8" s="7"/>
      <c r="F8" s="7"/>
      <c r="G8" s="7"/>
      <c r="H8" s="7"/>
      <c r="I8" s="7"/>
      <c r="J8" s="7"/>
      <c r="K8" s="7"/>
      <c r="L8" s="7"/>
      <c r="M8" s="7"/>
      <c r="N8" s="7"/>
      <c r="O8" s="7"/>
      <c r="P8" s="7"/>
      <c r="Q8" s="7"/>
      <c r="R8" s="7"/>
      <c r="S8" s="7"/>
      <c r="T8" s="7"/>
      <c r="U8" s="7"/>
      <c r="V8" s="7"/>
      <c r="W8" s="7"/>
      <c r="X8" s="7"/>
      <c r="Y8" s="7"/>
      <c r="Z8" s="7"/>
    </row>
    <row r="9" spans="1:26" ht="15.75" customHeight="1">
      <c r="A9" s="8" t="s">
        <v>615</v>
      </c>
      <c r="B9" s="8" t="s">
        <v>1540</v>
      </c>
      <c r="C9" s="7"/>
      <c r="D9" s="7"/>
      <c r="E9" s="7"/>
      <c r="F9" s="7"/>
      <c r="G9" s="7"/>
      <c r="H9" s="7"/>
      <c r="I9" s="7"/>
      <c r="J9" s="7"/>
      <c r="K9" s="7"/>
      <c r="L9" s="7"/>
      <c r="M9" s="7"/>
      <c r="N9" s="7"/>
      <c r="O9" s="7"/>
      <c r="P9" s="7"/>
      <c r="Q9" s="7"/>
      <c r="R9" s="7"/>
      <c r="S9" s="7"/>
      <c r="T9" s="7"/>
      <c r="U9" s="7"/>
      <c r="V9" s="7"/>
      <c r="W9" s="7"/>
      <c r="X9" s="7"/>
      <c r="Y9" s="7"/>
      <c r="Z9" s="7"/>
    </row>
    <row r="10" spans="1:26" ht="15.75" customHeight="1">
      <c r="A10" s="8" t="s">
        <v>617</v>
      </c>
      <c r="B10" s="134">
        <v>46180.680427662002</v>
      </c>
      <c r="C10" s="7"/>
      <c r="D10" s="7"/>
      <c r="E10" s="7"/>
      <c r="F10" s="7"/>
      <c r="G10" s="7"/>
      <c r="H10" s="7"/>
      <c r="I10" s="7"/>
      <c r="J10" s="7"/>
      <c r="K10" s="7"/>
      <c r="L10" s="7"/>
      <c r="M10" s="7"/>
      <c r="N10" s="7"/>
      <c r="O10" s="7"/>
      <c r="P10" s="7"/>
      <c r="Q10" s="7"/>
      <c r="R10" s="7"/>
      <c r="S10" s="7"/>
      <c r="T10" s="7"/>
      <c r="U10" s="7"/>
      <c r="V10" s="7"/>
      <c r="W10" s="7"/>
      <c r="X10" s="7"/>
      <c r="Y10" s="7"/>
      <c r="Z10" s="7"/>
    </row>
    <row r="11" spans="1:26" ht="15.75" customHeight="1">
      <c r="A11" s="135" t="s">
        <v>618</v>
      </c>
      <c r="B11" s="136" t="s">
        <v>653</v>
      </c>
      <c r="C11" s="405" t="s">
        <v>653</v>
      </c>
      <c r="D11" s="406"/>
      <c r="E11" s="407"/>
      <c r="F11" s="405" t="s">
        <v>619</v>
      </c>
      <c r="G11" s="406"/>
      <c r="H11" s="406"/>
      <c r="I11" s="407"/>
      <c r="J11" s="405" t="s">
        <v>620</v>
      </c>
      <c r="K11" s="406"/>
      <c r="L11" s="406"/>
      <c r="M11" s="407"/>
      <c r="N11" s="405" t="s">
        <v>621</v>
      </c>
      <c r="O11" s="406"/>
      <c r="P11" s="406"/>
      <c r="Q11" s="407"/>
      <c r="R11" s="405" t="s">
        <v>622</v>
      </c>
      <c r="S11" s="406"/>
      <c r="T11" s="406"/>
      <c r="U11" s="407"/>
      <c r="V11" s="405" t="s">
        <v>623</v>
      </c>
      <c r="W11" s="406"/>
      <c r="X11" s="406"/>
      <c r="Y11" s="407"/>
      <c r="Z11" s="136" t="s">
        <v>624</v>
      </c>
    </row>
    <row r="12" spans="1:26" ht="15" customHeight="1" outlineLevel="1">
      <c r="A12" s="137" t="s">
        <v>625</v>
      </c>
      <c r="B12" s="138">
        <v>46112</v>
      </c>
      <c r="C12" s="138">
        <v>46022</v>
      </c>
      <c r="D12" s="138">
        <v>45930</v>
      </c>
      <c r="E12" s="138">
        <v>45838</v>
      </c>
      <c r="F12" s="138">
        <v>45747</v>
      </c>
      <c r="G12" s="138">
        <v>45657</v>
      </c>
      <c r="H12" s="138">
        <v>45565</v>
      </c>
      <c r="I12" s="138">
        <v>45473</v>
      </c>
      <c r="J12" s="138">
        <v>45382</v>
      </c>
      <c r="K12" s="138">
        <v>45291</v>
      </c>
      <c r="L12" s="138">
        <v>45199</v>
      </c>
      <c r="M12" s="138">
        <v>45107</v>
      </c>
      <c r="N12" s="138">
        <v>45016</v>
      </c>
      <c r="O12" s="138">
        <v>44926</v>
      </c>
      <c r="P12" s="138">
        <v>44834</v>
      </c>
      <c r="Q12" s="138">
        <v>44742</v>
      </c>
      <c r="R12" s="138">
        <v>44651</v>
      </c>
      <c r="S12" s="138">
        <v>44561</v>
      </c>
      <c r="T12" s="138">
        <v>44469</v>
      </c>
      <c r="U12" s="138">
        <v>44377</v>
      </c>
      <c r="V12" s="138">
        <v>44286</v>
      </c>
      <c r="W12" s="138">
        <v>44196</v>
      </c>
      <c r="X12" s="138">
        <v>44104</v>
      </c>
      <c r="Y12" s="138">
        <v>44012</v>
      </c>
      <c r="Z12" s="138">
        <v>43921</v>
      </c>
    </row>
    <row r="13" spans="1:26" ht="15" customHeight="1" outlineLevel="1">
      <c r="A13" s="137" t="s">
        <v>626</v>
      </c>
      <c r="B13" s="138">
        <v>46112</v>
      </c>
      <c r="C13" s="138">
        <v>46022</v>
      </c>
      <c r="D13" s="138">
        <v>45930</v>
      </c>
      <c r="E13" s="138">
        <v>45838</v>
      </c>
      <c r="F13" s="138">
        <v>45747</v>
      </c>
      <c r="G13" s="138">
        <v>45657</v>
      </c>
      <c r="H13" s="138">
        <v>45565</v>
      </c>
      <c r="I13" s="138">
        <v>45473</v>
      </c>
      <c r="J13" s="138">
        <v>45382</v>
      </c>
      <c r="K13" s="138">
        <v>45657</v>
      </c>
      <c r="L13" s="138">
        <v>45565</v>
      </c>
      <c r="M13" s="138">
        <v>45473</v>
      </c>
      <c r="N13" s="138">
        <v>45016</v>
      </c>
      <c r="O13" s="138">
        <v>44926</v>
      </c>
      <c r="P13" s="138">
        <v>44834</v>
      </c>
      <c r="Q13" s="138">
        <v>44742</v>
      </c>
      <c r="R13" s="138">
        <v>44651</v>
      </c>
      <c r="S13" s="138">
        <v>44561</v>
      </c>
      <c r="T13" s="138">
        <v>44469</v>
      </c>
      <c r="U13" s="138">
        <v>44469</v>
      </c>
      <c r="V13" s="138">
        <v>44651</v>
      </c>
      <c r="W13" s="138">
        <v>44561</v>
      </c>
      <c r="X13" s="138">
        <v>44469</v>
      </c>
      <c r="Y13" s="138">
        <v>44012</v>
      </c>
      <c r="Z13" s="138">
        <v>43921</v>
      </c>
    </row>
    <row r="14" spans="1:26" ht="15" customHeight="1" outlineLevel="1">
      <c r="A14" s="137" t="s">
        <v>627</v>
      </c>
      <c r="B14" s="139" t="s">
        <v>628</v>
      </c>
      <c r="C14" s="139" t="s">
        <v>628</v>
      </c>
      <c r="D14" s="139" t="s">
        <v>628</v>
      </c>
      <c r="E14" s="139" t="s">
        <v>628</v>
      </c>
      <c r="F14" s="139" t="s">
        <v>628</v>
      </c>
      <c r="G14" s="139" t="s">
        <v>628</v>
      </c>
      <c r="H14" s="139" t="s">
        <v>628</v>
      </c>
      <c r="I14" s="139" t="s">
        <v>628</v>
      </c>
      <c r="J14" s="139" t="s">
        <v>628</v>
      </c>
      <c r="K14" s="139" t="s">
        <v>628</v>
      </c>
      <c r="L14" s="139" t="s">
        <v>628</v>
      </c>
      <c r="M14" s="139" t="s">
        <v>628</v>
      </c>
      <c r="N14" s="139" t="s">
        <v>628</v>
      </c>
      <c r="O14" s="139" t="s">
        <v>628</v>
      </c>
      <c r="P14" s="139" t="s">
        <v>628</v>
      </c>
      <c r="Q14" s="139" t="s">
        <v>628</v>
      </c>
      <c r="R14" s="139" t="s">
        <v>628</v>
      </c>
      <c r="S14" s="139" t="s">
        <v>628</v>
      </c>
      <c r="T14" s="139" t="s">
        <v>628</v>
      </c>
      <c r="U14" s="139" t="s">
        <v>628</v>
      </c>
      <c r="V14" s="139" t="s">
        <v>628</v>
      </c>
      <c r="W14" s="139" t="s">
        <v>628</v>
      </c>
      <c r="X14" s="139" t="s">
        <v>628</v>
      </c>
      <c r="Y14" s="139" t="s">
        <v>628</v>
      </c>
      <c r="Z14" s="139" t="s">
        <v>628</v>
      </c>
    </row>
    <row r="15" spans="1:26" ht="15" customHeight="1" outlineLevel="1">
      <c r="A15" s="137" t="s">
        <v>629</v>
      </c>
      <c r="B15" s="139" t="s">
        <v>654</v>
      </c>
      <c r="C15" s="139" t="s">
        <v>654</v>
      </c>
      <c r="D15" s="139" t="s">
        <v>654</v>
      </c>
      <c r="E15" s="139" t="s">
        <v>654</v>
      </c>
      <c r="F15" s="139" t="s">
        <v>654</v>
      </c>
      <c r="G15" s="139" t="s">
        <v>654</v>
      </c>
      <c r="H15" s="139" t="s">
        <v>654</v>
      </c>
      <c r="I15" s="139" t="s">
        <v>654</v>
      </c>
      <c r="J15" s="139" t="s">
        <v>654</v>
      </c>
      <c r="K15" s="139" t="s">
        <v>654</v>
      </c>
      <c r="L15" s="139" t="s">
        <v>654</v>
      </c>
      <c r="M15" s="139" t="s">
        <v>654</v>
      </c>
      <c r="N15" s="139" t="s">
        <v>654</v>
      </c>
      <c r="O15" s="139" t="s">
        <v>654</v>
      </c>
      <c r="P15" s="139" t="s">
        <v>654</v>
      </c>
      <c r="Q15" s="139" t="s">
        <v>654</v>
      </c>
      <c r="R15" s="139" t="s">
        <v>654</v>
      </c>
      <c r="S15" s="139" t="s">
        <v>654</v>
      </c>
      <c r="T15" s="139" t="s">
        <v>654</v>
      </c>
      <c r="U15" s="139" t="s">
        <v>654</v>
      </c>
      <c r="V15" s="139" t="s">
        <v>654</v>
      </c>
      <c r="W15" s="139" t="s">
        <v>654</v>
      </c>
      <c r="X15" s="139" t="s">
        <v>654</v>
      </c>
      <c r="Y15" s="139" t="s">
        <v>654</v>
      </c>
      <c r="Z15" s="139" t="s">
        <v>654</v>
      </c>
    </row>
    <row r="16" spans="1:26" ht="15.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c r="A17" s="140" t="s">
        <v>1145</v>
      </c>
      <c r="B17" s="135"/>
      <c r="C17" s="135"/>
      <c r="D17" s="135"/>
      <c r="E17" s="135"/>
      <c r="F17" s="135"/>
      <c r="G17" s="135"/>
      <c r="H17" s="135"/>
      <c r="I17" s="135"/>
      <c r="J17" s="135"/>
      <c r="K17" s="135"/>
      <c r="L17" s="135"/>
      <c r="M17" s="135"/>
      <c r="N17" s="135"/>
      <c r="O17" s="135"/>
      <c r="P17" s="135"/>
      <c r="Q17" s="135"/>
      <c r="R17" s="135"/>
      <c r="S17" s="135"/>
      <c r="T17" s="135"/>
      <c r="U17" s="135"/>
      <c r="V17" s="135"/>
      <c r="W17" s="135"/>
      <c r="X17" s="135"/>
      <c r="Y17" s="135"/>
      <c r="Z17" s="135"/>
    </row>
    <row r="18" spans="1:26" ht="15.75" customHeight="1">
      <c r="A18" s="140" t="s">
        <v>632</v>
      </c>
      <c r="B18" s="141" t="s">
        <v>656</v>
      </c>
      <c r="C18" s="141" t="s">
        <v>1541</v>
      </c>
      <c r="D18" s="141" t="s">
        <v>1542</v>
      </c>
      <c r="E18" s="141" t="s">
        <v>1543</v>
      </c>
      <c r="F18" s="141" t="s">
        <v>634</v>
      </c>
      <c r="G18" s="141" t="s">
        <v>1544</v>
      </c>
      <c r="H18" s="141" t="s">
        <v>1545</v>
      </c>
      <c r="I18" s="141" t="s">
        <v>1546</v>
      </c>
      <c r="J18" s="141" t="s">
        <v>635</v>
      </c>
      <c r="K18" s="141" t="s">
        <v>1547</v>
      </c>
      <c r="L18" s="141" t="s">
        <v>1548</v>
      </c>
      <c r="M18" s="141" t="s">
        <v>1549</v>
      </c>
      <c r="N18" s="141" t="s">
        <v>636</v>
      </c>
      <c r="O18" s="141" t="s">
        <v>1550</v>
      </c>
      <c r="P18" s="141" t="s">
        <v>1551</v>
      </c>
      <c r="Q18" s="141" t="s">
        <v>1552</v>
      </c>
      <c r="R18" s="141" t="s">
        <v>637</v>
      </c>
      <c r="S18" s="141" t="s">
        <v>1553</v>
      </c>
      <c r="T18" s="141" t="s">
        <v>1554</v>
      </c>
      <c r="U18" s="141" t="s">
        <v>1555</v>
      </c>
      <c r="V18" s="141" t="s">
        <v>638</v>
      </c>
      <c r="W18" s="141" t="s">
        <v>1556</v>
      </c>
      <c r="X18" s="141" t="s">
        <v>1557</v>
      </c>
      <c r="Y18" s="141" t="s">
        <v>1558</v>
      </c>
      <c r="Z18" s="141" t="s">
        <v>639</v>
      </c>
    </row>
    <row r="19" spans="1:26" ht="15" customHeight="1">
      <c r="A19" s="226" t="s">
        <v>1146</v>
      </c>
      <c r="B19" s="227"/>
      <c r="C19" s="227"/>
      <c r="D19" s="227"/>
      <c r="E19" s="227"/>
      <c r="F19" s="227"/>
      <c r="G19" s="227"/>
      <c r="H19" s="227"/>
      <c r="I19" s="227"/>
      <c r="J19" s="227"/>
      <c r="K19" s="227"/>
      <c r="L19" s="227"/>
      <c r="M19" s="227"/>
      <c r="N19" s="227"/>
      <c r="O19" s="227"/>
      <c r="P19" s="227"/>
      <c r="Q19" s="227"/>
      <c r="R19" s="227"/>
      <c r="S19" s="227"/>
      <c r="T19" s="227"/>
      <c r="U19" s="227"/>
      <c r="V19" s="227"/>
      <c r="W19" s="227"/>
      <c r="X19" s="227"/>
      <c r="Y19" s="227"/>
      <c r="Z19" s="227"/>
    </row>
    <row r="20" spans="1:26" ht="15" customHeight="1">
      <c r="A20" s="152" t="s">
        <v>1147</v>
      </c>
      <c r="B20" s="147">
        <v>15037.13</v>
      </c>
      <c r="C20" s="147">
        <v>15467.46</v>
      </c>
      <c r="D20" s="147">
        <v>14939.27</v>
      </c>
      <c r="E20" s="147">
        <v>15060.41</v>
      </c>
      <c r="F20" s="147">
        <v>13040.78</v>
      </c>
      <c r="G20" s="147">
        <v>12942.37</v>
      </c>
      <c r="H20" s="147">
        <v>11162.96</v>
      </c>
      <c r="I20" s="147">
        <v>11365.43</v>
      </c>
      <c r="J20" s="147">
        <v>10786.83</v>
      </c>
      <c r="K20" s="147">
        <v>11609.15</v>
      </c>
      <c r="L20" s="146">
        <v>9250.0400000000009</v>
      </c>
      <c r="M20" s="146">
        <v>9539.2099999999991</v>
      </c>
      <c r="N20" s="146">
        <v>8318.4</v>
      </c>
      <c r="O20" s="146">
        <v>7921.54</v>
      </c>
      <c r="P20" s="146">
        <v>7613.91</v>
      </c>
      <c r="Q20" s="146">
        <v>7574.31</v>
      </c>
      <c r="R20" s="146">
        <v>7904.29</v>
      </c>
      <c r="S20" s="146">
        <v>7659.92</v>
      </c>
      <c r="T20" s="146">
        <v>7088.32</v>
      </c>
      <c r="U20" s="146">
        <v>6027.61</v>
      </c>
      <c r="V20" s="146">
        <v>6753.83</v>
      </c>
      <c r="W20" s="146">
        <v>6842.1</v>
      </c>
      <c r="X20" s="146">
        <v>6300.51</v>
      </c>
      <c r="Y20" s="146">
        <v>4091.51</v>
      </c>
      <c r="Z20" s="146">
        <v>5853.56</v>
      </c>
    </row>
    <row r="21" spans="1:26" ht="15" customHeight="1">
      <c r="A21" s="145" t="s">
        <v>1149</v>
      </c>
      <c r="B21" s="147">
        <v>36785.949999999997</v>
      </c>
      <c r="C21" s="147">
        <v>38770.93</v>
      </c>
      <c r="D21" s="147">
        <v>35627.93</v>
      </c>
      <c r="E21" s="147">
        <v>38074.79</v>
      </c>
      <c r="F21" s="147">
        <v>31813.47</v>
      </c>
      <c r="G21" s="147">
        <v>31466.639999999999</v>
      </c>
      <c r="H21" s="147">
        <v>27902.89</v>
      </c>
      <c r="I21" s="147">
        <v>31290.81</v>
      </c>
      <c r="J21" s="147">
        <v>24208.73</v>
      </c>
      <c r="K21" s="147">
        <v>29503.22</v>
      </c>
      <c r="L21" s="147">
        <v>26440.62</v>
      </c>
      <c r="M21" s="147">
        <v>29550.21</v>
      </c>
      <c r="N21" s="147">
        <v>25435.16</v>
      </c>
      <c r="O21" s="147">
        <v>23740.36</v>
      </c>
      <c r="P21" s="147">
        <v>22571.71</v>
      </c>
      <c r="Q21" s="147">
        <v>24263.72</v>
      </c>
      <c r="R21" s="147">
        <v>24119.26</v>
      </c>
      <c r="S21" s="147">
        <v>25406.78</v>
      </c>
      <c r="T21" s="147">
        <v>23683.57</v>
      </c>
      <c r="U21" s="147">
        <v>22815.27</v>
      </c>
      <c r="V21" s="147">
        <v>22572.14</v>
      </c>
      <c r="W21" s="147">
        <v>23536.95</v>
      </c>
      <c r="X21" s="147">
        <v>21229.360000000001</v>
      </c>
      <c r="Y21" s="147">
        <v>13655.07</v>
      </c>
      <c r="Z21" s="147">
        <v>16237.57</v>
      </c>
    </row>
    <row r="22" spans="1:26" ht="15" customHeight="1">
      <c r="A22" s="145" t="s">
        <v>1150</v>
      </c>
      <c r="B22" s="147">
        <v>51823.08</v>
      </c>
      <c r="C22" s="147">
        <v>54238.38</v>
      </c>
      <c r="D22" s="147">
        <v>50567.199999999997</v>
      </c>
      <c r="E22" s="147">
        <v>53135.199999999997</v>
      </c>
      <c r="F22" s="147">
        <v>44854.25</v>
      </c>
      <c r="G22" s="147">
        <v>44409.02</v>
      </c>
      <c r="H22" s="147">
        <v>39065.85</v>
      </c>
      <c r="I22" s="147">
        <v>42656.24</v>
      </c>
      <c r="J22" s="147">
        <v>34995.56</v>
      </c>
      <c r="K22" s="147">
        <v>41112.370000000003</v>
      </c>
      <c r="L22" s="147">
        <v>35690.65</v>
      </c>
      <c r="M22" s="147">
        <v>39089.410000000003</v>
      </c>
      <c r="N22" s="147">
        <v>33753.56</v>
      </c>
      <c r="O22" s="147">
        <v>31661.9</v>
      </c>
      <c r="P22" s="147">
        <v>30185.62</v>
      </c>
      <c r="Q22" s="147">
        <v>31838.03</v>
      </c>
      <c r="R22" s="147">
        <v>32023.55</v>
      </c>
      <c r="S22" s="147">
        <v>33066.699999999997</v>
      </c>
      <c r="T22" s="147">
        <v>30771.88</v>
      </c>
      <c r="U22" s="147">
        <v>28842.89</v>
      </c>
      <c r="V22" s="147">
        <v>29325.97</v>
      </c>
      <c r="W22" s="147">
        <v>30379.06</v>
      </c>
      <c r="X22" s="147">
        <v>27529.87</v>
      </c>
      <c r="Y22" s="147">
        <v>17746.580000000002</v>
      </c>
      <c r="Z22" s="147">
        <v>22091.13</v>
      </c>
    </row>
    <row r="23" spans="1:26" ht="15" customHeight="1">
      <c r="A23" s="228" t="s">
        <v>1152</v>
      </c>
      <c r="B23" s="229">
        <v>15037.13</v>
      </c>
      <c r="C23" s="229">
        <v>15467.46</v>
      </c>
      <c r="D23" s="229">
        <v>14939.27</v>
      </c>
      <c r="E23" s="229">
        <v>15060.41</v>
      </c>
      <c r="F23" s="229">
        <v>13040.78</v>
      </c>
      <c r="G23" s="229">
        <v>12942.37</v>
      </c>
      <c r="H23" s="229">
        <v>11162.96</v>
      </c>
      <c r="I23" s="229">
        <v>11365.43</v>
      </c>
      <c r="J23" s="229">
        <v>10786.83</v>
      </c>
      <c r="K23" s="229">
        <v>11609.15</v>
      </c>
      <c r="L23" s="230">
        <v>9250.0400000000009</v>
      </c>
      <c r="M23" s="230">
        <v>9539.2099999999991</v>
      </c>
      <c r="N23" s="230">
        <v>8318.4</v>
      </c>
      <c r="O23" s="230">
        <v>7921.54</v>
      </c>
      <c r="P23" s="230">
        <v>7613.91</v>
      </c>
      <c r="Q23" s="230">
        <v>7574.31</v>
      </c>
      <c r="R23" s="230">
        <v>7904.29</v>
      </c>
      <c r="S23" s="230">
        <v>7659.92</v>
      </c>
      <c r="T23" s="230">
        <v>7088.32</v>
      </c>
      <c r="U23" s="230">
        <v>6027.61</v>
      </c>
      <c r="V23" s="230">
        <v>6753.83</v>
      </c>
      <c r="W23" s="230">
        <v>6842.1</v>
      </c>
      <c r="X23" s="230">
        <v>6300.51</v>
      </c>
      <c r="Y23" s="230">
        <v>4091.51</v>
      </c>
      <c r="Z23" s="230">
        <v>5853.56</v>
      </c>
    </row>
    <row r="24" spans="1:26" ht="15" customHeight="1">
      <c r="A24" s="226" t="s">
        <v>1153</v>
      </c>
      <c r="B24" s="227"/>
      <c r="C24" s="227"/>
      <c r="D24" s="227"/>
      <c r="E24" s="227"/>
      <c r="F24" s="227"/>
      <c r="G24" s="227"/>
      <c r="H24" s="227"/>
      <c r="I24" s="227"/>
      <c r="J24" s="227"/>
      <c r="K24" s="227"/>
      <c r="L24" s="227"/>
      <c r="M24" s="227"/>
      <c r="N24" s="227"/>
      <c r="O24" s="227"/>
      <c r="P24" s="227"/>
      <c r="Q24" s="227"/>
      <c r="R24" s="227"/>
      <c r="S24" s="227"/>
      <c r="T24" s="227"/>
      <c r="U24" s="227"/>
      <c r="V24" s="227"/>
      <c r="W24" s="227"/>
      <c r="X24" s="227"/>
      <c r="Y24" s="227"/>
      <c r="Z24" s="227"/>
    </row>
    <row r="25" spans="1:26" ht="15" customHeight="1">
      <c r="A25" s="152" t="s">
        <v>1154</v>
      </c>
      <c r="B25" s="146">
        <v>8240.65</v>
      </c>
      <c r="C25" s="146">
        <v>8645.6299999999992</v>
      </c>
      <c r="D25" s="146">
        <v>8793.25</v>
      </c>
      <c r="E25" s="146">
        <v>8946.06</v>
      </c>
      <c r="F25" s="146">
        <v>7731.14</v>
      </c>
      <c r="G25" s="146">
        <v>7730.08</v>
      </c>
      <c r="H25" s="146">
        <v>6649.79</v>
      </c>
      <c r="I25" s="146">
        <v>6974.28</v>
      </c>
      <c r="J25" s="146">
        <v>6681.73</v>
      </c>
      <c r="K25" s="146">
        <v>7069.36</v>
      </c>
      <c r="L25" s="146">
        <v>5428.14</v>
      </c>
      <c r="M25" s="146">
        <v>5623.29</v>
      </c>
      <c r="N25" s="146">
        <v>5104.8999999999996</v>
      </c>
      <c r="O25" s="146">
        <v>4818.68</v>
      </c>
      <c r="P25" s="146">
        <v>4622.17</v>
      </c>
      <c r="Q25" s="146">
        <v>4442.47</v>
      </c>
      <c r="R25" s="146">
        <v>4818.71</v>
      </c>
      <c r="S25" s="146">
        <v>4289.55</v>
      </c>
      <c r="T25" s="146">
        <v>3999.49</v>
      </c>
      <c r="U25" s="146">
        <v>3315.37</v>
      </c>
      <c r="V25" s="146">
        <v>3725.46</v>
      </c>
      <c r="W25" s="146">
        <v>3501.94</v>
      </c>
      <c r="X25" s="146">
        <v>3350.88</v>
      </c>
      <c r="Y25" s="146">
        <v>1984.94</v>
      </c>
      <c r="Z25" s="146">
        <v>3202.76</v>
      </c>
    </row>
    <row r="26" spans="1:26" ht="15" customHeight="1">
      <c r="A26" s="145" t="s">
        <v>1155</v>
      </c>
      <c r="B26" s="146">
        <v>8240.65</v>
      </c>
      <c r="C26" s="146">
        <v>8645.6299999999992</v>
      </c>
      <c r="D26" s="146">
        <v>8793.25</v>
      </c>
      <c r="E26" s="146">
        <v>8946.06</v>
      </c>
      <c r="F26" s="146">
        <v>7731.14</v>
      </c>
      <c r="G26" s="146">
        <v>7730.08</v>
      </c>
      <c r="H26" s="146">
        <v>6649.79</v>
      </c>
      <c r="I26" s="146">
        <v>6974.28</v>
      </c>
      <c r="J26" s="146">
        <v>6681.73</v>
      </c>
      <c r="K26" s="146">
        <v>7069.36</v>
      </c>
      <c r="L26" s="146">
        <v>5428.14</v>
      </c>
      <c r="M26" s="146">
        <v>5623.29</v>
      </c>
      <c r="N26" s="146">
        <v>5104.8999999999996</v>
      </c>
      <c r="O26" s="146">
        <v>4818.68</v>
      </c>
      <c r="P26" s="146">
        <v>4622.17</v>
      </c>
      <c r="Q26" s="146">
        <v>4442.47</v>
      </c>
      <c r="R26" s="146">
        <v>4818.71</v>
      </c>
      <c r="S26" s="146">
        <v>4289.55</v>
      </c>
      <c r="T26" s="146">
        <v>3999.49</v>
      </c>
      <c r="U26" s="146">
        <v>3315.37</v>
      </c>
      <c r="V26" s="146">
        <v>3725.46</v>
      </c>
      <c r="W26" s="146">
        <v>3501.94</v>
      </c>
      <c r="X26" s="146">
        <v>3350.88</v>
      </c>
      <c r="Y26" s="146">
        <v>1984.94</v>
      </c>
      <c r="Z26" s="146">
        <v>3202.76</v>
      </c>
    </row>
    <row r="27" spans="1:26" ht="15" customHeight="1">
      <c r="A27" s="145" t="s">
        <v>1157</v>
      </c>
      <c r="B27" s="146">
        <v>421.93</v>
      </c>
      <c r="C27" s="146">
        <v>371.89</v>
      </c>
      <c r="D27" s="146">
        <v>373.82</v>
      </c>
      <c r="E27" s="146">
        <v>362.59</v>
      </c>
      <c r="F27" s="146">
        <v>359.82</v>
      </c>
      <c r="G27" s="146">
        <v>356.1</v>
      </c>
      <c r="H27" s="146">
        <v>356.92</v>
      </c>
      <c r="I27" s="146">
        <v>328.54</v>
      </c>
      <c r="J27" s="146">
        <v>315.20999999999998</v>
      </c>
      <c r="K27" s="146">
        <v>317.87</v>
      </c>
      <c r="L27" s="146">
        <v>261.20999999999998</v>
      </c>
      <c r="M27" s="146">
        <v>243.36</v>
      </c>
      <c r="N27" s="146">
        <v>199.17</v>
      </c>
      <c r="O27" s="146">
        <v>170.63</v>
      </c>
      <c r="P27" s="146">
        <v>171.86</v>
      </c>
      <c r="Q27" s="146">
        <v>167.35</v>
      </c>
      <c r="R27" s="146">
        <v>163.86</v>
      </c>
      <c r="S27" s="146">
        <v>169.42</v>
      </c>
      <c r="T27" s="146">
        <v>161.72</v>
      </c>
      <c r="U27" s="146">
        <v>153.77000000000001</v>
      </c>
      <c r="V27" s="146">
        <v>141.96</v>
      </c>
      <c r="W27" s="146">
        <v>135.54</v>
      </c>
      <c r="X27" s="146">
        <v>132.74</v>
      </c>
      <c r="Y27" s="146">
        <v>128.75</v>
      </c>
      <c r="Z27" s="146">
        <v>133.96</v>
      </c>
    </row>
    <row r="28" spans="1:26" ht="15" customHeight="1">
      <c r="A28" s="145" t="s">
        <v>1158</v>
      </c>
      <c r="B28" s="146">
        <v>7818.72</v>
      </c>
      <c r="C28" s="146">
        <v>8273.74</v>
      </c>
      <c r="D28" s="146">
        <v>8419.44</v>
      </c>
      <c r="E28" s="146">
        <v>8583.4699999999993</v>
      </c>
      <c r="F28" s="146">
        <v>7371.33</v>
      </c>
      <c r="G28" s="146">
        <v>7373.98</v>
      </c>
      <c r="H28" s="146">
        <v>6292.86</v>
      </c>
      <c r="I28" s="146">
        <v>6645.75</v>
      </c>
      <c r="J28" s="146">
        <v>6366.51</v>
      </c>
      <c r="K28" s="146">
        <v>6751.49</v>
      </c>
      <c r="L28" s="146">
        <v>5166.93</v>
      </c>
      <c r="M28" s="146">
        <v>5379.93</v>
      </c>
      <c r="N28" s="146">
        <v>4905.7299999999996</v>
      </c>
      <c r="O28" s="146">
        <v>4648.05</v>
      </c>
      <c r="P28" s="146">
        <v>4450.3100000000004</v>
      </c>
      <c r="Q28" s="146">
        <v>4275.12</v>
      </c>
      <c r="R28" s="146">
        <v>4654.84</v>
      </c>
      <c r="S28" s="146">
        <v>4120.13</v>
      </c>
      <c r="T28" s="146">
        <v>3837.78</v>
      </c>
      <c r="U28" s="146">
        <v>3161.6</v>
      </c>
      <c r="V28" s="146">
        <v>3583.51</v>
      </c>
      <c r="W28" s="146">
        <v>3366.4</v>
      </c>
      <c r="X28" s="146">
        <v>3218.14</v>
      </c>
      <c r="Y28" s="146">
        <v>1856.19</v>
      </c>
      <c r="Z28" s="146">
        <v>3068.8</v>
      </c>
    </row>
    <row r="29" spans="1:26" ht="15" customHeight="1">
      <c r="A29" s="145" t="s">
        <v>1159</v>
      </c>
      <c r="B29" s="146">
        <v>8181.56</v>
      </c>
      <c r="C29" s="146">
        <v>8459.58</v>
      </c>
      <c r="D29" s="146">
        <v>8497.98</v>
      </c>
      <c r="E29" s="146">
        <v>8287.4699999999993</v>
      </c>
      <c r="F29" s="146">
        <v>7898.72</v>
      </c>
      <c r="G29" s="146">
        <v>7946.89</v>
      </c>
      <c r="H29" s="146">
        <v>6081.24</v>
      </c>
      <c r="I29" s="146">
        <v>7083.89</v>
      </c>
      <c r="J29" s="146">
        <v>6396.38</v>
      </c>
      <c r="K29" s="146">
        <v>6867.85</v>
      </c>
      <c r="L29" s="146">
        <v>5455.21</v>
      </c>
      <c r="M29" s="146">
        <v>5493.91</v>
      </c>
      <c r="N29" s="146">
        <v>5136.8100000000004</v>
      </c>
      <c r="O29" s="146">
        <v>4692.7700000000004</v>
      </c>
      <c r="P29" s="146">
        <v>4725.3599999999997</v>
      </c>
      <c r="Q29" s="146">
        <v>4621.04</v>
      </c>
      <c r="R29" s="146">
        <v>4552.24</v>
      </c>
      <c r="S29" s="146">
        <v>4144.1000000000004</v>
      </c>
      <c r="T29" s="146">
        <v>3756.88</v>
      </c>
      <c r="U29" s="146">
        <v>3339.42</v>
      </c>
      <c r="V29" s="146">
        <v>3703.21</v>
      </c>
      <c r="W29" s="146">
        <v>3341.21</v>
      </c>
      <c r="X29" s="146">
        <v>3255.64</v>
      </c>
      <c r="Y29" s="146">
        <v>2088.2800000000002</v>
      </c>
      <c r="Z29" s="146">
        <v>3108.27</v>
      </c>
    </row>
    <row r="30" spans="1:26" ht="15" customHeight="1">
      <c r="A30" s="145" t="s">
        <v>1160</v>
      </c>
      <c r="B30" s="231">
        <v>-376.37</v>
      </c>
      <c r="C30" s="231">
        <v>-213.74</v>
      </c>
      <c r="D30" s="153">
        <v>-91.8</v>
      </c>
      <c r="E30" s="146">
        <v>282.52</v>
      </c>
      <c r="F30" s="231">
        <v>-522.36</v>
      </c>
      <c r="G30" s="231">
        <v>-568.84</v>
      </c>
      <c r="H30" s="146">
        <v>215.09</v>
      </c>
      <c r="I30" s="231">
        <v>-437.05</v>
      </c>
      <c r="J30" s="153">
        <v>-24.23</v>
      </c>
      <c r="K30" s="231">
        <v>-131.15</v>
      </c>
      <c r="L30" s="231">
        <v>-283.11</v>
      </c>
      <c r="M30" s="231">
        <v>-103.27</v>
      </c>
      <c r="N30" s="231">
        <v>-268.86</v>
      </c>
      <c r="O30" s="153">
        <v>-71.2</v>
      </c>
      <c r="P30" s="231">
        <v>-280.20999999999998</v>
      </c>
      <c r="Q30" s="231">
        <v>-342.39</v>
      </c>
      <c r="R30" s="148">
        <v>85.47</v>
      </c>
      <c r="S30" s="153">
        <v>-19.899999999999999</v>
      </c>
      <c r="T30" s="148">
        <v>80.760000000000005</v>
      </c>
      <c r="U30" s="231">
        <v>-185.86</v>
      </c>
      <c r="V30" s="231">
        <v>-125.19</v>
      </c>
      <c r="W30" s="148">
        <v>29.46</v>
      </c>
      <c r="X30" s="153">
        <v>-34.229999999999997</v>
      </c>
      <c r="Y30" s="231">
        <v>-251.84</v>
      </c>
      <c r="Z30" s="153">
        <v>-46.15</v>
      </c>
    </row>
    <row r="31" spans="1:26" ht="15" customHeight="1">
      <c r="A31" s="145" t="s">
        <v>1161</v>
      </c>
      <c r="B31" s="148">
        <v>13.53</v>
      </c>
      <c r="C31" s="148">
        <v>27.9</v>
      </c>
      <c r="D31" s="148">
        <v>13.26</v>
      </c>
      <c r="E31" s="148">
        <v>13.48</v>
      </c>
      <c r="F31" s="153">
        <v>-5.03</v>
      </c>
      <c r="G31" s="153">
        <v>-4.07</v>
      </c>
      <c r="H31" s="153">
        <v>-3.46</v>
      </c>
      <c r="I31" s="153">
        <v>-1.1000000000000001</v>
      </c>
      <c r="J31" s="153">
        <v>-5.63</v>
      </c>
      <c r="K31" s="148">
        <v>14.8</v>
      </c>
      <c r="L31" s="153">
        <v>-5.18</v>
      </c>
      <c r="M31" s="153">
        <v>-10.71</v>
      </c>
      <c r="N31" s="148">
        <v>37.79</v>
      </c>
      <c r="O31" s="148">
        <v>26.48</v>
      </c>
      <c r="P31" s="148">
        <v>5.17</v>
      </c>
      <c r="Q31" s="153">
        <v>-3.54</v>
      </c>
      <c r="R31" s="148">
        <v>17.13</v>
      </c>
      <c r="S31" s="153">
        <v>-4.07</v>
      </c>
      <c r="T31" s="148">
        <v>0.14000000000000001</v>
      </c>
      <c r="U31" s="148">
        <v>8.0299999999999994</v>
      </c>
      <c r="V31" s="148">
        <v>5.48</v>
      </c>
      <c r="W31" s="153">
        <v>-4.26</v>
      </c>
      <c r="X31" s="153">
        <v>-3.27</v>
      </c>
      <c r="Y31" s="148">
        <v>19.75</v>
      </c>
      <c r="Z31" s="148">
        <v>6.69</v>
      </c>
    </row>
    <row r="32" spans="1:26" ht="15" customHeight="1">
      <c r="A32" s="228" t="s">
        <v>1162</v>
      </c>
      <c r="B32" s="230">
        <v>6796.47</v>
      </c>
      <c r="C32" s="230">
        <v>6821.82</v>
      </c>
      <c r="D32" s="230">
        <v>6146.02</v>
      </c>
      <c r="E32" s="230">
        <v>6114.34</v>
      </c>
      <c r="F32" s="230">
        <v>5309.64</v>
      </c>
      <c r="G32" s="230">
        <v>5212.3</v>
      </c>
      <c r="H32" s="230">
        <v>4513.17</v>
      </c>
      <c r="I32" s="230">
        <v>4391.1499999999996</v>
      </c>
      <c r="J32" s="230">
        <v>4105.1099999999997</v>
      </c>
      <c r="K32" s="230">
        <v>4539.79</v>
      </c>
      <c r="L32" s="230">
        <v>3821.89</v>
      </c>
      <c r="M32" s="230">
        <v>3915.92</v>
      </c>
      <c r="N32" s="230">
        <v>3213.51</v>
      </c>
      <c r="O32" s="230">
        <v>3102.86</v>
      </c>
      <c r="P32" s="230">
        <v>2991.74</v>
      </c>
      <c r="Q32" s="230">
        <v>3131.84</v>
      </c>
      <c r="R32" s="230">
        <v>3085.58</v>
      </c>
      <c r="S32" s="230">
        <v>3370.37</v>
      </c>
      <c r="T32" s="230">
        <v>3088.82</v>
      </c>
      <c r="U32" s="230">
        <v>2712.24</v>
      </c>
      <c r="V32" s="230">
        <v>3028.37</v>
      </c>
      <c r="W32" s="230">
        <v>3340.17</v>
      </c>
      <c r="X32" s="230">
        <v>2949.64</v>
      </c>
      <c r="Y32" s="230">
        <v>2106.5700000000002</v>
      </c>
      <c r="Z32" s="230">
        <v>2650.8</v>
      </c>
    </row>
    <row r="33" spans="1:26" ht="15" customHeight="1">
      <c r="A33" s="152" t="s">
        <v>1163</v>
      </c>
      <c r="B33" s="146">
        <v>2248.3200000000002</v>
      </c>
      <c r="C33" s="146">
        <v>2455.2399999999998</v>
      </c>
      <c r="D33" s="146">
        <v>2128.0500000000002</v>
      </c>
      <c r="E33" s="146">
        <v>2020.39</v>
      </c>
      <c r="F33" s="146">
        <v>2019.54</v>
      </c>
      <c r="G33" s="146">
        <v>1846.81</v>
      </c>
      <c r="H33" s="146">
        <v>1569.11</v>
      </c>
      <c r="I33" s="146">
        <v>1498.54</v>
      </c>
      <c r="J33" s="146">
        <v>469.52</v>
      </c>
      <c r="K33" s="146">
        <v>1720.97</v>
      </c>
      <c r="L33" s="146">
        <v>1500.01</v>
      </c>
      <c r="M33" s="146">
        <v>1491.47</v>
      </c>
      <c r="N33" s="146">
        <v>1300.08</v>
      </c>
      <c r="O33" s="146">
        <v>1241.24</v>
      </c>
      <c r="P33" s="146">
        <v>1133.42</v>
      </c>
      <c r="Q33" s="146">
        <v>1304.71</v>
      </c>
      <c r="R33" s="146">
        <v>1815.47</v>
      </c>
      <c r="S33" s="146">
        <v>1214.3900000000001</v>
      </c>
      <c r="T33" s="146">
        <v>1129.8599999999999</v>
      </c>
      <c r="U33" s="146">
        <v>1066.95</v>
      </c>
      <c r="V33" s="146">
        <v>1146.94</v>
      </c>
      <c r="W33" s="146">
        <v>1244.03</v>
      </c>
      <c r="X33" s="146">
        <v>1105.43</v>
      </c>
      <c r="Y33" s="146">
        <v>881.54</v>
      </c>
      <c r="Z33" s="146">
        <v>438.54</v>
      </c>
    </row>
    <row r="34" spans="1:26" ht="15" customHeight="1">
      <c r="A34" s="145" t="s">
        <v>1164</v>
      </c>
      <c r="B34" s="146">
        <v>1646.27</v>
      </c>
      <c r="C34" s="146">
        <v>1758.25</v>
      </c>
      <c r="D34" s="146">
        <v>1542.59</v>
      </c>
      <c r="E34" s="146">
        <v>1468.58</v>
      </c>
      <c r="F34" s="146">
        <v>1496.43</v>
      </c>
      <c r="G34" s="146">
        <v>1217.82</v>
      </c>
      <c r="H34" s="146">
        <v>1055.83</v>
      </c>
      <c r="I34" s="146">
        <v>994.91</v>
      </c>
      <c r="J34" s="147"/>
      <c r="K34" s="146">
        <v>1132.24</v>
      </c>
      <c r="L34" s="146">
        <v>1013.72</v>
      </c>
      <c r="M34" s="146">
        <v>1078.1300000000001</v>
      </c>
      <c r="N34" s="146">
        <v>832.39</v>
      </c>
      <c r="O34" s="146">
        <v>785.81</v>
      </c>
      <c r="P34" s="146">
        <v>731.65</v>
      </c>
      <c r="Q34" s="146">
        <v>940.4</v>
      </c>
      <c r="R34" s="146">
        <v>1376.23</v>
      </c>
      <c r="S34" s="146">
        <v>860.95</v>
      </c>
      <c r="T34" s="146">
        <v>750.98</v>
      </c>
      <c r="U34" s="146">
        <v>760.89</v>
      </c>
      <c r="V34" s="146">
        <v>798.32</v>
      </c>
      <c r="W34" s="146">
        <v>922.23</v>
      </c>
      <c r="X34" s="146">
        <v>802.93</v>
      </c>
      <c r="Y34" s="146">
        <v>494.37</v>
      </c>
      <c r="Z34" s="148">
        <v>84.97</v>
      </c>
    </row>
    <row r="35" spans="1:26" ht="15" customHeight="1">
      <c r="A35" s="145" t="s">
        <v>1165</v>
      </c>
      <c r="B35" s="146">
        <v>602.04999999999995</v>
      </c>
      <c r="C35" s="146">
        <v>696.99</v>
      </c>
      <c r="D35" s="146">
        <v>585.46</v>
      </c>
      <c r="E35" s="146">
        <v>551.80999999999995</v>
      </c>
      <c r="F35" s="146">
        <v>523.11</v>
      </c>
      <c r="G35" s="146">
        <v>628.99</v>
      </c>
      <c r="H35" s="146">
        <v>513.28</v>
      </c>
      <c r="I35" s="146">
        <v>503.63</v>
      </c>
      <c r="J35" s="146">
        <v>469.52</v>
      </c>
      <c r="K35" s="146">
        <v>588.73</v>
      </c>
      <c r="L35" s="146">
        <v>486.29</v>
      </c>
      <c r="M35" s="146">
        <v>413.34</v>
      </c>
      <c r="N35" s="146">
        <v>467.69</v>
      </c>
      <c r="O35" s="146">
        <v>455.43</v>
      </c>
      <c r="P35" s="146">
        <v>401.78</v>
      </c>
      <c r="Q35" s="146">
        <v>364.31</v>
      </c>
      <c r="R35" s="146">
        <v>374.23</v>
      </c>
      <c r="S35" s="146">
        <v>353.44</v>
      </c>
      <c r="T35" s="146">
        <v>378.88</v>
      </c>
      <c r="U35" s="146">
        <v>306.06</v>
      </c>
      <c r="V35" s="146">
        <v>326.54000000000002</v>
      </c>
      <c r="W35" s="146">
        <v>321.8</v>
      </c>
      <c r="X35" s="146">
        <v>302.51</v>
      </c>
      <c r="Y35" s="146">
        <v>387.17</v>
      </c>
      <c r="Z35" s="146">
        <v>479.73</v>
      </c>
    </row>
    <row r="36" spans="1:26" ht="15" customHeight="1">
      <c r="A36" s="145" t="s">
        <v>1167</v>
      </c>
      <c r="B36" s="147"/>
      <c r="C36" s="147"/>
      <c r="D36" s="147"/>
      <c r="E36" s="147"/>
      <c r="F36" s="147"/>
      <c r="G36" s="147"/>
      <c r="H36" s="147"/>
      <c r="I36" s="147"/>
      <c r="J36" s="147"/>
      <c r="K36" s="147"/>
      <c r="L36" s="147"/>
      <c r="M36" s="147"/>
      <c r="N36" s="147"/>
      <c r="O36" s="147"/>
      <c r="P36" s="147"/>
      <c r="Q36" s="147"/>
      <c r="R36" s="148">
        <v>65</v>
      </c>
      <c r="S36" s="147"/>
      <c r="T36" s="147"/>
      <c r="U36" s="147"/>
      <c r="V36" s="148">
        <v>22.07</v>
      </c>
      <c r="W36" s="147"/>
      <c r="X36" s="147"/>
      <c r="Y36" s="147"/>
      <c r="Z36" s="231">
        <v>-126.15</v>
      </c>
    </row>
    <row r="37" spans="1:26" ht="15" customHeight="1">
      <c r="A37" s="145" t="s">
        <v>1171</v>
      </c>
      <c r="B37" s="147"/>
      <c r="C37" s="147"/>
      <c r="D37" s="147"/>
      <c r="E37" s="147"/>
      <c r="F37" s="147"/>
      <c r="G37" s="147"/>
      <c r="H37" s="147"/>
      <c r="I37" s="147"/>
      <c r="J37" s="147"/>
      <c r="K37" s="147"/>
      <c r="L37" s="147"/>
      <c r="M37" s="147"/>
      <c r="N37" s="147"/>
      <c r="O37" s="147"/>
      <c r="P37" s="147"/>
      <c r="Q37" s="147"/>
      <c r="R37" s="148">
        <v>65</v>
      </c>
      <c r="S37" s="147"/>
      <c r="T37" s="147"/>
      <c r="U37" s="147"/>
      <c r="V37" s="148">
        <v>22.07</v>
      </c>
      <c r="W37" s="147"/>
      <c r="X37" s="147"/>
      <c r="Y37" s="147"/>
      <c r="Z37" s="231">
        <v>-126.15</v>
      </c>
    </row>
    <row r="38" spans="1:26" ht="15" customHeight="1">
      <c r="A38" s="152" t="s">
        <v>1172</v>
      </c>
      <c r="B38" s="146">
        <v>2125.13</v>
      </c>
      <c r="C38" s="146">
        <v>2066.66</v>
      </c>
      <c r="D38" s="146">
        <v>2015.49</v>
      </c>
      <c r="E38" s="146">
        <v>2134.84</v>
      </c>
      <c r="F38" s="146">
        <v>1874.62</v>
      </c>
      <c r="G38" s="146">
        <v>1882.34</v>
      </c>
      <c r="H38" s="146">
        <v>1669.17</v>
      </c>
      <c r="I38" s="146">
        <v>1731.09</v>
      </c>
      <c r="J38" s="146">
        <v>2725.39</v>
      </c>
      <c r="K38" s="146">
        <v>1708.63</v>
      </c>
      <c r="L38" s="146">
        <v>1371.06</v>
      </c>
      <c r="M38" s="146">
        <v>1472.71</v>
      </c>
      <c r="N38" s="146">
        <v>1323.46</v>
      </c>
      <c r="O38" s="146">
        <v>1063.8</v>
      </c>
      <c r="P38" s="146">
        <v>1129.43</v>
      </c>
      <c r="Q38" s="146">
        <v>1069.3499999999999</v>
      </c>
      <c r="R38" s="146">
        <v>685.89</v>
      </c>
      <c r="S38" s="146">
        <v>1135.3599999999999</v>
      </c>
      <c r="T38" s="146">
        <v>1006.05</v>
      </c>
      <c r="U38" s="146">
        <v>878.13</v>
      </c>
      <c r="V38" s="146">
        <v>1010.26</v>
      </c>
      <c r="W38" s="146">
        <v>986.16</v>
      </c>
      <c r="X38" s="146">
        <v>904.6</v>
      </c>
      <c r="Y38" s="146">
        <v>595.83000000000004</v>
      </c>
      <c r="Z38" s="146">
        <v>1397.18</v>
      </c>
    </row>
    <row r="39" spans="1:26" ht="15" customHeight="1">
      <c r="A39" s="145" t="s">
        <v>1173</v>
      </c>
      <c r="B39" s="146">
        <v>2125.13</v>
      </c>
      <c r="C39" s="146">
        <v>2066.66</v>
      </c>
      <c r="D39" s="146">
        <v>2015.49</v>
      </c>
      <c r="E39" s="146">
        <v>2134.84</v>
      </c>
      <c r="F39" s="146">
        <v>1874.62</v>
      </c>
      <c r="G39" s="146">
        <v>1882.34</v>
      </c>
      <c r="H39" s="146">
        <v>1669.17</v>
      </c>
      <c r="I39" s="146">
        <v>1731.09</v>
      </c>
      <c r="J39" s="146">
        <v>2725.39</v>
      </c>
      <c r="K39" s="146">
        <v>1708.63</v>
      </c>
      <c r="L39" s="146">
        <v>1371.06</v>
      </c>
      <c r="M39" s="146">
        <v>1472.71</v>
      </c>
      <c r="N39" s="146">
        <v>1323.46</v>
      </c>
      <c r="O39" s="146">
        <v>1063.8</v>
      </c>
      <c r="P39" s="146">
        <v>1129.43</v>
      </c>
      <c r="Q39" s="146">
        <v>1069.3499999999999</v>
      </c>
      <c r="R39" s="146">
        <v>685.89</v>
      </c>
      <c r="S39" s="146">
        <v>1135.3599999999999</v>
      </c>
      <c r="T39" s="146">
        <v>1006.05</v>
      </c>
      <c r="U39" s="146">
        <v>878.13</v>
      </c>
      <c r="V39" s="146">
        <v>1010.26</v>
      </c>
      <c r="W39" s="146">
        <v>986.16</v>
      </c>
      <c r="X39" s="146">
        <v>904.6</v>
      </c>
      <c r="Y39" s="146">
        <v>595.83000000000004</v>
      </c>
      <c r="Z39" s="146">
        <v>1397.18</v>
      </c>
    </row>
    <row r="40" spans="1:26" ht="15" customHeight="1">
      <c r="A40" s="152" t="s">
        <v>1175</v>
      </c>
      <c r="B40" s="147">
        <v>12614.1</v>
      </c>
      <c r="C40" s="147">
        <v>13167.54</v>
      </c>
      <c r="D40" s="147">
        <v>12936.8</v>
      </c>
      <c r="E40" s="147">
        <v>13101.29</v>
      </c>
      <c r="F40" s="147">
        <v>11625.3</v>
      </c>
      <c r="G40" s="147">
        <v>11459.22</v>
      </c>
      <c r="H40" s="146">
        <v>9888.06</v>
      </c>
      <c r="I40" s="147">
        <v>10203.91</v>
      </c>
      <c r="J40" s="146">
        <v>9876.6299999999992</v>
      </c>
      <c r="K40" s="147">
        <v>10498.96</v>
      </c>
      <c r="L40" s="146">
        <v>8299.2099999999991</v>
      </c>
      <c r="M40" s="146">
        <v>8587.4599999999991</v>
      </c>
      <c r="N40" s="146">
        <v>7728.44</v>
      </c>
      <c r="O40" s="146">
        <v>7123.72</v>
      </c>
      <c r="P40" s="146">
        <v>6885.03</v>
      </c>
      <c r="Q40" s="146">
        <v>6816.52</v>
      </c>
      <c r="R40" s="146">
        <v>7320.06</v>
      </c>
      <c r="S40" s="146">
        <v>6639.3</v>
      </c>
      <c r="T40" s="146">
        <v>6135.4</v>
      </c>
      <c r="U40" s="146">
        <v>5260.44</v>
      </c>
      <c r="V40" s="146">
        <v>5882.66</v>
      </c>
      <c r="W40" s="146">
        <v>5732.12</v>
      </c>
      <c r="X40" s="146">
        <v>5360.91</v>
      </c>
      <c r="Y40" s="146">
        <v>3462.31</v>
      </c>
      <c r="Z40" s="146">
        <v>5038.4799999999996</v>
      </c>
    </row>
    <row r="41" spans="1:26" ht="15" customHeight="1">
      <c r="A41" s="226" t="s">
        <v>1176</v>
      </c>
      <c r="B41" s="227"/>
      <c r="C41" s="227"/>
      <c r="D41" s="227"/>
      <c r="E41" s="227"/>
      <c r="F41" s="227"/>
      <c r="G41" s="227"/>
      <c r="H41" s="227"/>
      <c r="I41" s="227"/>
      <c r="J41" s="227"/>
      <c r="K41" s="227"/>
      <c r="L41" s="227"/>
      <c r="M41" s="227"/>
      <c r="N41" s="227"/>
      <c r="O41" s="227"/>
      <c r="P41" s="227"/>
      <c r="Q41" s="227"/>
      <c r="R41" s="227"/>
      <c r="S41" s="227"/>
      <c r="T41" s="227"/>
      <c r="U41" s="227"/>
      <c r="V41" s="227"/>
      <c r="W41" s="227"/>
      <c r="X41" s="227"/>
      <c r="Y41" s="227"/>
      <c r="Z41" s="227"/>
    </row>
    <row r="42" spans="1:26" ht="15" customHeight="1">
      <c r="A42" s="228" t="s">
        <v>1177</v>
      </c>
      <c r="B42" s="230">
        <v>2423.0300000000002</v>
      </c>
      <c r="C42" s="230">
        <v>2299.92</v>
      </c>
      <c r="D42" s="230">
        <v>2002.47</v>
      </c>
      <c r="E42" s="230">
        <v>1959.11</v>
      </c>
      <c r="F42" s="230">
        <v>1415.48</v>
      </c>
      <c r="G42" s="230">
        <v>1483.16</v>
      </c>
      <c r="H42" s="230">
        <v>1274.9000000000001</v>
      </c>
      <c r="I42" s="230">
        <v>1161.52</v>
      </c>
      <c r="J42" s="230">
        <v>910.2</v>
      </c>
      <c r="K42" s="230">
        <v>1110.19</v>
      </c>
      <c r="L42" s="230">
        <v>950.82</v>
      </c>
      <c r="M42" s="230">
        <v>951.74</v>
      </c>
      <c r="N42" s="230">
        <v>589.96</v>
      </c>
      <c r="O42" s="230">
        <v>797.82</v>
      </c>
      <c r="P42" s="230">
        <v>728.88</v>
      </c>
      <c r="Q42" s="230">
        <v>757.79</v>
      </c>
      <c r="R42" s="230">
        <v>584.22</v>
      </c>
      <c r="S42" s="230">
        <v>1020.63</v>
      </c>
      <c r="T42" s="230">
        <v>952.92</v>
      </c>
      <c r="U42" s="230">
        <v>767.17</v>
      </c>
      <c r="V42" s="230">
        <v>871.17</v>
      </c>
      <c r="W42" s="230">
        <v>1109.98</v>
      </c>
      <c r="X42" s="230">
        <v>939.61</v>
      </c>
      <c r="Y42" s="230">
        <v>629.20000000000005</v>
      </c>
      <c r="Z42" s="230">
        <v>815.08</v>
      </c>
    </row>
    <row r="43" spans="1:26" ht="15" customHeight="1">
      <c r="A43" s="226" t="s">
        <v>1178</v>
      </c>
      <c r="B43" s="227"/>
      <c r="C43" s="227"/>
      <c r="D43" s="227"/>
      <c r="E43" s="227"/>
      <c r="F43" s="227"/>
      <c r="G43" s="227"/>
      <c r="H43" s="227"/>
      <c r="I43" s="227"/>
      <c r="J43" s="227"/>
      <c r="K43" s="227"/>
      <c r="L43" s="227"/>
      <c r="M43" s="227"/>
      <c r="N43" s="227"/>
      <c r="O43" s="227"/>
      <c r="P43" s="227"/>
      <c r="Q43" s="227"/>
      <c r="R43" s="227"/>
      <c r="S43" s="227"/>
      <c r="T43" s="227"/>
      <c r="U43" s="227"/>
      <c r="V43" s="227"/>
      <c r="W43" s="227"/>
      <c r="X43" s="227"/>
      <c r="Y43" s="227"/>
      <c r="Z43" s="227"/>
    </row>
    <row r="44" spans="1:26" ht="15" customHeight="1">
      <c r="A44" s="152" t="s">
        <v>1179</v>
      </c>
      <c r="B44" s="231">
        <v>-153.97999999999999</v>
      </c>
      <c r="C44" s="231">
        <v>-164.21</v>
      </c>
      <c r="D44" s="231">
        <v>-162.82</v>
      </c>
      <c r="E44" s="231">
        <v>-159.33000000000001</v>
      </c>
      <c r="F44" s="231">
        <v>-215.02</v>
      </c>
      <c r="G44" s="231">
        <v>-195.08</v>
      </c>
      <c r="H44" s="231">
        <v>-188.26</v>
      </c>
      <c r="I44" s="231">
        <v>-184.52</v>
      </c>
      <c r="J44" s="231">
        <v>-166.85</v>
      </c>
      <c r="K44" s="231">
        <v>-177.17</v>
      </c>
      <c r="L44" s="231">
        <v>-124.71</v>
      </c>
      <c r="M44" s="231">
        <v>-122.74</v>
      </c>
      <c r="N44" s="153">
        <v>-90.1</v>
      </c>
      <c r="O44" s="153">
        <v>-60.87</v>
      </c>
      <c r="P44" s="153">
        <v>-40.46</v>
      </c>
      <c r="Q44" s="153">
        <v>-29.73</v>
      </c>
      <c r="R44" s="148">
        <v>32.53</v>
      </c>
      <c r="S44" s="153">
        <v>-31.25</v>
      </c>
      <c r="T44" s="153">
        <v>-30.55</v>
      </c>
      <c r="U44" s="153">
        <v>-46.33</v>
      </c>
      <c r="V44" s="153">
        <v>-39.659999999999997</v>
      </c>
      <c r="W44" s="153">
        <v>-53.85</v>
      </c>
      <c r="X44" s="153">
        <v>-54.36</v>
      </c>
      <c r="Y44" s="153">
        <v>-65.7</v>
      </c>
      <c r="Z44" s="231">
        <v>-125.27</v>
      </c>
    </row>
    <row r="45" spans="1:26" ht="15" customHeight="1">
      <c r="A45" s="145" t="s">
        <v>1180</v>
      </c>
      <c r="B45" s="146">
        <v>153.97999999999999</v>
      </c>
      <c r="C45" s="146">
        <v>164.21</v>
      </c>
      <c r="D45" s="146">
        <v>162.82</v>
      </c>
      <c r="E45" s="146">
        <v>159.34</v>
      </c>
      <c r="F45" s="146">
        <v>215.02</v>
      </c>
      <c r="G45" s="146">
        <v>195.08</v>
      </c>
      <c r="H45" s="146">
        <v>188.26</v>
      </c>
      <c r="I45" s="146">
        <v>184.52</v>
      </c>
      <c r="J45" s="146">
        <v>166.85</v>
      </c>
      <c r="K45" s="146">
        <v>177.17</v>
      </c>
      <c r="L45" s="146">
        <v>124.71</v>
      </c>
      <c r="M45" s="146">
        <v>122.75</v>
      </c>
      <c r="N45" s="148">
        <v>90.1</v>
      </c>
      <c r="O45" s="148">
        <v>60.87</v>
      </c>
      <c r="P45" s="148">
        <v>40.46</v>
      </c>
      <c r="Q45" s="148">
        <v>29.73</v>
      </c>
      <c r="R45" s="148">
        <v>22.9</v>
      </c>
      <c r="S45" s="148">
        <v>31.25</v>
      </c>
      <c r="T45" s="148">
        <v>30.55</v>
      </c>
      <c r="U45" s="148">
        <v>46.33</v>
      </c>
      <c r="V45" s="148">
        <v>46.25</v>
      </c>
      <c r="W45" s="148">
        <v>53.86</v>
      </c>
      <c r="X45" s="148">
        <v>54.36</v>
      </c>
      <c r="Y45" s="148">
        <v>65.7</v>
      </c>
      <c r="Z45" s="148">
        <v>84.55</v>
      </c>
    </row>
    <row r="46" spans="1:26" ht="15" customHeight="1">
      <c r="A46" s="145" t="s">
        <v>1181</v>
      </c>
      <c r="B46" s="146">
        <v>153.97999999999999</v>
      </c>
      <c r="C46" s="146">
        <v>164.21</v>
      </c>
      <c r="D46" s="146">
        <v>162.82</v>
      </c>
      <c r="E46" s="146">
        <v>159.34</v>
      </c>
      <c r="F46" s="146">
        <v>215.02</v>
      </c>
      <c r="G46" s="146">
        <v>195.08</v>
      </c>
      <c r="H46" s="146">
        <v>188.26</v>
      </c>
      <c r="I46" s="146">
        <v>184.52</v>
      </c>
      <c r="J46" s="146">
        <v>166.85</v>
      </c>
      <c r="K46" s="146">
        <v>177.17</v>
      </c>
      <c r="L46" s="146">
        <v>124.71</v>
      </c>
      <c r="M46" s="146">
        <v>122.75</v>
      </c>
      <c r="N46" s="148">
        <v>90.1</v>
      </c>
      <c r="O46" s="148">
        <v>60.87</v>
      </c>
      <c r="P46" s="148">
        <v>40.46</v>
      </c>
      <c r="Q46" s="148">
        <v>29.73</v>
      </c>
      <c r="R46" s="148">
        <v>22.9</v>
      </c>
      <c r="S46" s="148">
        <v>31.25</v>
      </c>
      <c r="T46" s="148">
        <v>30.55</v>
      </c>
      <c r="U46" s="148">
        <v>46.33</v>
      </c>
      <c r="V46" s="148">
        <v>46.25</v>
      </c>
      <c r="W46" s="148">
        <v>53.86</v>
      </c>
      <c r="X46" s="148">
        <v>54.36</v>
      </c>
      <c r="Y46" s="148">
        <v>65.7</v>
      </c>
      <c r="Z46" s="148">
        <v>84.55</v>
      </c>
    </row>
    <row r="47" spans="1:26" ht="15" customHeight="1">
      <c r="A47" s="145" t="s">
        <v>1182</v>
      </c>
      <c r="B47" s="147"/>
      <c r="C47" s="147"/>
      <c r="D47" s="147"/>
      <c r="E47" s="147"/>
      <c r="F47" s="147"/>
      <c r="G47" s="147"/>
      <c r="H47" s="147"/>
      <c r="I47" s="147"/>
      <c r="J47" s="147"/>
      <c r="K47" s="147"/>
      <c r="L47" s="147"/>
      <c r="M47" s="147"/>
      <c r="N47" s="147"/>
      <c r="O47" s="147"/>
      <c r="P47" s="147"/>
      <c r="Q47" s="147"/>
      <c r="R47" s="148">
        <v>55.42</v>
      </c>
      <c r="S47" s="147"/>
      <c r="T47" s="147"/>
      <c r="U47" s="147"/>
      <c r="V47" s="148">
        <v>6.59</v>
      </c>
      <c r="W47" s="147"/>
      <c r="X47" s="147"/>
      <c r="Y47" s="147"/>
      <c r="Z47" s="153">
        <v>-40.72</v>
      </c>
    </row>
    <row r="48" spans="1:26" ht="15" customHeight="1">
      <c r="A48" s="145" t="s">
        <v>1184</v>
      </c>
      <c r="B48" s="147"/>
      <c r="C48" s="147"/>
      <c r="D48" s="147"/>
      <c r="E48" s="147"/>
      <c r="F48" s="147"/>
      <c r="G48" s="147"/>
      <c r="H48" s="147"/>
      <c r="I48" s="147"/>
      <c r="J48" s="147"/>
      <c r="K48" s="147"/>
      <c r="L48" s="147"/>
      <c r="M48" s="147"/>
      <c r="N48" s="147"/>
      <c r="O48" s="147"/>
      <c r="P48" s="147"/>
      <c r="Q48" s="147"/>
      <c r="R48" s="148">
        <v>54.66</v>
      </c>
      <c r="S48" s="147"/>
      <c r="T48" s="147"/>
      <c r="U48" s="147"/>
      <c r="V48" s="148">
        <v>6.59</v>
      </c>
      <c r="W48" s="147"/>
      <c r="X48" s="147"/>
      <c r="Y48" s="147"/>
      <c r="Z48" s="153">
        <v>-40.72</v>
      </c>
    </row>
    <row r="49" spans="1:26" ht="15" customHeight="1">
      <c r="A49" s="145" t="s">
        <v>1185</v>
      </c>
      <c r="B49" s="147"/>
      <c r="C49" s="147"/>
      <c r="D49" s="147"/>
      <c r="E49" s="147"/>
      <c r="F49" s="147"/>
      <c r="G49" s="147"/>
      <c r="H49" s="147"/>
      <c r="I49" s="147"/>
      <c r="J49" s="147"/>
      <c r="K49" s="147"/>
      <c r="L49" s="147"/>
      <c r="M49" s="147"/>
      <c r="N49" s="147"/>
      <c r="O49" s="147"/>
      <c r="P49" s="147"/>
      <c r="Q49" s="147"/>
      <c r="R49" s="148">
        <v>0.76</v>
      </c>
      <c r="S49" s="147"/>
      <c r="T49" s="147"/>
      <c r="U49" s="147"/>
      <c r="V49" s="147"/>
      <c r="W49" s="147"/>
      <c r="X49" s="147"/>
      <c r="Y49" s="147"/>
      <c r="Z49" s="147"/>
    </row>
    <row r="50" spans="1:26" ht="15" customHeight="1">
      <c r="A50" s="152" t="s">
        <v>1187</v>
      </c>
      <c r="B50" s="147"/>
      <c r="C50" s="147"/>
      <c r="D50" s="147"/>
      <c r="E50" s="147"/>
      <c r="F50" s="147"/>
      <c r="G50" s="147"/>
      <c r="H50" s="147"/>
      <c r="I50" s="147"/>
      <c r="J50" s="147"/>
      <c r="K50" s="147"/>
      <c r="L50" s="147"/>
      <c r="M50" s="147"/>
      <c r="N50" s="147"/>
      <c r="O50" s="147"/>
      <c r="P50" s="147"/>
      <c r="Q50" s="147"/>
      <c r="R50" s="153">
        <v>-6.25</v>
      </c>
      <c r="S50" s="147"/>
      <c r="T50" s="147"/>
      <c r="U50" s="147"/>
      <c r="V50" s="153">
        <v>-5.87</v>
      </c>
      <c r="W50" s="147"/>
      <c r="X50" s="147"/>
      <c r="Y50" s="147"/>
      <c r="Z50" s="148">
        <v>8.3699999999999992</v>
      </c>
    </row>
    <row r="51" spans="1:26" ht="15" customHeight="1">
      <c r="A51" s="152" t="s">
        <v>1188</v>
      </c>
      <c r="B51" s="148">
        <v>43.05</v>
      </c>
      <c r="C51" s="153">
        <v>-1.59</v>
      </c>
      <c r="D51" s="148">
        <v>6.07</v>
      </c>
      <c r="E51" s="148">
        <v>7.7</v>
      </c>
      <c r="F51" s="148">
        <v>14.4</v>
      </c>
      <c r="G51" s="153">
        <v>-4.7</v>
      </c>
      <c r="H51" s="153">
        <v>-15.42</v>
      </c>
      <c r="I51" s="148">
        <v>10.54</v>
      </c>
      <c r="J51" s="147"/>
      <c r="K51" s="147"/>
      <c r="L51" s="147"/>
      <c r="M51" s="147"/>
      <c r="N51" s="147"/>
      <c r="O51" s="147"/>
      <c r="P51" s="147"/>
      <c r="Q51" s="147"/>
      <c r="R51" s="147"/>
      <c r="S51" s="147"/>
      <c r="T51" s="147"/>
      <c r="U51" s="147"/>
      <c r="V51" s="147"/>
      <c r="W51" s="147"/>
      <c r="X51" s="147"/>
      <c r="Y51" s="148">
        <v>7.98</v>
      </c>
      <c r="Z51" s="153">
        <v>-57.74</v>
      </c>
    </row>
    <row r="52" spans="1:26" ht="15" customHeight="1">
      <c r="A52" s="152" t="s">
        <v>1189</v>
      </c>
      <c r="B52" s="148">
        <v>58.14</v>
      </c>
      <c r="C52" s="148">
        <v>26.1</v>
      </c>
      <c r="D52" s="148">
        <v>23.68</v>
      </c>
      <c r="E52" s="148">
        <v>10.53</v>
      </c>
      <c r="F52" s="148">
        <v>13.8</v>
      </c>
      <c r="G52" s="148">
        <v>10.82</v>
      </c>
      <c r="H52" s="148">
        <v>31.99</v>
      </c>
      <c r="I52" s="148">
        <v>36.82</v>
      </c>
      <c r="J52" s="148">
        <v>22.35</v>
      </c>
      <c r="K52" s="148">
        <v>48.28</v>
      </c>
      <c r="L52" s="148">
        <v>6.87</v>
      </c>
      <c r="M52" s="148">
        <v>11.18</v>
      </c>
      <c r="N52" s="148">
        <v>13.85</v>
      </c>
      <c r="O52" s="148">
        <v>27.17</v>
      </c>
      <c r="P52" s="148">
        <v>9.42</v>
      </c>
      <c r="Q52" s="148">
        <v>43.65</v>
      </c>
      <c r="R52" s="148">
        <v>20.27</v>
      </c>
      <c r="S52" s="148">
        <v>16.05</v>
      </c>
      <c r="T52" s="148">
        <v>17.5</v>
      </c>
      <c r="U52" s="148">
        <v>19.39</v>
      </c>
      <c r="V52" s="148">
        <v>57.59</v>
      </c>
      <c r="W52" s="148">
        <v>25.58</v>
      </c>
      <c r="X52" s="148">
        <v>37.51</v>
      </c>
      <c r="Y52" s="148">
        <v>18.690000000000001</v>
      </c>
      <c r="Z52" s="148">
        <v>21.17</v>
      </c>
    </row>
    <row r="53" spans="1:26" ht="15" customHeight="1">
      <c r="A53" s="152" t="s">
        <v>1190</v>
      </c>
      <c r="B53" s="146">
        <v>2370.23</v>
      </c>
      <c r="C53" s="146">
        <v>2160.2199999999998</v>
      </c>
      <c r="D53" s="146">
        <v>1869.41</v>
      </c>
      <c r="E53" s="146">
        <v>1818.01</v>
      </c>
      <c r="F53" s="146">
        <v>1228.6600000000001</v>
      </c>
      <c r="G53" s="146">
        <v>1294.2</v>
      </c>
      <c r="H53" s="146">
        <v>1103.21</v>
      </c>
      <c r="I53" s="146">
        <v>1024.3599999999999</v>
      </c>
      <c r="J53" s="146">
        <v>765.7</v>
      </c>
      <c r="K53" s="146">
        <v>981.29</v>
      </c>
      <c r="L53" s="146">
        <v>832.99</v>
      </c>
      <c r="M53" s="146">
        <v>840.17</v>
      </c>
      <c r="N53" s="146">
        <v>513.71</v>
      </c>
      <c r="O53" s="146">
        <v>764.12</v>
      </c>
      <c r="P53" s="146">
        <v>697.84</v>
      </c>
      <c r="Q53" s="146">
        <v>771.71</v>
      </c>
      <c r="R53" s="146">
        <v>630.77</v>
      </c>
      <c r="S53" s="146">
        <v>1005.43</v>
      </c>
      <c r="T53" s="146">
        <v>939.87</v>
      </c>
      <c r="U53" s="146">
        <v>740.23</v>
      </c>
      <c r="V53" s="146">
        <v>883.24</v>
      </c>
      <c r="W53" s="146">
        <v>1081.71</v>
      </c>
      <c r="X53" s="146">
        <v>922.75</v>
      </c>
      <c r="Y53" s="146">
        <v>590.16999999999996</v>
      </c>
      <c r="Z53" s="146">
        <v>661.6</v>
      </c>
    </row>
    <row r="54" spans="1:26" ht="15" customHeight="1">
      <c r="A54" s="226" t="s">
        <v>1191</v>
      </c>
      <c r="B54" s="227"/>
      <c r="C54" s="227"/>
      <c r="D54" s="227"/>
      <c r="E54" s="227"/>
      <c r="F54" s="227"/>
      <c r="G54" s="227"/>
      <c r="H54" s="227"/>
      <c r="I54" s="227"/>
      <c r="J54" s="227"/>
      <c r="K54" s="227"/>
      <c r="L54" s="227"/>
      <c r="M54" s="227"/>
      <c r="N54" s="227"/>
      <c r="O54" s="227"/>
      <c r="P54" s="227"/>
      <c r="Q54" s="227"/>
      <c r="R54" s="227"/>
      <c r="S54" s="227"/>
      <c r="T54" s="227"/>
      <c r="U54" s="227"/>
      <c r="V54" s="227"/>
      <c r="W54" s="227"/>
      <c r="X54" s="227"/>
      <c r="Y54" s="227"/>
      <c r="Z54" s="227"/>
    </row>
    <row r="55" spans="1:26" ht="15" customHeight="1">
      <c r="A55" s="152" t="s">
        <v>1192</v>
      </c>
      <c r="B55" s="147">
        <v>0</v>
      </c>
      <c r="C55" s="153">
        <v>-95.59</v>
      </c>
      <c r="D55" s="147">
        <v>0</v>
      </c>
      <c r="E55" s="153">
        <v>-69.94</v>
      </c>
      <c r="F55" s="147"/>
      <c r="G55" s="147"/>
      <c r="H55" s="147"/>
      <c r="I55" s="147"/>
      <c r="J55" s="147"/>
      <c r="K55" s="147"/>
      <c r="L55" s="147"/>
      <c r="M55" s="147"/>
      <c r="N55" s="147"/>
      <c r="O55" s="147"/>
      <c r="P55" s="147"/>
      <c r="Q55" s="147"/>
      <c r="R55" s="147"/>
      <c r="S55" s="147"/>
      <c r="T55" s="147"/>
      <c r="U55" s="147"/>
      <c r="V55" s="147"/>
      <c r="W55" s="147">
        <v>0</v>
      </c>
      <c r="X55" s="147">
        <v>0</v>
      </c>
      <c r="Y55" s="147">
        <v>0</v>
      </c>
      <c r="Z55" s="153">
        <v>-85.6</v>
      </c>
    </row>
    <row r="56" spans="1:26" ht="15" customHeight="1">
      <c r="A56" s="145" t="s">
        <v>1193</v>
      </c>
      <c r="B56" s="147">
        <v>0</v>
      </c>
      <c r="C56" s="153">
        <v>-95.59</v>
      </c>
      <c r="D56" s="147">
        <v>0</v>
      </c>
      <c r="E56" s="153">
        <v>-69.94</v>
      </c>
      <c r="F56" s="147"/>
      <c r="G56" s="147"/>
      <c r="H56" s="147"/>
      <c r="I56" s="147"/>
      <c r="J56" s="147"/>
      <c r="K56" s="147"/>
      <c r="L56" s="147"/>
      <c r="M56" s="147"/>
      <c r="N56" s="147"/>
      <c r="O56" s="147"/>
      <c r="P56" s="147"/>
      <c r="Q56" s="147"/>
      <c r="R56" s="147"/>
      <c r="S56" s="147"/>
      <c r="T56" s="147"/>
      <c r="U56" s="147"/>
      <c r="V56" s="147"/>
      <c r="W56" s="147">
        <v>0</v>
      </c>
      <c r="X56" s="147">
        <v>0</v>
      </c>
      <c r="Y56" s="147">
        <v>0</v>
      </c>
      <c r="Z56" s="153">
        <v>-85.6</v>
      </c>
    </row>
    <row r="57" spans="1:26" ht="15" customHeight="1">
      <c r="A57" s="226" t="s">
        <v>1194</v>
      </c>
      <c r="B57" s="227"/>
      <c r="C57" s="227"/>
      <c r="D57" s="227"/>
      <c r="E57" s="227"/>
      <c r="F57" s="227"/>
      <c r="G57" s="227"/>
      <c r="H57" s="227"/>
      <c r="I57" s="227"/>
      <c r="J57" s="227"/>
      <c r="K57" s="227"/>
      <c r="L57" s="227"/>
      <c r="M57" s="227"/>
      <c r="N57" s="227"/>
      <c r="O57" s="227"/>
      <c r="P57" s="227"/>
      <c r="Q57" s="227"/>
      <c r="R57" s="227"/>
      <c r="S57" s="227"/>
      <c r="T57" s="227"/>
      <c r="U57" s="227"/>
      <c r="V57" s="227"/>
      <c r="W57" s="227"/>
      <c r="X57" s="227"/>
      <c r="Y57" s="227"/>
      <c r="Z57" s="227"/>
    </row>
    <row r="58" spans="1:26" ht="15" customHeight="1">
      <c r="A58" s="228" t="s">
        <v>1195</v>
      </c>
      <c r="B58" s="230">
        <v>2370.23</v>
      </c>
      <c r="C58" s="230">
        <v>2064.63</v>
      </c>
      <c r="D58" s="230">
        <v>1869.41</v>
      </c>
      <c r="E58" s="230">
        <v>1748.07</v>
      </c>
      <c r="F58" s="230">
        <v>1228.6600000000001</v>
      </c>
      <c r="G58" s="230">
        <v>1294.2</v>
      </c>
      <c r="H58" s="230">
        <v>1103.21</v>
      </c>
      <c r="I58" s="230">
        <v>1024.3599999999999</v>
      </c>
      <c r="J58" s="230">
        <v>765.7</v>
      </c>
      <c r="K58" s="230">
        <v>981.29</v>
      </c>
      <c r="L58" s="230">
        <v>832.99</v>
      </c>
      <c r="M58" s="230">
        <v>840.17</v>
      </c>
      <c r="N58" s="230">
        <v>513.71</v>
      </c>
      <c r="O58" s="230">
        <v>764.12</v>
      </c>
      <c r="P58" s="230">
        <v>697.84</v>
      </c>
      <c r="Q58" s="230">
        <v>771.71</v>
      </c>
      <c r="R58" s="230">
        <v>630.77</v>
      </c>
      <c r="S58" s="230">
        <v>1005.43</v>
      </c>
      <c r="T58" s="230">
        <v>939.87</v>
      </c>
      <c r="U58" s="230">
        <v>740.23</v>
      </c>
      <c r="V58" s="230">
        <v>883.24</v>
      </c>
      <c r="W58" s="230">
        <v>1081.71</v>
      </c>
      <c r="X58" s="230">
        <v>922.75</v>
      </c>
      <c r="Y58" s="230">
        <v>590.16999999999996</v>
      </c>
      <c r="Z58" s="230">
        <v>482.81</v>
      </c>
    </row>
    <row r="59" spans="1:26" ht="15" customHeight="1">
      <c r="A59" s="226" t="s">
        <v>1196</v>
      </c>
      <c r="B59" s="227"/>
      <c r="C59" s="227"/>
      <c r="D59" s="227"/>
      <c r="E59" s="227"/>
      <c r="F59" s="227"/>
      <c r="G59" s="227"/>
      <c r="H59" s="227"/>
      <c r="I59" s="227"/>
      <c r="J59" s="227"/>
      <c r="K59" s="227"/>
      <c r="L59" s="227"/>
      <c r="M59" s="227"/>
      <c r="N59" s="227"/>
      <c r="O59" s="227"/>
      <c r="P59" s="227"/>
      <c r="Q59" s="227"/>
      <c r="R59" s="227"/>
      <c r="S59" s="227"/>
      <c r="T59" s="227"/>
      <c r="U59" s="227"/>
      <c r="V59" s="227"/>
      <c r="W59" s="227"/>
      <c r="X59" s="227"/>
      <c r="Y59" s="227"/>
      <c r="Z59" s="227"/>
    </row>
    <row r="60" spans="1:26" ht="15" customHeight="1">
      <c r="A60" s="152" t="s">
        <v>1197</v>
      </c>
      <c r="B60" s="146">
        <v>575.59</v>
      </c>
      <c r="C60" s="146">
        <v>515.29999999999995</v>
      </c>
      <c r="D60" s="146">
        <v>473.81</v>
      </c>
      <c r="E60" s="146">
        <v>442.86</v>
      </c>
      <c r="F60" s="146">
        <v>307.91000000000003</v>
      </c>
      <c r="G60" s="146">
        <v>339.31</v>
      </c>
      <c r="H60" s="146">
        <v>296.58</v>
      </c>
      <c r="I60" s="146">
        <v>250.52</v>
      </c>
      <c r="J60" s="146">
        <v>197.61</v>
      </c>
      <c r="K60" s="146">
        <v>243.12</v>
      </c>
      <c r="L60" s="146">
        <v>214.32</v>
      </c>
      <c r="M60" s="146">
        <v>207.84</v>
      </c>
      <c r="N60" s="146">
        <v>141.19</v>
      </c>
      <c r="O60" s="146">
        <v>193.89</v>
      </c>
      <c r="P60" s="146">
        <v>179.6</v>
      </c>
      <c r="Q60" s="146">
        <v>188.98</v>
      </c>
      <c r="R60" s="146">
        <v>165.8</v>
      </c>
      <c r="S60" s="146">
        <v>239.29</v>
      </c>
      <c r="T60" s="146">
        <v>247.83</v>
      </c>
      <c r="U60" s="146">
        <v>177.96</v>
      </c>
      <c r="V60" s="146">
        <v>208.87</v>
      </c>
      <c r="W60" s="146">
        <v>276.41000000000003</v>
      </c>
      <c r="X60" s="146">
        <v>198.64</v>
      </c>
      <c r="Y60" s="146">
        <v>141.46</v>
      </c>
      <c r="Z60" s="146">
        <v>156.08000000000001</v>
      </c>
    </row>
    <row r="61" spans="1:26" ht="15" customHeight="1">
      <c r="A61" s="145" t="s">
        <v>1198</v>
      </c>
      <c r="B61" s="146">
        <v>489.46</v>
      </c>
      <c r="C61" s="146">
        <v>509.75</v>
      </c>
      <c r="D61" s="146">
        <v>437.98</v>
      </c>
      <c r="E61" s="146">
        <v>422.45</v>
      </c>
      <c r="F61" s="146">
        <v>269.08</v>
      </c>
      <c r="G61" s="146">
        <v>315.14</v>
      </c>
      <c r="H61" s="146">
        <v>273.19</v>
      </c>
      <c r="I61" s="146">
        <v>251.41</v>
      </c>
      <c r="J61" s="146">
        <v>142.87</v>
      </c>
      <c r="K61" s="146">
        <v>218.74</v>
      </c>
      <c r="L61" s="146">
        <v>134.63</v>
      </c>
      <c r="M61" s="146">
        <v>227.87</v>
      </c>
      <c r="N61" s="148">
        <v>86.34</v>
      </c>
      <c r="O61" s="146">
        <v>195.13</v>
      </c>
      <c r="P61" s="146">
        <v>187</v>
      </c>
      <c r="Q61" s="146">
        <v>220.48</v>
      </c>
      <c r="R61" s="146">
        <v>177.29</v>
      </c>
      <c r="S61" s="146">
        <v>242.5</v>
      </c>
      <c r="T61" s="146">
        <v>250.9</v>
      </c>
      <c r="U61" s="146">
        <v>201.21</v>
      </c>
      <c r="V61" s="146">
        <v>198.72</v>
      </c>
      <c r="W61" s="146">
        <v>259.35000000000002</v>
      </c>
      <c r="X61" s="146">
        <v>234.93</v>
      </c>
      <c r="Y61" s="146">
        <v>150.59</v>
      </c>
      <c r="Z61" s="146">
        <v>138.96</v>
      </c>
    </row>
    <row r="62" spans="1:26" ht="15" customHeight="1">
      <c r="A62" s="145" t="s">
        <v>1199</v>
      </c>
      <c r="B62" s="148">
        <v>86.13</v>
      </c>
      <c r="C62" s="148">
        <v>5.55</v>
      </c>
      <c r="D62" s="148">
        <v>35.82</v>
      </c>
      <c r="E62" s="148">
        <v>20.399999999999999</v>
      </c>
      <c r="F62" s="148">
        <v>32.42</v>
      </c>
      <c r="G62" s="148">
        <v>24.17</v>
      </c>
      <c r="H62" s="148">
        <v>23.39</v>
      </c>
      <c r="I62" s="153">
        <v>-0.9</v>
      </c>
      <c r="J62" s="148">
        <v>54.74</v>
      </c>
      <c r="K62" s="148">
        <v>24.38</v>
      </c>
      <c r="L62" s="148">
        <v>79.680000000000007</v>
      </c>
      <c r="M62" s="153">
        <v>-20.03</v>
      </c>
      <c r="N62" s="148">
        <v>54.85</v>
      </c>
      <c r="O62" s="153">
        <v>-1.24</v>
      </c>
      <c r="P62" s="153">
        <v>-7.4</v>
      </c>
      <c r="Q62" s="153">
        <v>-31.5</v>
      </c>
      <c r="R62" s="153">
        <v>-5.0199999999999996</v>
      </c>
      <c r="S62" s="153">
        <v>-3.2</v>
      </c>
      <c r="T62" s="153">
        <v>-3.06</v>
      </c>
      <c r="U62" s="153">
        <v>-16.78</v>
      </c>
      <c r="V62" s="148">
        <v>58.47</v>
      </c>
      <c r="W62" s="148">
        <v>17.07</v>
      </c>
      <c r="X62" s="148">
        <v>1.46</v>
      </c>
      <c r="Y62" s="153">
        <v>-9.1199999999999992</v>
      </c>
      <c r="Z62" s="148">
        <v>17.12</v>
      </c>
    </row>
    <row r="63" spans="1:26" ht="15" customHeight="1">
      <c r="A63" s="145" t="s">
        <v>1200</v>
      </c>
      <c r="B63" s="147">
        <v>0</v>
      </c>
      <c r="C63" s="147">
        <v>0</v>
      </c>
      <c r="D63" s="147">
        <v>0</v>
      </c>
      <c r="E63" s="147">
        <v>0</v>
      </c>
      <c r="F63" s="148">
        <v>6.42</v>
      </c>
      <c r="G63" s="147"/>
      <c r="H63" s="147"/>
      <c r="I63" s="147"/>
      <c r="J63" s="147"/>
      <c r="K63" s="147"/>
      <c r="L63" s="147"/>
      <c r="M63" s="147"/>
      <c r="N63" s="147"/>
      <c r="O63" s="147"/>
      <c r="P63" s="147"/>
      <c r="Q63" s="147"/>
      <c r="R63" s="153">
        <v>-6.48</v>
      </c>
      <c r="S63" s="147">
        <v>0</v>
      </c>
      <c r="T63" s="147">
        <v>0</v>
      </c>
      <c r="U63" s="153">
        <v>-6.48</v>
      </c>
      <c r="V63" s="153">
        <v>-48.32</v>
      </c>
      <c r="W63" s="147">
        <v>0</v>
      </c>
      <c r="X63" s="153">
        <v>-37.75</v>
      </c>
      <c r="Y63" s="147"/>
      <c r="Z63" s="147"/>
    </row>
    <row r="64" spans="1:26" ht="15" customHeight="1">
      <c r="A64" s="226" t="s">
        <v>1201</v>
      </c>
      <c r="B64" s="227"/>
      <c r="C64" s="227"/>
      <c r="D64" s="227"/>
      <c r="E64" s="227"/>
      <c r="F64" s="227"/>
      <c r="G64" s="227"/>
      <c r="H64" s="227"/>
      <c r="I64" s="227"/>
      <c r="J64" s="227"/>
      <c r="K64" s="227"/>
      <c r="L64" s="227"/>
      <c r="M64" s="227"/>
      <c r="N64" s="227"/>
      <c r="O64" s="227"/>
      <c r="P64" s="227"/>
      <c r="Q64" s="227"/>
      <c r="R64" s="227"/>
      <c r="S64" s="227"/>
      <c r="T64" s="227"/>
      <c r="U64" s="227"/>
      <c r="V64" s="227"/>
      <c r="W64" s="227"/>
      <c r="X64" s="227"/>
      <c r="Y64" s="227"/>
      <c r="Z64" s="227"/>
    </row>
    <row r="65" spans="1:26" ht="15" customHeight="1">
      <c r="A65" s="152" t="s">
        <v>1202</v>
      </c>
      <c r="B65" s="146">
        <v>1794.64</v>
      </c>
      <c r="C65" s="146">
        <v>1549.33</v>
      </c>
      <c r="D65" s="146">
        <v>1395.6</v>
      </c>
      <c r="E65" s="146">
        <v>1305.21</v>
      </c>
      <c r="F65" s="146">
        <v>920.75</v>
      </c>
      <c r="G65" s="146">
        <v>954.89</v>
      </c>
      <c r="H65" s="146">
        <v>806.63</v>
      </c>
      <c r="I65" s="146">
        <v>773.84</v>
      </c>
      <c r="J65" s="146">
        <v>568.09</v>
      </c>
      <c r="K65" s="146">
        <v>738.17</v>
      </c>
      <c r="L65" s="146">
        <v>618.66999999999996</v>
      </c>
      <c r="M65" s="146">
        <v>632.33000000000004</v>
      </c>
      <c r="N65" s="146">
        <v>372.52</v>
      </c>
      <c r="O65" s="146">
        <v>570.23</v>
      </c>
      <c r="P65" s="146">
        <v>518.24</v>
      </c>
      <c r="Q65" s="146">
        <v>582.73</v>
      </c>
      <c r="R65" s="146">
        <v>464.97</v>
      </c>
      <c r="S65" s="146">
        <v>766.14</v>
      </c>
      <c r="T65" s="146">
        <v>692.03</v>
      </c>
      <c r="U65" s="146">
        <v>562.28</v>
      </c>
      <c r="V65" s="146">
        <v>674.37</v>
      </c>
      <c r="W65" s="146">
        <v>805.3</v>
      </c>
      <c r="X65" s="146">
        <v>724.11</v>
      </c>
      <c r="Y65" s="146">
        <v>448.71</v>
      </c>
      <c r="Z65" s="146">
        <v>326.73</v>
      </c>
    </row>
    <row r="66" spans="1:26" ht="15" customHeight="1">
      <c r="A66" s="226" t="s">
        <v>1203</v>
      </c>
      <c r="B66" s="227"/>
      <c r="C66" s="227"/>
      <c r="D66" s="227"/>
      <c r="E66" s="227"/>
      <c r="F66" s="227"/>
      <c r="G66" s="227"/>
      <c r="H66" s="227"/>
      <c r="I66" s="227"/>
      <c r="J66" s="227"/>
      <c r="K66" s="227"/>
      <c r="L66" s="227"/>
      <c r="M66" s="227"/>
      <c r="N66" s="227"/>
      <c r="O66" s="227"/>
      <c r="P66" s="227"/>
      <c r="Q66" s="227"/>
      <c r="R66" s="227"/>
      <c r="S66" s="227"/>
      <c r="T66" s="227"/>
      <c r="U66" s="227"/>
      <c r="V66" s="227"/>
      <c r="W66" s="227"/>
      <c r="X66" s="227"/>
      <c r="Y66" s="227"/>
      <c r="Z66" s="227"/>
    </row>
    <row r="67" spans="1:26" ht="15" customHeight="1">
      <c r="A67" s="152" t="s">
        <v>1204</v>
      </c>
      <c r="B67" s="147"/>
      <c r="C67" s="147"/>
      <c r="D67" s="147"/>
      <c r="E67" s="147"/>
      <c r="F67" s="147"/>
      <c r="G67" s="147"/>
      <c r="H67" s="147"/>
      <c r="I67" s="147"/>
      <c r="J67" s="153">
        <v>-28.97</v>
      </c>
      <c r="K67" s="148">
        <v>13.36</v>
      </c>
      <c r="L67" s="148">
        <v>29.73</v>
      </c>
      <c r="M67" s="148">
        <v>50.36</v>
      </c>
      <c r="N67" s="148">
        <v>53.93</v>
      </c>
      <c r="O67" s="148">
        <v>42.04</v>
      </c>
      <c r="P67" s="148">
        <v>26.65</v>
      </c>
      <c r="Q67" s="148">
        <v>37.17</v>
      </c>
      <c r="R67" s="148">
        <v>36.619999999999997</v>
      </c>
      <c r="S67" s="148">
        <v>25.2</v>
      </c>
      <c r="T67" s="148">
        <v>38.54</v>
      </c>
      <c r="U67" s="148">
        <v>46.49</v>
      </c>
      <c r="V67" s="148">
        <v>60.97</v>
      </c>
      <c r="W67" s="148">
        <v>35.56</v>
      </c>
      <c r="X67" s="148">
        <v>22.57</v>
      </c>
      <c r="Y67" s="147"/>
      <c r="Z67" s="147"/>
    </row>
    <row r="68" spans="1:26" ht="15" customHeight="1">
      <c r="A68" s="228" t="s">
        <v>1205</v>
      </c>
      <c r="B68" s="230">
        <v>1794.64</v>
      </c>
      <c r="C68" s="230">
        <v>1549.33</v>
      </c>
      <c r="D68" s="230">
        <v>1395.6</v>
      </c>
      <c r="E68" s="230">
        <v>1305.21</v>
      </c>
      <c r="F68" s="230">
        <v>920.75</v>
      </c>
      <c r="G68" s="230">
        <v>954.89</v>
      </c>
      <c r="H68" s="230">
        <v>806.63</v>
      </c>
      <c r="I68" s="230">
        <v>773.84</v>
      </c>
      <c r="J68" s="230">
        <v>539.13</v>
      </c>
      <c r="K68" s="230">
        <v>751.54</v>
      </c>
      <c r="L68" s="230">
        <v>648.4</v>
      </c>
      <c r="M68" s="230">
        <v>682.69</v>
      </c>
      <c r="N68" s="230">
        <v>426.45</v>
      </c>
      <c r="O68" s="230">
        <v>612.27</v>
      </c>
      <c r="P68" s="230">
        <v>544.89</v>
      </c>
      <c r="Q68" s="230">
        <v>619.91</v>
      </c>
      <c r="R68" s="230">
        <v>501.59</v>
      </c>
      <c r="S68" s="230">
        <v>791.34</v>
      </c>
      <c r="T68" s="230">
        <v>730.57</v>
      </c>
      <c r="U68" s="230">
        <v>608.77</v>
      </c>
      <c r="V68" s="230">
        <v>735.33</v>
      </c>
      <c r="W68" s="230">
        <v>840.85</v>
      </c>
      <c r="X68" s="230">
        <v>746.68</v>
      </c>
      <c r="Y68" s="230">
        <v>448.71</v>
      </c>
      <c r="Z68" s="230">
        <v>326.73</v>
      </c>
    </row>
    <row r="69" spans="1:26" ht="15" customHeight="1">
      <c r="A69" s="152" t="s">
        <v>1206</v>
      </c>
      <c r="B69" s="146">
        <v>1794.64</v>
      </c>
      <c r="C69" s="146">
        <v>1549.33</v>
      </c>
      <c r="D69" s="146">
        <v>1395.6</v>
      </c>
      <c r="E69" s="146">
        <v>1305.21</v>
      </c>
      <c r="F69" s="146">
        <v>920.75</v>
      </c>
      <c r="G69" s="146">
        <v>954.89</v>
      </c>
      <c r="H69" s="146">
        <v>806.63</v>
      </c>
      <c r="I69" s="146">
        <v>773.84</v>
      </c>
      <c r="J69" s="146">
        <v>539.13</v>
      </c>
      <c r="K69" s="146">
        <v>751.54</v>
      </c>
      <c r="L69" s="146">
        <v>648.4</v>
      </c>
      <c r="M69" s="146">
        <v>682.69</v>
      </c>
      <c r="N69" s="146">
        <v>426.45</v>
      </c>
      <c r="O69" s="146">
        <v>612.27</v>
      </c>
      <c r="P69" s="146">
        <v>544.89</v>
      </c>
      <c r="Q69" s="146">
        <v>619.91</v>
      </c>
      <c r="R69" s="146">
        <v>501.59</v>
      </c>
      <c r="S69" s="146">
        <v>791.34</v>
      </c>
      <c r="T69" s="146">
        <v>730.57</v>
      </c>
      <c r="U69" s="146">
        <v>608.77</v>
      </c>
      <c r="V69" s="146">
        <v>735.33</v>
      </c>
      <c r="W69" s="146">
        <v>840.85</v>
      </c>
      <c r="X69" s="146">
        <v>746.68</v>
      </c>
      <c r="Y69" s="146">
        <v>448.71</v>
      </c>
      <c r="Z69" s="146">
        <v>326.73</v>
      </c>
    </row>
    <row r="70" spans="1:26" ht="15" customHeight="1">
      <c r="A70" s="152" t="s">
        <v>1207</v>
      </c>
      <c r="B70" s="146">
        <v>1794.64</v>
      </c>
      <c r="C70" s="146">
        <v>1549.33</v>
      </c>
      <c r="D70" s="146">
        <v>1395.6</v>
      </c>
      <c r="E70" s="146">
        <v>1305.21</v>
      </c>
      <c r="F70" s="146">
        <v>920.75</v>
      </c>
      <c r="G70" s="146">
        <v>954.89</v>
      </c>
      <c r="H70" s="146">
        <v>806.63</v>
      </c>
      <c r="I70" s="146">
        <v>773.84</v>
      </c>
      <c r="J70" s="146">
        <v>539.13</v>
      </c>
      <c r="K70" s="146">
        <v>751.54</v>
      </c>
      <c r="L70" s="146">
        <v>648.4</v>
      </c>
      <c r="M70" s="146">
        <v>682.69</v>
      </c>
      <c r="N70" s="146">
        <v>426.45</v>
      </c>
      <c r="O70" s="146">
        <v>612.27</v>
      </c>
      <c r="P70" s="146">
        <v>544.89</v>
      </c>
      <c r="Q70" s="146">
        <v>619.91</v>
      </c>
      <c r="R70" s="146">
        <v>501.59</v>
      </c>
      <c r="S70" s="146">
        <v>791.34</v>
      </c>
      <c r="T70" s="146">
        <v>730.57</v>
      </c>
      <c r="U70" s="146">
        <v>608.77</v>
      </c>
      <c r="V70" s="146">
        <v>735.33</v>
      </c>
      <c r="W70" s="146">
        <v>840.85</v>
      </c>
      <c r="X70" s="146">
        <v>746.68</v>
      </c>
      <c r="Y70" s="146">
        <v>448.71</v>
      </c>
      <c r="Z70" s="146">
        <v>326.73</v>
      </c>
    </row>
    <row r="71" spans="1:26" ht="15" customHeight="1">
      <c r="A71" s="226" t="s">
        <v>1208</v>
      </c>
      <c r="B71" s="227"/>
      <c r="C71" s="227"/>
      <c r="D71" s="227"/>
      <c r="E71" s="227"/>
      <c r="F71" s="227"/>
      <c r="G71" s="227"/>
      <c r="H71" s="227"/>
      <c r="I71" s="227"/>
      <c r="J71" s="227"/>
      <c r="K71" s="227"/>
      <c r="L71" s="227"/>
      <c r="M71" s="227"/>
      <c r="N71" s="227"/>
      <c r="O71" s="227"/>
      <c r="P71" s="227"/>
      <c r="Q71" s="227"/>
      <c r="R71" s="227"/>
      <c r="S71" s="227"/>
      <c r="T71" s="227"/>
      <c r="U71" s="227"/>
      <c r="V71" s="227"/>
      <c r="W71" s="227"/>
      <c r="X71" s="227"/>
      <c r="Y71" s="227"/>
      <c r="Z71" s="227"/>
    </row>
    <row r="72" spans="1:26" ht="15" customHeight="1">
      <c r="A72" s="152" t="s">
        <v>1209</v>
      </c>
      <c r="B72" s="147"/>
      <c r="C72" s="147"/>
      <c r="D72" s="147"/>
      <c r="E72" s="147"/>
      <c r="F72" s="147"/>
      <c r="G72" s="147"/>
      <c r="H72" s="147"/>
      <c r="I72" s="147"/>
      <c r="J72" s="147"/>
      <c r="K72" s="147"/>
      <c r="L72" s="147"/>
      <c r="M72" s="147"/>
      <c r="N72" s="147"/>
      <c r="O72" s="147"/>
      <c r="P72" s="147"/>
      <c r="Q72" s="147"/>
      <c r="R72" s="147"/>
      <c r="S72" s="147"/>
      <c r="T72" s="232">
        <v>0</v>
      </c>
      <c r="U72" s="147"/>
      <c r="V72" s="147">
        <v>0</v>
      </c>
      <c r="W72" s="153">
        <v>-0.01</v>
      </c>
      <c r="X72" s="147"/>
      <c r="Y72" s="147"/>
      <c r="Z72" s="147"/>
    </row>
    <row r="73" spans="1:26" ht="15" customHeight="1">
      <c r="A73" s="228" t="s">
        <v>1210</v>
      </c>
      <c r="B73" s="230">
        <v>1794.64</v>
      </c>
      <c r="C73" s="230">
        <v>1549.33</v>
      </c>
      <c r="D73" s="230">
        <v>1395.6</v>
      </c>
      <c r="E73" s="230">
        <v>1305.21</v>
      </c>
      <c r="F73" s="230">
        <v>920.75</v>
      </c>
      <c r="G73" s="230">
        <v>954.89</v>
      </c>
      <c r="H73" s="230">
        <v>806.63</v>
      </c>
      <c r="I73" s="230">
        <v>773.84</v>
      </c>
      <c r="J73" s="230">
        <v>539.13</v>
      </c>
      <c r="K73" s="230">
        <v>751.54</v>
      </c>
      <c r="L73" s="230">
        <v>648.4</v>
      </c>
      <c r="M73" s="230">
        <v>682.69</v>
      </c>
      <c r="N73" s="230">
        <v>426.45</v>
      </c>
      <c r="O73" s="230">
        <v>612.27</v>
      </c>
      <c r="P73" s="230">
        <v>544.89</v>
      </c>
      <c r="Q73" s="230">
        <v>619.91</v>
      </c>
      <c r="R73" s="230">
        <v>501.59</v>
      </c>
      <c r="S73" s="230">
        <v>791.34</v>
      </c>
      <c r="T73" s="230">
        <v>730.58</v>
      </c>
      <c r="U73" s="230">
        <v>608.77</v>
      </c>
      <c r="V73" s="230">
        <v>735.33</v>
      </c>
      <c r="W73" s="230">
        <v>840.86</v>
      </c>
      <c r="X73" s="230">
        <v>746.68</v>
      </c>
      <c r="Y73" s="230">
        <v>448.71</v>
      </c>
      <c r="Z73" s="230">
        <v>326.73</v>
      </c>
    </row>
    <row r="74" spans="1:26" ht="15" customHeight="1">
      <c r="A74" s="226" t="s">
        <v>1211</v>
      </c>
      <c r="B74" s="227"/>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row>
    <row r="75" spans="1:26" ht="15" customHeight="1">
      <c r="A75" s="152" t="s">
        <v>1212</v>
      </c>
      <c r="B75" s="147"/>
      <c r="C75" s="146">
        <v>1549.33</v>
      </c>
      <c r="D75" s="146">
        <v>1395.6</v>
      </c>
      <c r="E75" s="146">
        <v>1305.21</v>
      </c>
      <c r="F75" s="146">
        <v>920.75</v>
      </c>
      <c r="G75" s="146">
        <v>954.89</v>
      </c>
      <c r="H75" s="146">
        <v>806.63</v>
      </c>
      <c r="I75" s="146">
        <v>773.84</v>
      </c>
      <c r="J75" s="146">
        <v>539.13</v>
      </c>
      <c r="K75" s="146">
        <v>751.54</v>
      </c>
      <c r="L75" s="146">
        <v>648.4</v>
      </c>
      <c r="M75" s="146">
        <v>682.69</v>
      </c>
      <c r="N75" s="146">
        <v>426.45</v>
      </c>
      <c r="O75" s="146">
        <v>612.27</v>
      </c>
      <c r="P75" s="146">
        <v>544.89</v>
      </c>
      <c r="Q75" s="146">
        <v>619.91</v>
      </c>
      <c r="R75" s="146">
        <v>501.59</v>
      </c>
      <c r="S75" s="146">
        <v>791.34</v>
      </c>
      <c r="T75" s="146">
        <v>730.58</v>
      </c>
      <c r="U75" s="146">
        <v>608.77</v>
      </c>
      <c r="V75" s="146">
        <v>735.33</v>
      </c>
      <c r="W75" s="146">
        <v>840.86</v>
      </c>
      <c r="X75" s="146">
        <v>746.68</v>
      </c>
      <c r="Y75" s="146">
        <v>448.71</v>
      </c>
      <c r="Z75" s="146">
        <v>326.73</v>
      </c>
    </row>
    <row r="76" spans="1:26" ht="15" customHeight="1">
      <c r="A76" s="152" t="s">
        <v>1213</v>
      </c>
      <c r="B76" s="147"/>
      <c r="C76" s="148">
        <v>7.0000000000000007E-2</v>
      </c>
      <c r="D76" s="148">
        <v>7.0000000000000007E-2</v>
      </c>
      <c r="E76" s="148">
        <v>7.0000000000000007E-2</v>
      </c>
      <c r="F76" s="148">
        <v>0.67</v>
      </c>
      <c r="G76" s="153">
        <v>-0.13</v>
      </c>
      <c r="H76" s="153">
        <v>-0.13</v>
      </c>
      <c r="I76" s="153">
        <v>-0.13</v>
      </c>
      <c r="J76" s="148">
        <v>7.0000000000000007E-2</v>
      </c>
      <c r="K76" s="153">
        <v>-0.19</v>
      </c>
      <c r="L76" s="153">
        <v>-0.19</v>
      </c>
      <c r="M76" s="153">
        <v>-0.19</v>
      </c>
      <c r="N76" s="153">
        <v>-0.97</v>
      </c>
      <c r="O76" s="232">
        <v>0</v>
      </c>
      <c r="P76" s="232">
        <v>0</v>
      </c>
      <c r="Q76" s="153">
        <v>-0.03</v>
      </c>
      <c r="R76" s="153">
        <v>-0.06</v>
      </c>
      <c r="S76" s="148">
        <v>0.02</v>
      </c>
      <c r="T76" s="148">
        <v>0.05</v>
      </c>
      <c r="U76" s="153">
        <v>-0.02</v>
      </c>
      <c r="V76" s="148">
        <v>0.3</v>
      </c>
      <c r="W76" s="153">
        <v>-0.08</v>
      </c>
      <c r="X76" s="153">
        <v>-0.08</v>
      </c>
      <c r="Y76" s="153">
        <v>-0.08</v>
      </c>
      <c r="Z76" s="153">
        <v>-0.32</v>
      </c>
    </row>
    <row r="77" spans="1:26" ht="15" customHeight="1">
      <c r="A77" s="152" t="s">
        <v>1214</v>
      </c>
      <c r="B77" s="147"/>
      <c r="C77" s="153">
        <v>-18.03</v>
      </c>
      <c r="D77" s="153">
        <v>-15</v>
      </c>
      <c r="E77" s="153">
        <v>-15</v>
      </c>
      <c r="F77" s="153">
        <v>-30.66</v>
      </c>
      <c r="G77" s="153">
        <v>-7.5</v>
      </c>
      <c r="H77" s="153">
        <v>-7.5</v>
      </c>
      <c r="I77" s="153">
        <v>-7.5</v>
      </c>
      <c r="J77" s="148">
        <v>31.14</v>
      </c>
      <c r="K77" s="153">
        <v>-6.25</v>
      </c>
      <c r="L77" s="153">
        <v>-6.5</v>
      </c>
      <c r="M77" s="153">
        <v>-6</v>
      </c>
      <c r="N77" s="153">
        <v>-10.45</v>
      </c>
      <c r="O77" s="153">
        <v>-5</v>
      </c>
      <c r="P77" s="153">
        <v>-5</v>
      </c>
      <c r="Q77" s="153">
        <v>-4.5</v>
      </c>
      <c r="R77" s="148">
        <v>15.38</v>
      </c>
      <c r="S77" s="153">
        <v>-3</v>
      </c>
      <c r="T77" s="153">
        <v>-4.25</v>
      </c>
      <c r="U77" s="153">
        <v>-3.75</v>
      </c>
      <c r="V77" s="148">
        <v>5.73</v>
      </c>
      <c r="W77" s="153">
        <v>-5.75</v>
      </c>
      <c r="X77" s="153">
        <v>-5.85</v>
      </c>
      <c r="Y77" s="153">
        <v>-5.65</v>
      </c>
      <c r="Z77" s="153">
        <v>-26.76</v>
      </c>
    </row>
    <row r="78" spans="1:26" ht="15" customHeight="1">
      <c r="A78" s="152" t="s">
        <v>1215</v>
      </c>
      <c r="B78" s="147"/>
      <c r="C78" s="148">
        <v>4.54</v>
      </c>
      <c r="D78" s="148">
        <v>3.78</v>
      </c>
      <c r="E78" s="148">
        <v>3.78</v>
      </c>
      <c r="F78" s="148">
        <v>7.72</v>
      </c>
      <c r="G78" s="148">
        <v>1.89</v>
      </c>
      <c r="H78" s="148">
        <v>1.89</v>
      </c>
      <c r="I78" s="148">
        <v>1.89</v>
      </c>
      <c r="J78" s="153">
        <v>-7.84</v>
      </c>
      <c r="K78" s="148">
        <v>1.57</v>
      </c>
      <c r="L78" s="148">
        <v>1.64</v>
      </c>
      <c r="M78" s="148">
        <v>1.51</v>
      </c>
      <c r="N78" s="148">
        <v>2.63</v>
      </c>
      <c r="O78" s="148">
        <v>1.26</v>
      </c>
      <c r="P78" s="148">
        <v>1.26</v>
      </c>
      <c r="Q78" s="148">
        <v>1.1299999999999999</v>
      </c>
      <c r="R78" s="153">
        <v>-3.87</v>
      </c>
      <c r="S78" s="148">
        <v>0.76</v>
      </c>
      <c r="T78" s="148">
        <v>1.07</v>
      </c>
      <c r="U78" s="148">
        <v>0.94</v>
      </c>
      <c r="V78" s="148">
        <v>7.24</v>
      </c>
      <c r="W78" s="148">
        <v>1.45</v>
      </c>
      <c r="X78" s="148">
        <v>1.47</v>
      </c>
      <c r="Y78" s="148">
        <v>1.42</v>
      </c>
      <c r="Z78" s="148">
        <v>6.74</v>
      </c>
    </row>
    <row r="79" spans="1:26" ht="15" customHeight="1">
      <c r="A79" s="152" t="s">
        <v>1216</v>
      </c>
      <c r="B79" s="147"/>
      <c r="C79" s="153">
        <v>-13.42</v>
      </c>
      <c r="D79" s="153">
        <v>-11.15</v>
      </c>
      <c r="E79" s="153">
        <v>-11.15</v>
      </c>
      <c r="F79" s="153">
        <v>-22.27</v>
      </c>
      <c r="G79" s="153">
        <v>-5.74</v>
      </c>
      <c r="H79" s="153">
        <v>-5.74</v>
      </c>
      <c r="I79" s="153">
        <v>-5.74</v>
      </c>
      <c r="J79" s="148">
        <v>23.38</v>
      </c>
      <c r="K79" s="153">
        <v>-4.87</v>
      </c>
      <c r="L79" s="153">
        <v>-5.05</v>
      </c>
      <c r="M79" s="153">
        <v>-4.68</v>
      </c>
      <c r="N79" s="153">
        <v>-8.7899999999999991</v>
      </c>
      <c r="O79" s="153">
        <v>-3.74</v>
      </c>
      <c r="P79" s="153">
        <v>-3.74</v>
      </c>
      <c r="Q79" s="153">
        <v>-3.4</v>
      </c>
      <c r="R79" s="148">
        <v>11.45</v>
      </c>
      <c r="S79" s="153">
        <v>-2.23</v>
      </c>
      <c r="T79" s="153">
        <v>-3.13</v>
      </c>
      <c r="U79" s="153">
        <v>-2.82</v>
      </c>
      <c r="V79" s="148">
        <v>13.26</v>
      </c>
      <c r="W79" s="153">
        <v>-4.38</v>
      </c>
      <c r="X79" s="153">
        <v>-4.45</v>
      </c>
      <c r="Y79" s="153">
        <v>-4.3099999999999996</v>
      </c>
      <c r="Z79" s="153">
        <v>-20.350000000000001</v>
      </c>
    </row>
    <row r="80" spans="1:26" ht="15" customHeight="1">
      <c r="A80" s="228" t="s">
        <v>1217</v>
      </c>
      <c r="B80" s="229"/>
      <c r="C80" s="230">
        <v>1535.91</v>
      </c>
      <c r="D80" s="230">
        <v>1384.45</v>
      </c>
      <c r="E80" s="230">
        <v>1294.06</v>
      </c>
      <c r="F80" s="230">
        <v>898.48</v>
      </c>
      <c r="G80" s="230">
        <v>949.15</v>
      </c>
      <c r="H80" s="230">
        <v>800.89</v>
      </c>
      <c r="I80" s="230">
        <v>768.1</v>
      </c>
      <c r="J80" s="230">
        <v>562.5</v>
      </c>
      <c r="K80" s="230">
        <v>746.67</v>
      </c>
      <c r="L80" s="230">
        <v>643.34</v>
      </c>
      <c r="M80" s="230">
        <v>678.01</v>
      </c>
      <c r="N80" s="230">
        <v>417.66</v>
      </c>
      <c r="O80" s="230">
        <v>608.52</v>
      </c>
      <c r="P80" s="230">
        <v>541.15</v>
      </c>
      <c r="Q80" s="230">
        <v>616.54</v>
      </c>
      <c r="R80" s="230">
        <v>513.04</v>
      </c>
      <c r="S80" s="230">
        <v>789.12</v>
      </c>
      <c r="T80" s="230">
        <v>727.44</v>
      </c>
      <c r="U80" s="230">
        <v>605.94000000000005</v>
      </c>
      <c r="V80" s="230">
        <v>748.59</v>
      </c>
      <c r="W80" s="230">
        <v>836.48</v>
      </c>
      <c r="X80" s="230">
        <v>742.23</v>
      </c>
      <c r="Y80" s="230">
        <v>444.41</v>
      </c>
      <c r="Z80" s="230">
        <v>306.38</v>
      </c>
    </row>
    <row r="81" spans="1:26" ht="15" customHeight="1">
      <c r="A81" s="152" t="s">
        <v>1218</v>
      </c>
      <c r="B81" s="147"/>
      <c r="C81" s="146">
        <v>1535.91</v>
      </c>
      <c r="D81" s="146">
        <v>1384.45</v>
      </c>
      <c r="E81" s="146">
        <v>1294.06</v>
      </c>
      <c r="F81" s="146">
        <v>898.48</v>
      </c>
      <c r="G81" s="146">
        <v>949.15</v>
      </c>
      <c r="H81" s="146">
        <v>800.89</v>
      </c>
      <c r="I81" s="146">
        <v>768.1</v>
      </c>
      <c r="J81" s="146">
        <v>562.5</v>
      </c>
      <c r="K81" s="146">
        <v>746.67</v>
      </c>
      <c r="L81" s="146">
        <v>643.34</v>
      </c>
      <c r="M81" s="146">
        <v>678.01</v>
      </c>
      <c r="N81" s="146">
        <v>417.66</v>
      </c>
      <c r="O81" s="146">
        <v>608.52</v>
      </c>
      <c r="P81" s="146">
        <v>541.15</v>
      </c>
      <c r="Q81" s="146">
        <v>616.54</v>
      </c>
      <c r="R81" s="146">
        <v>513.04</v>
      </c>
      <c r="S81" s="146">
        <v>789.12</v>
      </c>
      <c r="T81" s="146">
        <v>727.44</v>
      </c>
      <c r="U81" s="146">
        <v>605.94000000000005</v>
      </c>
      <c r="V81" s="146">
        <v>748.59</v>
      </c>
      <c r="W81" s="146">
        <v>836.48</v>
      </c>
      <c r="X81" s="146">
        <v>742.23</v>
      </c>
      <c r="Y81" s="146">
        <v>444.41</v>
      </c>
      <c r="Z81" s="146">
        <v>306.38</v>
      </c>
    </row>
    <row r="82" spans="1:26" ht="15" customHeight="1">
      <c r="A82" s="226" t="s">
        <v>1219</v>
      </c>
      <c r="B82" s="227"/>
      <c r="C82" s="227"/>
      <c r="D82" s="227"/>
      <c r="E82" s="227"/>
      <c r="F82" s="227"/>
      <c r="G82" s="227"/>
      <c r="H82" s="227"/>
      <c r="I82" s="227"/>
      <c r="J82" s="227"/>
      <c r="K82" s="227"/>
      <c r="L82" s="227"/>
      <c r="M82" s="227"/>
      <c r="N82" s="227"/>
      <c r="O82" s="227"/>
      <c r="P82" s="227"/>
      <c r="Q82" s="227"/>
      <c r="R82" s="227"/>
      <c r="S82" s="227"/>
      <c r="T82" s="227"/>
      <c r="U82" s="227"/>
      <c r="V82" s="227"/>
      <c r="W82" s="227"/>
      <c r="X82" s="227"/>
      <c r="Y82" s="227"/>
      <c r="Z82" s="227"/>
    </row>
    <row r="83" spans="1:26" ht="15" customHeight="1">
      <c r="A83" s="152" t="s">
        <v>1220</v>
      </c>
      <c r="B83" s="146">
        <v>1794.64</v>
      </c>
      <c r="C83" s="146">
        <v>1549.33</v>
      </c>
      <c r="D83" s="146">
        <v>1395.6</v>
      </c>
      <c r="E83" s="146">
        <v>1305.21</v>
      </c>
      <c r="F83" s="146">
        <v>920.75</v>
      </c>
      <c r="G83" s="146">
        <v>954.89</v>
      </c>
      <c r="H83" s="146">
        <v>806.63</v>
      </c>
      <c r="I83" s="146">
        <v>773.84</v>
      </c>
      <c r="J83" s="146">
        <v>539.13</v>
      </c>
      <c r="K83" s="146">
        <v>751.54</v>
      </c>
      <c r="L83" s="146">
        <v>648.4</v>
      </c>
      <c r="M83" s="146">
        <v>682.69</v>
      </c>
      <c r="N83" s="146">
        <v>426.45</v>
      </c>
      <c r="O83" s="146">
        <v>612.27</v>
      </c>
      <c r="P83" s="146">
        <v>544.89</v>
      </c>
      <c r="Q83" s="146">
        <v>619.91</v>
      </c>
      <c r="R83" s="146">
        <v>501.59</v>
      </c>
      <c r="S83" s="146">
        <v>791.34</v>
      </c>
      <c r="T83" s="146">
        <v>730.58</v>
      </c>
      <c r="U83" s="146">
        <v>608.77</v>
      </c>
      <c r="V83" s="146">
        <v>735.33</v>
      </c>
      <c r="W83" s="146">
        <v>840.86</v>
      </c>
      <c r="X83" s="146">
        <v>746.68</v>
      </c>
      <c r="Y83" s="146">
        <v>448.71</v>
      </c>
      <c r="Z83" s="146">
        <v>326.73</v>
      </c>
    </row>
    <row r="84" spans="1:26" ht="15" customHeight="1">
      <c r="A84" s="145" t="s">
        <v>1221</v>
      </c>
      <c r="B84" s="146">
        <v>1794.64</v>
      </c>
      <c r="C84" s="146">
        <v>1549.33</v>
      </c>
      <c r="D84" s="146">
        <v>1395.6</v>
      </c>
      <c r="E84" s="146">
        <v>1305.21</v>
      </c>
      <c r="F84" s="146">
        <v>920.75</v>
      </c>
      <c r="G84" s="146">
        <v>954.89</v>
      </c>
      <c r="H84" s="146">
        <v>806.63</v>
      </c>
      <c r="I84" s="146">
        <v>773.84</v>
      </c>
      <c r="J84" s="146">
        <v>539.13</v>
      </c>
      <c r="K84" s="146">
        <v>751.54</v>
      </c>
      <c r="L84" s="146">
        <v>648.4</v>
      </c>
      <c r="M84" s="146">
        <v>682.69</v>
      </c>
      <c r="N84" s="146">
        <v>426.45</v>
      </c>
      <c r="O84" s="146">
        <v>612.27</v>
      </c>
      <c r="P84" s="146">
        <v>544.89</v>
      </c>
      <c r="Q84" s="146">
        <v>619.91</v>
      </c>
      <c r="R84" s="146">
        <v>501.59</v>
      </c>
      <c r="S84" s="146">
        <v>791.34</v>
      </c>
      <c r="T84" s="146">
        <v>730.58</v>
      </c>
      <c r="U84" s="146">
        <v>608.77</v>
      </c>
      <c r="V84" s="146">
        <v>735.33</v>
      </c>
      <c r="W84" s="146">
        <v>840.86</v>
      </c>
      <c r="X84" s="146">
        <v>746.68</v>
      </c>
      <c r="Y84" s="146">
        <v>448.71</v>
      </c>
      <c r="Z84" s="146">
        <v>326.73</v>
      </c>
    </row>
    <row r="85" spans="1:26" ht="15" customHeight="1">
      <c r="A85" s="145" t="s">
        <v>1222</v>
      </c>
      <c r="B85" s="146">
        <v>133.83000000000001</v>
      </c>
      <c r="C85" s="146">
        <v>133.91</v>
      </c>
      <c r="D85" s="146">
        <v>133.81</v>
      </c>
      <c r="E85" s="146">
        <v>133.87</v>
      </c>
      <c r="F85" s="146">
        <v>133.88</v>
      </c>
      <c r="G85" s="146">
        <v>133.74</v>
      </c>
      <c r="H85" s="146">
        <v>133.77000000000001</v>
      </c>
      <c r="I85" s="146">
        <v>133.65</v>
      </c>
      <c r="J85" s="146">
        <v>133.77000000000001</v>
      </c>
      <c r="K85" s="146">
        <v>133.72999999999999</v>
      </c>
      <c r="L85" s="146">
        <v>133.69</v>
      </c>
      <c r="M85" s="146">
        <v>133.6</v>
      </c>
      <c r="N85" s="146">
        <v>133.55000000000001</v>
      </c>
      <c r="O85" s="146">
        <v>133.68</v>
      </c>
      <c r="P85" s="146">
        <v>133.55000000000001</v>
      </c>
      <c r="Q85" s="146">
        <v>133.6</v>
      </c>
      <c r="R85" s="146">
        <v>133.58000000000001</v>
      </c>
      <c r="S85" s="146">
        <v>133.66999999999999</v>
      </c>
      <c r="T85" s="146">
        <v>133.56</v>
      </c>
      <c r="U85" s="146">
        <v>133.5</v>
      </c>
      <c r="V85" s="146">
        <v>133.6</v>
      </c>
      <c r="W85" s="146">
        <v>133.47</v>
      </c>
      <c r="X85" s="146">
        <v>137.76</v>
      </c>
      <c r="Y85" s="146">
        <v>133.53</v>
      </c>
      <c r="Z85" s="146">
        <v>133.37</v>
      </c>
    </row>
    <row r="86" spans="1:26" ht="15" customHeight="1">
      <c r="A86" s="145" t="s">
        <v>1223</v>
      </c>
      <c r="B86" s="148">
        <v>13.41</v>
      </c>
      <c r="C86" s="148">
        <v>11.57</v>
      </c>
      <c r="D86" s="148">
        <v>10.43</v>
      </c>
      <c r="E86" s="148">
        <v>9.75</v>
      </c>
      <c r="F86" s="148">
        <v>6.88</v>
      </c>
      <c r="G86" s="148">
        <v>7.14</v>
      </c>
      <c r="H86" s="148">
        <v>6.03</v>
      </c>
      <c r="I86" s="148">
        <v>5.79</v>
      </c>
      <c r="J86" s="148">
        <v>4.03</v>
      </c>
      <c r="K86" s="148">
        <v>5.62</v>
      </c>
      <c r="L86" s="148">
        <v>4.8499999999999996</v>
      </c>
      <c r="M86" s="148">
        <v>5.1100000000000003</v>
      </c>
      <c r="N86" s="148">
        <v>3.19</v>
      </c>
      <c r="O86" s="148">
        <v>4.58</v>
      </c>
      <c r="P86" s="148">
        <v>4.08</v>
      </c>
      <c r="Q86" s="148">
        <v>4.6399999999999997</v>
      </c>
      <c r="R86" s="148">
        <v>3.75</v>
      </c>
      <c r="S86" s="148">
        <v>5.92</v>
      </c>
      <c r="T86" s="148">
        <v>5.47</v>
      </c>
      <c r="U86" s="148">
        <v>4.5599999999999996</v>
      </c>
      <c r="V86" s="148">
        <v>5.5</v>
      </c>
      <c r="W86" s="148">
        <v>6.3</v>
      </c>
      <c r="X86" s="148">
        <v>5.42</v>
      </c>
      <c r="Y86" s="148">
        <v>3.36</v>
      </c>
      <c r="Z86" s="148">
        <v>2.4500000000000002</v>
      </c>
    </row>
    <row r="87" spans="1:26" ht="15" customHeight="1">
      <c r="A87" s="145" t="s">
        <v>1224</v>
      </c>
      <c r="B87" s="148">
        <v>13.41</v>
      </c>
      <c r="C87" s="148">
        <v>11.57</v>
      </c>
      <c r="D87" s="148">
        <v>10.43</v>
      </c>
      <c r="E87" s="148">
        <v>9.75</v>
      </c>
      <c r="F87" s="148">
        <v>6.88</v>
      </c>
      <c r="G87" s="148">
        <v>7.14</v>
      </c>
      <c r="H87" s="148">
        <v>6.03</v>
      </c>
      <c r="I87" s="148">
        <v>5.79</v>
      </c>
      <c r="J87" s="148">
        <v>4.03</v>
      </c>
      <c r="K87" s="148">
        <v>5.62</v>
      </c>
      <c r="L87" s="148">
        <v>4.8499999999999996</v>
      </c>
      <c r="M87" s="148">
        <v>5.1100000000000003</v>
      </c>
      <c r="N87" s="148">
        <v>3.19</v>
      </c>
      <c r="O87" s="148">
        <v>4.58</v>
      </c>
      <c r="P87" s="148">
        <v>4.08</v>
      </c>
      <c r="Q87" s="148">
        <v>4.6399999999999997</v>
      </c>
      <c r="R87" s="148">
        <v>3.75</v>
      </c>
      <c r="S87" s="148">
        <v>5.92</v>
      </c>
      <c r="T87" s="148">
        <v>5.47</v>
      </c>
      <c r="U87" s="148">
        <v>4.5599999999999996</v>
      </c>
      <c r="V87" s="148">
        <v>5.5</v>
      </c>
      <c r="W87" s="148">
        <v>6.3</v>
      </c>
      <c r="X87" s="148">
        <v>5.42</v>
      </c>
      <c r="Y87" s="148">
        <v>3.36</v>
      </c>
      <c r="Z87" s="148">
        <v>2.4500000000000002</v>
      </c>
    </row>
    <row r="88" spans="1:26" ht="15" customHeight="1">
      <c r="A88" s="145" t="s">
        <v>1225</v>
      </c>
      <c r="B88" s="148">
        <v>13.41</v>
      </c>
      <c r="C88" s="148">
        <v>12.28</v>
      </c>
      <c r="D88" s="148">
        <v>10.43</v>
      </c>
      <c r="E88" s="148">
        <v>10.27</v>
      </c>
      <c r="F88" s="148">
        <v>6.88</v>
      </c>
      <c r="G88" s="148">
        <v>7.14</v>
      </c>
      <c r="H88" s="148">
        <v>6.03</v>
      </c>
      <c r="I88" s="148">
        <v>5.79</v>
      </c>
      <c r="J88" s="148">
        <v>4.03</v>
      </c>
      <c r="K88" s="148">
        <v>5.62</v>
      </c>
      <c r="L88" s="148">
        <v>4.8499999999999996</v>
      </c>
      <c r="M88" s="148">
        <v>5.1100000000000003</v>
      </c>
      <c r="N88" s="148">
        <v>3.19</v>
      </c>
      <c r="O88" s="148">
        <v>4.58</v>
      </c>
      <c r="P88" s="148">
        <v>4.08</v>
      </c>
      <c r="Q88" s="148">
        <v>4.6399999999999997</v>
      </c>
      <c r="R88" s="148">
        <v>3.75</v>
      </c>
      <c r="S88" s="148">
        <v>5.92</v>
      </c>
      <c r="T88" s="148">
        <v>5.47</v>
      </c>
      <c r="U88" s="148">
        <v>4.5599999999999996</v>
      </c>
      <c r="V88" s="148">
        <v>5.5</v>
      </c>
      <c r="W88" s="148">
        <v>6.3</v>
      </c>
      <c r="X88" s="148">
        <v>5.42</v>
      </c>
      <c r="Y88" s="148">
        <v>3.36</v>
      </c>
      <c r="Z88" s="148">
        <v>3.09</v>
      </c>
    </row>
    <row r="89" spans="1:26" ht="15" customHeight="1">
      <c r="A89" s="152" t="s">
        <v>1226</v>
      </c>
      <c r="B89" s="146">
        <v>1794.64</v>
      </c>
      <c r="C89" s="146">
        <v>1549.33</v>
      </c>
      <c r="D89" s="146">
        <v>1395.6</v>
      </c>
      <c r="E89" s="146">
        <v>1305.21</v>
      </c>
      <c r="F89" s="146">
        <v>920.75</v>
      </c>
      <c r="G89" s="146">
        <v>954.89</v>
      </c>
      <c r="H89" s="146">
        <v>806.63</v>
      </c>
      <c r="I89" s="146">
        <v>773.84</v>
      </c>
      <c r="J89" s="146">
        <v>539.13</v>
      </c>
      <c r="K89" s="146">
        <v>751.54</v>
      </c>
      <c r="L89" s="146">
        <v>648.4</v>
      </c>
      <c r="M89" s="146">
        <v>682.69</v>
      </c>
      <c r="N89" s="146">
        <v>426.45</v>
      </c>
      <c r="O89" s="146">
        <v>612.27</v>
      </c>
      <c r="P89" s="146">
        <v>544.89</v>
      </c>
      <c r="Q89" s="146">
        <v>619.91</v>
      </c>
      <c r="R89" s="146">
        <v>501.59</v>
      </c>
      <c r="S89" s="146">
        <v>791.34</v>
      </c>
      <c r="T89" s="146">
        <v>730.58</v>
      </c>
      <c r="U89" s="146">
        <v>608.77</v>
      </c>
      <c r="V89" s="146">
        <v>735.33</v>
      </c>
      <c r="W89" s="146">
        <v>840.86</v>
      </c>
      <c r="X89" s="146">
        <v>746.68</v>
      </c>
      <c r="Y89" s="146">
        <v>448.71</v>
      </c>
      <c r="Z89" s="146">
        <v>326.73</v>
      </c>
    </row>
    <row r="90" spans="1:26" ht="15" customHeight="1">
      <c r="A90" s="152" t="s">
        <v>1227</v>
      </c>
      <c r="B90" s="148">
        <v>1</v>
      </c>
      <c r="C90" s="148">
        <v>1</v>
      </c>
      <c r="D90" s="148">
        <v>1</v>
      </c>
      <c r="E90" s="148">
        <v>1</v>
      </c>
      <c r="F90" s="148">
        <v>1</v>
      </c>
      <c r="G90" s="148">
        <v>1</v>
      </c>
      <c r="H90" s="148">
        <v>1</v>
      </c>
      <c r="I90" s="148">
        <v>1</v>
      </c>
      <c r="J90" s="148">
        <v>1</v>
      </c>
      <c r="K90" s="148">
        <v>1</v>
      </c>
      <c r="L90" s="148">
        <v>1</v>
      </c>
      <c r="M90" s="148">
        <v>1</v>
      </c>
      <c r="N90" s="148">
        <v>1</v>
      </c>
      <c r="O90" s="148">
        <v>1</v>
      </c>
      <c r="P90" s="148">
        <v>1</v>
      </c>
      <c r="Q90" s="148">
        <v>1</v>
      </c>
      <c r="R90" s="148">
        <v>1</v>
      </c>
      <c r="S90" s="148">
        <v>1</v>
      </c>
      <c r="T90" s="148">
        <v>1</v>
      </c>
      <c r="U90" s="148">
        <v>1</v>
      </c>
      <c r="V90" s="148">
        <v>1</v>
      </c>
      <c r="W90" s="148">
        <v>1</v>
      </c>
      <c r="X90" s="148">
        <v>1</v>
      </c>
      <c r="Y90" s="148">
        <v>1</v>
      </c>
      <c r="Z90" s="148">
        <v>1</v>
      </c>
    </row>
    <row r="91" spans="1:26" ht="15" customHeight="1">
      <c r="A91" s="145" t="s">
        <v>1228</v>
      </c>
      <c r="B91" s="146">
        <v>133.83000000000001</v>
      </c>
      <c r="C91" s="146">
        <v>133.91</v>
      </c>
      <c r="D91" s="146">
        <v>133.81</v>
      </c>
      <c r="E91" s="146">
        <v>133.87</v>
      </c>
      <c r="F91" s="146">
        <v>133.88</v>
      </c>
      <c r="G91" s="146">
        <v>133.74</v>
      </c>
      <c r="H91" s="146">
        <v>133.77000000000001</v>
      </c>
      <c r="I91" s="146">
        <v>133.65</v>
      </c>
      <c r="J91" s="146">
        <v>133.77000000000001</v>
      </c>
      <c r="K91" s="146">
        <v>133.72999999999999</v>
      </c>
      <c r="L91" s="146">
        <v>133.69</v>
      </c>
      <c r="M91" s="146">
        <v>133.6</v>
      </c>
      <c r="N91" s="146">
        <v>133.55000000000001</v>
      </c>
      <c r="O91" s="146">
        <v>133.68</v>
      </c>
      <c r="P91" s="146">
        <v>133.55000000000001</v>
      </c>
      <c r="Q91" s="146">
        <v>133.6</v>
      </c>
      <c r="R91" s="146">
        <v>133.58000000000001</v>
      </c>
      <c r="S91" s="146">
        <v>133.66999999999999</v>
      </c>
      <c r="T91" s="146">
        <v>133.56</v>
      </c>
      <c r="U91" s="146">
        <v>133.5</v>
      </c>
      <c r="V91" s="146">
        <v>133.6</v>
      </c>
      <c r="W91" s="146">
        <v>133.47</v>
      </c>
      <c r="X91" s="146">
        <v>137.76</v>
      </c>
      <c r="Y91" s="146">
        <v>133.53</v>
      </c>
      <c r="Z91" s="146">
        <v>133.37</v>
      </c>
    </row>
    <row r="92" spans="1:26" ht="15" customHeight="1">
      <c r="A92" s="145" t="s">
        <v>1229</v>
      </c>
      <c r="B92" s="148">
        <v>13.41</v>
      </c>
      <c r="C92" s="148">
        <v>11.57</v>
      </c>
      <c r="D92" s="148">
        <v>10.43</v>
      </c>
      <c r="E92" s="148">
        <v>9.75</v>
      </c>
      <c r="F92" s="148">
        <v>6.88</v>
      </c>
      <c r="G92" s="148">
        <v>7.14</v>
      </c>
      <c r="H92" s="148">
        <v>6.03</v>
      </c>
      <c r="I92" s="148">
        <v>5.79</v>
      </c>
      <c r="J92" s="148">
        <v>4.03</v>
      </c>
      <c r="K92" s="148">
        <v>5.62</v>
      </c>
      <c r="L92" s="148">
        <v>4.8499999999999996</v>
      </c>
      <c r="M92" s="148">
        <v>5.1100000000000003</v>
      </c>
      <c r="N92" s="148">
        <v>3.19</v>
      </c>
      <c r="O92" s="148">
        <v>4.58</v>
      </c>
      <c r="P92" s="148">
        <v>4.08</v>
      </c>
      <c r="Q92" s="148">
        <v>4.6399999999999997</v>
      </c>
      <c r="R92" s="148">
        <v>3.75</v>
      </c>
      <c r="S92" s="148">
        <v>5.92</v>
      </c>
      <c r="T92" s="148">
        <v>5.47</v>
      </c>
      <c r="U92" s="148">
        <v>4.5599999999999996</v>
      </c>
      <c r="V92" s="148">
        <v>5.5</v>
      </c>
      <c r="W92" s="148">
        <v>6.3</v>
      </c>
      <c r="X92" s="148">
        <v>5.42</v>
      </c>
      <c r="Y92" s="148">
        <v>3.36</v>
      </c>
      <c r="Z92" s="148">
        <v>2.4500000000000002</v>
      </c>
    </row>
    <row r="93" spans="1:26" ht="15" customHeight="1">
      <c r="A93" s="145" t="s">
        <v>1230</v>
      </c>
      <c r="B93" s="148">
        <v>13.41</v>
      </c>
      <c r="C93" s="148">
        <v>11.57</v>
      </c>
      <c r="D93" s="148">
        <v>10.43</v>
      </c>
      <c r="E93" s="148">
        <v>9.75</v>
      </c>
      <c r="F93" s="148">
        <v>6.88</v>
      </c>
      <c r="G93" s="148">
        <v>7.14</v>
      </c>
      <c r="H93" s="148">
        <v>6.03</v>
      </c>
      <c r="I93" s="148">
        <v>5.79</v>
      </c>
      <c r="J93" s="148">
        <v>4.03</v>
      </c>
      <c r="K93" s="148">
        <v>5.62</v>
      </c>
      <c r="L93" s="148">
        <v>4.8499999999999996</v>
      </c>
      <c r="M93" s="148">
        <v>5.1100000000000003</v>
      </c>
      <c r="N93" s="148">
        <v>3.19</v>
      </c>
      <c r="O93" s="148">
        <v>4.58</v>
      </c>
      <c r="P93" s="148">
        <v>4.08</v>
      </c>
      <c r="Q93" s="148">
        <v>4.6399999999999997</v>
      </c>
      <c r="R93" s="148">
        <v>3.75</v>
      </c>
      <c r="S93" s="148">
        <v>5.92</v>
      </c>
      <c r="T93" s="148">
        <v>5.47</v>
      </c>
      <c r="U93" s="148">
        <v>4.5599999999999996</v>
      </c>
      <c r="V93" s="148">
        <v>5.5</v>
      </c>
      <c r="W93" s="148">
        <v>6.3</v>
      </c>
      <c r="X93" s="148">
        <v>5.42</v>
      </c>
      <c r="Y93" s="148">
        <v>3.36</v>
      </c>
      <c r="Z93" s="148">
        <v>2.4500000000000002</v>
      </c>
    </row>
    <row r="94" spans="1:26" ht="15" customHeight="1">
      <c r="A94" s="145" t="s">
        <v>1231</v>
      </c>
      <c r="B94" s="148">
        <v>13.41</v>
      </c>
      <c r="C94" s="148">
        <v>12.28</v>
      </c>
      <c r="D94" s="148">
        <v>10.43</v>
      </c>
      <c r="E94" s="148">
        <v>10.27</v>
      </c>
      <c r="F94" s="148">
        <v>6.88</v>
      </c>
      <c r="G94" s="148">
        <v>7.14</v>
      </c>
      <c r="H94" s="148">
        <v>6.03</v>
      </c>
      <c r="I94" s="148">
        <v>5.79</v>
      </c>
      <c r="J94" s="148">
        <v>4.03</v>
      </c>
      <c r="K94" s="148">
        <v>5.62</v>
      </c>
      <c r="L94" s="148">
        <v>4.8499999999999996</v>
      </c>
      <c r="M94" s="148">
        <v>5.1100000000000003</v>
      </c>
      <c r="N94" s="148">
        <v>3.19</v>
      </c>
      <c r="O94" s="148">
        <v>4.58</v>
      </c>
      <c r="P94" s="148">
        <v>4.08</v>
      </c>
      <c r="Q94" s="148">
        <v>4.6399999999999997</v>
      </c>
      <c r="R94" s="148">
        <v>3.75</v>
      </c>
      <c r="S94" s="148">
        <v>5.92</v>
      </c>
      <c r="T94" s="148">
        <v>5.47</v>
      </c>
      <c r="U94" s="148">
        <v>4.5599999999999996</v>
      </c>
      <c r="V94" s="148">
        <v>5.5</v>
      </c>
      <c r="W94" s="148">
        <v>6.3</v>
      </c>
      <c r="X94" s="148">
        <v>5.42</v>
      </c>
      <c r="Y94" s="148">
        <v>3.36</v>
      </c>
      <c r="Z94" s="148">
        <v>3.09</v>
      </c>
    </row>
    <row r="95" spans="1:26" ht="15" customHeight="1">
      <c r="A95" s="152" t="s">
        <v>1232</v>
      </c>
      <c r="B95" s="147">
        <v>0</v>
      </c>
      <c r="C95" s="147">
        <v>0</v>
      </c>
      <c r="D95" s="147">
        <v>0</v>
      </c>
      <c r="E95" s="147">
        <v>0</v>
      </c>
      <c r="F95" s="147">
        <v>0</v>
      </c>
      <c r="G95" s="147">
        <v>0</v>
      </c>
      <c r="H95" s="147">
        <v>0</v>
      </c>
      <c r="I95" s="147">
        <v>0</v>
      </c>
      <c r="J95" s="147">
        <v>0</v>
      </c>
      <c r="K95" s="147">
        <v>0</v>
      </c>
      <c r="L95" s="147">
        <v>0</v>
      </c>
      <c r="M95" s="147">
        <v>0</v>
      </c>
      <c r="N95" s="147">
        <v>0</v>
      </c>
      <c r="O95" s="147">
        <v>0</v>
      </c>
      <c r="P95" s="147">
        <v>0</v>
      </c>
      <c r="Q95" s="147">
        <v>0</v>
      </c>
      <c r="R95" s="147">
        <v>0</v>
      </c>
      <c r="S95" s="147">
        <v>0</v>
      </c>
      <c r="T95" s="147">
        <v>0</v>
      </c>
      <c r="U95" s="147">
        <v>0</v>
      </c>
      <c r="V95" s="232">
        <v>0</v>
      </c>
      <c r="W95" s="147">
        <v>0</v>
      </c>
      <c r="X95" s="147">
        <v>0</v>
      </c>
      <c r="Y95" s="147">
        <v>0</v>
      </c>
      <c r="Z95" s="147">
        <v>0</v>
      </c>
    </row>
    <row r="96" spans="1:26" ht="15" customHeight="1">
      <c r="A96" s="152" t="s">
        <v>1233</v>
      </c>
      <c r="B96" s="147"/>
      <c r="C96" s="148">
        <v>11.47</v>
      </c>
      <c r="D96" s="148">
        <v>10.35</v>
      </c>
      <c r="E96" s="148">
        <v>9.67</v>
      </c>
      <c r="F96" s="148">
        <v>6.71</v>
      </c>
      <c r="G96" s="148">
        <v>7.1</v>
      </c>
      <c r="H96" s="148">
        <v>5.99</v>
      </c>
      <c r="I96" s="148">
        <v>5.75</v>
      </c>
      <c r="J96" s="148">
        <v>4.21</v>
      </c>
      <c r="K96" s="148">
        <v>5.58</v>
      </c>
      <c r="L96" s="148">
        <v>4.8099999999999996</v>
      </c>
      <c r="M96" s="148">
        <v>5.07</v>
      </c>
      <c r="N96" s="148">
        <v>3.13</v>
      </c>
      <c r="O96" s="148">
        <v>4.55</v>
      </c>
      <c r="P96" s="148">
        <v>4.05</v>
      </c>
      <c r="Q96" s="148">
        <v>4.6100000000000003</v>
      </c>
      <c r="R96" s="148">
        <v>3.84</v>
      </c>
      <c r="S96" s="148">
        <v>5.9</v>
      </c>
      <c r="T96" s="148">
        <v>5.45</v>
      </c>
      <c r="U96" s="148">
        <v>4.54</v>
      </c>
      <c r="V96" s="148">
        <v>5.6</v>
      </c>
      <c r="W96" s="148">
        <v>6.27</v>
      </c>
      <c r="X96" s="148">
        <v>5.39</v>
      </c>
      <c r="Y96" s="148">
        <v>3.33</v>
      </c>
      <c r="Z96" s="148">
        <v>2.2999999999999998</v>
      </c>
    </row>
    <row r="97" spans="1:26" ht="15" customHeight="1">
      <c r="A97" s="226" t="s">
        <v>1234</v>
      </c>
      <c r="B97" s="227"/>
      <c r="C97" s="227"/>
      <c r="D97" s="227"/>
      <c r="E97" s="227"/>
      <c r="F97" s="227"/>
      <c r="G97" s="227"/>
      <c r="H97" s="227"/>
      <c r="I97" s="227"/>
      <c r="J97" s="227"/>
      <c r="K97" s="227"/>
      <c r="L97" s="227"/>
      <c r="M97" s="227"/>
      <c r="N97" s="227"/>
      <c r="O97" s="227"/>
      <c r="P97" s="227"/>
      <c r="Q97" s="227"/>
      <c r="R97" s="227"/>
      <c r="S97" s="227"/>
      <c r="T97" s="227"/>
      <c r="U97" s="227"/>
      <c r="V97" s="227"/>
      <c r="W97" s="227"/>
      <c r="X97" s="227"/>
      <c r="Y97" s="227"/>
      <c r="Z97" s="227"/>
    </row>
    <row r="98" spans="1:26" ht="15" customHeight="1">
      <c r="A98" s="152" t="s">
        <v>1235</v>
      </c>
      <c r="B98" s="146">
        <v>1794.64</v>
      </c>
      <c r="C98" s="146">
        <v>1549.33</v>
      </c>
      <c r="D98" s="146">
        <v>1395.6</v>
      </c>
      <c r="E98" s="146">
        <v>1305.21</v>
      </c>
      <c r="F98" s="146">
        <v>920.75</v>
      </c>
      <c r="G98" s="146">
        <v>954.89</v>
      </c>
      <c r="H98" s="146">
        <v>806.63</v>
      </c>
      <c r="I98" s="146">
        <v>773.84</v>
      </c>
      <c r="J98" s="146">
        <v>539.13</v>
      </c>
      <c r="K98" s="146">
        <v>751.54</v>
      </c>
      <c r="L98" s="146">
        <v>648.4</v>
      </c>
      <c r="M98" s="146">
        <v>682.69</v>
      </c>
      <c r="N98" s="146">
        <v>426.45</v>
      </c>
      <c r="O98" s="146">
        <v>612.27</v>
      </c>
      <c r="P98" s="146">
        <v>544.89</v>
      </c>
      <c r="Q98" s="146">
        <v>619.91</v>
      </c>
      <c r="R98" s="146">
        <v>501.59</v>
      </c>
      <c r="S98" s="146">
        <v>791.34</v>
      </c>
      <c r="T98" s="146">
        <v>730.58</v>
      </c>
      <c r="U98" s="146">
        <v>608.77</v>
      </c>
      <c r="V98" s="146">
        <v>735.33</v>
      </c>
      <c r="W98" s="146">
        <v>840.86</v>
      </c>
      <c r="X98" s="146">
        <v>746.68</v>
      </c>
      <c r="Y98" s="146">
        <v>448.71</v>
      </c>
      <c r="Z98" s="146">
        <v>326.73</v>
      </c>
    </row>
    <row r="99" spans="1:26" ht="15" customHeight="1">
      <c r="A99" s="145" t="s">
        <v>1236</v>
      </c>
      <c r="B99" s="146">
        <v>1794.64</v>
      </c>
      <c r="C99" s="146">
        <v>1549.33</v>
      </c>
      <c r="D99" s="146">
        <v>1395.6</v>
      </c>
      <c r="E99" s="146">
        <v>1305.21</v>
      </c>
      <c r="F99" s="146">
        <v>920.75</v>
      </c>
      <c r="G99" s="146">
        <v>954.89</v>
      </c>
      <c r="H99" s="146">
        <v>806.63</v>
      </c>
      <c r="I99" s="146">
        <v>773.84</v>
      </c>
      <c r="J99" s="146">
        <v>539.13</v>
      </c>
      <c r="K99" s="146">
        <v>751.54</v>
      </c>
      <c r="L99" s="146">
        <v>648.4</v>
      </c>
      <c r="M99" s="146">
        <v>682.69</v>
      </c>
      <c r="N99" s="146">
        <v>426.45</v>
      </c>
      <c r="O99" s="146">
        <v>612.27</v>
      </c>
      <c r="P99" s="146">
        <v>544.89</v>
      </c>
      <c r="Q99" s="146">
        <v>619.91</v>
      </c>
      <c r="R99" s="146">
        <v>501.59</v>
      </c>
      <c r="S99" s="146">
        <v>791.34</v>
      </c>
      <c r="T99" s="146">
        <v>730.58</v>
      </c>
      <c r="U99" s="146">
        <v>608.77</v>
      </c>
      <c r="V99" s="146">
        <v>735.33</v>
      </c>
      <c r="W99" s="146">
        <v>840.86</v>
      </c>
      <c r="X99" s="146">
        <v>746.68</v>
      </c>
      <c r="Y99" s="146">
        <v>448.71</v>
      </c>
      <c r="Z99" s="146">
        <v>326.73</v>
      </c>
    </row>
    <row r="100" spans="1:26" ht="15" customHeight="1">
      <c r="A100" s="145" t="s">
        <v>1237</v>
      </c>
      <c r="B100" s="146">
        <v>133.83000000000001</v>
      </c>
      <c r="C100" s="146">
        <v>134.03</v>
      </c>
      <c r="D100" s="146">
        <v>133.93</v>
      </c>
      <c r="E100" s="146">
        <v>134.01</v>
      </c>
      <c r="F100" s="146">
        <v>133.88</v>
      </c>
      <c r="G100" s="146">
        <v>133.93</v>
      </c>
      <c r="H100" s="146">
        <v>133.99</v>
      </c>
      <c r="I100" s="146">
        <v>133.65</v>
      </c>
      <c r="J100" s="146">
        <v>134.08000000000001</v>
      </c>
      <c r="K100" s="146">
        <v>133.72999999999999</v>
      </c>
      <c r="L100" s="146">
        <v>133.69</v>
      </c>
      <c r="M100" s="146">
        <v>133.6</v>
      </c>
      <c r="N100" s="146">
        <v>133.55000000000001</v>
      </c>
      <c r="O100" s="146">
        <v>133.68</v>
      </c>
      <c r="P100" s="146">
        <v>133.55000000000001</v>
      </c>
      <c r="Q100" s="146">
        <v>133.6</v>
      </c>
      <c r="R100" s="146">
        <v>133.58000000000001</v>
      </c>
      <c r="S100" s="146">
        <v>133.66999999999999</v>
      </c>
      <c r="T100" s="146">
        <v>133.56</v>
      </c>
      <c r="U100" s="146">
        <v>133.5</v>
      </c>
      <c r="V100" s="146">
        <v>134.03</v>
      </c>
      <c r="W100" s="146">
        <v>133.47</v>
      </c>
      <c r="X100" s="146">
        <v>137.76</v>
      </c>
      <c r="Y100" s="146">
        <v>133.53</v>
      </c>
      <c r="Z100" s="146">
        <v>133.38</v>
      </c>
    </row>
    <row r="101" spans="1:26" ht="15" customHeight="1">
      <c r="A101" s="145" t="s">
        <v>1238</v>
      </c>
      <c r="B101" s="148">
        <v>13.41</v>
      </c>
      <c r="C101" s="148">
        <v>11.56</v>
      </c>
      <c r="D101" s="148">
        <v>10.42</v>
      </c>
      <c r="E101" s="148">
        <v>9.74</v>
      </c>
      <c r="F101" s="148">
        <v>6.88</v>
      </c>
      <c r="G101" s="148">
        <v>7.13</v>
      </c>
      <c r="H101" s="148">
        <v>6.02</v>
      </c>
      <c r="I101" s="148">
        <v>5.79</v>
      </c>
      <c r="J101" s="148">
        <v>4.0199999999999996</v>
      </c>
      <c r="K101" s="148">
        <v>5.62</v>
      </c>
      <c r="L101" s="148">
        <v>4.8499999999999996</v>
      </c>
      <c r="M101" s="148">
        <v>5.1100000000000003</v>
      </c>
      <c r="N101" s="148">
        <v>3.19</v>
      </c>
      <c r="O101" s="148">
        <v>4.58</v>
      </c>
      <c r="P101" s="148">
        <v>4.08</v>
      </c>
      <c r="Q101" s="148">
        <v>4.6399999999999997</v>
      </c>
      <c r="R101" s="148">
        <v>3.75</v>
      </c>
      <c r="S101" s="148">
        <v>5.92</v>
      </c>
      <c r="T101" s="148">
        <v>5.47</v>
      </c>
      <c r="U101" s="148">
        <v>4.5599999999999996</v>
      </c>
      <c r="V101" s="148">
        <v>5.49</v>
      </c>
      <c r="W101" s="148">
        <v>6.3</v>
      </c>
      <c r="X101" s="148">
        <v>5.42</v>
      </c>
      <c r="Y101" s="148">
        <v>3.36</v>
      </c>
      <c r="Z101" s="148">
        <v>2.4500000000000002</v>
      </c>
    </row>
    <row r="102" spans="1:26" ht="15" customHeight="1">
      <c r="A102" s="145" t="s">
        <v>1239</v>
      </c>
      <c r="B102" s="148">
        <v>13.41</v>
      </c>
      <c r="C102" s="148">
        <v>11.56</v>
      </c>
      <c r="D102" s="148">
        <v>10.42</v>
      </c>
      <c r="E102" s="148">
        <v>9.74</v>
      </c>
      <c r="F102" s="148">
        <v>6.88</v>
      </c>
      <c r="G102" s="148">
        <v>7.13</v>
      </c>
      <c r="H102" s="148">
        <v>6.02</v>
      </c>
      <c r="I102" s="148">
        <v>5.79</v>
      </c>
      <c r="J102" s="148">
        <v>4.0199999999999996</v>
      </c>
      <c r="K102" s="148">
        <v>5.62</v>
      </c>
      <c r="L102" s="148">
        <v>4.8499999999999996</v>
      </c>
      <c r="M102" s="148">
        <v>5.1100000000000003</v>
      </c>
      <c r="N102" s="148">
        <v>3.19</v>
      </c>
      <c r="O102" s="148">
        <v>4.58</v>
      </c>
      <c r="P102" s="148">
        <v>4.08</v>
      </c>
      <c r="Q102" s="148">
        <v>4.6399999999999997</v>
      </c>
      <c r="R102" s="148">
        <v>3.75</v>
      </c>
      <c r="S102" s="148">
        <v>5.92</v>
      </c>
      <c r="T102" s="148">
        <v>5.47</v>
      </c>
      <c r="U102" s="148">
        <v>4.5599999999999996</v>
      </c>
      <c r="V102" s="148">
        <v>5.49</v>
      </c>
      <c r="W102" s="148">
        <v>6.3</v>
      </c>
      <c r="X102" s="148">
        <v>5.42</v>
      </c>
      <c r="Y102" s="148">
        <v>3.36</v>
      </c>
      <c r="Z102" s="148">
        <v>2.4500000000000002</v>
      </c>
    </row>
    <row r="103" spans="1:26" ht="15" customHeight="1">
      <c r="A103" s="145" t="s">
        <v>1240</v>
      </c>
      <c r="B103" s="148">
        <v>13.41</v>
      </c>
      <c r="C103" s="148">
        <v>12.27</v>
      </c>
      <c r="D103" s="148">
        <v>10.42</v>
      </c>
      <c r="E103" s="148">
        <v>10.26</v>
      </c>
      <c r="F103" s="148">
        <v>6.88</v>
      </c>
      <c r="G103" s="148">
        <v>7.13</v>
      </c>
      <c r="H103" s="148">
        <v>6.02</v>
      </c>
      <c r="I103" s="148">
        <v>5.79</v>
      </c>
      <c r="J103" s="148">
        <v>4.0199999999999996</v>
      </c>
      <c r="K103" s="148">
        <v>5.62</v>
      </c>
      <c r="L103" s="148">
        <v>4.8499999999999996</v>
      </c>
      <c r="M103" s="148">
        <v>5.1100000000000003</v>
      </c>
      <c r="N103" s="148">
        <v>3.19</v>
      </c>
      <c r="O103" s="148">
        <v>4.58</v>
      </c>
      <c r="P103" s="148">
        <v>4.08</v>
      </c>
      <c r="Q103" s="148">
        <v>4.6399999999999997</v>
      </c>
      <c r="R103" s="148">
        <v>3.75</v>
      </c>
      <c r="S103" s="148">
        <v>5.92</v>
      </c>
      <c r="T103" s="148">
        <v>5.47</v>
      </c>
      <c r="U103" s="148">
        <v>4.5599999999999996</v>
      </c>
      <c r="V103" s="148">
        <v>5.49</v>
      </c>
      <c r="W103" s="148">
        <v>6.3</v>
      </c>
      <c r="X103" s="148">
        <v>5.42</v>
      </c>
      <c r="Y103" s="148">
        <v>3.36</v>
      </c>
      <c r="Z103" s="148">
        <v>3.09</v>
      </c>
    </row>
    <row r="104" spans="1:26" ht="15" customHeight="1">
      <c r="A104" s="152" t="s">
        <v>1241</v>
      </c>
      <c r="B104" s="146">
        <v>1794.64</v>
      </c>
      <c r="C104" s="146">
        <v>1549.33</v>
      </c>
      <c r="D104" s="146">
        <v>1395.6</v>
      </c>
      <c r="E104" s="146">
        <v>1305.21</v>
      </c>
      <c r="F104" s="146">
        <v>920.75</v>
      </c>
      <c r="G104" s="146">
        <v>954.89</v>
      </c>
      <c r="H104" s="146">
        <v>806.63</v>
      </c>
      <c r="I104" s="146">
        <v>773.84</v>
      </c>
      <c r="J104" s="146">
        <v>539.13</v>
      </c>
      <c r="K104" s="146">
        <v>751.54</v>
      </c>
      <c r="L104" s="146">
        <v>648.4</v>
      </c>
      <c r="M104" s="146">
        <v>682.69</v>
      </c>
      <c r="N104" s="146">
        <v>426.45</v>
      </c>
      <c r="O104" s="146">
        <v>612.27</v>
      </c>
      <c r="P104" s="146">
        <v>544.89</v>
      </c>
      <c r="Q104" s="146">
        <v>619.91</v>
      </c>
      <c r="R104" s="146">
        <v>501.59</v>
      </c>
      <c r="S104" s="146">
        <v>791.34</v>
      </c>
      <c r="T104" s="146">
        <v>730.58</v>
      </c>
      <c r="U104" s="146">
        <v>608.77</v>
      </c>
      <c r="V104" s="146">
        <v>735.33</v>
      </c>
      <c r="W104" s="146">
        <v>840.86</v>
      </c>
      <c r="X104" s="146">
        <v>746.68</v>
      </c>
      <c r="Y104" s="146">
        <v>448.71</v>
      </c>
      <c r="Z104" s="146">
        <v>326.73</v>
      </c>
    </row>
    <row r="105" spans="1:26" ht="15" customHeight="1">
      <c r="A105" s="152" t="s">
        <v>1242</v>
      </c>
      <c r="B105" s="148">
        <v>1</v>
      </c>
      <c r="C105" s="148">
        <v>1</v>
      </c>
      <c r="D105" s="148">
        <v>1</v>
      </c>
      <c r="E105" s="148">
        <v>1</v>
      </c>
      <c r="F105" s="148">
        <v>1</v>
      </c>
      <c r="G105" s="148">
        <v>1</v>
      </c>
      <c r="H105" s="148">
        <v>1</v>
      </c>
      <c r="I105" s="148">
        <v>1</v>
      </c>
      <c r="J105" s="148">
        <v>1</v>
      </c>
      <c r="K105" s="148">
        <v>1</v>
      </c>
      <c r="L105" s="148">
        <v>1</v>
      </c>
      <c r="M105" s="148">
        <v>1</v>
      </c>
      <c r="N105" s="148">
        <v>1</v>
      </c>
      <c r="O105" s="148">
        <v>1</v>
      </c>
      <c r="P105" s="148">
        <v>1</v>
      </c>
      <c r="Q105" s="148">
        <v>1</v>
      </c>
      <c r="R105" s="148">
        <v>1</v>
      </c>
      <c r="S105" s="148">
        <v>1</v>
      </c>
      <c r="T105" s="148">
        <v>1</v>
      </c>
      <c r="U105" s="148">
        <v>1</v>
      </c>
      <c r="V105" s="148">
        <v>1</v>
      </c>
      <c r="W105" s="148">
        <v>1</v>
      </c>
      <c r="X105" s="148">
        <v>1</v>
      </c>
      <c r="Y105" s="148">
        <v>1</v>
      </c>
      <c r="Z105" s="148">
        <v>1</v>
      </c>
    </row>
    <row r="106" spans="1:26" ht="15" customHeight="1">
      <c r="A106" s="145" t="s">
        <v>1243</v>
      </c>
      <c r="B106" s="146">
        <v>133.83000000000001</v>
      </c>
      <c r="C106" s="146">
        <v>134.03</v>
      </c>
      <c r="D106" s="146">
        <v>133.93</v>
      </c>
      <c r="E106" s="146">
        <v>134.01</v>
      </c>
      <c r="F106" s="146">
        <v>133.88</v>
      </c>
      <c r="G106" s="146">
        <v>133.93</v>
      </c>
      <c r="H106" s="146">
        <v>133.99</v>
      </c>
      <c r="I106" s="146">
        <v>133.65</v>
      </c>
      <c r="J106" s="146">
        <v>134.08000000000001</v>
      </c>
      <c r="K106" s="146">
        <v>133.72999999999999</v>
      </c>
      <c r="L106" s="146">
        <v>133.69</v>
      </c>
      <c r="M106" s="146">
        <v>133.6</v>
      </c>
      <c r="N106" s="146">
        <v>133.55000000000001</v>
      </c>
      <c r="O106" s="146">
        <v>133.68</v>
      </c>
      <c r="P106" s="146">
        <v>133.55000000000001</v>
      </c>
      <c r="Q106" s="146">
        <v>133.6</v>
      </c>
      <c r="R106" s="146">
        <v>133.58000000000001</v>
      </c>
      <c r="S106" s="146">
        <v>133.66999999999999</v>
      </c>
      <c r="T106" s="146">
        <v>133.56</v>
      </c>
      <c r="U106" s="146">
        <v>133.5</v>
      </c>
      <c r="V106" s="146">
        <v>134.03</v>
      </c>
      <c r="W106" s="146">
        <v>133.47</v>
      </c>
      <c r="X106" s="146">
        <v>137.76</v>
      </c>
      <c r="Y106" s="146">
        <v>133.53</v>
      </c>
      <c r="Z106" s="146">
        <v>133.38</v>
      </c>
    </row>
    <row r="107" spans="1:26" ht="15" customHeight="1">
      <c r="A107" s="145" t="s">
        <v>1244</v>
      </c>
      <c r="B107" s="148">
        <v>13.41</v>
      </c>
      <c r="C107" s="148">
        <v>11.56</v>
      </c>
      <c r="D107" s="148">
        <v>10.42</v>
      </c>
      <c r="E107" s="148">
        <v>9.74</v>
      </c>
      <c r="F107" s="148">
        <v>6.88</v>
      </c>
      <c r="G107" s="148">
        <v>7.13</v>
      </c>
      <c r="H107" s="148">
        <v>6.02</v>
      </c>
      <c r="I107" s="148">
        <v>5.79</v>
      </c>
      <c r="J107" s="148">
        <v>4.0199999999999996</v>
      </c>
      <c r="K107" s="148">
        <v>5.62</v>
      </c>
      <c r="L107" s="148">
        <v>4.8499999999999996</v>
      </c>
      <c r="M107" s="148">
        <v>5.1100000000000003</v>
      </c>
      <c r="N107" s="148">
        <v>3.19</v>
      </c>
      <c r="O107" s="148">
        <v>4.58</v>
      </c>
      <c r="P107" s="148">
        <v>4.08</v>
      </c>
      <c r="Q107" s="148">
        <v>4.6399999999999997</v>
      </c>
      <c r="R107" s="148">
        <v>3.75</v>
      </c>
      <c r="S107" s="148">
        <v>5.92</v>
      </c>
      <c r="T107" s="148">
        <v>5.47</v>
      </c>
      <c r="U107" s="148">
        <v>4.5599999999999996</v>
      </c>
      <c r="V107" s="148">
        <v>5.49</v>
      </c>
      <c r="W107" s="148">
        <v>6.3</v>
      </c>
      <c r="X107" s="148">
        <v>5.42</v>
      </c>
      <c r="Y107" s="148">
        <v>3.36</v>
      </c>
      <c r="Z107" s="148">
        <v>2.4500000000000002</v>
      </c>
    </row>
    <row r="108" spans="1:26" ht="15" customHeight="1">
      <c r="A108" s="145" t="s">
        <v>1245</v>
      </c>
      <c r="B108" s="148">
        <v>13.41</v>
      </c>
      <c r="C108" s="148">
        <v>11.56</v>
      </c>
      <c r="D108" s="148">
        <v>10.42</v>
      </c>
      <c r="E108" s="148">
        <v>9.74</v>
      </c>
      <c r="F108" s="148">
        <v>6.88</v>
      </c>
      <c r="G108" s="148">
        <v>7.13</v>
      </c>
      <c r="H108" s="148">
        <v>6.02</v>
      </c>
      <c r="I108" s="148">
        <v>5.79</v>
      </c>
      <c r="J108" s="148">
        <v>4.0199999999999996</v>
      </c>
      <c r="K108" s="148">
        <v>5.62</v>
      </c>
      <c r="L108" s="148">
        <v>4.8499999999999996</v>
      </c>
      <c r="M108" s="148">
        <v>5.1100000000000003</v>
      </c>
      <c r="N108" s="148">
        <v>3.19</v>
      </c>
      <c r="O108" s="148">
        <v>4.58</v>
      </c>
      <c r="P108" s="148">
        <v>4.08</v>
      </c>
      <c r="Q108" s="148">
        <v>4.6399999999999997</v>
      </c>
      <c r="R108" s="148">
        <v>3.75</v>
      </c>
      <c r="S108" s="148">
        <v>5.92</v>
      </c>
      <c r="T108" s="148">
        <v>5.47</v>
      </c>
      <c r="U108" s="148">
        <v>4.5599999999999996</v>
      </c>
      <c r="V108" s="148">
        <v>5.49</v>
      </c>
      <c r="W108" s="148">
        <v>6.3</v>
      </c>
      <c r="X108" s="148">
        <v>5.42</v>
      </c>
      <c r="Y108" s="148">
        <v>3.36</v>
      </c>
      <c r="Z108" s="148">
        <v>2.4500000000000002</v>
      </c>
    </row>
    <row r="109" spans="1:26" ht="15" customHeight="1">
      <c r="A109" s="145" t="s">
        <v>1246</v>
      </c>
      <c r="B109" s="148">
        <v>13.41</v>
      </c>
      <c r="C109" s="148">
        <v>12.27</v>
      </c>
      <c r="D109" s="148">
        <v>10.42</v>
      </c>
      <c r="E109" s="148">
        <v>10.26</v>
      </c>
      <c r="F109" s="148">
        <v>6.88</v>
      </c>
      <c r="G109" s="148">
        <v>7.13</v>
      </c>
      <c r="H109" s="148">
        <v>6.02</v>
      </c>
      <c r="I109" s="148">
        <v>5.79</v>
      </c>
      <c r="J109" s="148">
        <v>4.0199999999999996</v>
      </c>
      <c r="K109" s="148">
        <v>5.62</v>
      </c>
      <c r="L109" s="148">
        <v>4.8499999999999996</v>
      </c>
      <c r="M109" s="148">
        <v>5.1100000000000003</v>
      </c>
      <c r="N109" s="148">
        <v>3.19</v>
      </c>
      <c r="O109" s="148">
        <v>4.58</v>
      </c>
      <c r="P109" s="148">
        <v>4.08</v>
      </c>
      <c r="Q109" s="148">
        <v>4.6399999999999997</v>
      </c>
      <c r="R109" s="148">
        <v>3.75</v>
      </c>
      <c r="S109" s="148">
        <v>5.92</v>
      </c>
      <c r="T109" s="148">
        <v>5.47</v>
      </c>
      <c r="U109" s="148">
        <v>4.5599999999999996</v>
      </c>
      <c r="V109" s="148">
        <v>5.49</v>
      </c>
      <c r="W109" s="148">
        <v>6.3</v>
      </c>
      <c r="X109" s="148">
        <v>5.42</v>
      </c>
      <c r="Y109" s="148">
        <v>3.36</v>
      </c>
      <c r="Z109" s="148">
        <v>3.09</v>
      </c>
    </row>
    <row r="110" spans="1:26" ht="15" customHeight="1">
      <c r="A110" s="152" t="s">
        <v>1247</v>
      </c>
      <c r="B110" s="147">
        <v>0</v>
      </c>
      <c r="C110" s="147">
        <v>0</v>
      </c>
      <c r="D110" s="147">
        <v>0</v>
      </c>
      <c r="E110" s="147">
        <v>0</v>
      </c>
      <c r="F110" s="147">
        <v>0</v>
      </c>
      <c r="G110" s="147">
        <v>0</v>
      </c>
      <c r="H110" s="147">
        <v>0</v>
      </c>
      <c r="I110" s="147">
        <v>0</v>
      </c>
      <c r="J110" s="147">
        <v>0</v>
      </c>
      <c r="K110" s="147">
        <v>0</v>
      </c>
      <c r="L110" s="147">
        <v>0</v>
      </c>
      <c r="M110" s="147">
        <v>0</v>
      </c>
      <c r="N110" s="147">
        <v>0</v>
      </c>
      <c r="O110" s="147">
        <v>0</v>
      </c>
      <c r="P110" s="147">
        <v>0</v>
      </c>
      <c r="Q110" s="147">
        <v>0</v>
      </c>
      <c r="R110" s="147">
        <v>0</v>
      </c>
      <c r="S110" s="147">
        <v>0</v>
      </c>
      <c r="T110" s="147">
        <v>0</v>
      </c>
      <c r="U110" s="147">
        <v>0</v>
      </c>
      <c r="V110" s="232">
        <v>0</v>
      </c>
      <c r="W110" s="147">
        <v>0</v>
      </c>
      <c r="X110" s="147">
        <v>0</v>
      </c>
      <c r="Y110" s="147">
        <v>0</v>
      </c>
      <c r="Z110" s="147">
        <v>0</v>
      </c>
    </row>
    <row r="111" spans="1:26" ht="15" customHeight="1">
      <c r="A111" s="152" t="s">
        <v>1248</v>
      </c>
      <c r="B111" s="147"/>
      <c r="C111" s="148">
        <v>11.46</v>
      </c>
      <c r="D111" s="148">
        <v>10.34</v>
      </c>
      <c r="E111" s="148">
        <v>9.66</v>
      </c>
      <c r="F111" s="148">
        <v>6.71</v>
      </c>
      <c r="G111" s="148">
        <v>7.09</v>
      </c>
      <c r="H111" s="148">
        <v>5.98</v>
      </c>
      <c r="I111" s="148">
        <v>5.75</v>
      </c>
      <c r="J111" s="148">
        <v>4.2</v>
      </c>
      <c r="K111" s="148">
        <v>5.58</v>
      </c>
      <c r="L111" s="148">
        <v>4.8099999999999996</v>
      </c>
      <c r="M111" s="148">
        <v>5.07</v>
      </c>
      <c r="N111" s="148">
        <v>3.13</v>
      </c>
      <c r="O111" s="148">
        <v>4.55</v>
      </c>
      <c r="P111" s="148">
        <v>4.05</v>
      </c>
      <c r="Q111" s="148">
        <v>4.6100000000000003</v>
      </c>
      <c r="R111" s="148">
        <v>3.84</v>
      </c>
      <c r="S111" s="148">
        <v>5.9</v>
      </c>
      <c r="T111" s="148">
        <v>5.45</v>
      </c>
      <c r="U111" s="148">
        <v>4.54</v>
      </c>
      <c r="V111" s="148">
        <v>5.59</v>
      </c>
      <c r="W111" s="148">
        <v>6.27</v>
      </c>
      <c r="X111" s="148">
        <v>5.39</v>
      </c>
      <c r="Y111" s="148">
        <v>3.33</v>
      </c>
      <c r="Z111" s="148">
        <v>2.2999999999999998</v>
      </c>
    </row>
    <row r="112" spans="1:26" ht="15" customHeight="1">
      <c r="A112" s="226" t="s">
        <v>1249</v>
      </c>
      <c r="B112" s="227"/>
      <c r="C112" s="227"/>
      <c r="D112" s="227"/>
      <c r="E112" s="227"/>
      <c r="F112" s="227"/>
      <c r="G112" s="227"/>
      <c r="H112" s="227"/>
      <c r="I112" s="227"/>
      <c r="J112" s="227"/>
      <c r="K112" s="227"/>
      <c r="L112" s="227"/>
      <c r="M112" s="227"/>
      <c r="N112" s="227"/>
      <c r="O112" s="227"/>
      <c r="P112" s="227"/>
      <c r="Q112" s="227"/>
      <c r="R112" s="227"/>
      <c r="S112" s="227"/>
      <c r="T112" s="227"/>
      <c r="U112" s="227"/>
      <c r="V112" s="227"/>
      <c r="W112" s="227"/>
      <c r="X112" s="227"/>
      <c r="Y112" s="227"/>
      <c r="Z112" s="227"/>
    </row>
    <row r="113" spans="1:26" ht="15" customHeight="1">
      <c r="A113" s="152" t="s">
        <v>1250</v>
      </c>
      <c r="B113" s="147">
        <v>0</v>
      </c>
      <c r="C113" s="147">
        <v>0</v>
      </c>
      <c r="D113" s="147">
        <v>0</v>
      </c>
      <c r="E113" s="148">
        <v>4</v>
      </c>
      <c r="F113" s="147">
        <v>0</v>
      </c>
      <c r="G113" s="147">
        <v>0</v>
      </c>
      <c r="H113" s="147">
        <v>0</v>
      </c>
      <c r="I113" s="148">
        <v>3</v>
      </c>
      <c r="J113" s="147">
        <v>0</v>
      </c>
      <c r="K113" s="147">
        <v>0</v>
      </c>
      <c r="L113" s="147">
        <v>0</v>
      </c>
      <c r="M113" s="148">
        <v>3</v>
      </c>
      <c r="N113" s="147">
        <v>0</v>
      </c>
      <c r="O113" s="147">
        <v>0</v>
      </c>
      <c r="P113" s="147">
        <v>0</v>
      </c>
      <c r="Q113" s="148">
        <v>3</v>
      </c>
      <c r="R113" s="147">
        <v>0</v>
      </c>
      <c r="S113" s="147">
        <v>0</v>
      </c>
      <c r="T113" s="147">
        <v>0</v>
      </c>
      <c r="U113" s="148">
        <v>2.4</v>
      </c>
      <c r="V113" s="147">
        <v>0</v>
      </c>
      <c r="W113" s="147">
        <v>0</v>
      </c>
      <c r="X113" s="147">
        <v>0</v>
      </c>
      <c r="Y113" s="148">
        <v>2</v>
      </c>
      <c r="Z113" s="147">
        <v>0</v>
      </c>
    </row>
    <row r="114" spans="1:26" ht="15" customHeight="1">
      <c r="A114" s="152" t="s">
        <v>1251</v>
      </c>
      <c r="B114" s="147">
        <v>0</v>
      </c>
      <c r="C114" s="147">
        <v>0</v>
      </c>
      <c r="D114" s="147">
        <v>0</v>
      </c>
      <c r="E114" s="148">
        <v>4</v>
      </c>
      <c r="F114" s="147">
        <v>0</v>
      </c>
      <c r="G114" s="147">
        <v>0</v>
      </c>
      <c r="H114" s="147">
        <v>0</v>
      </c>
      <c r="I114" s="148">
        <v>3</v>
      </c>
      <c r="J114" s="147">
        <v>0</v>
      </c>
      <c r="K114" s="147">
        <v>0</v>
      </c>
      <c r="L114" s="147">
        <v>0</v>
      </c>
      <c r="M114" s="148">
        <v>3</v>
      </c>
      <c r="N114" s="147">
        <v>0</v>
      </c>
      <c r="O114" s="147">
        <v>0</v>
      </c>
      <c r="P114" s="147">
        <v>0</v>
      </c>
      <c r="Q114" s="148">
        <v>3</v>
      </c>
      <c r="R114" s="147">
        <v>0</v>
      </c>
      <c r="S114" s="147">
        <v>0</v>
      </c>
      <c r="T114" s="147">
        <v>0</v>
      </c>
      <c r="U114" s="148">
        <v>2.4</v>
      </c>
      <c r="V114" s="147">
        <v>0</v>
      </c>
      <c r="W114" s="147">
        <v>0</v>
      </c>
      <c r="X114" s="147">
        <v>0</v>
      </c>
      <c r="Y114" s="148">
        <v>2</v>
      </c>
      <c r="Z114" s="147">
        <v>0</v>
      </c>
    </row>
    <row r="115" spans="1:26" ht="15" customHeight="1">
      <c r="A115" s="226" t="s">
        <v>1252</v>
      </c>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row>
    <row r="116" spans="1:26" ht="15" customHeight="1">
      <c r="A116" s="152" t="s">
        <v>664</v>
      </c>
      <c r="B116" s="146">
        <v>2423.0300000000002</v>
      </c>
      <c r="C116" s="146">
        <v>2299.92</v>
      </c>
      <c r="D116" s="146">
        <v>2002.47</v>
      </c>
      <c r="E116" s="146">
        <v>1959.11</v>
      </c>
      <c r="F116" s="146">
        <v>1415.48</v>
      </c>
      <c r="G116" s="146">
        <v>1483.16</v>
      </c>
      <c r="H116" s="146">
        <v>1274.9000000000001</v>
      </c>
      <c r="I116" s="146">
        <v>1161.52</v>
      </c>
      <c r="J116" s="146">
        <v>910.2</v>
      </c>
      <c r="K116" s="146">
        <v>1110.19</v>
      </c>
      <c r="L116" s="146">
        <v>950.82</v>
      </c>
      <c r="M116" s="146">
        <v>951.74</v>
      </c>
      <c r="N116" s="146">
        <v>589.96</v>
      </c>
      <c r="O116" s="146">
        <v>797.82</v>
      </c>
      <c r="P116" s="146">
        <v>728.88</v>
      </c>
      <c r="Q116" s="146">
        <v>757.79</v>
      </c>
      <c r="R116" s="146">
        <v>584.22</v>
      </c>
      <c r="S116" s="146">
        <v>1020.63</v>
      </c>
      <c r="T116" s="146">
        <v>952.92</v>
      </c>
      <c r="U116" s="146">
        <v>767.17</v>
      </c>
      <c r="V116" s="146">
        <v>871.17</v>
      </c>
      <c r="W116" s="146">
        <v>1109.98</v>
      </c>
      <c r="X116" s="146">
        <v>939.61</v>
      </c>
      <c r="Y116" s="146">
        <v>629.20000000000005</v>
      </c>
      <c r="Z116" s="146">
        <v>815.08</v>
      </c>
    </row>
    <row r="117" spans="1:26" ht="15" customHeight="1">
      <c r="A117" s="152" t="s">
        <v>1253</v>
      </c>
      <c r="B117" s="146">
        <v>2844.96</v>
      </c>
      <c r="C117" s="146">
        <v>2671.81</v>
      </c>
      <c r="D117" s="146">
        <v>2376.29</v>
      </c>
      <c r="E117" s="146">
        <v>2321.71</v>
      </c>
      <c r="F117" s="146">
        <v>1775.3</v>
      </c>
      <c r="G117" s="146">
        <v>1839.25</v>
      </c>
      <c r="H117" s="146">
        <v>1631.82</v>
      </c>
      <c r="I117" s="146">
        <v>1490.05</v>
      </c>
      <c r="J117" s="146">
        <v>1225.4100000000001</v>
      </c>
      <c r="K117" s="146">
        <v>1428.06</v>
      </c>
      <c r="L117" s="146">
        <v>1212.04</v>
      </c>
      <c r="M117" s="146">
        <v>1195.0999999999999</v>
      </c>
      <c r="N117" s="146">
        <v>789.12</v>
      </c>
      <c r="O117" s="146">
        <v>968.44</v>
      </c>
      <c r="P117" s="146">
        <v>900.75</v>
      </c>
      <c r="Q117" s="146">
        <v>925.14</v>
      </c>
      <c r="R117" s="146">
        <v>748.08</v>
      </c>
      <c r="S117" s="146">
        <v>1190.05</v>
      </c>
      <c r="T117" s="146">
        <v>1114.6300000000001</v>
      </c>
      <c r="U117" s="146">
        <v>920.94</v>
      </c>
      <c r="V117" s="146">
        <v>1013.13</v>
      </c>
      <c r="W117" s="146">
        <v>1245.52</v>
      </c>
      <c r="X117" s="146">
        <v>1072.3499999999999</v>
      </c>
      <c r="Y117" s="146">
        <v>757.96</v>
      </c>
      <c r="Z117" s="146">
        <v>949.04</v>
      </c>
    </row>
    <row r="118" spans="1:26" ht="15" customHeight="1">
      <c r="A118" s="226" t="s">
        <v>1255</v>
      </c>
      <c r="B118" s="227"/>
      <c r="C118" s="227"/>
      <c r="D118" s="227"/>
      <c r="E118" s="227"/>
      <c r="F118" s="227"/>
      <c r="G118" s="227"/>
      <c r="H118" s="227"/>
      <c r="I118" s="227"/>
      <c r="J118" s="227"/>
      <c r="K118" s="227"/>
      <c r="L118" s="227"/>
      <c r="M118" s="227"/>
      <c r="N118" s="227"/>
      <c r="O118" s="227"/>
      <c r="P118" s="227"/>
      <c r="Q118" s="227"/>
      <c r="R118" s="227"/>
      <c r="S118" s="227"/>
      <c r="T118" s="227"/>
      <c r="U118" s="227"/>
      <c r="V118" s="227"/>
      <c r="W118" s="227"/>
      <c r="X118" s="227"/>
      <c r="Y118" s="227"/>
      <c r="Z118" s="227"/>
    </row>
    <row r="119" spans="1:26" ht="15" customHeight="1">
      <c r="A119" s="152" t="s">
        <v>1256</v>
      </c>
      <c r="B119" s="146">
        <v>421.93</v>
      </c>
      <c r="C119" s="146">
        <v>371.89</v>
      </c>
      <c r="D119" s="146">
        <v>373.82</v>
      </c>
      <c r="E119" s="146">
        <v>362.59</v>
      </c>
      <c r="F119" s="146">
        <v>359.82</v>
      </c>
      <c r="G119" s="146">
        <v>356.1</v>
      </c>
      <c r="H119" s="146">
        <v>356.92</v>
      </c>
      <c r="I119" s="146">
        <v>328.54</v>
      </c>
      <c r="J119" s="146">
        <v>315.20999999999998</v>
      </c>
      <c r="K119" s="146">
        <v>317.87</v>
      </c>
      <c r="L119" s="146">
        <v>261.20999999999998</v>
      </c>
      <c r="M119" s="146">
        <v>243.36</v>
      </c>
      <c r="N119" s="146">
        <v>199.17</v>
      </c>
      <c r="O119" s="146">
        <v>170.63</v>
      </c>
      <c r="P119" s="146">
        <v>171.86</v>
      </c>
      <c r="Q119" s="146">
        <v>167.35</v>
      </c>
      <c r="R119" s="146">
        <v>163.86</v>
      </c>
      <c r="S119" s="146">
        <v>169.42</v>
      </c>
      <c r="T119" s="146">
        <v>161.72</v>
      </c>
      <c r="U119" s="146">
        <v>153.77000000000001</v>
      </c>
      <c r="V119" s="146">
        <v>141.96</v>
      </c>
      <c r="W119" s="146">
        <v>135.54</v>
      </c>
      <c r="X119" s="146">
        <v>132.74</v>
      </c>
      <c r="Y119" s="146">
        <v>128.75</v>
      </c>
      <c r="Z119" s="146">
        <v>133.96</v>
      </c>
    </row>
    <row r="120" spans="1:26" ht="15" customHeight="1">
      <c r="A120" s="226" t="s">
        <v>1263</v>
      </c>
      <c r="B120" s="227"/>
      <c r="C120" s="227"/>
      <c r="D120" s="227"/>
      <c r="E120" s="227"/>
      <c r="F120" s="227"/>
      <c r="G120" s="227"/>
      <c r="H120" s="227"/>
      <c r="I120" s="227"/>
      <c r="J120" s="227"/>
      <c r="K120" s="227"/>
      <c r="L120" s="227"/>
      <c r="M120" s="227"/>
      <c r="N120" s="227"/>
      <c r="O120" s="227"/>
      <c r="P120" s="227"/>
      <c r="Q120" s="227"/>
      <c r="R120" s="227"/>
      <c r="S120" s="227"/>
      <c r="T120" s="227"/>
      <c r="U120" s="227"/>
      <c r="V120" s="227"/>
      <c r="W120" s="227"/>
      <c r="X120" s="227"/>
      <c r="Y120" s="227"/>
      <c r="Z120" s="227"/>
    </row>
    <row r="121" spans="1:26" ht="15" customHeight="1">
      <c r="A121" s="152" t="s">
        <v>1264</v>
      </c>
      <c r="B121" s="146">
        <v>421.93</v>
      </c>
      <c r="C121" s="146">
        <v>371.89</v>
      </c>
      <c r="D121" s="146">
        <v>373.82</v>
      </c>
      <c r="E121" s="146">
        <v>362.59</v>
      </c>
      <c r="F121" s="146">
        <v>359.82</v>
      </c>
      <c r="G121" s="146">
        <v>356.1</v>
      </c>
      <c r="H121" s="146">
        <v>356.92</v>
      </c>
      <c r="I121" s="146">
        <v>328.54</v>
      </c>
      <c r="J121" s="146">
        <v>315.20999999999998</v>
      </c>
      <c r="K121" s="146">
        <v>317.87</v>
      </c>
      <c r="L121" s="146">
        <v>261.20999999999998</v>
      </c>
      <c r="M121" s="146">
        <v>243.36</v>
      </c>
      <c r="N121" s="146">
        <v>199.17</v>
      </c>
      <c r="O121" s="146">
        <v>170.63</v>
      </c>
      <c r="P121" s="146">
        <v>171.86</v>
      </c>
      <c r="Q121" s="146">
        <v>167.35</v>
      </c>
      <c r="R121" s="146">
        <v>163.86</v>
      </c>
      <c r="S121" s="146">
        <v>169.42</v>
      </c>
      <c r="T121" s="146">
        <v>161.72</v>
      </c>
      <c r="U121" s="146">
        <v>153.77000000000001</v>
      </c>
      <c r="V121" s="146">
        <v>141.96</v>
      </c>
      <c r="W121" s="146">
        <v>135.54</v>
      </c>
      <c r="X121" s="146">
        <v>132.74</v>
      </c>
      <c r="Y121" s="146">
        <v>128.75</v>
      </c>
      <c r="Z121" s="146">
        <v>133.96</v>
      </c>
    </row>
    <row r="122" spans="1:26" ht="15" customHeight="1">
      <c r="A122" s="226" t="s">
        <v>1270</v>
      </c>
      <c r="B122" s="227"/>
      <c r="C122" s="227"/>
      <c r="D122" s="227"/>
      <c r="E122" s="227"/>
      <c r="F122" s="227"/>
      <c r="G122" s="227"/>
      <c r="H122" s="227"/>
      <c r="I122" s="227"/>
      <c r="J122" s="227"/>
      <c r="K122" s="227"/>
      <c r="L122" s="227"/>
      <c r="M122" s="227"/>
      <c r="N122" s="227"/>
      <c r="O122" s="227"/>
      <c r="P122" s="227"/>
      <c r="Q122" s="227"/>
      <c r="R122" s="227"/>
      <c r="S122" s="227"/>
      <c r="T122" s="227"/>
      <c r="U122" s="227"/>
      <c r="V122" s="227"/>
      <c r="W122" s="227"/>
      <c r="X122" s="227"/>
      <c r="Y122" s="227"/>
      <c r="Z122" s="227"/>
    </row>
    <row r="123" spans="1:26" ht="15" customHeight="1">
      <c r="A123" s="152" t="s">
        <v>1271</v>
      </c>
      <c r="B123" s="146">
        <v>602.04999999999995</v>
      </c>
      <c r="C123" s="146">
        <v>696.99</v>
      </c>
      <c r="D123" s="146">
        <v>585.46</v>
      </c>
      <c r="E123" s="146">
        <v>551.80999999999995</v>
      </c>
      <c r="F123" s="146">
        <v>523.11</v>
      </c>
      <c r="G123" s="146">
        <v>628.99</v>
      </c>
      <c r="H123" s="146">
        <v>513.28</v>
      </c>
      <c r="I123" s="146">
        <v>503.63</v>
      </c>
      <c r="J123" s="146">
        <v>469.52</v>
      </c>
      <c r="K123" s="146">
        <v>588.73</v>
      </c>
      <c r="L123" s="146">
        <v>486.29</v>
      </c>
      <c r="M123" s="146">
        <v>413.34</v>
      </c>
      <c r="N123" s="146">
        <v>467.69</v>
      </c>
      <c r="O123" s="146">
        <v>455.43</v>
      </c>
      <c r="P123" s="146">
        <v>401.78</v>
      </c>
      <c r="Q123" s="146">
        <v>364.31</v>
      </c>
      <c r="R123" s="146">
        <v>374.23</v>
      </c>
      <c r="S123" s="146">
        <v>353.44</v>
      </c>
      <c r="T123" s="146">
        <v>378.88</v>
      </c>
      <c r="U123" s="146">
        <v>306.06</v>
      </c>
      <c r="V123" s="146">
        <v>326.54000000000002</v>
      </c>
      <c r="W123" s="146">
        <v>321.8</v>
      </c>
      <c r="X123" s="146">
        <v>302.51</v>
      </c>
      <c r="Y123" s="146">
        <v>387.17</v>
      </c>
      <c r="Z123" s="146">
        <v>479.73</v>
      </c>
    </row>
    <row r="124" spans="1:26" ht="15" customHeight="1">
      <c r="A124" s="152" t="s">
        <v>1272</v>
      </c>
      <c r="B124" s="146">
        <v>602.04999999999995</v>
      </c>
      <c r="C124" s="146">
        <v>696.99</v>
      </c>
      <c r="D124" s="146">
        <v>585.46</v>
      </c>
      <c r="E124" s="146">
        <v>551.80999999999995</v>
      </c>
      <c r="F124" s="146">
        <v>523.11</v>
      </c>
      <c r="G124" s="146">
        <v>628.99</v>
      </c>
      <c r="H124" s="146">
        <v>513.28</v>
      </c>
      <c r="I124" s="146">
        <v>503.63</v>
      </c>
      <c r="J124" s="146">
        <v>469.52</v>
      </c>
      <c r="K124" s="146">
        <v>588.73</v>
      </c>
      <c r="L124" s="146">
        <v>486.29</v>
      </c>
      <c r="M124" s="146">
        <v>413.34</v>
      </c>
      <c r="N124" s="146">
        <v>467.69</v>
      </c>
      <c r="O124" s="146">
        <v>455.43</v>
      </c>
      <c r="P124" s="146">
        <v>401.78</v>
      </c>
      <c r="Q124" s="146">
        <v>364.31</v>
      </c>
      <c r="R124" s="146">
        <v>374.23</v>
      </c>
      <c r="S124" s="146">
        <v>353.44</v>
      </c>
      <c r="T124" s="146">
        <v>378.88</v>
      </c>
      <c r="U124" s="146">
        <v>306.06</v>
      </c>
      <c r="V124" s="146">
        <v>326.54000000000002</v>
      </c>
      <c r="W124" s="146">
        <v>321.8</v>
      </c>
      <c r="X124" s="146">
        <v>302.51</v>
      </c>
      <c r="Y124" s="146">
        <v>387.17</v>
      </c>
      <c r="Z124" s="146">
        <v>479.73</v>
      </c>
    </row>
    <row r="125" spans="1:26" ht="15" customHeight="1">
      <c r="A125" s="226" t="s">
        <v>1280</v>
      </c>
      <c r="B125" s="227"/>
      <c r="C125" s="227"/>
      <c r="D125" s="227"/>
      <c r="E125" s="227"/>
      <c r="F125" s="227"/>
      <c r="G125" s="227"/>
      <c r="H125" s="227"/>
      <c r="I125" s="227"/>
      <c r="J125" s="227"/>
      <c r="K125" s="227"/>
      <c r="L125" s="227"/>
      <c r="M125" s="227"/>
      <c r="N125" s="227"/>
      <c r="O125" s="227"/>
      <c r="P125" s="227"/>
      <c r="Q125" s="227"/>
      <c r="R125" s="227"/>
      <c r="S125" s="227"/>
      <c r="T125" s="227"/>
      <c r="U125" s="227"/>
      <c r="V125" s="227"/>
      <c r="W125" s="227"/>
      <c r="X125" s="227"/>
      <c r="Y125" s="227"/>
      <c r="Z125" s="227"/>
    </row>
    <row r="126" spans="1:26" ht="15" customHeight="1">
      <c r="A126" s="152" t="s">
        <v>1281</v>
      </c>
      <c r="B126" s="146">
        <v>1794.64</v>
      </c>
      <c r="C126" s="146">
        <v>1644.92</v>
      </c>
      <c r="D126" s="146">
        <v>1395.6</v>
      </c>
      <c r="E126" s="146">
        <v>1375.15</v>
      </c>
      <c r="F126" s="146">
        <v>920.75</v>
      </c>
      <c r="G126" s="146">
        <v>954.89</v>
      </c>
      <c r="H126" s="146">
        <v>806.63</v>
      </c>
      <c r="I126" s="146">
        <v>773.84</v>
      </c>
      <c r="J126" s="146">
        <v>568.09</v>
      </c>
      <c r="K126" s="146">
        <v>738.17</v>
      </c>
      <c r="L126" s="146">
        <v>618.66999999999996</v>
      </c>
      <c r="M126" s="146">
        <v>632.33000000000004</v>
      </c>
      <c r="N126" s="146">
        <v>372.52</v>
      </c>
      <c r="O126" s="146">
        <v>570.23</v>
      </c>
      <c r="P126" s="146">
        <v>518.24</v>
      </c>
      <c r="Q126" s="146">
        <v>582.73</v>
      </c>
      <c r="R126" s="146">
        <v>464.97</v>
      </c>
      <c r="S126" s="146">
        <v>766.14</v>
      </c>
      <c r="T126" s="146">
        <v>692.03</v>
      </c>
      <c r="U126" s="146">
        <v>562.28</v>
      </c>
      <c r="V126" s="146">
        <v>674.37</v>
      </c>
      <c r="W126" s="146">
        <v>805.3</v>
      </c>
      <c r="X126" s="146">
        <v>724.11</v>
      </c>
      <c r="Y126" s="146">
        <v>448.71</v>
      </c>
      <c r="Z126" s="146">
        <v>412.33</v>
      </c>
    </row>
    <row r="127" spans="1:26" ht="15" customHeight="1">
      <c r="A127" s="152" t="s">
        <v>1282</v>
      </c>
      <c r="B127" s="146">
        <v>1794.64</v>
      </c>
      <c r="C127" s="146">
        <v>1644.92</v>
      </c>
      <c r="D127" s="146">
        <v>1395.6</v>
      </c>
      <c r="E127" s="146">
        <v>1375.15</v>
      </c>
      <c r="F127" s="146">
        <v>920.75</v>
      </c>
      <c r="G127" s="146">
        <v>954.89</v>
      </c>
      <c r="H127" s="146">
        <v>806.63</v>
      </c>
      <c r="I127" s="146">
        <v>773.84</v>
      </c>
      <c r="J127" s="146">
        <v>539.13</v>
      </c>
      <c r="K127" s="146">
        <v>751.54</v>
      </c>
      <c r="L127" s="146">
        <v>648.4</v>
      </c>
      <c r="M127" s="146">
        <v>682.69</v>
      </c>
      <c r="N127" s="146">
        <v>426.45</v>
      </c>
      <c r="O127" s="146">
        <v>612.27</v>
      </c>
      <c r="P127" s="146">
        <v>544.89</v>
      </c>
      <c r="Q127" s="146">
        <v>619.91</v>
      </c>
      <c r="R127" s="146">
        <v>501.59</v>
      </c>
      <c r="S127" s="146">
        <v>791.34</v>
      </c>
      <c r="T127" s="146">
        <v>730.57</v>
      </c>
      <c r="U127" s="146">
        <v>608.77</v>
      </c>
      <c r="V127" s="146">
        <v>735.33</v>
      </c>
      <c r="W127" s="146">
        <v>840.85</v>
      </c>
      <c r="X127" s="146">
        <v>746.68</v>
      </c>
      <c r="Y127" s="146">
        <v>448.71</v>
      </c>
      <c r="Z127" s="146">
        <v>412.33</v>
      </c>
    </row>
    <row r="128" spans="1:26" ht="15" customHeight="1">
      <c r="A128" s="152" t="s">
        <v>1283</v>
      </c>
      <c r="B128" s="146">
        <v>1794.64</v>
      </c>
      <c r="C128" s="146">
        <v>1644.92</v>
      </c>
      <c r="D128" s="146">
        <v>1395.6</v>
      </c>
      <c r="E128" s="146">
        <v>1375.15</v>
      </c>
      <c r="F128" s="146">
        <v>920.75</v>
      </c>
      <c r="G128" s="146">
        <v>954.89</v>
      </c>
      <c r="H128" s="146">
        <v>806.63</v>
      </c>
      <c r="I128" s="146">
        <v>773.84</v>
      </c>
      <c r="J128" s="146">
        <v>539.13</v>
      </c>
      <c r="K128" s="146">
        <v>751.54</v>
      </c>
      <c r="L128" s="146">
        <v>648.4</v>
      </c>
      <c r="M128" s="146">
        <v>682.69</v>
      </c>
      <c r="N128" s="146">
        <v>426.45</v>
      </c>
      <c r="O128" s="146">
        <v>612.27</v>
      </c>
      <c r="P128" s="146">
        <v>544.89</v>
      </c>
      <c r="Q128" s="146">
        <v>619.91</v>
      </c>
      <c r="R128" s="146">
        <v>501.59</v>
      </c>
      <c r="S128" s="146">
        <v>791.34</v>
      </c>
      <c r="T128" s="146">
        <v>730.58</v>
      </c>
      <c r="U128" s="146">
        <v>608.77</v>
      </c>
      <c r="V128" s="146">
        <v>735.33</v>
      </c>
      <c r="W128" s="146">
        <v>840.86</v>
      </c>
      <c r="X128" s="146">
        <v>746.68</v>
      </c>
      <c r="Y128" s="146">
        <v>448.71</v>
      </c>
      <c r="Z128" s="146">
        <v>412.33</v>
      </c>
    </row>
    <row r="129" spans="1:26" ht="15" customHeight="1">
      <c r="A129" s="152" t="s">
        <v>1284</v>
      </c>
      <c r="B129" s="146">
        <v>2524.2199999999998</v>
      </c>
      <c r="C129" s="146">
        <v>2324.4299999999998</v>
      </c>
      <c r="D129" s="146">
        <v>2032.22</v>
      </c>
      <c r="E129" s="146">
        <v>1977.34</v>
      </c>
      <c r="F129" s="146">
        <v>1443.69</v>
      </c>
      <c r="G129" s="146">
        <v>1489.28</v>
      </c>
      <c r="H129" s="146">
        <v>1291.47</v>
      </c>
      <c r="I129" s="146">
        <v>1208.8800000000001</v>
      </c>
      <c r="J129" s="146">
        <v>932.55</v>
      </c>
      <c r="K129" s="146">
        <v>1158.46</v>
      </c>
      <c r="L129" s="146">
        <v>957.69</v>
      </c>
      <c r="M129" s="146">
        <v>962.92</v>
      </c>
      <c r="N129" s="146">
        <v>603.80999999999995</v>
      </c>
      <c r="O129" s="146">
        <v>824.99</v>
      </c>
      <c r="P129" s="146">
        <v>738.3</v>
      </c>
      <c r="Q129" s="146">
        <v>801.44</v>
      </c>
      <c r="R129" s="146">
        <v>653.66999999999996</v>
      </c>
      <c r="S129" s="146">
        <v>1036.68</v>
      </c>
      <c r="T129" s="146">
        <v>970.42</v>
      </c>
      <c r="U129" s="146">
        <v>786.57</v>
      </c>
      <c r="V129" s="146">
        <v>929.48</v>
      </c>
      <c r="W129" s="146">
        <v>1135.56</v>
      </c>
      <c r="X129" s="146">
        <v>977.12</v>
      </c>
      <c r="Y129" s="146">
        <v>655.87</v>
      </c>
      <c r="Z129" s="146">
        <v>746.16</v>
      </c>
    </row>
    <row r="130" spans="1:26" ht="15" customHeight="1">
      <c r="A130" s="152" t="s">
        <v>1285</v>
      </c>
      <c r="B130" s="146">
        <v>2946.15</v>
      </c>
      <c r="C130" s="146">
        <v>2696.32</v>
      </c>
      <c r="D130" s="146">
        <v>2406.04</v>
      </c>
      <c r="E130" s="146">
        <v>2339.9299999999998</v>
      </c>
      <c r="F130" s="146">
        <v>1803.5</v>
      </c>
      <c r="G130" s="146">
        <v>1845.38</v>
      </c>
      <c r="H130" s="146">
        <v>1648.39</v>
      </c>
      <c r="I130" s="146">
        <v>1537.41</v>
      </c>
      <c r="J130" s="146">
        <v>1247.76</v>
      </c>
      <c r="K130" s="146">
        <v>1476.33</v>
      </c>
      <c r="L130" s="146">
        <v>1218.9100000000001</v>
      </c>
      <c r="M130" s="146">
        <v>1206.28</v>
      </c>
      <c r="N130" s="146">
        <v>802.97</v>
      </c>
      <c r="O130" s="146">
        <v>995.61</v>
      </c>
      <c r="P130" s="146">
        <v>910.16</v>
      </c>
      <c r="Q130" s="146">
        <v>968.79</v>
      </c>
      <c r="R130" s="146">
        <v>817.53</v>
      </c>
      <c r="S130" s="146">
        <v>1206.0999999999999</v>
      </c>
      <c r="T130" s="146">
        <v>1132.1300000000001</v>
      </c>
      <c r="U130" s="146">
        <v>940.34</v>
      </c>
      <c r="V130" s="146">
        <v>1071.44</v>
      </c>
      <c r="W130" s="146">
        <v>1271.0999999999999</v>
      </c>
      <c r="X130" s="146">
        <v>1109.8599999999999</v>
      </c>
      <c r="Y130" s="146">
        <v>784.63</v>
      </c>
      <c r="Z130" s="146">
        <v>880.11</v>
      </c>
    </row>
    <row r="131" spans="1:26" ht="15" customHeight="1">
      <c r="A131" s="226" t="s">
        <v>1118</v>
      </c>
      <c r="B131" s="227"/>
      <c r="C131" s="227"/>
      <c r="D131" s="227"/>
      <c r="E131" s="227"/>
      <c r="F131" s="227"/>
      <c r="G131" s="227"/>
      <c r="H131" s="227"/>
      <c r="I131" s="227"/>
      <c r="J131" s="227"/>
      <c r="K131" s="227"/>
      <c r="L131" s="227"/>
      <c r="M131" s="227"/>
      <c r="N131" s="227"/>
      <c r="O131" s="227"/>
      <c r="P131" s="227"/>
      <c r="Q131" s="227"/>
      <c r="R131" s="227"/>
      <c r="S131" s="227"/>
      <c r="T131" s="227"/>
      <c r="U131" s="227"/>
      <c r="V131" s="227"/>
      <c r="W131" s="227"/>
      <c r="X131" s="227"/>
      <c r="Y131" s="227"/>
      <c r="Z131" s="227"/>
    </row>
    <row r="132" spans="1:26" ht="15" customHeight="1">
      <c r="A132" s="152" t="s">
        <v>1291</v>
      </c>
      <c r="B132" s="146">
        <v>8240.65</v>
      </c>
      <c r="C132" s="146">
        <v>8645.6299999999992</v>
      </c>
      <c r="D132" s="146">
        <v>8793.25</v>
      </c>
      <c r="E132" s="146">
        <v>8946.06</v>
      </c>
      <c r="F132" s="146">
        <v>7731.14</v>
      </c>
      <c r="G132" s="146">
        <v>7730.08</v>
      </c>
      <c r="H132" s="146">
        <v>6649.79</v>
      </c>
      <c r="I132" s="146">
        <v>6974.28</v>
      </c>
      <c r="J132" s="146">
        <v>6681.73</v>
      </c>
      <c r="K132" s="146">
        <v>7069.36</v>
      </c>
      <c r="L132" s="146">
        <v>5428.14</v>
      </c>
      <c r="M132" s="146">
        <v>5623.29</v>
      </c>
      <c r="N132" s="146">
        <v>5104.8999999999996</v>
      </c>
      <c r="O132" s="146">
        <v>4818.68</v>
      </c>
      <c r="P132" s="146">
        <v>4622.17</v>
      </c>
      <c r="Q132" s="146">
        <v>4442.47</v>
      </c>
      <c r="R132" s="146">
        <v>4818.71</v>
      </c>
      <c r="S132" s="146">
        <v>4289.55</v>
      </c>
      <c r="T132" s="146">
        <v>3999.49</v>
      </c>
      <c r="U132" s="146">
        <v>3315.37</v>
      </c>
      <c r="V132" s="146">
        <v>3725.46</v>
      </c>
      <c r="W132" s="146">
        <v>3501.94</v>
      </c>
      <c r="X132" s="146">
        <v>3350.88</v>
      </c>
      <c r="Y132" s="146">
        <v>1984.94</v>
      </c>
      <c r="Z132" s="146">
        <v>3202.76</v>
      </c>
    </row>
    <row r="133" spans="1:26" ht="15" customHeight="1">
      <c r="A133" s="152" t="s">
        <v>1292</v>
      </c>
      <c r="B133" s="146">
        <v>7818.72</v>
      </c>
      <c r="C133" s="146">
        <v>8273.74</v>
      </c>
      <c r="D133" s="146">
        <v>8419.44</v>
      </c>
      <c r="E133" s="146">
        <v>8583.4699999999993</v>
      </c>
      <c r="F133" s="146">
        <v>7371.33</v>
      </c>
      <c r="G133" s="146">
        <v>7373.98</v>
      </c>
      <c r="H133" s="146">
        <v>6292.86</v>
      </c>
      <c r="I133" s="146">
        <v>6645.75</v>
      </c>
      <c r="J133" s="146">
        <v>6366.51</v>
      </c>
      <c r="K133" s="146">
        <v>6751.49</v>
      </c>
      <c r="L133" s="146">
        <v>5166.93</v>
      </c>
      <c r="M133" s="146">
        <v>5379.93</v>
      </c>
      <c r="N133" s="146">
        <v>4905.7299999999996</v>
      </c>
      <c r="O133" s="146">
        <v>4648.05</v>
      </c>
      <c r="P133" s="146">
        <v>4450.3100000000004</v>
      </c>
      <c r="Q133" s="146">
        <v>4275.12</v>
      </c>
      <c r="R133" s="146">
        <v>4654.84</v>
      </c>
      <c r="S133" s="146">
        <v>4120.13</v>
      </c>
      <c r="T133" s="146">
        <v>3837.78</v>
      </c>
      <c r="U133" s="146">
        <v>3161.6</v>
      </c>
      <c r="V133" s="146">
        <v>3583.51</v>
      </c>
      <c r="W133" s="146">
        <v>3366.4</v>
      </c>
      <c r="X133" s="146">
        <v>3218.14</v>
      </c>
      <c r="Y133" s="146">
        <v>1856.19</v>
      </c>
      <c r="Z133" s="146">
        <v>3068.8</v>
      </c>
    </row>
    <row r="134" spans="1:26" ht="15" customHeight="1">
      <c r="A134" s="152" t="s">
        <v>1294</v>
      </c>
      <c r="B134" s="146">
        <v>153.97999999999999</v>
      </c>
      <c r="C134" s="146">
        <v>164.21</v>
      </c>
      <c r="D134" s="146">
        <v>162.82</v>
      </c>
      <c r="E134" s="146">
        <v>159.34</v>
      </c>
      <c r="F134" s="146">
        <v>215.02</v>
      </c>
      <c r="G134" s="146">
        <v>195.08</v>
      </c>
      <c r="H134" s="146">
        <v>188.26</v>
      </c>
      <c r="I134" s="146">
        <v>184.52</v>
      </c>
      <c r="J134" s="146">
        <v>166.85</v>
      </c>
      <c r="K134" s="146">
        <v>177.17</v>
      </c>
      <c r="L134" s="146">
        <v>124.71</v>
      </c>
      <c r="M134" s="146">
        <v>122.75</v>
      </c>
      <c r="N134" s="148">
        <v>90.1</v>
      </c>
      <c r="O134" s="148">
        <v>60.87</v>
      </c>
      <c r="P134" s="148">
        <v>40.46</v>
      </c>
      <c r="Q134" s="148">
        <v>29.73</v>
      </c>
      <c r="R134" s="148">
        <v>22.9</v>
      </c>
      <c r="S134" s="148">
        <v>31.25</v>
      </c>
      <c r="T134" s="148">
        <v>30.55</v>
      </c>
      <c r="U134" s="148">
        <v>46.33</v>
      </c>
      <c r="V134" s="148">
        <v>46.25</v>
      </c>
      <c r="W134" s="148">
        <v>53.86</v>
      </c>
      <c r="X134" s="148">
        <v>54.36</v>
      </c>
      <c r="Y134" s="148">
        <v>65.7</v>
      </c>
      <c r="Z134" s="148">
        <v>84.55</v>
      </c>
    </row>
    <row r="135" spans="1:26" ht="15" customHeight="1">
      <c r="A135" s="152" t="s">
        <v>1153</v>
      </c>
      <c r="B135" s="147">
        <v>12614.1</v>
      </c>
      <c r="C135" s="147">
        <v>13167.54</v>
      </c>
      <c r="D135" s="147">
        <v>12936.8</v>
      </c>
      <c r="E135" s="147">
        <v>13101.29</v>
      </c>
      <c r="F135" s="147">
        <v>11625.3</v>
      </c>
      <c r="G135" s="147">
        <v>11459.22</v>
      </c>
      <c r="H135" s="146">
        <v>9888.06</v>
      </c>
      <c r="I135" s="147">
        <v>10203.91</v>
      </c>
      <c r="J135" s="146">
        <v>9876.6299999999992</v>
      </c>
      <c r="K135" s="147">
        <v>10498.96</v>
      </c>
      <c r="L135" s="146">
        <v>8299.2099999999991</v>
      </c>
      <c r="M135" s="146">
        <v>8587.4599999999991</v>
      </c>
      <c r="N135" s="146">
        <v>7728.44</v>
      </c>
      <c r="O135" s="146">
        <v>7123.72</v>
      </c>
      <c r="P135" s="146">
        <v>6885.03</v>
      </c>
      <c r="Q135" s="146">
        <v>6816.52</v>
      </c>
      <c r="R135" s="146">
        <v>7320.06</v>
      </c>
      <c r="S135" s="146">
        <v>6639.3</v>
      </c>
      <c r="T135" s="146">
        <v>6135.4</v>
      </c>
      <c r="U135" s="146">
        <v>5260.44</v>
      </c>
      <c r="V135" s="146">
        <v>5882.66</v>
      </c>
      <c r="W135" s="146">
        <v>5732.12</v>
      </c>
      <c r="X135" s="146">
        <v>5360.91</v>
      </c>
      <c r="Y135" s="146">
        <v>3462.31</v>
      </c>
      <c r="Z135" s="146">
        <v>5038.4799999999996</v>
      </c>
    </row>
    <row r="136" spans="1:26" ht="15" customHeight="1">
      <c r="A136" s="152" t="s">
        <v>1295</v>
      </c>
      <c r="B136" s="146">
        <v>2248.3200000000002</v>
      </c>
      <c r="C136" s="146">
        <v>2455.2399999999998</v>
      </c>
      <c r="D136" s="146">
        <v>2128.0500000000002</v>
      </c>
      <c r="E136" s="146">
        <v>2020.39</v>
      </c>
      <c r="F136" s="146">
        <v>2019.54</v>
      </c>
      <c r="G136" s="146">
        <v>1846.81</v>
      </c>
      <c r="H136" s="146">
        <v>1569.11</v>
      </c>
      <c r="I136" s="146">
        <v>1498.54</v>
      </c>
      <c r="J136" s="146">
        <v>469.52</v>
      </c>
      <c r="K136" s="146">
        <v>1720.97</v>
      </c>
      <c r="L136" s="146">
        <v>1500.01</v>
      </c>
      <c r="M136" s="146">
        <v>1491.47</v>
      </c>
      <c r="N136" s="146">
        <v>1300.08</v>
      </c>
      <c r="O136" s="146">
        <v>1241.24</v>
      </c>
      <c r="P136" s="146">
        <v>1133.42</v>
      </c>
      <c r="Q136" s="146">
        <v>1304.71</v>
      </c>
      <c r="R136" s="146">
        <v>1815.47</v>
      </c>
      <c r="S136" s="146">
        <v>1214.3900000000001</v>
      </c>
      <c r="T136" s="146">
        <v>1129.8599999999999</v>
      </c>
      <c r="U136" s="146">
        <v>1066.95</v>
      </c>
      <c r="V136" s="146">
        <v>1146.94</v>
      </c>
      <c r="W136" s="146">
        <v>1244.03</v>
      </c>
      <c r="X136" s="146">
        <v>1105.43</v>
      </c>
      <c r="Y136" s="146">
        <v>881.54</v>
      </c>
      <c r="Z136" s="146">
        <v>438.54</v>
      </c>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V11:Y11"/>
    <mergeCell ref="C11:E11"/>
    <mergeCell ref="F11:I11"/>
    <mergeCell ref="J11:M11"/>
    <mergeCell ref="N11:Q11"/>
    <mergeCell ref="R11:U11"/>
  </mergeCells>
  <pageMargins left="0.5" right="0.5" top="1" bottom="1" header="0" footer="0"/>
  <pageSetup fitToHeight="0"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Z1000"/>
  <sheetViews>
    <sheetView workbookViewId="0"/>
  </sheetViews>
  <sheetFormatPr defaultColWidth="12.59765625" defaultRowHeight="15" customHeight="1" outlineLevelRow="1"/>
  <cols>
    <col min="1" max="1" width="75" customWidth="1"/>
    <col min="2" max="26" width="13.73046875" customWidth="1"/>
  </cols>
  <sheetData>
    <row r="1" spans="1:26" ht="15" customHeight="1">
      <c r="A1" s="129" t="s">
        <v>1296</v>
      </c>
      <c r="B1" s="130"/>
      <c r="C1" s="130"/>
      <c r="D1" s="130"/>
      <c r="E1" s="130"/>
      <c r="F1" s="130"/>
      <c r="G1" s="130"/>
      <c r="H1" s="130"/>
      <c r="I1" s="130"/>
      <c r="J1" s="130"/>
      <c r="K1" s="130"/>
      <c r="L1" s="130"/>
      <c r="M1" s="130"/>
      <c r="N1" s="130"/>
      <c r="O1" s="130"/>
      <c r="P1" s="130"/>
      <c r="Q1" s="130"/>
      <c r="R1" s="130"/>
      <c r="S1" s="130"/>
      <c r="T1" s="130"/>
      <c r="U1" s="130"/>
      <c r="V1" s="130"/>
      <c r="W1" s="130"/>
      <c r="X1" s="130"/>
      <c r="Y1" s="130"/>
      <c r="Z1" s="130"/>
    </row>
    <row r="2" spans="1:26" ht="15" customHeight="1">
      <c r="A2" s="8" t="s">
        <v>600</v>
      </c>
      <c r="B2" s="131" t="s">
        <v>662</v>
      </c>
      <c r="C2" s="7"/>
      <c r="D2" s="7"/>
      <c r="E2" s="7"/>
      <c r="F2" s="7"/>
      <c r="G2" s="7"/>
      <c r="H2" s="7"/>
      <c r="I2" s="7"/>
      <c r="J2" s="7"/>
      <c r="K2" s="7"/>
      <c r="L2" s="7"/>
      <c r="M2" s="7"/>
      <c r="N2" s="7"/>
      <c r="O2" s="7"/>
      <c r="P2" s="7"/>
      <c r="Q2" s="7"/>
      <c r="R2" s="7"/>
      <c r="S2" s="7"/>
      <c r="T2" s="7"/>
      <c r="U2" s="7"/>
      <c r="V2" s="7"/>
      <c r="W2" s="7"/>
      <c r="X2" s="7"/>
      <c r="Y2" s="7"/>
      <c r="Z2" s="7"/>
    </row>
    <row r="3" spans="1:26" ht="15.75" customHeight="1">
      <c r="A3" s="8" t="s">
        <v>602</v>
      </c>
      <c r="B3" s="8" t="s">
        <v>146</v>
      </c>
      <c r="C3" s="7"/>
      <c r="D3" s="7"/>
      <c r="E3" s="7"/>
      <c r="F3" s="7"/>
      <c r="G3" s="7"/>
      <c r="H3" s="7"/>
      <c r="I3" s="7"/>
      <c r="J3" s="7"/>
      <c r="K3" s="7"/>
      <c r="L3" s="7"/>
      <c r="M3" s="7"/>
      <c r="N3" s="7"/>
      <c r="O3" s="7"/>
      <c r="P3" s="7"/>
      <c r="Q3" s="7"/>
      <c r="R3" s="7"/>
      <c r="S3" s="7"/>
      <c r="T3" s="7"/>
      <c r="U3" s="7"/>
      <c r="V3" s="7"/>
      <c r="W3" s="7"/>
      <c r="X3" s="7"/>
      <c r="Y3" s="7"/>
      <c r="Z3" s="7"/>
    </row>
    <row r="4" spans="1:26" ht="15.75" customHeight="1">
      <c r="A4" s="8" t="s">
        <v>603</v>
      </c>
      <c r="B4" s="8" t="s">
        <v>146</v>
      </c>
      <c r="C4" s="7"/>
      <c r="D4" s="7"/>
      <c r="E4" s="7"/>
      <c r="F4" s="7"/>
      <c r="G4" s="7"/>
      <c r="H4" s="7"/>
      <c r="I4" s="7"/>
      <c r="J4" s="7"/>
      <c r="K4" s="7"/>
      <c r="L4" s="7"/>
      <c r="M4" s="7"/>
      <c r="N4" s="7"/>
      <c r="O4" s="7"/>
      <c r="P4" s="7"/>
      <c r="Q4" s="7"/>
      <c r="R4" s="7"/>
      <c r="S4" s="7"/>
      <c r="T4" s="7"/>
      <c r="U4" s="7"/>
      <c r="V4" s="7"/>
      <c r="W4" s="7"/>
      <c r="X4" s="7"/>
      <c r="Y4" s="7"/>
      <c r="Z4" s="7"/>
    </row>
    <row r="5" spans="1:26" ht="15.75" customHeight="1">
      <c r="A5" s="8" t="s">
        <v>605</v>
      </c>
      <c r="B5" s="8" t="s">
        <v>606</v>
      </c>
      <c r="C5" s="7"/>
      <c r="D5" s="7"/>
      <c r="E5" s="7"/>
      <c r="F5" s="7"/>
      <c r="G5" s="7"/>
      <c r="H5" s="7"/>
      <c r="I5" s="7"/>
      <c r="J5" s="7"/>
      <c r="K5" s="7"/>
      <c r="L5" s="7"/>
      <c r="M5" s="7"/>
      <c r="N5" s="7"/>
      <c r="O5" s="7"/>
      <c r="P5" s="7"/>
      <c r="Q5" s="7"/>
      <c r="R5" s="7"/>
      <c r="S5" s="7"/>
      <c r="T5" s="7"/>
      <c r="U5" s="7"/>
      <c r="V5" s="7"/>
      <c r="W5" s="7"/>
      <c r="X5" s="7"/>
      <c r="Y5" s="7"/>
      <c r="Z5" s="7"/>
    </row>
    <row r="6" spans="1:26" ht="15.75" customHeight="1">
      <c r="A6" s="8" t="s">
        <v>609</v>
      </c>
      <c r="B6" s="8" t="s">
        <v>610</v>
      </c>
      <c r="C6" s="7"/>
      <c r="D6" s="7"/>
      <c r="E6" s="7"/>
      <c r="F6" s="7"/>
      <c r="G6" s="7"/>
      <c r="H6" s="7"/>
      <c r="I6" s="7"/>
      <c r="J6" s="7"/>
      <c r="K6" s="7"/>
      <c r="L6" s="7"/>
      <c r="M6" s="7"/>
      <c r="N6" s="7"/>
      <c r="O6" s="7"/>
      <c r="P6" s="7"/>
      <c r="Q6" s="7"/>
      <c r="R6" s="7"/>
      <c r="S6" s="7"/>
      <c r="T6" s="7"/>
      <c r="U6" s="7"/>
      <c r="V6" s="7"/>
      <c r="W6" s="7"/>
      <c r="X6" s="7"/>
      <c r="Y6" s="7"/>
      <c r="Z6" s="7"/>
    </row>
    <row r="7" spans="1:26" ht="15.75" customHeight="1">
      <c r="A7" s="8" t="s">
        <v>611</v>
      </c>
      <c r="B7" s="8" t="s">
        <v>612</v>
      </c>
      <c r="C7" s="7"/>
      <c r="D7" s="7"/>
      <c r="E7" s="7"/>
      <c r="F7" s="7"/>
      <c r="G7" s="7"/>
      <c r="H7" s="7"/>
      <c r="I7" s="7"/>
      <c r="J7" s="7"/>
      <c r="K7" s="7"/>
      <c r="L7" s="7"/>
      <c r="M7" s="7"/>
      <c r="N7" s="7"/>
      <c r="O7" s="7"/>
      <c r="P7" s="7"/>
      <c r="Q7" s="7"/>
      <c r="R7" s="7"/>
      <c r="S7" s="7"/>
      <c r="T7" s="7"/>
      <c r="U7" s="7"/>
      <c r="V7" s="7"/>
      <c r="W7" s="7"/>
      <c r="X7" s="7"/>
      <c r="Y7" s="7"/>
      <c r="Z7" s="7"/>
    </row>
    <row r="8" spans="1:26" ht="15.75" customHeight="1">
      <c r="A8" s="8" t="s">
        <v>613</v>
      </c>
      <c r="B8" s="8" t="s">
        <v>614</v>
      </c>
      <c r="C8" s="7"/>
      <c r="D8" s="7"/>
      <c r="E8" s="7"/>
      <c r="F8" s="7"/>
      <c r="G8" s="7"/>
      <c r="H8" s="7"/>
      <c r="I8" s="7"/>
      <c r="J8" s="7"/>
      <c r="K8" s="7"/>
      <c r="L8" s="7"/>
      <c r="M8" s="7"/>
      <c r="N8" s="7"/>
      <c r="O8" s="7"/>
      <c r="P8" s="7"/>
      <c r="Q8" s="7"/>
      <c r="R8" s="7"/>
      <c r="S8" s="7"/>
      <c r="T8" s="7"/>
      <c r="U8" s="7"/>
      <c r="V8" s="7"/>
      <c r="W8" s="7"/>
      <c r="X8" s="7"/>
      <c r="Y8" s="7"/>
      <c r="Z8" s="7"/>
    </row>
    <row r="9" spans="1:26" ht="15.75" customHeight="1">
      <c r="A9" s="8" t="s">
        <v>615</v>
      </c>
      <c r="B9" s="8" t="s">
        <v>1540</v>
      </c>
      <c r="C9" s="7"/>
      <c r="D9" s="7"/>
      <c r="E9" s="7"/>
      <c r="F9" s="7"/>
      <c r="G9" s="7"/>
      <c r="H9" s="7"/>
      <c r="I9" s="7"/>
      <c r="J9" s="7"/>
      <c r="K9" s="7"/>
      <c r="L9" s="7"/>
      <c r="M9" s="7"/>
      <c r="N9" s="7"/>
      <c r="O9" s="7"/>
      <c r="P9" s="7"/>
      <c r="Q9" s="7"/>
      <c r="R9" s="7"/>
      <c r="S9" s="7"/>
      <c r="T9" s="7"/>
      <c r="U9" s="7"/>
      <c r="V9" s="7"/>
      <c r="W9" s="7"/>
      <c r="X9" s="7"/>
      <c r="Y9" s="7"/>
      <c r="Z9" s="7"/>
    </row>
    <row r="10" spans="1:26" ht="15.75" customHeight="1">
      <c r="A10" s="8" t="s">
        <v>617</v>
      </c>
      <c r="B10" s="134">
        <v>46180.679338599497</v>
      </c>
      <c r="C10" s="7"/>
      <c r="D10" s="7"/>
      <c r="E10" s="7"/>
      <c r="F10" s="7"/>
      <c r="G10" s="7"/>
      <c r="H10" s="7"/>
      <c r="I10" s="7"/>
      <c r="J10" s="7"/>
      <c r="K10" s="7"/>
      <c r="L10" s="7"/>
      <c r="M10" s="7"/>
      <c r="N10" s="7"/>
      <c r="O10" s="7"/>
      <c r="P10" s="7"/>
      <c r="Q10" s="7"/>
      <c r="R10" s="7"/>
      <c r="S10" s="7"/>
      <c r="T10" s="7"/>
      <c r="U10" s="7"/>
      <c r="V10" s="7"/>
      <c r="W10" s="7"/>
      <c r="X10" s="7"/>
      <c r="Y10" s="7"/>
      <c r="Z10" s="7"/>
    </row>
    <row r="11" spans="1:26" ht="15.75" customHeight="1">
      <c r="A11" s="135" t="s">
        <v>618</v>
      </c>
      <c r="B11" s="136" t="s">
        <v>653</v>
      </c>
      <c r="C11" s="405" t="s">
        <v>653</v>
      </c>
      <c r="D11" s="406"/>
      <c r="E11" s="407"/>
      <c r="F11" s="405" t="s">
        <v>619</v>
      </c>
      <c r="G11" s="406"/>
      <c r="H11" s="406"/>
      <c r="I11" s="407"/>
      <c r="J11" s="405" t="s">
        <v>620</v>
      </c>
      <c r="K11" s="406"/>
      <c r="L11" s="406"/>
      <c r="M11" s="407"/>
      <c r="N11" s="405" t="s">
        <v>621</v>
      </c>
      <c r="O11" s="406"/>
      <c r="P11" s="406"/>
      <c r="Q11" s="407"/>
      <c r="R11" s="405" t="s">
        <v>622</v>
      </c>
      <c r="S11" s="406"/>
      <c r="T11" s="406"/>
      <c r="U11" s="407"/>
      <c r="V11" s="405" t="s">
        <v>623</v>
      </c>
      <c r="W11" s="406"/>
      <c r="X11" s="406"/>
      <c r="Y11" s="407"/>
      <c r="Z11" s="136" t="s">
        <v>624</v>
      </c>
    </row>
    <row r="12" spans="1:26" ht="15" customHeight="1" outlineLevel="1">
      <c r="A12" s="137" t="s">
        <v>625</v>
      </c>
      <c r="B12" s="138">
        <v>46112</v>
      </c>
      <c r="C12" s="138">
        <v>46022</v>
      </c>
      <c r="D12" s="138">
        <v>45930</v>
      </c>
      <c r="E12" s="138">
        <v>45838</v>
      </c>
      <c r="F12" s="138">
        <v>45747</v>
      </c>
      <c r="G12" s="138">
        <v>45657</v>
      </c>
      <c r="H12" s="138">
        <v>45565</v>
      </c>
      <c r="I12" s="138">
        <v>45473</v>
      </c>
      <c r="J12" s="138">
        <v>45382</v>
      </c>
      <c r="K12" s="138">
        <v>45291</v>
      </c>
      <c r="L12" s="138">
        <v>45199</v>
      </c>
      <c r="M12" s="138">
        <v>45107</v>
      </c>
      <c r="N12" s="138">
        <v>45016</v>
      </c>
      <c r="O12" s="138">
        <v>44926</v>
      </c>
      <c r="P12" s="138">
        <v>44834</v>
      </c>
      <c r="Q12" s="138">
        <v>44742</v>
      </c>
      <c r="R12" s="138">
        <v>44651</v>
      </c>
      <c r="S12" s="138">
        <v>44561</v>
      </c>
      <c r="T12" s="138">
        <v>44469</v>
      </c>
      <c r="U12" s="138">
        <v>44377</v>
      </c>
      <c r="V12" s="138">
        <v>44286</v>
      </c>
      <c r="W12" s="138">
        <v>44196</v>
      </c>
      <c r="X12" s="138">
        <v>44104</v>
      </c>
      <c r="Y12" s="138">
        <v>44012</v>
      </c>
      <c r="Z12" s="138">
        <v>43921</v>
      </c>
    </row>
    <row r="13" spans="1:26" ht="15" customHeight="1" outlineLevel="1">
      <c r="A13" s="137" t="s">
        <v>626</v>
      </c>
      <c r="B13" s="138">
        <v>46112</v>
      </c>
      <c r="C13" s="138">
        <v>46022</v>
      </c>
      <c r="D13" s="138">
        <v>45930</v>
      </c>
      <c r="E13" s="138">
        <v>45838</v>
      </c>
      <c r="F13" s="138">
        <v>45747</v>
      </c>
      <c r="G13" s="138">
        <v>45657</v>
      </c>
      <c r="H13" s="138">
        <v>45565</v>
      </c>
      <c r="I13" s="138">
        <v>45473</v>
      </c>
      <c r="J13" s="138">
        <v>45382</v>
      </c>
      <c r="K13" s="138">
        <v>45291</v>
      </c>
      <c r="L13" s="138">
        <v>45199</v>
      </c>
      <c r="M13" s="138">
        <v>45107</v>
      </c>
      <c r="N13" s="138">
        <v>45016</v>
      </c>
      <c r="O13" s="138">
        <v>44926</v>
      </c>
      <c r="P13" s="138">
        <v>44834</v>
      </c>
      <c r="Q13" s="138">
        <v>44742</v>
      </c>
      <c r="R13" s="138">
        <v>44651</v>
      </c>
      <c r="S13" s="138">
        <v>44561</v>
      </c>
      <c r="T13" s="138">
        <v>44469</v>
      </c>
      <c r="U13" s="138">
        <v>44377</v>
      </c>
      <c r="V13" s="138">
        <v>44286</v>
      </c>
      <c r="W13" s="138">
        <v>44196</v>
      </c>
      <c r="X13" s="138">
        <v>44104</v>
      </c>
      <c r="Y13" s="138">
        <v>44012</v>
      </c>
      <c r="Z13" s="138">
        <v>43921</v>
      </c>
    </row>
    <row r="14" spans="1:26" ht="15" customHeight="1" outlineLevel="1">
      <c r="A14" s="137" t="s">
        <v>627</v>
      </c>
      <c r="B14" s="139" t="s">
        <v>628</v>
      </c>
      <c r="C14" s="139" t="s">
        <v>628</v>
      </c>
      <c r="D14" s="139" t="s">
        <v>628</v>
      </c>
      <c r="E14" s="139" t="s">
        <v>628</v>
      </c>
      <c r="F14" s="139" t="s">
        <v>628</v>
      </c>
      <c r="G14" s="139" t="s">
        <v>628</v>
      </c>
      <c r="H14" s="139" t="s">
        <v>628</v>
      </c>
      <c r="I14" s="139" t="s">
        <v>628</v>
      </c>
      <c r="J14" s="139" t="s">
        <v>628</v>
      </c>
      <c r="K14" s="139" t="s">
        <v>628</v>
      </c>
      <c r="L14" s="139" t="s">
        <v>628</v>
      </c>
      <c r="M14" s="139" t="s">
        <v>628</v>
      </c>
      <c r="N14" s="139" t="s">
        <v>628</v>
      </c>
      <c r="O14" s="139" t="s">
        <v>628</v>
      </c>
      <c r="P14" s="139" t="s">
        <v>628</v>
      </c>
      <c r="Q14" s="139" t="s">
        <v>628</v>
      </c>
      <c r="R14" s="139" t="s">
        <v>628</v>
      </c>
      <c r="S14" s="139" t="s">
        <v>628</v>
      </c>
      <c r="T14" s="139" t="s">
        <v>628</v>
      </c>
      <c r="U14" s="139" t="s">
        <v>628</v>
      </c>
      <c r="V14" s="139" t="s">
        <v>628</v>
      </c>
      <c r="W14" s="139" t="s">
        <v>628</v>
      </c>
      <c r="X14" s="139" t="s">
        <v>628</v>
      </c>
      <c r="Y14" s="139" t="s">
        <v>628</v>
      </c>
      <c r="Z14" s="139" t="s">
        <v>628</v>
      </c>
    </row>
    <row r="15" spans="1:26" ht="15" customHeight="1" outlineLevel="1">
      <c r="A15" s="137" t="s">
        <v>629</v>
      </c>
      <c r="B15" s="139" t="s">
        <v>654</v>
      </c>
      <c r="C15" s="139" t="s">
        <v>654</v>
      </c>
      <c r="D15" s="139" t="s">
        <v>654</v>
      </c>
      <c r="E15" s="139" t="s">
        <v>654</v>
      </c>
      <c r="F15" s="139" t="s">
        <v>654</v>
      </c>
      <c r="G15" s="139" t="s">
        <v>654</v>
      </c>
      <c r="H15" s="139" t="s">
        <v>654</v>
      </c>
      <c r="I15" s="139" t="s">
        <v>654</v>
      </c>
      <c r="J15" s="139" t="s">
        <v>654</v>
      </c>
      <c r="K15" s="139" t="s">
        <v>654</v>
      </c>
      <c r="L15" s="139" t="s">
        <v>654</v>
      </c>
      <c r="M15" s="139" t="s">
        <v>654</v>
      </c>
      <c r="N15" s="139" t="s">
        <v>654</v>
      </c>
      <c r="O15" s="139" t="s">
        <v>654</v>
      </c>
      <c r="P15" s="139" t="s">
        <v>654</v>
      </c>
      <c r="Q15" s="139" t="s">
        <v>654</v>
      </c>
      <c r="R15" s="139" t="s">
        <v>654</v>
      </c>
      <c r="S15" s="139" t="s">
        <v>654</v>
      </c>
      <c r="T15" s="139" t="s">
        <v>654</v>
      </c>
      <c r="U15" s="139" t="s">
        <v>654</v>
      </c>
      <c r="V15" s="139" t="s">
        <v>654</v>
      </c>
      <c r="W15" s="139" t="s">
        <v>654</v>
      </c>
      <c r="X15" s="139" t="s">
        <v>654</v>
      </c>
      <c r="Y15" s="139" t="s">
        <v>654</v>
      </c>
      <c r="Z15" s="139" t="s">
        <v>654</v>
      </c>
    </row>
    <row r="16" spans="1:26" ht="15.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c r="A17" s="140" t="s">
        <v>1297</v>
      </c>
      <c r="B17" s="135"/>
      <c r="C17" s="135"/>
      <c r="D17" s="135"/>
      <c r="E17" s="135"/>
      <c r="F17" s="135"/>
      <c r="G17" s="135"/>
      <c r="H17" s="135"/>
      <c r="I17" s="135"/>
      <c r="J17" s="135"/>
      <c r="K17" s="135"/>
      <c r="L17" s="135"/>
      <c r="M17" s="135"/>
      <c r="N17" s="135"/>
      <c r="O17" s="135"/>
      <c r="P17" s="135"/>
      <c r="Q17" s="135"/>
      <c r="R17" s="135"/>
      <c r="S17" s="135"/>
      <c r="T17" s="135"/>
      <c r="U17" s="135"/>
      <c r="V17" s="135"/>
      <c r="W17" s="135"/>
      <c r="X17" s="135"/>
      <c r="Y17" s="135"/>
      <c r="Z17" s="135"/>
    </row>
    <row r="18" spans="1:26" ht="15.75" customHeight="1">
      <c r="A18" s="140" t="s">
        <v>632</v>
      </c>
      <c r="B18" s="141" t="s">
        <v>656</v>
      </c>
      <c r="C18" s="141" t="s">
        <v>1541</v>
      </c>
      <c r="D18" s="141" t="s">
        <v>1542</v>
      </c>
      <c r="E18" s="141" t="s">
        <v>1543</v>
      </c>
      <c r="F18" s="141" t="s">
        <v>634</v>
      </c>
      <c r="G18" s="141" t="s">
        <v>1544</v>
      </c>
      <c r="H18" s="141" t="s">
        <v>1545</v>
      </c>
      <c r="I18" s="141" t="s">
        <v>1546</v>
      </c>
      <c r="J18" s="141" t="s">
        <v>635</v>
      </c>
      <c r="K18" s="141" t="s">
        <v>1547</v>
      </c>
      <c r="L18" s="141" t="s">
        <v>1548</v>
      </c>
      <c r="M18" s="141" t="s">
        <v>1549</v>
      </c>
      <c r="N18" s="141" t="s">
        <v>636</v>
      </c>
      <c r="O18" s="141" t="s">
        <v>1550</v>
      </c>
      <c r="P18" s="141" t="s">
        <v>1551</v>
      </c>
      <c r="Q18" s="141" t="s">
        <v>1552</v>
      </c>
      <c r="R18" s="141" t="s">
        <v>637</v>
      </c>
      <c r="S18" s="141" t="s">
        <v>1553</v>
      </c>
      <c r="T18" s="141" t="s">
        <v>1554</v>
      </c>
      <c r="U18" s="141" t="s">
        <v>1555</v>
      </c>
      <c r="V18" s="141" t="s">
        <v>638</v>
      </c>
      <c r="W18" s="141" t="s">
        <v>1556</v>
      </c>
      <c r="X18" s="141" t="s">
        <v>1557</v>
      </c>
      <c r="Y18" s="141" t="s">
        <v>1558</v>
      </c>
      <c r="Z18" s="141" t="s">
        <v>639</v>
      </c>
    </row>
    <row r="19" spans="1:26" ht="15" customHeight="1">
      <c r="A19" s="226" t="s">
        <v>1298</v>
      </c>
      <c r="B19" s="227"/>
      <c r="C19" s="227"/>
      <c r="D19" s="227"/>
      <c r="E19" s="227"/>
      <c r="F19" s="227"/>
      <c r="G19" s="227"/>
      <c r="H19" s="227"/>
      <c r="I19" s="227"/>
      <c r="J19" s="227"/>
      <c r="K19" s="227"/>
      <c r="L19" s="227"/>
      <c r="M19" s="227"/>
      <c r="N19" s="227"/>
      <c r="O19" s="227"/>
      <c r="P19" s="227"/>
      <c r="Q19" s="227"/>
      <c r="R19" s="227"/>
      <c r="S19" s="227"/>
      <c r="T19" s="227"/>
      <c r="U19" s="227"/>
      <c r="V19" s="227"/>
      <c r="W19" s="227"/>
      <c r="X19" s="227"/>
      <c r="Y19" s="227"/>
      <c r="Z19" s="227"/>
    </row>
    <row r="20" spans="1:26" ht="15" customHeight="1">
      <c r="A20" s="152" t="s">
        <v>1152</v>
      </c>
      <c r="B20" s="147">
        <v>30540</v>
      </c>
      <c r="C20" s="147">
        <v>36940</v>
      </c>
      <c r="D20" s="147">
        <v>31730</v>
      </c>
      <c r="E20" s="147">
        <v>30210</v>
      </c>
      <c r="F20" s="147">
        <v>30310</v>
      </c>
      <c r="G20" s="147">
        <v>34330</v>
      </c>
      <c r="H20" s="147">
        <v>28440</v>
      </c>
      <c r="I20" s="147">
        <v>27610</v>
      </c>
      <c r="J20" s="147">
        <v>27837</v>
      </c>
      <c r="K20" s="147">
        <v>30021</v>
      </c>
      <c r="L20" s="147">
        <v>28674</v>
      </c>
      <c r="M20" s="147">
        <v>26678</v>
      </c>
      <c r="N20" s="147">
        <v>25028</v>
      </c>
      <c r="O20" s="147">
        <v>27787</v>
      </c>
      <c r="P20" s="147">
        <v>29110</v>
      </c>
      <c r="Q20" s="147">
        <v>24191</v>
      </c>
      <c r="R20" s="147">
        <v>25357</v>
      </c>
      <c r="S20" s="147">
        <v>29474</v>
      </c>
      <c r="T20" s="147">
        <v>25076</v>
      </c>
      <c r="U20" s="147">
        <v>17217</v>
      </c>
      <c r="V20" s="147">
        <v>22304</v>
      </c>
      <c r="W20" s="147">
        <v>26730</v>
      </c>
      <c r="X20" s="147">
        <v>21960</v>
      </c>
      <c r="Y20" s="147">
        <v>10319</v>
      </c>
      <c r="Z20" s="147">
        <v>19905</v>
      </c>
    </row>
    <row r="21" spans="1:26" ht="15" customHeight="1">
      <c r="A21" s="152" t="s">
        <v>1162</v>
      </c>
      <c r="B21" s="147">
        <v>13710</v>
      </c>
      <c r="C21" s="147">
        <v>16540</v>
      </c>
      <c r="D21" s="147">
        <v>14300</v>
      </c>
      <c r="E21" s="147">
        <v>15170</v>
      </c>
      <c r="F21" s="147">
        <v>13250</v>
      </c>
      <c r="G21" s="147">
        <v>14640</v>
      </c>
      <c r="H21" s="147">
        <v>12170</v>
      </c>
      <c r="I21" s="147">
        <v>13830</v>
      </c>
      <c r="J21" s="147">
        <v>12000</v>
      </c>
      <c r="K21" s="147">
        <v>12479</v>
      </c>
      <c r="L21" s="147">
        <v>11811</v>
      </c>
      <c r="M21" s="147">
        <v>13690</v>
      </c>
      <c r="N21" s="147">
        <v>10717</v>
      </c>
      <c r="O21" s="147">
        <v>10704</v>
      </c>
      <c r="P21" s="147">
        <v>10822</v>
      </c>
      <c r="Q21" s="147">
        <v>10407</v>
      </c>
      <c r="R21" s="147">
        <v>10453</v>
      </c>
      <c r="S21" s="147">
        <v>12554</v>
      </c>
      <c r="T21" s="147">
        <v>10685</v>
      </c>
      <c r="U21" s="146">
        <v>7479</v>
      </c>
      <c r="V21" s="146">
        <v>9122</v>
      </c>
      <c r="W21" s="147">
        <v>12176</v>
      </c>
      <c r="X21" s="146">
        <v>8874</v>
      </c>
      <c r="Y21" s="146">
        <v>3594</v>
      </c>
      <c r="Z21" s="146">
        <v>7590</v>
      </c>
    </row>
    <row r="22" spans="1:26" ht="15" customHeight="1">
      <c r="A22" s="152" t="s">
        <v>1177</v>
      </c>
      <c r="B22" s="146">
        <v>5170</v>
      </c>
      <c r="C22" s="146">
        <v>5190</v>
      </c>
      <c r="D22" s="146">
        <v>5950</v>
      </c>
      <c r="E22" s="146">
        <v>5680</v>
      </c>
      <c r="F22" s="146">
        <v>3900</v>
      </c>
      <c r="G22" s="146">
        <v>4960</v>
      </c>
      <c r="H22" s="146">
        <v>4330</v>
      </c>
      <c r="I22" s="146">
        <v>6410</v>
      </c>
      <c r="J22" s="146">
        <v>2697</v>
      </c>
      <c r="K22" s="146">
        <v>4237</v>
      </c>
      <c r="L22" s="146">
        <v>4014</v>
      </c>
      <c r="M22" s="146">
        <v>6392</v>
      </c>
      <c r="N22" s="146">
        <v>1667</v>
      </c>
      <c r="O22" s="146">
        <v>3071</v>
      </c>
      <c r="P22" s="146">
        <v>3714</v>
      </c>
      <c r="Q22" s="146">
        <v>2892</v>
      </c>
      <c r="R22" s="146">
        <v>3544</v>
      </c>
      <c r="S22" s="146">
        <v>4429</v>
      </c>
      <c r="T22" s="146">
        <v>3928</v>
      </c>
      <c r="U22" s="146">
        <v>1142</v>
      </c>
      <c r="V22" s="146">
        <v>3193</v>
      </c>
      <c r="W22" s="146">
        <v>3787</v>
      </c>
      <c r="X22" s="146">
        <v>2214</v>
      </c>
      <c r="Y22" s="231">
        <v>-1658</v>
      </c>
      <c r="Z22" s="146">
        <v>1629</v>
      </c>
    </row>
    <row r="23" spans="1:26" ht="15" customHeight="1">
      <c r="A23" s="152" t="s">
        <v>1253</v>
      </c>
      <c r="B23" s="146">
        <v>5930</v>
      </c>
      <c r="C23" s="146">
        <v>5990</v>
      </c>
      <c r="D23" s="146">
        <v>6600</v>
      </c>
      <c r="E23" s="146">
        <v>6440</v>
      </c>
      <c r="F23" s="146">
        <v>4600</v>
      </c>
      <c r="G23" s="146">
        <v>5680</v>
      </c>
      <c r="H23" s="146">
        <v>5020</v>
      </c>
      <c r="I23" s="146">
        <v>7130</v>
      </c>
      <c r="J23" s="146">
        <v>3423</v>
      </c>
      <c r="K23" s="146">
        <v>4865</v>
      </c>
      <c r="L23" s="146">
        <v>4667</v>
      </c>
      <c r="M23" s="146">
        <v>7135</v>
      </c>
      <c r="N23" s="146">
        <v>2355</v>
      </c>
      <c r="O23" s="146">
        <v>3718</v>
      </c>
      <c r="P23" s="146">
        <v>4373</v>
      </c>
      <c r="Q23" s="146">
        <v>3723</v>
      </c>
      <c r="R23" s="146">
        <v>4318</v>
      </c>
      <c r="S23" s="146">
        <v>5187</v>
      </c>
      <c r="T23" s="146">
        <v>4691</v>
      </c>
      <c r="U23" s="146">
        <v>1885</v>
      </c>
      <c r="V23" s="146">
        <v>3963</v>
      </c>
      <c r="W23" s="146">
        <v>4576</v>
      </c>
      <c r="X23" s="146">
        <v>2907</v>
      </c>
      <c r="Y23" s="231">
        <v>-919</v>
      </c>
      <c r="Z23" s="146">
        <v>2480</v>
      </c>
    </row>
    <row r="24" spans="1:26" ht="15" customHeight="1">
      <c r="A24" s="152" t="s">
        <v>1205</v>
      </c>
      <c r="B24" s="146">
        <v>5680</v>
      </c>
      <c r="C24" s="146">
        <v>4180</v>
      </c>
      <c r="D24" s="146">
        <v>4640</v>
      </c>
      <c r="E24" s="146">
        <v>4170</v>
      </c>
      <c r="F24" s="146">
        <v>4210</v>
      </c>
      <c r="G24" s="146">
        <v>3350</v>
      </c>
      <c r="H24" s="146">
        <v>3410</v>
      </c>
      <c r="I24" s="146">
        <v>4850</v>
      </c>
      <c r="J24" s="146">
        <v>2418</v>
      </c>
      <c r="K24" s="146">
        <v>3502</v>
      </c>
      <c r="L24" s="146">
        <v>3393</v>
      </c>
      <c r="M24" s="146">
        <v>4767</v>
      </c>
      <c r="N24" s="146">
        <v>1028</v>
      </c>
      <c r="O24" s="146">
        <v>2142</v>
      </c>
      <c r="P24" s="146">
        <v>5477</v>
      </c>
      <c r="Q24" s="146">
        <v>2611</v>
      </c>
      <c r="R24" s="146">
        <v>1786</v>
      </c>
      <c r="S24" s="146">
        <v>2953</v>
      </c>
      <c r="T24" s="146">
        <v>2864</v>
      </c>
      <c r="U24" s="146">
        <v>503</v>
      </c>
      <c r="V24" s="146">
        <v>2033</v>
      </c>
      <c r="W24" s="146">
        <v>2803</v>
      </c>
      <c r="X24" s="146">
        <v>1251</v>
      </c>
      <c r="Y24" s="231">
        <v>-2466</v>
      </c>
      <c r="Z24" s="146">
        <v>395</v>
      </c>
    </row>
    <row r="25" spans="1:26" ht="15" customHeight="1">
      <c r="A25" s="226" t="s">
        <v>1299</v>
      </c>
      <c r="B25" s="227"/>
      <c r="C25" s="227"/>
      <c r="D25" s="227"/>
      <c r="E25" s="227"/>
      <c r="F25" s="227"/>
      <c r="G25" s="227"/>
      <c r="H25" s="227"/>
      <c r="I25" s="227"/>
      <c r="J25" s="227"/>
      <c r="K25" s="227"/>
      <c r="L25" s="227"/>
      <c r="M25" s="227"/>
      <c r="N25" s="227"/>
      <c r="O25" s="227"/>
      <c r="P25" s="227"/>
      <c r="Q25" s="227"/>
      <c r="R25" s="227"/>
      <c r="S25" s="227"/>
      <c r="T25" s="227"/>
      <c r="U25" s="227"/>
      <c r="V25" s="227"/>
      <c r="W25" s="227"/>
      <c r="X25" s="227"/>
      <c r="Y25" s="227"/>
      <c r="Z25" s="227"/>
    </row>
    <row r="26" spans="1:26" ht="15" customHeight="1">
      <c r="A26" s="152" t="s">
        <v>940</v>
      </c>
      <c r="B26" s="147">
        <v>19770</v>
      </c>
      <c r="C26" s="147"/>
      <c r="D26" s="147">
        <v>13810</v>
      </c>
      <c r="E26" s="147"/>
      <c r="F26" s="147">
        <v>20300</v>
      </c>
      <c r="G26" s="147"/>
      <c r="H26" s="147">
        <v>13330</v>
      </c>
      <c r="I26" s="147"/>
      <c r="J26" s="147">
        <v>12690</v>
      </c>
      <c r="K26" s="147"/>
      <c r="L26" s="146">
        <v>6617</v>
      </c>
      <c r="M26" s="147"/>
      <c r="N26" s="146">
        <v>8833</v>
      </c>
      <c r="O26" s="147"/>
      <c r="P26" s="146">
        <v>8100</v>
      </c>
      <c r="Q26" s="147"/>
      <c r="R26" s="146">
        <v>603</v>
      </c>
      <c r="S26" s="147"/>
      <c r="T26" s="146">
        <v>639</v>
      </c>
      <c r="U26" s="147"/>
      <c r="V26" s="146">
        <v>839</v>
      </c>
      <c r="W26" s="147"/>
      <c r="X26" s="146">
        <v>784</v>
      </c>
      <c r="Y26" s="147"/>
      <c r="Z26" s="146">
        <v>735</v>
      </c>
    </row>
    <row r="27" spans="1:26" ht="15" customHeight="1">
      <c r="A27" s="152" t="s">
        <v>939</v>
      </c>
      <c r="B27" s="147">
        <v>31910</v>
      </c>
      <c r="C27" s="147"/>
      <c r="D27" s="147">
        <v>27620</v>
      </c>
      <c r="E27" s="147"/>
      <c r="F27" s="147">
        <v>31590</v>
      </c>
      <c r="G27" s="147"/>
      <c r="H27" s="147">
        <v>21410</v>
      </c>
      <c r="I27" s="147"/>
      <c r="J27" s="147">
        <v>19050</v>
      </c>
      <c r="K27" s="147"/>
      <c r="L27" s="147">
        <v>20231</v>
      </c>
      <c r="M27" s="147"/>
      <c r="N27" s="147">
        <v>12751</v>
      </c>
      <c r="O27" s="147"/>
      <c r="P27" s="147">
        <v>15496</v>
      </c>
      <c r="Q27" s="147"/>
      <c r="R27" s="146">
        <v>3596</v>
      </c>
      <c r="S27" s="147"/>
      <c r="T27" s="146">
        <v>2617</v>
      </c>
      <c r="U27" s="147"/>
      <c r="V27" s="146">
        <v>3025</v>
      </c>
      <c r="W27" s="147"/>
      <c r="X27" s="146">
        <v>3229</v>
      </c>
      <c r="Y27" s="147"/>
      <c r="Z27" s="146">
        <v>3793</v>
      </c>
    </row>
    <row r="28" spans="1:26" ht="15" customHeight="1">
      <c r="A28" s="152" t="s">
        <v>651</v>
      </c>
      <c r="B28" s="147">
        <v>144690</v>
      </c>
      <c r="C28" s="147"/>
      <c r="D28" s="147">
        <v>134840</v>
      </c>
      <c r="E28" s="147"/>
      <c r="F28" s="147">
        <v>132480</v>
      </c>
      <c r="G28" s="147"/>
      <c r="H28" s="147">
        <v>119550</v>
      </c>
      <c r="I28" s="147"/>
      <c r="J28" s="147">
        <v>112490</v>
      </c>
      <c r="K28" s="147"/>
      <c r="L28" s="147">
        <v>110246</v>
      </c>
      <c r="M28" s="147"/>
      <c r="N28" s="147">
        <v>97615</v>
      </c>
      <c r="O28" s="147"/>
      <c r="P28" s="147">
        <v>101206</v>
      </c>
      <c r="Q28" s="147"/>
      <c r="R28" s="147">
        <v>89113</v>
      </c>
      <c r="S28" s="147"/>
      <c r="T28" s="147">
        <v>90477</v>
      </c>
      <c r="U28" s="147"/>
      <c r="V28" s="147">
        <v>85370</v>
      </c>
      <c r="W28" s="147"/>
      <c r="X28" s="147">
        <v>89684</v>
      </c>
      <c r="Y28" s="147"/>
      <c r="Z28" s="147">
        <v>88513</v>
      </c>
    </row>
    <row r="29" spans="1:26" ht="15" customHeight="1">
      <c r="A29" s="152" t="s">
        <v>1101</v>
      </c>
      <c r="B29" s="146">
        <v>4130</v>
      </c>
      <c r="C29" s="147"/>
      <c r="D29" s="146">
        <v>4120</v>
      </c>
      <c r="E29" s="147"/>
      <c r="F29" s="146">
        <v>4800</v>
      </c>
      <c r="G29" s="147"/>
      <c r="H29" s="146">
        <v>5180</v>
      </c>
      <c r="I29" s="147"/>
      <c r="J29" s="146">
        <v>2650</v>
      </c>
      <c r="K29" s="147"/>
      <c r="L29" s="146">
        <v>2028</v>
      </c>
      <c r="M29" s="147"/>
      <c r="N29" s="146">
        <v>1833</v>
      </c>
      <c r="O29" s="147"/>
      <c r="P29" s="146">
        <v>5571</v>
      </c>
      <c r="Q29" s="147"/>
      <c r="R29" s="146">
        <v>6054</v>
      </c>
      <c r="S29" s="147"/>
      <c r="T29" s="147">
        <v>10075</v>
      </c>
      <c r="U29" s="147"/>
      <c r="V29" s="147">
        <v>10345</v>
      </c>
      <c r="W29" s="147"/>
      <c r="X29" s="147">
        <v>10044</v>
      </c>
      <c r="Y29" s="147"/>
      <c r="Z29" s="147">
        <v>18172</v>
      </c>
    </row>
    <row r="30" spans="1:26" ht="15" customHeight="1">
      <c r="A30" s="152" t="s">
        <v>1061</v>
      </c>
      <c r="B30" s="147">
        <v>89530</v>
      </c>
      <c r="C30" s="147"/>
      <c r="D30" s="147">
        <v>84080</v>
      </c>
      <c r="E30" s="147"/>
      <c r="F30" s="147">
        <v>81040</v>
      </c>
      <c r="G30" s="147"/>
      <c r="H30" s="147">
        <v>76320</v>
      </c>
      <c r="I30" s="147"/>
      <c r="J30" s="147">
        <v>71210</v>
      </c>
      <c r="K30" s="147"/>
      <c r="L30" s="147">
        <v>68105</v>
      </c>
      <c r="M30" s="147"/>
      <c r="N30" s="147">
        <v>59995</v>
      </c>
      <c r="O30" s="147"/>
      <c r="P30" s="147">
        <v>57717</v>
      </c>
      <c r="Q30" s="147"/>
      <c r="R30" s="147">
        <v>49537</v>
      </c>
      <c r="S30" s="147"/>
      <c r="T30" s="147">
        <v>44658</v>
      </c>
      <c r="U30" s="147"/>
      <c r="V30" s="147">
        <v>41198</v>
      </c>
      <c r="W30" s="147"/>
      <c r="X30" s="147">
        <v>36150</v>
      </c>
      <c r="Y30" s="147"/>
      <c r="Z30" s="147">
        <v>37280</v>
      </c>
    </row>
    <row r="31" spans="1:26" ht="15" customHeight="1">
      <c r="A31" s="226" t="s">
        <v>1306</v>
      </c>
      <c r="B31" s="227"/>
      <c r="C31" s="227"/>
      <c r="D31" s="227"/>
      <c r="E31" s="227"/>
      <c r="F31" s="227"/>
      <c r="G31" s="227"/>
      <c r="H31" s="227"/>
      <c r="I31" s="227"/>
      <c r="J31" s="227"/>
      <c r="K31" s="227"/>
      <c r="L31" s="227"/>
      <c r="M31" s="227"/>
      <c r="N31" s="227"/>
      <c r="O31" s="227"/>
      <c r="P31" s="227"/>
      <c r="Q31" s="227"/>
      <c r="R31" s="227"/>
      <c r="S31" s="227"/>
      <c r="T31" s="227"/>
      <c r="U31" s="227"/>
      <c r="V31" s="227"/>
      <c r="W31" s="227"/>
      <c r="X31" s="227"/>
      <c r="Y31" s="227"/>
      <c r="Z31" s="227"/>
    </row>
    <row r="32" spans="1:26" ht="15" customHeight="1">
      <c r="A32" s="152" t="s">
        <v>1559</v>
      </c>
      <c r="B32" s="234">
        <v>1.1499999999999999</v>
      </c>
      <c r="C32" s="234">
        <v>1.25</v>
      </c>
      <c r="D32" s="234">
        <v>0.91</v>
      </c>
      <c r="E32" s="234">
        <v>0.84</v>
      </c>
      <c r="F32" s="234">
        <v>0.64</v>
      </c>
      <c r="G32" s="234">
        <v>0.31</v>
      </c>
      <c r="H32" s="234">
        <v>0.56999999999999995</v>
      </c>
      <c r="I32" s="234">
        <v>0.71</v>
      </c>
      <c r="J32" s="234">
        <v>0.35</v>
      </c>
      <c r="K32" s="234">
        <v>0.36</v>
      </c>
      <c r="L32" s="234">
        <v>0</v>
      </c>
      <c r="M32" s="234">
        <v>0</v>
      </c>
      <c r="N32" s="234">
        <v>0</v>
      </c>
      <c r="O32" s="234">
        <v>0</v>
      </c>
      <c r="P32" s="234">
        <v>0</v>
      </c>
      <c r="Q32" s="234">
        <v>0</v>
      </c>
      <c r="R32" s="234">
        <v>0</v>
      </c>
      <c r="S32" s="234">
        <v>0</v>
      </c>
      <c r="T32" s="234">
        <v>0</v>
      </c>
      <c r="U32" s="234">
        <v>0</v>
      </c>
      <c r="V32" s="234">
        <v>0</v>
      </c>
      <c r="W32" s="234">
        <v>0</v>
      </c>
      <c r="X32" s="234">
        <v>0</v>
      </c>
      <c r="Y32" s="234">
        <v>0</v>
      </c>
      <c r="Z32" s="234">
        <v>0</v>
      </c>
    </row>
    <row r="33" spans="1:26" ht="15" customHeight="1">
      <c r="A33" s="152" t="s">
        <v>1239</v>
      </c>
      <c r="B33" s="148">
        <v>8</v>
      </c>
      <c r="C33" s="148">
        <v>5.88</v>
      </c>
      <c r="D33" s="148">
        <v>6.53</v>
      </c>
      <c r="E33" s="148">
        <v>5.87</v>
      </c>
      <c r="F33" s="148">
        <v>5.93</v>
      </c>
      <c r="G33" s="148">
        <v>4.72</v>
      </c>
      <c r="H33" s="148">
        <v>4.8</v>
      </c>
      <c r="I33" s="148">
        <v>6.83</v>
      </c>
      <c r="J33" s="148">
        <v>3.42</v>
      </c>
      <c r="K33" s="148">
        <v>4.93</v>
      </c>
      <c r="L33" s="148">
        <v>4.78</v>
      </c>
      <c r="M33" s="148">
        <v>6.71</v>
      </c>
      <c r="N33" s="148">
        <v>1.45</v>
      </c>
      <c r="O33" s="148">
        <v>3.02</v>
      </c>
      <c r="P33" s="148">
        <v>7.8</v>
      </c>
      <c r="Q33" s="148">
        <v>3.75</v>
      </c>
      <c r="R33" s="148">
        <v>2.56</v>
      </c>
      <c r="S33" s="148">
        <v>4.22</v>
      </c>
      <c r="T33" s="148">
        <v>4.1100000000000003</v>
      </c>
      <c r="U33" s="148">
        <v>0.78</v>
      </c>
      <c r="V33" s="148">
        <v>2.93</v>
      </c>
      <c r="W33" s="148">
        <v>4.05</v>
      </c>
      <c r="X33" s="148">
        <v>1.82</v>
      </c>
      <c r="Y33" s="153">
        <v>-3.4</v>
      </c>
      <c r="Z33" s="148">
        <v>0.68</v>
      </c>
    </row>
    <row r="34" spans="1:26" ht="15" customHeight="1">
      <c r="A34" s="152" t="s">
        <v>1237</v>
      </c>
      <c r="B34" s="146">
        <v>710.14</v>
      </c>
      <c r="C34" s="146">
        <v>710.88</v>
      </c>
      <c r="D34" s="146">
        <v>710.57</v>
      </c>
      <c r="E34" s="146">
        <v>710.39</v>
      </c>
      <c r="F34" s="146">
        <v>709.95</v>
      </c>
      <c r="G34" s="146">
        <v>709.75</v>
      </c>
      <c r="H34" s="146">
        <v>710.42</v>
      </c>
      <c r="I34" s="146">
        <v>710.1</v>
      </c>
      <c r="J34" s="146">
        <v>707.83</v>
      </c>
      <c r="K34" s="146">
        <v>710.34</v>
      </c>
      <c r="L34" s="146">
        <v>709.83</v>
      </c>
      <c r="M34" s="146">
        <v>710.43</v>
      </c>
      <c r="N34" s="146">
        <v>707.59</v>
      </c>
      <c r="O34" s="146">
        <v>709.27</v>
      </c>
      <c r="P34" s="146">
        <v>709.1</v>
      </c>
      <c r="Q34" s="146">
        <v>709.87</v>
      </c>
      <c r="R34" s="146">
        <v>709.41</v>
      </c>
      <c r="S34" s="146">
        <v>709.95</v>
      </c>
      <c r="T34" s="146">
        <v>709.98</v>
      </c>
      <c r="U34" s="146">
        <v>711.54</v>
      </c>
      <c r="V34" s="146">
        <v>713.08</v>
      </c>
      <c r="W34" s="146">
        <v>708.64</v>
      </c>
      <c r="X34" s="146">
        <v>710.99</v>
      </c>
      <c r="Y34" s="146">
        <v>710.29</v>
      </c>
      <c r="Z34" s="146">
        <v>710.45</v>
      </c>
    </row>
    <row r="35" spans="1:26" ht="15" customHeight="1">
      <c r="A35" s="226" t="s">
        <v>1309</v>
      </c>
      <c r="B35" s="227"/>
      <c r="C35" s="227"/>
      <c r="D35" s="227"/>
      <c r="E35" s="227"/>
      <c r="F35" s="227"/>
      <c r="G35" s="227"/>
      <c r="H35" s="227"/>
      <c r="I35" s="227"/>
      <c r="J35" s="227"/>
      <c r="K35" s="227"/>
      <c r="L35" s="227"/>
      <c r="M35" s="227"/>
      <c r="N35" s="227"/>
      <c r="O35" s="227"/>
      <c r="P35" s="227"/>
      <c r="Q35" s="227"/>
      <c r="R35" s="227"/>
      <c r="S35" s="227"/>
      <c r="T35" s="227"/>
      <c r="U35" s="227"/>
      <c r="V35" s="227"/>
      <c r="W35" s="227"/>
      <c r="X35" s="227"/>
      <c r="Y35" s="227"/>
      <c r="Z35" s="227"/>
    </row>
    <row r="36" spans="1:26" ht="15" customHeight="1">
      <c r="A36" s="152" t="s">
        <v>1310</v>
      </c>
      <c r="B36" s="234">
        <v>44.89</v>
      </c>
      <c r="C36" s="234">
        <v>44.78</v>
      </c>
      <c r="D36" s="234">
        <v>45.07</v>
      </c>
      <c r="E36" s="234">
        <v>50.22</v>
      </c>
      <c r="F36" s="234">
        <v>43.71</v>
      </c>
      <c r="G36" s="234">
        <v>42.64</v>
      </c>
      <c r="H36" s="234">
        <v>42.79</v>
      </c>
      <c r="I36" s="234">
        <v>50.09</v>
      </c>
      <c r="J36" s="234">
        <v>43.11</v>
      </c>
      <c r="K36" s="234">
        <v>41.57</v>
      </c>
      <c r="L36" s="234">
        <v>41.19</v>
      </c>
      <c r="M36" s="234">
        <v>51.32</v>
      </c>
      <c r="N36" s="234">
        <v>42.82</v>
      </c>
      <c r="O36" s="234">
        <v>38.520000000000003</v>
      </c>
      <c r="P36" s="234">
        <v>37.18</v>
      </c>
      <c r="Q36" s="234">
        <v>43.02</v>
      </c>
      <c r="R36" s="234">
        <v>41.22</v>
      </c>
      <c r="S36" s="234">
        <v>42.59</v>
      </c>
      <c r="T36" s="234">
        <v>42.61</v>
      </c>
      <c r="U36" s="234">
        <v>43.44</v>
      </c>
      <c r="V36" s="234">
        <v>40.9</v>
      </c>
      <c r="W36" s="234">
        <v>45.55</v>
      </c>
      <c r="X36" s="234">
        <v>40.409999999999997</v>
      </c>
      <c r="Y36" s="234">
        <v>34.83</v>
      </c>
      <c r="Z36" s="234">
        <v>38.130000000000003</v>
      </c>
    </row>
    <row r="37" spans="1:26" ht="15" customHeight="1">
      <c r="A37" s="152" t="s">
        <v>1311</v>
      </c>
      <c r="B37" s="234">
        <v>19.420000000000002</v>
      </c>
      <c r="C37" s="234">
        <v>16.22</v>
      </c>
      <c r="D37" s="234">
        <v>20.8</v>
      </c>
      <c r="E37" s="234">
        <v>21.32</v>
      </c>
      <c r="F37" s="234">
        <v>15.18</v>
      </c>
      <c r="G37" s="234">
        <v>16.55</v>
      </c>
      <c r="H37" s="234">
        <v>17.649999999999999</v>
      </c>
      <c r="I37" s="234">
        <v>25.82</v>
      </c>
      <c r="J37" s="234">
        <v>12.3</v>
      </c>
      <c r="K37" s="234">
        <v>16.21</v>
      </c>
      <c r="L37" s="234">
        <v>16.28</v>
      </c>
      <c r="M37" s="234">
        <v>26.74</v>
      </c>
      <c r="N37" s="234">
        <v>9.41</v>
      </c>
      <c r="O37" s="234">
        <v>13.38</v>
      </c>
      <c r="P37" s="234">
        <v>15.02</v>
      </c>
      <c r="Q37" s="234">
        <v>15.39</v>
      </c>
      <c r="R37" s="234">
        <v>17.03</v>
      </c>
      <c r="S37" s="234">
        <v>17.600000000000001</v>
      </c>
      <c r="T37" s="234">
        <v>18.71</v>
      </c>
      <c r="U37" s="234">
        <v>10.95</v>
      </c>
      <c r="V37" s="234">
        <v>17.77</v>
      </c>
      <c r="W37" s="234">
        <v>17.12</v>
      </c>
      <c r="X37" s="234">
        <v>13.24</v>
      </c>
      <c r="Y37" s="237">
        <v>-8.91</v>
      </c>
      <c r="Z37" s="234">
        <v>12.46</v>
      </c>
    </row>
    <row r="38" spans="1:26" ht="15" customHeight="1">
      <c r="A38" s="152" t="s">
        <v>1312</v>
      </c>
      <c r="B38" s="234">
        <v>16.93</v>
      </c>
      <c r="C38" s="234">
        <v>14.05</v>
      </c>
      <c r="D38" s="234">
        <v>18.75</v>
      </c>
      <c r="E38" s="234">
        <v>18.8</v>
      </c>
      <c r="F38" s="234">
        <v>12.87</v>
      </c>
      <c r="G38" s="234">
        <v>14.45</v>
      </c>
      <c r="H38" s="234">
        <v>15.23</v>
      </c>
      <c r="I38" s="234">
        <v>23.22</v>
      </c>
      <c r="J38" s="234">
        <v>9.69</v>
      </c>
      <c r="K38" s="234">
        <v>14.11</v>
      </c>
      <c r="L38" s="234">
        <v>14</v>
      </c>
      <c r="M38" s="234">
        <v>23.96</v>
      </c>
      <c r="N38" s="234">
        <v>6.66</v>
      </c>
      <c r="O38" s="234">
        <v>11.05</v>
      </c>
      <c r="P38" s="234">
        <v>12.76</v>
      </c>
      <c r="Q38" s="234">
        <v>11.95</v>
      </c>
      <c r="R38" s="234">
        <v>13.98</v>
      </c>
      <c r="S38" s="234">
        <v>15.03</v>
      </c>
      <c r="T38" s="234">
        <v>15.66</v>
      </c>
      <c r="U38" s="234">
        <v>6.63</v>
      </c>
      <c r="V38" s="234">
        <v>14.32</v>
      </c>
      <c r="W38" s="234">
        <v>14.17</v>
      </c>
      <c r="X38" s="234">
        <v>10.08</v>
      </c>
      <c r="Y38" s="237">
        <v>-16.07</v>
      </c>
      <c r="Z38" s="234">
        <v>8.18</v>
      </c>
    </row>
    <row r="39" spans="1:26" ht="15" customHeight="1">
      <c r="A39" s="152" t="s">
        <v>1313</v>
      </c>
      <c r="B39" s="234">
        <v>23.02</v>
      </c>
      <c r="C39" s="234">
        <v>14.65</v>
      </c>
      <c r="D39" s="234">
        <v>19.670000000000002</v>
      </c>
      <c r="E39" s="234">
        <v>18.899999999999999</v>
      </c>
      <c r="F39" s="234">
        <v>17.88</v>
      </c>
      <c r="G39" s="234">
        <v>13.98</v>
      </c>
      <c r="H39" s="234">
        <v>16.170000000000002</v>
      </c>
      <c r="I39" s="234">
        <v>23.65</v>
      </c>
      <c r="J39" s="234">
        <v>11.25</v>
      </c>
      <c r="K39" s="234">
        <v>15.3</v>
      </c>
      <c r="L39" s="234">
        <v>15.54</v>
      </c>
      <c r="M39" s="234">
        <v>23.95</v>
      </c>
      <c r="N39" s="234">
        <v>5.21</v>
      </c>
      <c r="O39" s="234">
        <v>5.58</v>
      </c>
      <c r="P39" s="234">
        <v>25.39</v>
      </c>
      <c r="Q39" s="234">
        <v>10.51</v>
      </c>
      <c r="R39" s="234">
        <v>9.52</v>
      </c>
      <c r="S39" s="234">
        <v>13.7</v>
      </c>
      <c r="T39" s="234">
        <v>15.56</v>
      </c>
      <c r="U39" s="234">
        <v>2.98</v>
      </c>
      <c r="V39" s="234">
        <v>12.6</v>
      </c>
      <c r="W39" s="234">
        <v>14</v>
      </c>
      <c r="X39" s="234">
        <v>8.02</v>
      </c>
      <c r="Y39" s="237">
        <v>-28.25</v>
      </c>
      <c r="Z39" s="234">
        <v>9.2200000000000006</v>
      </c>
    </row>
    <row r="40" spans="1:26" ht="15" customHeight="1">
      <c r="A40" s="152" t="s">
        <v>1314</v>
      </c>
      <c r="B40" s="234">
        <v>19.2</v>
      </c>
      <c r="C40" s="234">
        <v>22.74</v>
      </c>
      <c r="D40" s="234">
        <v>25.64</v>
      </c>
      <c r="E40" s="234">
        <v>26.97</v>
      </c>
      <c r="F40" s="234">
        <v>22.32</v>
      </c>
      <c r="G40" s="234">
        <v>30.21</v>
      </c>
      <c r="H40" s="234">
        <v>25.87</v>
      </c>
      <c r="I40" s="234">
        <v>25.73</v>
      </c>
      <c r="J40" s="234">
        <v>22.77</v>
      </c>
      <c r="K40" s="234">
        <v>23.75</v>
      </c>
      <c r="L40" s="234">
        <v>23.86</v>
      </c>
      <c r="M40" s="234">
        <v>25.4</v>
      </c>
      <c r="N40" s="234">
        <v>21.11</v>
      </c>
      <c r="O40" s="237">
        <v>-38.1</v>
      </c>
      <c r="P40" s="234">
        <v>25.89</v>
      </c>
      <c r="Q40" s="237">
        <v>-2.71</v>
      </c>
      <c r="R40" s="234">
        <v>25.98</v>
      </c>
      <c r="S40" s="234">
        <v>26.87</v>
      </c>
      <c r="T40" s="234">
        <v>26.6</v>
      </c>
      <c r="U40" s="234">
        <v>1.95</v>
      </c>
      <c r="V40" s="234">
        <v>27.65</v>
      </c>
      <c r="W40" s="234">
        <v>25.11</v>
      </c>
      <c r="X40" s="234">
        <v>29</v>
      </c>
      <c r="Y40" s="234"/>
      <c r="Z40" s="234">
        <v>78.47</v>
      </c>
    </row>
    <row r="41" spans="1:26" ht="15" customHeight="1">
      <c r="A41" s="152" t="s">
        <v>1315</v>
      </c>
      <c r="B41" s="234">
        <v>18.600000000000001</v>
      </c>
      <c r="C41" s="234">
        <v>11.32</v>
      </c>
      <c r="D41" s="234">
        <v>14.62</v>
      </c>
      <c r="E41" s="234">
        <v>13.8</v>
      </c>
      <c r="F41" s="234">
        <v>13.89</v>
      </c>
      <c r="G41" s="234">
        <v>9.76</v>
      </c>
      <c r="H41" s="234">
        <v>11.99</v>
      </c>
      <c r="I41" s="234">
        <v>17.57</v>
      </c>
      <c r="J41" s="234">
        <v>8.69</v>
      </c>
      <c r="K41" s="234">
        <v>11.67</v>
      </c>
      <c r="L41" s="234">
        <v>11.83</v>
      </c>
      <c r="M41" s="234">
        <v>17.87</v>
      </c>
      <c r="N41" s="234">
        <v>4.1100000000000003</v>
      </c>
      <c r="O41" s="234">
        <v>7.71</v>
      </c>
      <c r="P41" s="234">
        <v>18.809999999999999</v>
      </c>
      <c r="Q41" s="234">
        <v>10.79</v>
      </c>
      <c r="R41" s="234">
        <v>7.04</v>
      </c>
      <c r="S41" s="234">
        <v>10.02</v>
      </c>
      <c r="T41" s="234">
        <v>11.42</v>
      </c>
      <c r="U41" s="234">
        <v>2.92</v>
      </c>
      <c r="V41" s="234">
        <v>9.11</v>
      </c>
      <c r="W41" s="234">
        <v>10.49</v>
      </c>
      <c r="X41" s="234">
        <v>5.7</v>
      </c>
      <c r="Y41" s="237">
        <v>-23.9</v>
      </c>
      <c r="Z41" s="234">
        <v>1.98</v>
      </c>
    </row>
    <row r="42" spans="1:26" ht="15" customHeight="1">
      <c r="A42" s="152" t="s">
        <v>1560</v>
      </c>
      <c r="B42" s="234">
        <v>1.51</v>
      </c>
      <c r="C42" s="234"/>
      <c r="D42" s="234">
        <v>2.15</v>
      </c>
      <c r="E42" s="234"/>
      <c r="F42" s="234">
        <v>1.79</v>
      </c>
      <c r="G42" s="234"/>
      <c r="H42" s="234">
        <v>0.76</v>
      </c>
      <c r="I42" s="234"/>
      <c r="J42" s="234">
        <v>1.29</v>
      </c>
      <c r="K42" s="234"/>
      <c r="L42" s="234">
        <v>1.39</v>
      </c>
      <c r="M42" s="234"/>
      <c r="N42" s="234">
        <v>0.86</v>
      </c>
      <c r="O42" s="234"/>
      <c r="P42" s="234">
        <v>1.61</v>
      </c>
      <c r="Q42" s="234"/>
      <c r="R42" s="234">
        <v>1.27</v>
      </c>
      <c r="S42" s="234"/>
      <c r="T42" s="234">
        <v>1.36</v>
      </c>
      <c r="U42" s="234"/>
      <c r="V42" s="234">
        <v>3.83</v>
      </c>
      <c r="W42" s="234"/>
      <c r="X42" s="234">
        <v>3.04</v>
      </c>
      <c r="Y42" s="234"/>
      <c r="Z42" s="234">
        <v>1.1499999999999999</v>
      </c>
    </row>
    <row r="43" spans="1:26" ht="15" customHeight="1">
      <c r="A43" s="152" t="s">
        <v>1561</v>
      </c>
      <c r="B43" s="234">
        <v>20.04</v>
      </c>
      <c r="C43" s="234"/>
      <c r="D43" s="234">
        <v>20.41</v>
      </c>
      <c r="E43" s="234"/>
      <c r="F43" s="234">
        <v>20.78</v>
      </c>
      <c r="G43" s="234"/>
      <c r="H43" s="234">
        <v>19.64</v>
      </c>
      <c r="I43" s="234"/>
      <c r="J43" s="234">
        <v>21.46</v>
      </c>
      <c r="K43" s="234"/>
      <c r="L43" s="234">
        <v>18.010000000000002</v>
      </c>
      <c r="M43" s="234"/>
      <c r="N43" s="234">
        <v>20.75</v>
      </c>
      <c r="O43" s="234"/>
      <c r="P43" s="234">
        <v>25.41</v>
      </c>
      <c r="Q43" s="234"/>
      <c r="R43" s="234">
        <v>18.260000000000002</v>
      </c>
      <c r="S43" s="234"/>
      <c r="T43" s="234">
        <v>20.86</v>
      </c>
      <c r="U43" s="234"/>
      <c r="V43" s="234">
        <v>9.7799999999999994</v>
      </c>
      <c r="W43" s="234"/>
      <c r="X43" s="234">
        <v>4.88</v>
      </c>
      <c r="Y43" s="234"/>
      <c r="Z43" s="234"/>
    </row>
    <row r="44" spans="1:26" ht="15" customHeight="1">
      <c r="A44" s="152" t="s">
        <v>1562</v>
      </c>
      <c r="B44" s="234">
        <v>12.33</v>
      </c>
      <c r="C44" s="234"/>
      <c r="D44" s="234">
        <v>12.87</v>
      </c>
      <c r="E44" s="234"/>
      <c r="F44" s="234">
        <v>12.92</v>
      </c>
      <c r="G44" s="234"/>
      <c r="H44" s="234">
        <v>12.34</v>
      </c>
      <c r="I44" s="234"/>
      <c r="J44" s="234">
        <v>13.4</v>
      </c>
      <c r="K44" s="234"/>
      <c r="L44" s="234">
        <v>10.72</v>
      </c>
      <c r="M44" s="234"/>
      <c r="N44" s="234">
        <v>12.06</v>
      </c>
      <c r="O44" s="234"/>
      <c r="P44" s="234">
        <v>13.38</v>
      </c>
      <c r="Q44" s="234"/>
      <c r="R44" s="234">
        <v>9.2899999999999991</v>
      </c>
      <c r="S44" s="234"/>
      <c r="T44" s="234">
        <v>9.11</v>
      </c>
      <c r="U44" s="234"/>
      <c r="V44" s="234">
        <v>4.16</v>
      </c>
      <c r="W44" s="234"/>
      <c r="X44" s="234">
        <v>1.63</v>
      </c>
      <c r="Y44" s="234"/>
      <c r="Z44" s="234"/>
    </row>
    <row r="45" spans="1:26" ht="15" customHeight="1">
      <c r="A45" s="152" t="s">
        <v>1563</v>
      </c>
      <c r="B45" s="234">
        <v>21.83</v>
      </c>
      <c r="C45" s="234"/>
      <c r="D45" s="234">
        <v>19.829999999999998</v>
      </c>
      <c r="E45" s="234"/>
      <c r="F45" s="234">
        <v>20.64</v>
      </c>
      <c r="G45" s="234"/>
      <c r="H45" s="234">
        <v>19.07</v>
      </c>
      <c r="I45" s="234"/>
      <c r="J45" s="234">
        <v>20.99</v>
      </c>
      <c r="K45" s="234"/>
      <c r="L45" s="234">
        <v>17.39</v>
      </c>
      <c r="M45" s="234"/>
      <c r="N45" s="234">
        <v>21.05</v>
      </c>
      <c r="O45" s="234"/>
      <c r="P45" s="234">
        <v>23.17</v>
      </c>
      <c r="Q45" s="234"/>
      <c r="R45" s="234">
        <v>16.91</v>
      </c>
      <c r="S45" s="234"/>
      <c r="T45" s="234"/>
      <c r="U45" s="234"/>
      <c r="V45" s="234">
        <v>9.61</v>
      </c>
      <c r="W45" s="234"/>
      <c r="X45" s="234"/>
      <c r="Y45" s="234"/>
      <c r="Z45" s="234"/>
    </row>
    <row r="46" spans="1:26" ht="15" customHeight="1">
      <c r="A46" s="226" t="s">
        <v>156</v>
      </c>
      <c r="B46" s="227"/>
      <c r="C46" s="227"/>
      <c r="D46" s="227"/>
      <c r="E46" s="227"/>
      <c r="F46" s="227"/>
      <c r="G46" s="227"/>
      <c r="H46" s="227"/>
      <c r="I46" s="227"/>
      <c r="J46" s="227"/>
      <c r="K46" s="227"/>
      <c r="L46" s="227"/>
      <c r="M46" s="227"/>
      <c r="N46" s="227"/>
      <c r="O46" s="227"/>
      <c r="P46" s="227"/>
      <c r="Q46" s="227"/>
      <c r="R46" s="227"/>
      <c r="S46" s="227"/>
      <c r="T46" s="227"/>
      <c r="U46" s="227"/>
      <c r="V46" s="227"/>
      <c r="W46" s="227"/>
      <c r="X46" s="227"/>
      <c r="Y46" s="227"/>
      <c r="Z46" s="227"/>
    </row>
    <row r="47" spans="1:26" ht="15" customHeight="1">
      <c r="A47" s="152" t="s">
        <v>1152</v>
      </c>
      <c r="B47" s="147">
        <v>30540</v>
      </c>
      <c r="C47" s="147">
        <v>36940</v>
      </c>
      <c r="D47" s="147">
        <v>31730</v>
      </c>
      <c r="E47" s="147">
        <v>30210</v>
      </c>
      <c r="F47" s="147">
        <v>30310</v>
      </c>
      <c r="G47" s="147">
        <v>34330</v>
      </c>
      <c r="H47" s="147">
        <v>28440</v>
      </c>
      <c r="I47" s="147">
        <v>27610</v>
      </c>
      <c r="J47" s="147">
        <v>27837</v>
      </c>
      <c r="K47" s="147">
        <v>30021</v>
      </c>
      <c r="L47" s="147">
        <v>28674</v>
      </c>
      <c r="M47" s="147">
        <v>26678</v>
      </c>
      <c r="N47" s="147">
        <v>25028</v>
      </c>
      <c r="O47" s="147">
        <v>27787</v>
      </c>
      <c r="P47" s="147">
        <v>29110</v>
      </c>
      <c r="Q47" s="147">
        <v>24191</v>
      </c>
      <c r="R47" s="147">
        <v>25357</v>
      </c>
      <c r="S47" s="147">
        <v>29474</v>
      </c>
      <c r="T47" s="147">
        <v>25076</v>
      </c>
      <c r="U47" s="147">
        <v>17217</v>
      </c>
      <c r="V47" s="147">
        <v>22304</v>
      </c>
      <c r="W47" s="147">
        <v>26730</v>
      </c>
      <c r="X47" s="147">
        <v>21960</v>
      </c>
      <c r="Y47" s="147">
        <v>10319</v>
      </c>
      <c r="Z47" s="147">
        <v>19905</v>
      </c>
    </row>
    <row r="48" spans="1:26" ht="15" customHeight="1">
      <c r="A48" s="152" t="s">
        <v>1177</v>
      </c>
      <c r="B48" s="146">
        <v>5170</v>
      </c>
      <c r="C48" s="146">
        <v>5190</v>
      </c>
      <c r="D48" s="146">
        <v>5950</v>
      </c>
      <c r="E48" s="146">
        <v>5680</v>
      </c>
      <c r="F48" s="146">
        <v>3900</v>
      </c>
      <c r="G48" s="146">
        <v>4960</v>
      </c>
      <c r="H48" s="146">
        <v>4330</v>
      </c>
      <c r="I48" s="146">
        <v>6410</v>
      </c>
      <c r="J48" s="146">
        <v>2697</v>
      </c>
      <c r="K48" s="146">
        <v>4237</v>
      </c>
      <c r="L48" s="146">
        <v>4014</v>
      </c>
      <c r="M48" s="146">
        <v>6392</v>
      </c>
      <c r="N48" s="146">
        <v>1667</v>
      </c>
      <c r="O48" s="146">
        <v>3071</v>
      </c>
      <c r="P48" s="146">
        <v>3714</v>
      </c>
      <c r="Q48" s="146">
        <v>2892</v>
      </c>
      <c r="R48" s="146">
        <v>3544</v>
      </c>
      <c r="S48" s="146">
        <v>4429</v>
      </c>
      <c r="T48" s="146">
        <v>3928</v>
      </c>
      <c r="U48" s="146">
        <v>1142</v>
      </c>
      <c r="V48" s="146">
        <v>3193</v>
      </c>
      <c r="W48" s="146">
        <v>3787</v>
      </c>
      <c r="X48" s="146">
        <v>2214</v>
      </c>
      <c r="Y48" s="231">
        <v>-1658</v>
      </c>
      <c r="Z48" s="146">
        <v>1629</v>
      </c>
    </row>
    <row r="49" spans="1:26" ht="15" customHeight="1">
      <c r="A49" s="152" t="s">
        <v>1253</v>
      </c>
      <c r="B49" s="146">
        <v>5930</v>
      </c>
      <c r="C49" s="146">
        <v>5990</v>
      </c>
      <c r="D49" s="146">
        <v>6600</v>
      </c>
      <c r="E49" s="146">
        <v>6440</v>
      </c>
      <c r="F49" s="146">
        <v>4600</v>
      </c>
      <c r="G49" s="146">
        <v>5680</v>
      </c>
      <c r="H49" s="146">
        <v>5020</v>
      </c>
      <c r="I49" s="146">
        <v>7130</v>
      </c>
      <c r="J49" s="146">
        <v>3423</v>
      </c>
      <c r="K49" s="146">
        <v>4865</v>
      </c>
      <c r="L49" s="146">
        <v>4667</v>
      </c>
      <c r="M49" s="146">
        <v>7135</v>
      </c>
      <c r="N49" s="146">
        <v>2355</v>
      </c>
      <c r="O49" s="146">
        <v>3718</v>
      </c>
      <c r="P49" s="146">
        <v>4373</v>
      </c>
      <c r="Q49" s="146">
        <v>3723</v>
      </c>
      <c r="R49" s="146">
        <v>4318</v>
      </c>
      <c r="S49" s="146">
        <v>5187</v>
      </c>
      <c r="T49" s="146">
        <v>4691</v>
      </c>
      <c r="U49" s="146">
        <v>1885</v>
      </c>
      <c r="V49" s="146">
        <v>3963</v>
      </c>
      <c r="W49" s="146">
        <v>4576</v>
      </c>
      <c r="X49" s="146">
        <v>2907</v>
      </c>
      <c r="Y49" s="231">
        <v>-919</v>
      </c>
      <c r="Z49" s="146">
        <v>2480</v>
      </c>
    </row>
    <row r="50" spans="1:26" ht="15" customHeight="1">
      <c r="A50" s="152" t="s">
        <v>1205</v>
      </c>
      <c r="B50" s="146">
        <v>5680</v>
      </c>
      <c r="C50" s="146">
        <v>4180</v>
      </c>
      <c r="D50" s="146">
        <v>4640</v>
      </c>
      <c r="E50" s="146">
        <v>4170</v>
      </c>
      <c r="F50" s="146">
        <v>4210</v>
      </c>
      <c r="G50" s="146">
        <v>3350</v>
      </c>
      <c r="H50" s="146">
        <v>3410</v>
      </c>
      <c r="I50" s="146">
        <v>4850</v>
      </c>
      <c r="J50" s="146">
        <v>2418</v>
      </c>
      <c r="K50" s="146">
        <v>3502</v>
      </c>
      <c r="L50" s="146">
        <v>3393</v>
      </c>
      <c r="M50" s="146">
        <v>4767</v>
      </c>
      <c r="N50" s="146">
        <v>1028</v>
      </c>
      <c r="O50" s="146">
        <v>2142</v>
      </c>
      <c r="P50" s="146">
        <v>5477</v>
      </c>
      <c r="Q50" s="146">
        <v>2611</v>
      </c>
      <c r="R50" s="146">
        <v>1786</v>
      </c>
      <c r="S50" s="146">
        <v>2953</v>
      </c>
      <c r="T50" s="146">
        <v>2864</v>
      </c>
      <c r="U50" s="146">
        <v>503</v>
      </c>
      <c r="V50" s="146">
        <v>2033</v>
      </c>
      <c r="W50" s="146">
        <v>2803</v>
      </c>
      <c r="X50" s="146">
        <v>1251</v>
      </c>
      <c r="Y50" s="231">
        <v>-2466</v>
      </c>
      <c r="Z50" s="146">
        <v>395</v>
      </c>
    </row>
    <row r="51" spans="1:26" ht="15" customHeight="1">
      <c r="A51" s="152" t="s">
        <v>1239</v>
      </c>
      <c r="B51" s="148">
        <v>8</v>
      </c>
      <c r="C51" s="148">
        <v>5.88</v>
      </c>
      <c r="D51" s="148">
        <v>6.53</v>
      </c>
      <c r="E51" s="148">
        <v>5.87</v>
      </c>
      <c r="F51" s="148">
        <v>5.93</v>
      </c>
      <c r="G51" s="148">
        <v>4.72</v>
      </c>
      <c r="H51" s="148">
        <v>4.8</v>
      </c>
      <c r="I51" s="148">
        <v>6.83</v>
      </c>
      <c r="J51" s="148">
        <v>3.42</v>
      </c>
      <c r="K51" s="148">
        <v>4.93</v>
      </c>
      <c r="L51" s="148">
        <v>4.78</v>
      </c>
      <c r="M51" s="148">
        <v>6.71</v>
      </c>
      <c r="N51" s="148">
        <v>1.45</v>
      </c>
      <c r="O51" s="148">
        <v>3.02</v>
      </c>
      <c r="P51" s="148">
        <v>7.8</v>
      </c>
      <c r="Q51" s="148">
        <v>3.75</v>
      </c>
      <c r="R51" s="148">
        <v>2.56</v>
      </c>
      <c r="S51" s="148">
        <v>4.22</v>
      </c>
      <c r="T51" s="148">
        <v>4.1100000000000003</v>
      </c>
      <c r="U51" s="148">
        <v>0.78</v>
      </c>
      <c r="V51" s="148">
        <v>2.93</v>
      </c>
      <c r="W51" s="148">
        <v>4.05</v>
      </c>
      <c r="X51" s="148">
        <v>1.82</v>
      </c>
      <c r="Y51" s="153">
        <v>-3.4</v>
      </c>
      <c r="Z51" s="148">
        <v>0.68</v>
      </c>
    </row>
    <row r="52" spans="1:26" ht="15" customHeight="1">
      <c r="A52" s="152" t="s">
        <v>1068</v>
      </c>
      <c r="B52" s="146">
        <v>727.35</v>
      </c>
      <c r="C52" s="147"/>
      <c r="D52" s="146">
        <v>727.35</v>
      </c>
      <c r="E52" s="147"/>
      <c r="F52" s="146">
        <v>727.35</v>
      </c>
      <c r="G52" s="147"/>
      <c r="H52" s="146">
        <v>727.35</v>
      </c>
      <c r="I52" s="147"/>
      <c r="J52" s="146">
        <v>727.35</v>
      </c>
      <c r="K52" s="147"/>
      <c r="L52" s="146">
        <v>727.35</v>
      </c>
      <c r="M52" s="147"/>
      <c r="N52" s="146">
        <v>727.35</v>
      </c>
      <c r="O52" s="147"/>
      <c r="P52" s="146">
        <v>726.64</v>
      </c>
      <c r="Q52" s="147"/>
      <c r="R52" s="146">
        <v>726.64</v>
      </c>
      <c r="S52" s="147"/>
      <c r="T52" s="146">
        <v>726.64</v>
      </c>
      <c r="U52" s="147"/>
      <c r="V52" s="146">
        <v>726.64</v>
      </c>
      <c r="W52" s="147"/>
      <c r="X52" s="146">
        <v>726.5</v>
      </c>
      <c r="Y52" s="147"/>
      <c r="Z52" s="146">
        <v>726.64</v>
      </c>
    </row>
    <row r="53" spans="1:26" ht="15" customHeight="1">
      <c r="A53" s="226" t="s">
        <v>1320</v>
      </c>
      <c r="B53" s="227"/>
      <c r="C53" s="227"/>
      <c r="D53" s="227"/>
      <c r="E53" s="227"/>
      <c r="F53" s="227"/>
      <c r="G53" s="227"/>
      <c r="H53" s="227"/>
      <c r="I53" s="227"/>
      <c r="J53" s="227"/>
      <c r="K53" s="227"/>
      <c r="L53" s="227"/>
      <c r="M53" s="227"/>
      <c r="N53" s="227"/>
      <c r="O53" s="227"/>
      <c r="P53" s="227"/>
      <c r="Q53" s="227"/>
      <c r="R53" s="227"/>
      <c r="S53" s="227"/>
      <c r="T53" s="227"/>
      <c r="U53" s="227"/>
      <c r="V53" s="227"/>
      <c r="W53" s="227"/>
      <c r="X53" s="227"/>
      <c r="Y53" s="227"/>
      <c r="Z53" s="227"/>
    </row>
    <row r="54" spans="1:26" ht="15" customHeight="1">
      <c r="A54" s="152" t="s">
        <v>1321</v>
      </c>
      <c r="B54" s="234">
        <v>2.85</v>
      </c>
      <c r="C54" s="234"/>
      <c r="D54" s="234">
        <v>3.06</v>
      </c>
      <c r="E54" s="234"/>
      <c r="F54" s="234">
        <v>3.62</v>
      </c>
      <c r="G54" s="234"/>
      <c r="H54" s="234">
        <v>4.33</v>
      </c>
      <c r="I54" s="234"/>
      <c r="J54" s="234">
        <v>2.36</v>
      </c>
      <c r="K54" s="234"/>
      <c r="L54" s="234">
        <v>1.84</v>
      </c>
      <c r="M54" s="234"/>
      <c r="N54" s="234">
        <v>1.88</v>
      </c>
      <c r="O54" s="234"/>
      <c r="P54" s="234">
        <v>5.5</v>
      </c>
      <c r="Q54" s="234"/>
      <c r="R54" s="234">
        <v>6.79</v>
      </c>
      <c r="S54" s="234"/>
      <c r="T54" s="234">
        <v>11.14</v>
      </c>
      <c r="U54" s="234"/>
      <c r="V54" s="234">
        <v>12.12</v>
      </c>
      <c r="W54" s="234"/>
      <c r="X54" s="234">
        <v>11.2</v>
      </c>
      <c r="Y54" s="234"/>
      <c r="Z54" s="234">
        <v>20.53</v>
      </c>
    </row>
    <row r="55" spans="1:26" ht="15" customHeight="1">
      <c r="A55" s="152" t="s">
        <v>1322</v>
      </c>
      <c r="B55" s="234">
        <v>4.41</v>
      </c>
      <c r="C55" s="234"/>
      <c r="D55" s="234">
        <v>4.67</v>
      </c>
      <c r="E55" s="234"/>
      <c r="F55" s="234">
        <v>5.59</v>
      </c>
      <c r="G55" s="234"/>
      <c r="H55" s="234">
        <v>6.36</v>
      </c>
      <c r="I55" s="234"/>
      <c r="J55" s="234">
        <v>3.59</v>
      </c>
      <c r="K55" s="234"/>
      <c r="L55" s="234">
        <v>2.89</v>
      </c>
      <c r="M55" s="234"/>
      <c r="N55" s="234">
        <v>2.96</v>
      </c>
      <c r="O55" s="234"/>
      <c r="P55" s="234">
        <v>8.93</v>
      </c>
      <c r="Q55" s="234"/>
      <c r="R55" s="234">
        <v>11.05</v>
      </c>
      <c r="S55" s="234"/>
      <c r="T55" s="234">
        <v>18.649999999999999</v>
      </c>
      <c r="U55" s="234"/>
      <c r="V55" s="234">
        <v>20.309999999999999</v>
      </c>
      <c r="W55" s="234"/>
      <c r="X55" s="234">
        <v>21.98</v>
      </c>
      <c r="Y55" s="234"/>
      <c r="Z55" s="234">
        <v>33.020000000000003</v>
      </c>
    </row>
    <row r="56" spans="1:26" ht="15" customHeight="1">
      <c r="A56" s="152" t="s">
        <v>1323</v>
      </c>
      <c r="B56" s="234">
        <v>4.6100000000000003</v>
      </c>
      <c r="C56" s="234"/>
      <c r="D56" s="234">
        <v>4.9000000000000004</v>
      </c>
      <c r="E56" s="234"/>
      <c r="F56" s="234">
        <v>5.92</v>
      </c>
      <c r="G56" s="234"/>
      <c r="H56" s="234">
        <v>6.79</v>
      </c>
      <c r="I56" s="234"/>
      <c r="J56" s="234">
        <v>3.72</v>
      </c>
      <c r="K56" s="234"/>
      <c r="L56" s="234">
        <v>2.98</v>
      </c>
      <c r="M56" s="234"/>
      <c r="N56" s="234">
        <v>3.06</v>
      </c>
      <c r="O56" s="234"/>
      <c r="P56" s="234">
        <v>9.8000000000000007</v>
      </c>
      <c r="Q56" s="234"/>
      <c r="R56" s="234">
        <v>12.42</v>
      </c>
      <c r="S56" s="234"/>
      <c r="T56" s="234">
        <v>22.93</v>
      </c>
      <c r="U56" s="234"/>
      <c r="V56" s="234">
        <v>25.49</v>
      </c>
      <c r="W56" s="234"/>
      <c r="X56" s="234">
        <v>28.18</v>
      </c>
      <c r="Y56" s="234"/>
      <c r="Z56" s="234">
        <v>49.29</v>
      </c>
    </row>
    <row r="57" spans="1:26" ht="15" customHeight="1">
      <c r="A57" s="152" t="s">
        <v>1326</v>
      </c>
      <c r="B57" s="148">
        <v>7.49</v>
      </c>
      <c r="C57" s="148">
        <v>27.32</v>
      </c>
      <c r="D57" s="148">
        <v>28.33</v>
      </c>
      <c r="E57" s="148">
        <v>11.59</v>
      </c>
      <c r="F57" s="148">
        <v>17.73</v>
      </c>
      <c r="G57" s="148">
        <v>24.8</v>
      </c>
      <c r="H57" s="148">
        <v>17.32</v>
      </c>
      <c r="I57" s="148">
        <v>29.14</v>
      </c>
      <c r="J57" s="148">
        <v>9.27</v>
      </c>
      <c r="K57" s="148">
        <v>25.84</v>
      </c>
      <c r="L57" s="148">
        <v>15.32</v>
      </c>
      <c r="M57" s="146">
        <v>148.65</v>
      </c>
      <c r="N57" s="148">
        <v>4.63</v>
      </c>
      <c r="O57" s="148">
        <v>12.59</v>
      </c>
      <c r="P57" s="148">
        <v>17.690000000000001</v>
      </c>
      <c r="Q57" s="148">
        <v>12.85</v>
      </c>
      <c r="R57" s="148">
        <v>21.48</v>
      </c>
      <c r="S57" s="148">
        <v>11.3</v>
      </c>
      <c r="T57" s="148">
        <v>56.93</v>
      </c>
      <c r="U57" s="148">
        <v>4.5</v>
      </c>
      <c r="V57" s="148">
        <v>9.56</v>
      </c>
      <c r="W57" s="148">
        <v>8.83</v>
      </c>
      <c r="X57" s="148">
        <v>3.97</v>
      </c>
      <c r="Y57" s="153">
        <v>-2.99</v>
      </c>
      <c r="Z57" s="148">
        <v>3.08</v>
      </c>
    </row>
    <row r="58" spans="1:26" ht="15" customHeight="1">
      <c r="A58" s="152" t="s">
        <v>1327</v>
      </c>
      <c r="B58" s="234"/>
      <c r="C58" s="234"/>
      <c r="D58" s="234"/>
      <c r="E58" s="234"/>
      <c r="F58" s="234">
        <v>144.69999999999999</v>
      </c>
      <c r="G58" s="234"/>
      <c r="H58" s="234"/>
      <c r="I58" s="234"/>
      <c r="J58" s="234"/>
      <c r="K58" s="234"/>
      <c r="L58" s="234"/>
      <c r="M58" s="234"/>
      <c r="N58" s="234"/>
      <c r="O58" s="234"/>
      <c r="P58" s="234"/>
      <c r="Q58" s="234"/>
      <c r="R58" s="234"/>
      <c r="S58" s="234"/>
      <c r="T58" s="234"/>
      <c r="U58" s="234"/>
      <c r="V58" s="234"/>
      <c r="W58" s="234"/>
      <c r="X58" s="234"/>
      <c r="Y58" s="234"/>
      <c r="Z58" s="234"/>
    </row>
    <row r="59" spans="1:26" ht="15" customHeight="1">
      <c r="A59" s="152" t="s">
        <v>1328</v>
      </c>
      <c r="B59" s="148">
        <v>1</v>
      </c>
      <c r="C59" s="147"/>
      <c r="D59" s="148">
        <v>1</v>
      </c>
      <c r="E59" s="147"/>
      <c r="F59" s="148">
        <v>0.31</v>
      </c>
      <c r="G59" s="147"/>
      <c r="H59" s="148">
        <v>1</v>
      </c>
      <c r="I59" s="147"/>
      <c r="J59" s="148">
        <v>1</v>
      </c>
      <c r="K59" s="147"/>
      <c r="L59" s="148">
        <v>1</v>
      </c>
      <c r="M59" s="147"/>
      <c r="N59" s="148">
        <v>1</v>
      </c>
      <c r="O59" s="147"/>
      <c r="P59" s="148">
        <v>1</v>
      </c>
      <c r="Q59" s="147"/>
      <c r="R59" s="148">
        <v>1</v>
      </c>
      <c r="S59" s="147"/>
      <c r="T59" s="148">
        <v>1</v>
      </c>
      <c r="U59" s="147"/>
      <c r="V59" s="148">
        <v>1</v>
      </c>
      <c r="W59" s="147"/>
      <c r="X59" s="148">
        <v>1</v>
      </c>
      <c r="Y59" s="147"/>
      <c r="Z59" s="148">
        <v>1</v>
      </c>
    </row>
    <row r="60" spans="1:26" ht="15" customHeight="1">
      <c r="A60" s="152" t="s">
        <v>1329</v>
      </c>
      <c r="B60" s="234">
        <v>0</v>
      </c>
      <c r="C60" s="234"/>
      <c r="D60" s="234">
        <v>0</v>
      </c>
      <c r="E60" s="234"/>
      <c r="F60" s="234">
        <v>69.11</v>
      </c>
      <c r="G60" s="234"/>
      <c r="H60" s="234">
        <v>0</v>
      </c>
      <c r="I60" s="234"/>
      <c r="J60" s="234">
        <v>0</v>
      </c>
      <c r="K60" s="234"/>
      <c r="L60" s="234">
        <v>0</v>
      </c>
      <c r="M60" s="234"/>
      <c r="N60" s="234">
        <v>0</v>
      </c>
      <c r="O60" s="234"/>
      <c r="P60" s="234">
        <v>0</v>
      </c>
      <c r="Q60" s="234"/>
      <c r="R60" s="234">
        <v>0</v>
      </c>
      <c r="S60" s="234"/>
      <c r="T60" s="234">
        <v>0</v>
      </c>
      <c r="U60" s="234"/>
      <c r="V60" s="234">
        <v>0</v>
      </c>
      <c r="W60" s="234"/>
      <c r="X60" s="234">
        <v>0</v>
      </c>
      <c r="Y60" s="234"/>
      <c r="Z60" s="234">
        <v>0</v>
      </c>
    </row>
    <row r="61" spans="1:26" ht="15" customHeight="1">
      <c r="A61" s="226" t="s">
        <v>1330</v>
      </c>
      <c r="B61" s="227"/>
      <c r="C61" s="227"/>
      <c r="D61" s="227"/>
      <c r="E61" s="227"/>
      <c r="F61" s="227"/>
      <c r="G61" s="227"/>
      <c r="H61" s="227"/>
      <c r="I61" s="227"/>
      <c r="J61" s="227"/>
      <c r="K61" s="227"/>
      <c r="L61" s="227"/>
      <c r="M61" s="227"/>
      <c r="N61" s="227"/>
      <c r="O61" s="227"/>
      <c r="P61" s="227"/>
      <c r="Q61" s="227"/>
      <c r="R61" s="227"/>
      <c r="S61" s="227"/>
      <c r="T61" s="227"/>
      <c r="U61" s="227"/>
      <c r="V61" s="227"/>
      <c r="W61" s="227"/>
      <c r="X61" s="227"/>
      <c r="Y61" s="227"/>
      <c r="Z61" s="227"/>
    </row>
    <row r="62" spans="1:26" ht="15" customHeight="1">
      <c r="A62" s="152" t="s">
        <v>1331</v>
      </c>
      <c r="B62" s="147">
        <v>886495.22</v>
      </c>
      <c r="C62" s="147">
        <v>1050076.43</v>
      </c>
      <c r="D62" s="147">
        <v>963230.73</v>
      </c>
      <c r="E62" s="147">
        <v>1038729.75</v>
      </c>
      <c r="F62" s="147">
        <v>1019236.75</v>
      </c>
      <c r="G62" s="147">
        <v>1182272.44</v>
      </c>
      <c r="H62" s="147">
        <v>1156415.1200000001</v>
      </c>
      <c r="I62" s="147">
        <v>928463.35999999999</v>
      </c>
      <c r="J62" s="147">
        <v>824997.71</v>
      </c>
      <c r="K62" s="147">
        <v>812996.42</v>
      </c>
      <c r="L62" s="147">
        <v>732624.15</v>
      </c>
      <c r="M62" s="147">
        <v>663489.44999999995</v>
      </c>
      <c r="N62" s="147">
        <v>550095.44999999995</v>
      </c>
      <c r="O62" s="147">
        <v>637661.80000000005</v>
      </c>
      <c r="P62" s="147">
        <v>612047.79</v>
      </c>
      <c r="Q62" s="147">
        <v>552063.76</v>
      </c>
      <c r="R62" s="147">
        <v>645509.5</v>
      </c>
      <c r="S62" s="147">
        <v>652703.23</v>
      </c>
      <c r="T62" s="147">
        <v>619895.49</v>
      </c>
      <c r="U62" s="147">
        <v>480780.51</v>
      </c>
      <c r="V62" s="147">
        <v>404265.45</v>
      </c>
      <c r="W62" s="147">
        <v>420178.84</v>
      </c>
      <c r="X62" s="147">
        <v>374836.58</v>
      </c>
      <c r="Y62" s="147">
        <v>430388.11</v>
      </c>
      <c r="Z62" s="147">
        <v>352129.12</v>
      </c>
    </row>
    <row r="63" spans="1:26" ht="15" customHeight="1">
      <c r="A63" s="152" t="s">
        <v>1101</v>
      </c>
      <c r="B63" s="146">
        <v>4130</v>
      </c>
      <c r="C63" s="147"/>
      <c r="D63" s="146">
        <v>4120</v>
      </c>
      <c r="E63" s="147"/>
      <c r="F63" s="146">
        <v>4800</v>
      </c>
      <c r="G63" s="147"/>
      <c r="H63" s="146">
        <v>5180</v>
      </c>
      <c r="I63" s="147"/>
      <c r="J63" s="146">
        <v>2650</v>
      </c>
      <c r="K63" s="147"/>
      <c r="L63" s="146">
        <v>2028</v>
      </c>
      <c r="M63" s="147"/>
      <c r="N63" s="146">
        <v>1833</v>
      </c>
      <c r="O63" s="147"/>
      <c r="P63" s="146">
        <v>5571</v>
      </c>
      <c r="Q63" s="147"/>
      <c r="R63" s="146">
        <v>6054</v>
      </c>
      <c r="S63" s="147"/>
      <c r="T63" s="147">
        <v>10075</v>
      </c>
      <c r="U63" s="147"/>
      <c r="V63" s="147">
        <v>10345</v>
      </c>
      <c r="W63" s="147"/>
      <c r="X63" s="147">
        <v>10044</v>
      </c>
      <c r="Y63" s="147"/>
      <c r="Z63" s="147">
        <v>18172</v>
      </c>
    </row>
    <row r="64" spans="1:26" ht="15" customHeight="1">
      <c r="A64" s="152" t="s">
        <v>1499</v>
      </c>
      <c r="B64" s="148">
        <v>40</v>
      </c>
      <c r="C64" s="147"/>
      <c r="D64" s="148">
        <v>40</v>
      </c>
      <c r="E64" s="147"/>
      <c r="F64" s="147"/>
      <c r="G64" s="147"/>
      <c r="H64" s="147"/>
      <c r="I64" s="147"/>
      <c r="J64" s="147"/>
      <c r="K64" s="147"/>
      <c r="L64" s="147"/>
      <c r="M64" s="147"/>
      <c r="N64" s="147">
        <v>0</v>
      </c>
      <c r="O64" s="147"/>
      <c r="P64" s="231">
        <v>-893</v>
      </c>
      <c r="Q64" s="147"/>
      <c r="R64" s="231">
        <v>-789</v>
      </c>
      <c r="S64" s="147"/>
      <c r="T64" s="231">
        <v>-715</v>
      </c>
      <c r="U64" s="147"/>
      <c r="V64" s="231">
        <v>-609</v>
      </c>
      <c r="W64" s="147"/>
      <c r="X64" s="231">
        <v>-507</v>
      </c>
      <c r="Y64" s="147"/>
      <c r="Z64" s="231">
        <v>-413</v>
      </c>
    </row>
    <row r="65" spans="1:26" ht="15" customHeight="1">
      <c r="A65" s="152" t="s">
        <v>1122</v>
      </c>
      <c r="B65" s="147">
        <v>31910</v>
      </c>
      <c r="C65" s="147"/>
      <c r="D65" s="147">
        <v>27620</v>
      </c>
      <c r="E65" s="147"/>
      <c r="F65" s="147">
        <v>31590</v>
      </c>
      <c r="G65" s="147"/>
      <c r="H65" s="147">
        <v>21410</v>
      </c>
      <c r="I65" s="147"/>
      <c r="J65" s="147">
        <v>19050</v>
      </c>
      <c r="K65" s="147"/>
      <c r="L65" s="147">
        <v>20231</v>
      </c>
      <c r="M65" s="147"/>
      <c r="N65" s="147">
        <v>12751</v>
      </c>
      <c r="O65" s="147"/>
      <c r="P65" s="147">
        <v>15496</v>
      </c>
      <c r="Q65" s="147"/>
      <c r="R65" s="146">
        <v>3596</v>
      </c>
      <c r="S65" s="147"/>
      <c r="T65" s="146">
        <v>2617</v>
      </c>
      <c r="U65" s="147"/>
      <c r="V65" s="146">
        <v>3025</v>
      </c>
      <c r="W65" s="147"/>
      <c r="X65" s="146">
        <v>3229</v>
      </c>
      <c r="Y65" s="147"/>
      <c r="Z65" s="146">
        <v>3793</v>
      </c>
    </row>
    <row r="66" spans="1:26" ht="15" customHeight="1">
      <c r="A66" s="152" t="s">
        <v>1332</v>
      </c>
      <c r="B66" s="147">
        <v>858755.22</v>
      </c>
      <c r="C66" s="147"/>
      <c r="D66" s="147">
        <v>939770.73</v>
      </c>
      <c r="E66" s="147"/>
      <c r="F66" s="147">
        <v>992446.75</v>
      </c>
      <c r="G66" s="147"/>
      <c r="H66" s="147">
        <v>1140185.1200000001</v>
      </c>
      <c r="I66" s="147"/>
      <c r="J66" s="147">
        <v>808597.71</v>
      </c>
      <c r="K66" s="147"/>
      <c r="L66" s="147">
        <v>714421.15</v>
      </c>
      <c r="M66" s="147"/>
      <c r="N66" s="147">
        <v>539177.44999999995</v>
      </c>
      <c r="O66" s="147"/>
      <c r="P66" s="147">
        <v>601229.79</v>
      </c>
      <c r="Q66" s="147"/>
      <c r="R66" s="147">
        <v>647178.5</v>
      </c>
      <c r="S66" s="147"/>
      <c r="T66" s="147">
        <v>626638.49</v>
      </c>
      <c r="U66" s="147"/>
      <c r="V66" s="147">
        <v>410976.45</v>
      </c>
      <c r="W66" s="147"/>
      <c r="X66" s="147">
        <v>381144.58</v>
      </c>
      <c r="Y66" s="147"/>
      <c r="Z66" s="147">
        <v>366095.12</v>
      </c>
    </row>
    <row r="67" spans="1:26" ht="15" customHeight="1">
      <c r="A67" s="226" t="s">
        <v>1333</v>
      </c>
      <c r="B67" s="227"/>
      <c r="C67" s="227"/>
      <c r="D67" s="227"/>
      <c r="E67" s="227"/>
      <c r="F67" s="227"/>
      <c r="G67" s="227"/>
      <c r="H67" s="227"/>
      <c r="I67" s="227"/>
      <c r="J67" s="227"/>
      <c r="K67" s="227"/>
      <c r="L67" s="227"/>
      <c r="M67" s="227"/>
      <c r="N67" s="227"/>
      <c r="O67" s="227"/>
      <c r="P67" s="227"/>
      <c r="Q67" s="227"/>
      <c r="R67" s="227"/>
      <c r="S67" s="227"/>
      <c r="T67" s="227"/>
      <c r="U67" s="227"/>
      <c r="V67" s="227"/>
      <c r="W67" s="227"/>
      <c r="X67" s="227"/>
      <c r="Y67" s="227"/>
      <c r="Z67" s="227"/>
    </row>
    <row r="68" spans="1:26" ht="15" customHeight="1">
      <c r="A68" s="152" t="s">
        <v>1564</v>
      </c>
      <c r="B68" s="148">
        <v>0.9</v>
      </c>
      <c r="C68" s="147"/>
      <c r="D68" s="148">
        <v>1</v>
      </c>
      <c r="E68" s="147"/>
      <c r="F68" s="148">
        <v>0.99</v>
      </c>
      <c r="G68" s="147"/>
      <c r="H68" s="148">
        <v>0.99</v>
      </c>
      <c r="I68" s="147"/>
      <c r="J68" s="148">
        <v>1.08</v>
      </c>
      <c r="K68" s="147"/>
      <c r="L68" s="148">
        <v>1.02</v>
      </c>
      <c r="M68" s="147"/>
      <c r="N68" s="148">
        <v>1.1399999999999999</v>
      </c>
      <c r="O68" s="147"/>
      <c r="P68" s="148">
        <v>1.1299999999999999</v>
      </c>
      <c r="Q68" s="147"/>
      <c r="R68" s="148">
        <v>1.1100000000000001</v>
      </c>
      <c r="S68" s="147"/>
      <c r="T68" s="148">
        <v>1.01</v>
      </c>
      <c r="U68" s="147"/>
      <c r="V68" s="148">
        <v>0.94</v>
      </c>
      <c r="W68" s="147"/>
      <c r="X68" s="148">
        <v>0.85</v>
      </c>
      <c r="Y68" s="147"/>
      <c r="Z68" s="147"/>
    </row>
    <row r="69" spans="1:26" ht="15" customHeight="1">
      <c r="A69" s="152" t="s">
        <v>1565</v>
      </c>
      <c r="B69" s="234">
        <v>17.8</v>
      </c>
      <c r="C69" s="234">
        <v>17.63</v>
      </c>
      <c r="D69" s="234">
        <v>17.510000000000002</v>
      </c>
      <c r="E69" s="234">
        <v>16.649999999999999</v>
      </c>
      <c r="F69" s="234">
        <v>17.690000000000001</v>
      </c>
      <c r="G69" s="234">
        <v>16.12</v>
      </c>
      <c r="H69" s="234">
        <v>16.55</v>
      </c>
      <c r="I69" s="234">
        <v>16.39</v>
      </c>
      <c r="J69" s="234">
        <v>16.399999999999999</v>
      </c>
      <c r="K69" s="234">
        <v>15.16</v>
      </c>
      <c r="L69" s="234">
        <v>12.67</v>
      </c>
      <c r="M69" s="234">
        <v>15.32</v>
      </c>
      <c r="N69" s="234">
        <v>12.05</v>
      </c>
      <c r="O69" s="234">
        <v>13.05</v>
      </c>
      <c r="P69" s="234">
        <v>15.15</v>
      </c>
      <c r="Q69" s="234">
        <v>12.39</v>
      </c>
      <c r="R69" s="234">
        <v>11.19</v>
      </c>
      <c r="S69" s="234">
        <v>11.97</v>
      </c>
      <c r="T69" s="234">
        <v>12.01</v>
      </c>
      <c r="U69" s="234">
        <v>10.01</v>
      </c>
      <c r="V69" s="234">
        <v>6.64</v>
      </c>
      <c r="W69" s="234">
        <v>5.61</v>
      </c>
      <c r="X69" s="234">
        <v>4.9000000000000004</v>
      </c>
      <c r="Y69" s="234">
        <v>6.26</v>
      </c>
      <c r="Z69" s="234">
        <v>12.44</v>
      </c>
    </row>
    <row r="70" spans="1:26" ht="15" customHeight="1">
      <c r="A70" s="152" t="s">
        <v>1566</v>
      </c>
      <c r="B70" s="234">
        <v>16.010000000000002</v>
      </c>
      <c r="C70" s="234"/>
      <c r="D70" s="234">
        <v>17.43</v>
      </c>
      <c r="E70" s="234"/>
      <c r="F70" s="234">
        <v>17.43</v>
      </c>
      <c r="G70" s="234"/>
      <c r="H70" s="234">
        <v>16.41</v>
      </c>
      <c r="I70" s="234"/>
      <c r="J70" s="234">
        <v>17.68</v>
      </c>
      <c r="K70" s="234"/>
      <c r="L70" s="234">
        <v>12.96</v>
      </c>
      <c r="M70" s="234"/>
      <c r="N70" s="234">
        <v>13.69</v>
      </c>
      <c r="O70" s="234"/>
      <c r="P70" s="234">
        <v>17.09</v>
      </c>
      <c r="Q70" s="234"/>
      <c r="R70" s="234">
        <v>12.46</v>
      </c>
      <c r="S70" s="234"/>
      <c r="T70" s="234">
        <v>12.18</v>
      </c>
      <c r="U70" s="234"/>
      <c r="V70" s="234">
        <v>6.21</v>
      </c>
      <c r="W70" s="234"/>
      <c r="X70" s="234">
        <v>4.16</v>
      </c>
      <c r="Y70" s="234"/>
      <c r="Z70" s="234"/>
    </row>
    <row r="71" spans="1:26" ht="15" customHeight="1">
      <c r="A71" s="152" t="s">
        <v>1567</v>
      </c>
      <c r="B71" s="148">
        <v>1.62</v>
      </c>
      <c r="C71" s="147"/>
      <c r="D71" s="148">
        <v>1.59</v>
      </c>
      <c r="E71" s="147"/>
      <c r="F71" s="148">
        <v>1.61</v>
      </c>
      <c r="G71" s="147"/>
      <c r="H71" s="148">
        <v>1.59</v>
      </c>
      <c r="I71" s="147"/>
      <c r="J71" s="148">
        <v>1.6</v>
      </c>
      <c r="K71" s="147"/>
      <c r="L71" s="148">
        <v>1.69</v>
      </c>
      <c r="M71" s="147"/>
      <c r="N71" s="148">
        <v>1.72</v>
      </c>
      <c r="O71" s="147"/>
      <c r="P71" s="148">
        <v>1.9</v>
      </c>
      <c r="Q71" s="147"/>
      <c r="R71" s="148">
        <v>1.95</v>
      </c>
      <c r="S71" s="147"/>
      <c r="T71" s="148">
        <v>2.2599999999999998</v>
      </c>
      <c r="U71" s="147"/>
      <c r="V71" s="148">
        <v>2.2400000000000002</v>
      </c>
      <c r="W71" s="147"/>
      <c r="X71" s="148">
        <v>2.64</v>
      </c>
      <c r="Y71" s="147"/>
      <c r="Z71" s="147"/>
    </row>
    <row r="72" spans="1:26" ht="15" customHeight="1">
      <c r="A72" s="152" t="s">
        <v>1568</v>
      </c>
      <c r="B72" s="234">
        <v>26.01</v>
      </c>
      <c r="C72" s="234"/>
      <c r="D72" s="234">
        <v>27.64</v>
      </c>
      <c r="E72" s="234"/>
      <c r="F72" s="234">
        <v>28.05</v>
      </c>
      <c r="G72" s="234"/>
      <c r="H72" s="234">
        <v>26.11</v>
      </c>
      <c r="I72" s="234"/>
      <c r="J72" s="234">
        <v>28.31</v>
      </c>
      <c r="K72" s="234"/>
      <c r="L72" s="234">
        <v>21.93</v>
      </c>
      <c r="M72" s="234"/>
      <c r="N72" s="234">
        <v>23.52</v>
      </c>
      <c r="O72" s="234"/>
      <c r="P72" s="234">
        <v>32.520000000000003</v>
      </c>
      <c r="Q72" s="234"/>
      <c r="R72" s="234">
        <v>24.33</v>
      </c>
      <c r="S72" s="234"/>
      <c r="T72" s="234">
        <v>27.56</v>
      </c>
      <c r="U72" s="234"/>
      <c r="V72" s="234">
        <v>13.94</v>
      </c>
      <c r="W72" s="234"/>
      <c r="X72" s="234">
        <v>10.98</v>
      </c>
      <c r="Y72" s="234"/>
      <c r="Z72" s="234"/>
    </row>
    <row r="73" spans="1:26" ht="15" customHeight="1">
      <c r="A73" s="152" t="s">
        <v>1569</v>
      </c>
      <c r="B73" s="148">
        <v>0.77</v>
      </c>
      <c r="C73" s="148">
        <v>0.76</v>
      </c>
      <c r="D73" s="148">
        <v>0.74</v>
      </c>
      <c r="E73" s="148">
        <v>0.74</v>
      </c>
      <c r="F73" s="148">
        <v>0.74</v>
      </c>
      <c r="G73" s="148">
        <v>0.74</v>
      </c>
      <c r="H73" s="148">
        <v>0.75</v>
      </c>
      <c r="I73" s="148">
        <v>0.76</v>
      </c>
      <c r="J73" s="148">
        <v>0.76</v>
      </c>
      <c r="K73" s="148">
        <v>0.76</v>
      </c>
      <c r="L73" s="148">
        <v>0.83</v>
      </c>
      <c r="M73" s="148">
        <v>0.81</v>
      </c>
      <c r="N73" s="148">
        <v>0.88</v>
      </c>
      <c r="O73" s="148">
        <v>0.86</v>
      </c>
      <c r="P73" s="148">
        <v>0.78</v>
      </c>
      <c r="Q73" s="148">
        <v>0.79</v>
      </c>
      <c r="R73" s="148">
        <v>0.75</v>
      </c>
      <c r="S73" s="148">
        <v>0.74</v>
      </c>
      <c r="T73" s="148">
        <v>0.75</v>
      </c>
      <c r="U73" s="148">
        <v>0.75</v>
      </c>
      <c r="V73" s="148">
        <v>0.67</v>
      </c>
      <c r="W73" s="148">
        <v>0.45</v>
      </c>
      <c r="X73" s="148">
        <v>0.39</v>
      </c>
      <c r="Y73" s="148">
        <v>0.5</v>
      </c>
      <c r="Z73" s="148">
        <v>0.57999999999999996</v>
      </c>
    </row>
    <row r="74" spans="1:26" ht="15" customHeight="1">
      <c r="A74" s="152" t="s">
        <v>1561</v>
      </c>
      <c r="B74" s="234">
        <v>20.04</v>
      </c>
      <c r="C74" s="234"/>
      <c r="D74" s="234">
        <v>20.41</v>
      </c>
      <c r="E74" s="234"/>
      <c r="F74" s="234">
        <v>20.78</v>
      </c>
      <c r="G74" s="234"/>
      <c r="H74" s="234">
        <v>19.64</v>
      </c>
      <c r="I74" s="234"/>
      <c r="J74" s="234">
        <v>21.46</v>
      </c>
      <c r="K74" s="234"/>
      <c r="L74" s="234">
        <v>18.010000000000002</v>
      </c>
      <c r="M74" s="234"/>
      <c r="N74" s="234">
        <v>20.75</v>
      </c>
      <c r="O74" s="234"/>
      <c r="P74" s="234">
        <v>25.41</v>
      </c>
      <c r="Q74" s="234"/>
      <c r="R74" s="234">
        <v>18.260000000000002</v>
      </c>
      <c r="S74" s="234"/>
      <c r="T74" s="234">
        <v>20.86</v>
      </c>
      <c r="U74" s="234"/>
      <c r="V74" s="234">
        <v>9.7799999999999994</v>
      </c>
      <c r="W74" s="234"/>
      <c r="X74" s="234">
        <v>4.88</v>
      </c>
      <c r="Y74" s="234"/>
      <c r="Z74" s="234"/>
    </row>
    <row r="75" spans="1:26" ht="15" customHeight="1">
      <c r="A75" s="152" t="s">
        <v>1570</v>
      </c>
      <c r="B75" s="148">
        <v>0.4</v>
      </c>
      <c r="C75" s="147"/>
      <c r="D75" s="148">
        <v>0.47</v>
      </c>
      <c r="E75" s="147"/>
      <c r="F75" s="148">
        <v>0.59</v>
      </c>
      <c r="G75" s="147"/>
      <c r="H75" s="148">
        <v>0.54</v>
      </c>
      <c r="I75" s="147"/>
      <c r="J75" s="148">
        <v>0.79</v>
      </c>
      <c r="K75" s="147"/>
      <c r="L75" s="148">
        <v>1</v>
      </c>
      <c r="M75" s="147"/>
      <c r="N75" s="148">
        <v>1</v>
      </c>
      <c r="O75" s="147"/>
      <c r="P75" s="148">
        <v>1</v>
      </c>
      <c r="Q75" s="147"/>
      <c r="R75" s="148">
        <v>1</v>
      </c>
      <c r="S75" s="147"/>
      <c r="T75" s="148">
        <v>1</v>
      </c>
      <c r="U75" s="147"/>
      <c r="V75" s="148">
        <v>1</v>
      </c>
      <c r="W75" s="147"/>
      <c r="X75" s="148">
        <v>1</v>
      </c>
      <c r="Y75" s="147"/>
      <c r="Z75" s="148">
        <v>1</v>
      </c>
    </row>
    <row r="76" spans="1:26" ht="15" customHeight="1">
      <c r="A76" s="152" t="s">
        <v>1571</v>
      </c>
      <c r="B76" s="234">
        <v>8.1</v>
      </c>
      <c r="C76" s="234"/>
      <c r="D76" s="234">
        <v>9.5299999999999994</v>
      </c>
      <c r="E76" s="234"/>
      <c r="F76" s="234">
        <v>12.18</v>
      </c>
      <c r="G76" s="234"/>
      <c r="H76" s="234">
        <v>10.57</v>
      </c>
      <c r="I76" s="234"/>
      <c r="J76" s="234">
        <v>17.03</v>
      </c>
      <c r="K76" s="234"/>
      <c r="L76" s="234">
        <v>18.010000000000002</v>
      </c>
      <c r="M76" s="234"/>
      <c r="N76" s="234">
        <v>20.75</v>
      </c>
      <c r="O76" s="234"/>
      <c r="P76" s="234">
        <v>25.41</v>
      </c>
      <c r="Q76" s="234"/>
      <c r="R76" s="234">
        <v>18.260000000000002</v>
      </c>
      <c r="S76" s="234"/>
      <c r="T76" s="234">
        <v>20.86</v>
      </c>
      <c r="U76" s="234"/>
      <c r="V76" s="234">
        <v>9.7799999999999994</v>
      </c>
      <c r="W76" s="234"/>
      <c r="X76" s="234">
        <v>4.88</v>
      </c>
      <c r="Y76" s="234"/>
      <c r="Z76" s="234"/>
    </row>
    <row r="77" spans="1:26" ht="15" customHeight="1">
      <c r="A77" s="226" t="s">
        <v>1344</v>
      </c>
      <c r="B77" s="227"/>
      <c r="C77" s="227"/>
      <c r="D77" s="227"/>
      <c r="E77" s="227"/>
      <c r="F77" s="227"/>
      <c r="G77" s="227"/>
      <c r="H77" s="227"/>
      <c r="I77" s="227"/>
      <c r="J77" s="227"/>
      <c r="K77" s="227"/>
      <c r="L77" s="227"/>
      <c r="M77" s="227"/>
      <c r="N77" s="227"/>
      <c r="O77" s="227"/>
      <c r="P77" s="227"/>
      <c r="Q77" s="227"/>
      <c r="R77" s="227"/>
      <c r="S77" s="227"/>
      <c r="T77" s="227"/>
      <c r="U77" s="227"/>
      <c r="V77" s="227"/>
      <c r="W77" s="227"/>
      <c r="X77" s="227"/>
      <c r="Y77" s="227"/>
      <c r="Z77" s="227"/>
    </row>
    <row r="78" spans="1:26" ht="15" customHeight="1">
      <c r="A78" s="152" t="s">
        <v>1345</v>
      </c>
      <c r="B78" s="148">
        <v>2.0499999999999998</v>
      </c>
      <c r="C78" s="147"/>
      <c r="D78" s="148">
        <v>1.97</v>
      </c>
      <c r="E78" s="147"/>
      <c r="F78" s="148">
        <v>1.95</v>
      </c>
      <c r="G78" s="147"/>
      <c r="H78" s="148">
        <v>2.11</v>
      </c>
      <c r="I78" s="147"/>
      <c r="J78" s="148">
        <v>1.89</v>
      </c>
      <c r="K78" s="147"/>
      <c r="L78" s="148">
        <v>1.87</v>
      </c>
      <c r="M78" s="147"/>
      <c r="N78" s="148">
        <v>1.72</v>
      </c>
      <c r="O78" s="147"/>
      <c r="P78" s="148">
        <v>1.53</v>
      </c>
      <c r="Q78" s="147"/>
      <c r="R78" s="148">
        <v>1.35</v>
      </c>
      <c r="S78" s="147"/>
      <c r="T78" s="148">
        <v>1.19</v>
      </c>
      <c r="U78" s="147"/>
      <c r="V78" s="148">
        <v>1.1100000000000001</v>
      </c>
      <c r="W78" s="147"/>
      <c r="X78" s="148">
        <v>0.97</v>
      </c>
      <c r="Y78" s="147"/>
      <c r="Z78" s="148">
        <v>0.98</v>
      </c>
    </row>
    <row r="79" spans="1:26" ht="15" customHeight="1">
      <c r="A79" s="152" t="s">
        <v>1346</v>
      </c>
      <c r="B79" s="148">
        <v>1.53</v>
      </c>
      <c r="C79" s="147"/>
      <c r="D79" s="148">
        <v>1.35</v>
      </c>
      <c r="E79" s="147"/>
      <c r="F79" s="148">
        <v>1.46</v>
      </c>
      <c r="G79" s="147"/>
      <c r="H79" s="148">
        <v>1.53</v>
      </c>
      <c r="I79" s="147"/>
      <c r="J79" s="148">
        <v>1.36</v>
      </c>
      <c r="K79" s="147"/>
      <c r="L79" s="148">
        <v>1.24</v>
      </c>
      <c r="M79" s="147"/>
      <c r="N79" s="148">
        <v>1.1000000000000001</v>
      </c>
      <c r="O79" s="147"/>
      <c r="P79" s="148">
        <v>0.93</v>
      </c>
      <c r="Q79" s="147"/>
      <c r="R79" s="148">
        <v>0.78</v>
      </c>
      <c r="S79" s="147"/>
      <c r="T79" s="148">
        <v>0.66</v>
      </c>
      <c r="U79" s="147"/>
      <c r="V79" s="148">
        <v>0.63</v>
      </c>
      <c r="W79" s="147"/>
      <c r="X79" s="148">
        <v>0.54</v>
      </c>
      <c r="Y79" s="147"/>
      <c r="Z79" s="148">
        <v>0.59</v>
      </c>
    </row>
    <row r="80" spans="1:26" ht="15" customHeight="1">
      <c r="A80" s="152" t="s">
        <v>1347</v>
      </c>
      <c r="B80" s="148">
        <v>0.37</v>
      </c>
      <c r="C80" s="147"/>
      <c r="D80" s="148">
        <v>0.34</v>
      </c>
      <c r="E80" s="147"/>
      <c r="F80" s="148">
        <v>0.34</v>
      </c>
      <c r="G80" s="147"/>
      <c r="H80" s="148">
        <v>0.36</v>
      </c>
      <c r="I80" s="147"/>
      <c r="J80" s="148">
        <v>0.31</v>
      </c>
      <c r="K80" s="147"/>
      <c r="L80" s="148">
        <v>0.32</v>
      </c>
      <c r="M80" s="147"/>
      <c r="N80" s="148">
        <v>0.27</v>
      </c>
      <c r="O80" s="147"/>
      <c r="P80" s="148">
        <v>0.22</v>
      </c>
      <c r="Q80" s="147"/>
      <c r="R80" s="148">
        <v>0.15</v>
      </c>
      <c r="S80" s="147"/>
      <c r="T80" s="148">
        <v>0.09</v>
      </c>
      <c r="U80" s="147"/>
      <c r="V80" s="148">
        <v>0.05</v>
      </c>
      <c r="W80" s="147"/>
      <c r="X80" s="153">
        <v>-0.02</v>
      </c>
      <c r="Y80" s="147"/>
      <c r="Z80" s="153">
        <v>-0.01</v>
      </c>
    </row>
    <row r="81" spans="1:26" ht="15" customHeight="1">
      <c r="A81" s="226" t="s">
        <v>1348</v>
      </c>
      <c r="B81" s="227"/>
      <c r="C81" s="227"/>
      <c r="D81" s="227"/>
      <c r="E81" s="227"/>
      <c r="F81" s="227"/>
      <c r="G81" s="227"/>
      <c r="H81" s="227"/>
      <c r="I81" s="227"/>
      <c r="J81" s="227"/>
      <c r="K81" s="227"/>
      <c r="L81" s="227"/>
      <c r="M81" s="227"/>
      <c r="N81" s="227"/>
      <c r="O81" s="227"/>
      <c r="P81" s="227"/>
      <c r="Q81" s="227"/>
      <c r="R81" s="227"/>
      <c r="S81" s="227"/>
      <c r="T81" s="227"/>
      <c r="U81" s="227"/>
      <c r="V81" s="227"/>
      <c r="W81" s="227"/>
      <c r="X81" s="227"/>
      <c r="Y81" s="227"/>
      <c r="Z81" s="227"/>
    </row>
    <row r="82" spans="1:26" ht="15" customHeight="1">
      <c r="A82" s="152" t="s">
        <v>1572</v>
      </c>
      <c r="B82" s="148">
        <v>3.54</v>
      </c>
      <c r="C82" s="147"/>
      <c r="D82" s="148">
        <v>3.73</v>
      </c>
      <c r="E82" s="147"/>
      <c r="F82" s="148">
        <v>3.71</v>
      </c>
      <c r="G82" s="147"/>
      <c r="H82" s="148">
        <v>3.71</v>
      </c>
      <c r="I82" s="147"/>
      <c r="J82" s="148">
        <v>4.0999999999999996</v>
      </c>
      <c r="K82" s="147"/>
      <c r="L82" s="148">
        <v>4.47</v>
      </c>
      <c r="M82" s="147"/>
      <c r="N82" s="148">
        <v>4.3899999999999997</v>
      </c>
      <c r="O82" s="147"/>
      <c r="P82" s="148">
        <v>4.6900000000000004</v>
      </c>
      <c r="Q82" s="147"/>
      <c r="R82" s="148">
        <v>4.2300000000000004</v>
      </c>
      <c r="S82" s="147"/>
      <c r="T82" s="148">
        <v>3.92</v>
      </c>
      <c r="U82" s="147"/>
      <c r="V82" s="148">
        <v>3.61</v>
      </c>
      <c r="W82" s="147"/>
      <c r="X82" s="148">
        <v>3.23</v>
      </c>
      <c r="Y82" s="147"/>
      <c r="Z82" s="147"/>
    </row>
    <row r="83" spans="1:26" ht="15" customHeight="1">
      <c r="A83" s="152" t="s">
        <v>1573</v>
      </c>
      <c r="B83" s="146">
        <v>103.37</v>
      </c>
      <c r="C83" s="147"/>
      <c r="D83" s="148">
        <v>98.24</v>
      </c>
      <c r="E83" s="147"/>
      <c r="F83" s="148">
        <v>98.53</v>
      </c>
      <c r="G83" s="147"/>
      <c r="H83" s="148">
        <v>98.78</v>
      </c>
      <c r="I83" s="147"/>
      <c r="J83" s="148">
        <v>89.17</v>
      </c>
      <c r="K83" s="147"/>
      <c r="L83" s="148">
        <v>81.89</v>
      </c>
      <c r="M83" s="147"/>
      <c r="N83" s="148">
        <v>83.38</v>
      </c>
      <c r="O83" s="147"/>
      <c r="P83" s="148">
        <v>78.06</v>
      </c>
      <c r="Q83" s="147"/>
      <c r="R83" s="148">
        <v>86.44</v>
      </c>
      <c r="S83" s="147"/>
      <c r="T83" s="148">
        <v>93.34</v>
      </c>
      <c r="U83" s="147"/>
      <c r="V83" s="146">
        <v>101.33</v>
      </c>
      <c r="W83" s="147"/>
      <c r="X83" s="146">
        <v>113.27</v>
      </c>
      <c r="Y83" s="147"/>
      <c r="Z83" s="147"/>
    </row>
    <row r="84" spans="1:26" ht="15" customHeight="1">
      <c r="A84" s="152" t="s">
        <v>1574</v>
      </c>
      <c r="B84" s="148">
        <v>3.01</v>
      </c>
      <c r="C84" s="147"/>
      <c r="D84" s="148">
        <v>3.41</v>
      </c>
      <c r="E84" s="147"/>
      <c r="F84" s="148">
        <v>3.19</v>
      </c>
      <c r="G84" s="147"/>
      <c r="H84" s="148">
        <v>3.55</v>
      </c>
      <c r="I84" s="147"/>
      <c r="J84" s="148">
        <v>3.67</v>
      </c>
      <c r="K84" s="147"/>
      <c r="L84" s="148">
        <v>3.53</v>
      </c>
      <c r="M84" s="147"/>
      <c r="N84" s="148">
        <v>3.77</v>
      </c>
      <c r="O84" s="147"/>
      <c r="P84" s="148">
        <v>4.09</v>
      </c>
      <c r="Q84" s="147"/>
      <c r="R84" s="148">
        <v>3.73</v>
      </c>
      <c r="S84" s="147"/>
      <c r="T84" s="148">
        <v>3.87</v>
      </c>
      <c r="U84" s="147"/>
      <c r="V84" s="148">
        <v>3.63</v>
      </c>
      <c r="W84" s="147"/>
      <c r="X84" s="148">
        <v>3.68</v>
      </c>
      <c r="Y84" s="147"/>
      <c r="Z84" s="147"/>
    </row>
    <row r="85" spans="1:26" ht="15" customHeight="1">
      <c r="A85" s="152" t="s">
        <v>1575</v>
      </c>
      <c r="B85" s="146">
        <v>121.47</v>
      </c>
      <c r="C85" s="147"/>
      <c r="D85" s="146">
        <v>107.21</v>
      </c>
      <c r="E85" s="147"/>
      <c r="F85" s="146">
        <v>114.87</v>
      </c>
      <c r="G85" s="147"/>
      <c r="H85" s="146">
        <v>103.02</v>
      </c>
      <c r="I85" s="147"/>
      <c r="J85" s="148">
        <v>99.78</v>
      </c>
      <c r="K85" s="147"/>
      <c r="L85" s="146">
        <v>103.63</v>
      </c>
      <c r="M85" s="147"/>
      <c r="N85" s="148">
        <v>97.02</v>
      </c>
      <c r="O85" s="147"/>
      <c r="P85" s="148">
        <v>89.46</v>
      </c>
      <c r="Q85" s="147"/>
      <c r="R85" s="148">
        <v>98.1</v>
      </c>
      <c r="S85" s="147"/>
      <c r="T85" s="148">
        <v>94.5</v>
      </c>
      <c r="U85" s="147"/>
      <c r="V85" s="146">
        <v>100.71</v>
      </c>
      <c r="W85" s="147"/>
      <c r="X85" s="148">
        <v>99.45</v>
      </c>
      <c r="Y85" s="147"/>
      <c r="Z85" s="147"/>
    </row>
    <row r="86" spans="1:26" ht="15" customHeight="1">
      <c r="A86" s="152" t="s">
        <v>1576</v>
      </c>
      <c r="B86" s="148">
        <v>2.8</v>
      </c>
      <c r="C86" s="147"/>
      <c r="D86" s="148">
        <v>2.8</v>
      </c>
      <c r="E86" s="147"/>
      <c r="F86" s="148">
        <v>3.06</v>
      </c>
      <c r="G86" s="147"/>
      <c r="H86" s="148">
        <v>2.88</v>
      </c>
      <c r="I86" s="147"/>
      <c r="J86" s="148">
        <v>3.19</v>
      </c>
      <c r="K86" s="147"/>
      <c r="L86" s="148">
        <v>2.66</v>
      </c>
      <c r="M86" s="147"/>
      <c r="N86" s="148">
        <v>2.89</v>
      </c>
      <c r="O86" s="147"/>
      <c r="P86" s="148">
        <v>2.81</v>
      </c>
      <c r="Q86" s="147"/>
      <c r="R86" s="148">
        <v>2.66</v>
      </c>
      <c r="S86" s="147"/>
      <c r="T86" s="148">
        <v>2.39</v>
      </c>
      <c r="U86" s="147"/>
      <c r="V86" s="148">
        <v>2.39</v>
      </c>
      <c r="W86" s="147"/>
      <c r="X86" s="148">
        <v>2.35</v>
      </c>
      <c r="Y86" s="147"/>
      <c r="Z86" s="147"/>
    </row>
    <row r="87" spans="1:26" ht="15" customHeight="1">
      <c r="A87" s="152" t="s">
        <v>1577</v>
      </c>
      <c r="B87" s="146">
        <v>130.69999999999999</v>
      </c>
      <c r="C87" s="147"/>
      <c r="D87" s="146">
        <v>130.59</v>
      </c>
      <c r="E87" s="147"/>
      <c r="F87" s="146">
        <v>119.66</v>
      </c>
      <c r="G87" s="147"/>
      <c r="H87" s="146">
        <v>127.17</v>
      </c>
      <c r="I87" s="147"/>
      <c r="J87" s="146">
        <v>114.64</v>
      </c>
      <c r="K87" s="147"/>
      <c r="L87" s="146">
        <v>137.38</v>
      </c>
      <c r="M87" s="147"/>
      <c r="N87" s="146">
        <v>126.49</v>
      </c>
      <c r="O87" s="147"/>
      <c r="P87" s="146">
        <v>130.1</v>
      </c>
      <c r="Q87" s="147"/>
      <c r="R87" s="146">
        <v>137.65</v>
      </c>
      <c r="S87" s="147"/>
      <c r="T87" s="146">
        <v>153.44999999999999</v>
      </c>
      <c r="U87" s="147"/>
      <c r="V87" s="146">
        <v>153.16</v>
      </c>
      <c r="W87" s="147"/>
      <c r="X87" s="146">
        <v>155.79</v>
      </c>
      <c r="Y87" s="147"/>
      <c r="Z87" s="147"/>
    </row>
    <row r="88" spans="1:26" ht="15" customHeight="1">
      <c r="A88" s="152" t="s">
        <v>1578</v>
      </c>
      <c r="B88" s="146">
        <v>112.59</v>
      </c>
      <c r="C88" s="147"/>
      <c r="D88" s="146">
        <v>121.62</v>
      </c>
      <c r="E88" s="147"/>
      <c r="F88" s="146">
        <v>103.32</v>
      </c>
      <c r="G88" s="147"/>
      <c r="H88" s="146">
        <v>122.93</v>
      </c>
      <c r="I88" s="147"/>
      <c r="J88" s="146">
        <v>104.03</v>
      </c>
      <c r="K88" s="147"/>
      <c r="L88" s="146">
        <v>115.64</v>
      </c>
      <c r="M88" s="147"/>
      <c r="N88" s="146">
        <v>112.86</v>
      </c>
      <c r="O88" s="147"/>
      <c r="P88" s="146">
        <v>118.7</v>
      </c>
      <c r="Q88" s="147"/>
      <c r="R88" s="146">
        <v>125.99</v>
      </c>
      <c r="S88" s="147"/>
      <c r="T88" s="146">
        <v>152.30000000000001</v>
      </c>
      <c r="U88" s="147"/>
      <c r="V88" s="146">
        <v>153.78</v>
      </c>
      <c r="W88" s="147"/>
      <c r="X88" s="146">
        <v>169.61</v>
      </c>
      <c r="Y88" s="147"/>
      <c r="Z88" s="14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V11:Y11"/>
    <mergeCell ref="C11:E11"/>
    <mergeCell ref="F11:I11"/>
    <mergeCell ref="J11:M11"/>
    <mergeCell ref="N11:Q11"/>
    <mergeCell ref="R11:U11"/>
  </mergeCells>
  <pageMargins left="0.5" right="0.5" top="1" bottom="1" header="0" footer="0"/>
  <pageSetup fitToHeight="0"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Z1000"/>
  <sheetViews>
    <sheetView workbookViewId="0"/>
  </sheetViews>
  <sheetFormatPr defaultColWidth="12.59765625" defaultRowHeight="15" customHeight="1" outlineLevelRow="1"/>
  <cols>
    <col min="1" max="1" width="75" customWidth="1"/>
    <col min="2" max="26" width="13.73046875" customWidth="1"/>
  </cols>
  <sheetData>
    <row r="1" spans="1:26" ht="15" customHeight="1">
      <c r="A1" s="129" t="s">
        <v>1144</v>
      </c>
      <c r="B1" s="130"/>
      <c r="C1" s="130"/>
      <c r="D1" s="130"/>
      <c r="E1" s="130"/>
      <c r="F1" s="130"/>
      <c r="G1" s="130"/>
      <c r="H1" s="130"/>
      <c r="I1" s="130"/>
      <c r="J1" s="130"/>
      <c r="K1" s="130"/>
      <c r="L1" s="130"/>
      <c r="M1" s="130"/>
      <c r="N1" s="130"/>
      <c r="O1" s="130"/>
      <c r="P1" s="130"/>
      <c r="Q1" s="130"/>
      <c r="R1" s="130"/>
      <c r="S1" s="130"/>
      <c r="T1" s="130"/>
      <c r="U1" s="130"/>
      <c r="V1" s="130"/>
      <c r="W1" s="130"/>
      <c r="X1" s="130"/>
      <c r="Y1" s="130"/>
      <c r="Z1" s="130"/>
    </row>
    <row r="2" spans="1:26" ht="15" customHeight="1">
      <c r="A2" s="8" t="s">
        <v>600</v>
      </c>
      <c r="B2" s="131" t="s">
        <v>662</v>
      </c>
      <c r="C2" s="7"/>
      <c r="D2" s="7"/>
      <c r="E2" s="7"/>
      <c r="F2" s="7"/>
      <c r="G2" s="7"/>
      <c r="H2" s="7"/>
      <c r="I2" s="7"/>
      <c r="J2" s="7"/>
      <c r="K2" s="7"/>
      <c r="L2" s="7"/>
      <c r="M2" s="7"/>
      <c r="N2" s="7"/>
      <c r="O2" s="7"/>
      <c r="P2" s="7"/>
      <c r="Q2" s="7"/>
      <c r="R2" s="7"/>
      <c r="S2" s="7"/>
      <c r="T2" s="7"/>
      <c r="U2" s="7"/>
      <c r="V2" s="7"/>
      <c r="W2" s="7"/>
      <c r="X2" s="7"/>
      <c r="Y2" s="7"/>
      <c r="Z2" s="7"/>
    </row>
    <row r="3" spans="1:26" ht="15.75" customHeight="1">
      <c r="A3" s="8" t="s">
        <v>602</v>
      </c>
      <c r="B3" s="8" t="s">
        <v>146</v>
      </c>
      <c r="C3" s="7"/>
      <c r="D3" s="7"/>
      <c r="E3" s="7"/>
      <c r="F3" s="7"/>
      <c r="G3" s="7"/>
      <c r="H3" s="7"/>
      <c r="I3" s="7"/>
      <c r="J3" s="7"/>
      <c r="K3" s="7"/>
      <c r="L3" s="7"/>
      <c r="M3" s="7"/>
      <c r="N3" s="7"/>
      <c r="O3" s="7"/>
      <c r="P3" s="7"/>
      <c r="Q3" s="7"/>
      <c r="R3" s="7"/>
      <c r="S3" s="7"/>
      <c r="T3" s="7"/>
      <c r="U3" s="7"/>
      <c r="V3" s="7"/>
      <c r="W3" s="7"/>
      <c r="X3" s="7"/>
      <c r="Y3" s="7"/>
      <c r="Z3" s="7"/>
    </row>
    <row r="4" spans="1:26" ht="15.75" customHeight="1">
      <c r="A4" s="8" t="s">
        <v>603</v>
      </c>
      <c r="B4" s="8" t="s">
        <v>146</v>
      </c>
      <c r="C4" s="7"/>
      <c r="D4" s="7"/>
      <c r="E4" s="7"/>
      <c r="F4" s="7"/>
      <c r="G4" s="7"/>
      <c r="H4" s="7"/>
      <c r="I4" s="7"/>
      <c r="J4" s="7"/>
      <c r="K4" s="7"/>
      <c r="L4" s="7"/>
      <c r="M4" s="7"/>
      <c r="N4" s="7"/>
      <c r="O4" s="7"/>
      <c r="P4" s="7"/>
      <c r="Q4" s="7"/>
      <c r="R4" s="7"/>
      <c r="S4" s="7"/>
      <c r="T4" s="7"/>
      <c r="U4" s="7"/>
      <c r="V4" s="7"/>
      <c r="W4" s="7"/>
      <c r="X4" s="7"/>
      <c r="Y4" s="7"/>
      <c r="Z4" s="7"/>
    </row>
    <row r="5" spans="1:26" ht="15.75" customHeight="1">
      <c r="A5" s="8" t="s">
        <v>605</v>
      </c>
      <c r="B5" s="8" t="s">
        <v>606</v>
      </c>
      <c r="C5" s="7"/>
      <c r="D5" s="7"/>
      <c r="E5" s="7"/>
      <c r="F5" s="7"/>
      <c r="G5" s="7"/>
      <c r="H5" s="7"/>
      <c r="I5" s="7"/>
      <c r="J5" s="7"/>
      <c r="K5" s="7"/>
      <c r="L5" s="7"/>
      <c r="M5" s="7"/>
      <c r="N5" s="7"/>
      <c r="O5" s="7"/>
      <c r="P5" s="7"/>
      <c r="Q5" s="7"/>
      <c r="R5" s="7"/>
      <c r="S5" s="7"/>
      <c r="T5" s="7"/>
      <c r="U5" s="7"/>
      <c r="V5" s="7"/>
      <c r="W5" s="7"/>
      <c r="X5" s="7"/>
      <c r="Y5" s="7"/>
      <c r="Z5" s="7"/>
    </row>
    <row r="6" spans="1:26" ht="15.75" customHeight="1">
      <c r="A6" s="8" t="s">
        <v>609</v>
      </c>
      <c r="B6" s="8" t="s">
        <v>610</v>
      </c>
      <c r="C6" s="7"/>
      <c r="D6" s="7"/>
      <c r="E6" s="7"/>
      <c r="F6" s="7"/>
      <c r="G6" s="7"/>
      <c r="H6" s="7"/>
      <c r="I6" s="7"/>
      <c r="J6" s="7"/>
      <c r="K6" s="7"/>
      <c r="L6" s="7"/>
      <c r="M6" s="7"/>
      <c r="N6" s="7"/>
      <c r="O6" s="7"/>
      <c r="P6" s="7"/>
      <c r="Q6" s="7"/>
      <c r="R6" s="7"/>
      <c r="S6" s="7"/>
      <c r="T6" s="7"/>
      <c r="U6" s="7"/>
      <c r="V6" s="7"/>
      <c r="W6" s="7"/>
      <c r="X6" s="7"/>
      <c r="Y6" s="7"/>
      <c r="Z6" s="7"/>
    </row>
    <row r="7" spans="1:26" ht="15.75" customHeight="1">
      <c r="A7" s="8" t="s">
        <v>611</v>
      </c>
      <c r="B7" s="8" t="s">
        <v>612</v>
      </c>
      <c r="C7" s="7"/>
      <c r="D7" s="7"/>
      <c r="E7" s="7"/>
      <c r="F7" s="7"/>
      <c r="G7" s="7"/>
      <c r="H7" s="7"/>
      <c r="I7" s="7"/>
      <c r="J7" s="7"/>
      <c r="K7" s="7"/>
      <c r="L7" s="7"/>
      <c r="M7" s="7"/>
      <c r="N7" s="7"/>
      <c r="O7" s="7"/>
      <c r="P7" s="7"/>
      <c r="Q7" s="7"/>
      <c r="R7" s="7"/>
      <c r="S7" s="7"/>
      <c r="T7" s="7"/>
      <c r="U7" s="7"/>
      <c r="V7" s="7"/>
      <c r="W7" s="7"/>
      <c r="X7" s="7"/>
      <c r="Y7" s="7"/>
      <c r="Z7" s="7"/>
    </row>
    <row r="8" spans="1:26" ht="15.75" customHeight="1">
      <c r="A8" s="8" t="s">
        <v>613</v>
      </c>
      <c r="B8" s="8" t="s">
        <v>614</v>
      </c>
      <c r="C8" s="7"/>
      <c r="D8" s="7"/>
      <c r="E8" s="7"/>
      <c r="F8" s="7"/>
      <c r="G8" s="7"/>
      <c r="H8" s="7"/>
      <c r="I8" s="7"/>
      <c r="J8" s="7"/>
      <c r="K8" s="7"/>
      <c r="L8" s="7"/>
      <c r="M8" s="7"/>
      <c r="N8" s="7"/>
      <c r="O8" s="7"/>
      <c r="P8" s="7"/>
      <c r="Q8" s="7"/>
      <c r="R8" s="7"/>
      <c r="S8" s="7"/>
      <c r="T8" s="7"/>
      <c r="U8" s="7"/>
      <c r="V8" s="7"/>
      <c r="W8" s="7"/>
      <c r="X8" s="7"/>
      <c r="Y8" s="7"/>
      <c r="Z8" s="7"/>
    </row>
    <row r="9" spans="1:26" ht="15.75" customHeight="1">
      <c r="A9" s="8" t="s">
        <v>615</v>
      </c>
      <c r="B9" s="8" t="s">
        <v>1540</v>
      </c>
      <c r="C9" s="7"/>
      <c r="D9" s="7"/>
      <c r="E9" s="7"/>
      <c r="F9" s="7"/>
      <c r="G9" s="7"/>
      <c r="H9" s="7"/>
      <c r="I9" s="7"/>
      <c r="J9" s="7"/>
      <c r="K9" s="7"/>
      <c r="L9" s="7"/>
      <c r="M9" s="7"/>
      <c r="N9" s="7"/>
      <c r="O9" s="7"/>
      <c r="P9" s="7"/>
      <c r="Q9" s="7"/>
      <c r="R9" s="7"/>
      <c r="S9" s="7"/>
      <c r="T9" s="7"/>
      <c r="U9" s="7"/>
      <c r="V9" s="7"/>
      <c r="W9" s="7"/>
      <c r="X9" s="7"/>
      <c r="Y9" s="7"/>
      <c r="Z9" s="7"/>
    </row>
    <row r="10" spans="1:26" ht="15.75" customHeight="1">
      <c r="A10" s="8" t="s">
        <v>617</v>
      </c>
      <c r="B10" s="134">
        <v>46180.679339409697</v>
      </c>
      <c r="C10" s="7"/>
      <c r="D10" s="7"/>
      <c r="E10" s="7"/>
      <c r="F10" s="7"/>
      <c r="G10" s="7"/>
      <c r="H10" s="7"/>
      <c r="I10" s="7"/>
      <c r="J10" s="7"/>
      <c r="K10" s="7"/>
      <c r="L10" s="7"/>
      <c r="M10" s="7"/>
      <c r="N10" s="7"/>
      <c r="O10" s="7"/>
      <c r="P10" s="7"/>
      <c r="Q10" s="7"/>
      <c r="R10" s="7"/>
      <c r="S10" s="7"/>
      <c r="T10" s="7"/>
      <c r="U10" s="7"/>
      <c r="V10" s="7"/>
      <c r="W10" s="7"/>
      <c r="X10" s="7"/>
      <c r="Y10" s="7"/>
      <c r="Z10" s="7"/>
    </row>
    <row r="11" spans="1:26" ht="15.75" customHeight="1">
      <c r="A11" s="135" t="s">
        <v>618</v>
      </c>
      <c r="B11" s="136" t="s">
        <v>653</v>
      </c>
      <c r="C11" s="405" t="s">
        <v>653</v>
      </c>
      <c r="D11" s="406"/>
      <c r="E11" s="407"/>
      <c r="F11" s="405" t="s">
        <v>619</v>
      </c>
      <c r="G11" s="406"/>
      <c r="H11" s="406"/>
      <c r="I11" s="407"/>
      <c r="J11" s="405" t="s">
        <v>620</v>
      </c>
      <c r="K11" s="406"/>
      <c r="L11" s="406"/>
      <c r="M11" s="407"/>
      <c r="N11" s="405" t="s">
        <v>621</v>
      </c>
      <c r="O11" s="406"/>
      <c r="P11" s="406"/>
      <c r="Q11" s="407"/>
      <c r="R11" s="405" t="s">
        <v>622</v>
      </c>
      <c r="S11" s="406"/>
      <c r="T11" s="406"/>
      <c r="U11" s="407"/>
      <c r="V11" s="405" t="s">
        <v>623</v>
      </c>
      <c r="W11" s="406"/>
      <c r="X11" s="406"/>
      <c r="Y11" s="407"/>
      <c r="Z11" s="136" t="s">
        <v>624</v>
      </c>
    </row>
    <row r="12" spans="1:26" ht="15" customHeight="1" outlineLevel="1">
      <c r="A12" s="137" t="s">
        <v>625</v>
      </c>
      <c r="B12" s="138">
        <v>46112</v>
      </c>
      <c r="C12" s="138">
        <v>46022</v>
      </c>
      <c r="D12" s="138">
        <v>45930</v>
      </c>
      <c r="E12" s="138">
        <v>45838</v>
      </c>
      <c r="F12" s="138">
        <v>45747</v>
      </c>
      <c r="G12" s="138">
        <v>45657</v>
      </c>
      <c r="H12" s="138">
        <v>45565</v>
      </c>
      <c r="I12" s="138">
        <v>45473</v>
      </c>
      <c r="J12" s="138">
        <v>45382</v>
      </c>
      <c r="K12" s="138">
        <v>45291</v>
      </c>
      <c r="L12" s="138">
        <v>45199</v>
      </c>
      <c r="M12" s="138">
        <v>45107</v>
      </c>
      <c r="N12" s="138">
        <v>45016</v>
      </c>
      <c r="O12" s="138">
        <v>44926</v>
      </c>
      <c r="P12" s="138">
        <v>44834</v>
      </c>
      <c r="Q12" s="138">
        <v>44742</v>
      </c>
      <c r="R12" s="138">
        <v>44651</v>
      </c>
      <c r="S12" s="138">
        <v>44561</v>
      </c>
      <c r="T12" s="138">
        <v>44469</v>
      </c>
      <c r="U12" s="138">
        <v>44377</v>
      </c>
      <c r="V12" s="138">
        <v>44286</v>
      </c>
      <c r="W12" s="138">
        <v>44196</v>
      </c>
      <c r="X12" s="138">
        <v>44104</v>
      </c>
      <c r="Y12" s="138">
        <v>44012</v>
      </c>
      <c r="Z12" s="138">
        <v>43921</v>
      </c>
    </row>
    <row r="13" spans="1:26" ht="15" customHeight="1" outlineLevel="1">
      <c r="A13" s="137" t="s">
        <v>626</v>
      </c>
      <c r="B13" s="138">
        <v>46112</v>
      </c>
      <c r="C13" s="138">
        <v>46022</v>
      </c>
      <c r="D13" s="138">
        <v>45930</v>
      </c>
      <c r="E13" s="138">
        <v>45838</v>
      </c>
      <c r="F13" s="138">
        <v>45747</v>
      </c>
      <c r="G13" s="138">
        <v>45657</v>
      </c>
      <c r="H13" s="138">
        <v>45565</v>
      </c>
      <c r="I13" s="138">
        <v>45473</v>
      </c>
      <c r="J13" s="138">
        <v>45382</v>
      </c>
      <c r="K13" s="138">
        <v>45291</v>
      </c>
      <c r="L13" s="138">
        <v>45199</v>
      </c>
      <c r="M13" s="138">
        <v>45107</v>
      </c>
      <c r="N13" s="138">
        <v>45016</v>
      </c>
      <c r="O13" s="138">
        <v>44926</v>
      </c>
      <c r="P13" s="138">
        <v>44834</v>
      </c>
      <c r="Q13" s="138">
        <v>44742</v>
      </c>
      <c r="R13" s="138">
        <v>44651</v>
      </c>
      <c r="S13" s="138">
        <v>44561</v>
      </c>
      <c r="T13" s="138">
        <v>44469</v>
      </c>
      <c r="U13" s="138">
        <v>44377</v>
      </c>
      <c r="V13" s="138">
        <v>44286</v>
      </c>
      <c r="W13" s="138">
        <v>44196</v>
      </c>
      <c r="X13" s="138">
        <v>44104</v>
      </c>
      <c r="Y13" s="138">
        <v>44012</v>
      </c>
      <c r="Z13" s="138">
        <v>43921</v>
      </c>
    </row>
    <row r="14" spans="1:26" ht="15" customHeight="1" outlineLevel="1">
      <c r="A14" s="137" t="s">
        <v>627</v>
      </c>
      <c r="B14" s="139" t="s">
        <v>628</v>
      </c>
      <c r="C14" s="139" t="s">
        <v>628</v>
      </c>
      <c r="D14" s="139" t="s">
        <v>628</v>
      </c>
      <c r="E14" s="139" t="s">
        <v>628</v>
      </c>
      <c r="F14" s="139" t="s">
        <v>628</v>
      </c>
      <c r="G14" s="139" t="s">
        <v>628</v>
      </c>
      <c r="H14" s="139" t="s">
        <v>628</v>
      </c>
      <c r="I14" s="139" t="s">
        <v>628</v>
      </c>
      <c r="J14" s="139" t="s">
        <v>628</v>
      </c>
      <c r="K14" s="139" t="s">
        <v>628</v>
      </c>
      <c r="L14" s="139" t="s">
        <v>628</v>
      </c>
      <c r="M14" s="139" t="s">
        <v>628</v>
      </c>
      <c r="N14" s="139" t="s">
        <v>628</v>
      </c>
      <c r="O14" s="139" t="s">
        <v>628</v>
      </c>
      <c r="P14" s="139" t="s">
        <v>628</v>
      </c>
      <c r="Q14" s="139" t="s">
        <v>628</v>
      </c>
      <c r="R14" s="139" t="s">
        <v>628</v>
      </c>
      <c r="S14" s="139" t="s">
        <v>628</v>
      </c>
      <c r="T14" s="139" t="s">
        <v>628</v>
      </c>
      <c r="U14" s="139" t="s">
        <v>628</v>
      </c>
      <c r="V14" s="139" t="s">
        <v>628</v>
      </c>
      <c r="W14" s="139" t="s">
        <v>628</v>
      </c>
      <c r="X14" s="139" t="s">
        <v>628</v>
      </c>
      <c r="Y14" s="139" t="s">
        <v>628</v>
      </c>
      <c r="Z14" s="139" t="s">
        <v>628</v>
      </c>
    </row>
    <row r="15" spans="1:26" ht="15" customHeight="1" outlineLevel="1">
      <c r="A15" s="137" t="s">
        <v>629</v>
      </c>
      <c r="B15" s="139" t="s">
        <v>654</v>
      </c>
      <c r="C15" s="139" t="s">
        <v>654</v>
      </c>
      <c r="D15" s="139" t="s">
        <v>654</v>
      </c>
      <c r="E15" s="139" t="s">
        <v>654</v>
      </c>
      <c r="F15" s="139" t="s">
        <v>654</v>
      </c>
      <c r="G15" s="139" t="s">
        <v>654</v>
      </c>
      <c r="H15" s="139" t="s">
        <v>654</v>
      </c>
      <c r="I15" s="139" t="s">
        <v>654</v>
      </c>
      <c r="J15" s="139" t="s">
        <v>654</v>
      </c>
      <c r="K15" s="139" t="s">
        <v>654</v>
      </c>
      <c r="L15" s="139" t="s">
        <v>654</v>
      </c>
      <c r="M15" s="139" t="s">
        <v>654</v>
      </c>
      <c r="N15" s="139" t="s">
        <v>654</v>
      </c>
      <c r="O15" s="139" t="s">
        <v>654</v>
      </c>
      <c r="P15" s="139" t="s">
        <v>654</v>
      </c>
      <c r="Q15" s="139" t="s">
        <v>654</v>
      </c>
      <c r="R15" s="139" t="s">
        <v>654</v>
      </c>
      <c r="S15" s="139" t="s">
        <v>654</v>
      </c>
      <c r="T15" s="139" t="s">
        <v>654</v>
      </c>
      <c r="U15" s="139" t="s">
        <v>654</v>
      </c>
      <c r="V15" s="139" t="s">
        <v>654</v>
      </c>
      <c r="W15" s="139" t="s">
        <v>654</v>
      </c>
      <c r="X15" s="139" t="s">
        <v>654</v>
      </c>
      <c r="Y15" s="139" t="s">
        <v>654</v>
      </c>
      <c r="Z15" s="139" t="s">
        <v>654</v>
      </c>
    </row>
    <row r="16" spans="1:26" ht="15.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c r="A17" s="140" t="s">
        <v>1145</v>
      </c>
      <c r="B17" s="135"/>
      <c r="C17" s="135"/>
      <c r="D17" s="135"/>
      <c r="E17" s="135"/>
      <c r="F17" s="135"/>
      <c r="G17" s="135"/>
      <c r="H17" s="135"/>
      <c r="I17" s="135"/>
      <c r="J17" s="135"/>
      <c r="K17" s="135"/>
      <c r="L17" s="135"/>
      <c r="M17" s="135"/>
      <c r="N17" s="135"/>
      <c r="O17" s="135"/>
      <c r="P17" s="135"/>
      <c r="Q17" s="135"/>
      <c r="R17" s="135"/>
      <c r="S17" s="135"/>
      <c r="T17" s="135"/>
      <c r="U17" s="135"/>
      <c r="V17" s="135"/>
      <c r="W17" s="135"/>
      <c r="X17" s="135"/>
      <c r="Y17" s="135"/>
      <c r="Z17" s="135"/>
    </row>
    <row r="18" spans="1:26" ht="15.75" customHeight="1">
      <c r="A18" s="140" t="s">
        <v>632</v>
      </c>
      <c r="B18" s="141" t="s">
        <v>656</v>
      </c>
      <c r="C18" s="141" t="s">
        <v>1541</v>
      </c>
      <c r="D18" s="141" t="s">
        <v>1542</v>
      </c>
      <c r="E18" s="141" t="s">
        <v>1543</v>
      </c>
      <c r="F18" s="141" t="s">
        <v>634</v>
      </c>
      <c r="G18" s="141" t="s">
        <v>1544</v>
      </c>
      <c r="H18" s="141" t="s">
        <v>1545</v>
      </c>
      <c r="I18" s="141" t="s">
        <v>1546</v>
      </c>
      <c r="J18" s="141" t="s">
        <v>635</v>
      </c>
      <c r="K18" s="141" t="s">
        <v>1547</v>
      </c>
      <c r="L18" s="141" t="s">
        <v>1548</v>
      </c>
      <c r="M18" s="141" t="s">
        <v>1549</v>
      </c>
      <c r="N18" s="141" t="s">
        <v>636</v>
      </c>
      <c r="O18" s="141" t="s">
        <v>1550</v>
      </c>
      <c r="P18" s="141" t="s">
        <v>1551</v>
      </c>
      <c r="Q18" s="141" t="s">
        <v>1552</v>
      </c>
      <c r="R18" s="141" t="s">
        <v>637</v>
      </c>
      <c r="S18" s="141" t="s">
        <v>1553</v>
      </c>
      <c r="T18" s="141" t="s">
        <v>1554</v>
      </c>
      <c r="U18" s="141" t="s">
        <v>1555</v>
      </c>
      <c r="V18" s="141" t="s">
        <v>638</v>
      </c>
      <c r="W18" s="141" t="s">
        <v>1556</v>
      </c>
      <c r="X18" s="141" t="s">
        <v>1557</v>
      </c>
      <c r="Y18" s="141" t="s">
        <v>1558</v>
      </c>
      <c r="Z18" s="141" t="s">
        <v>639</v>
      </c>
    </row>
    <row r="19" spans="1:26" ht="15" customHeight="1">
      <c r="A19" s="226" t="s">
        <v>1146</v>
      </c>
      <c r="B19" s="227"/>
      <c r="C19" s="227"/>
      <c r="D19" s="227"/>
      <c r="E19" s="227"/>
      <c r="F19" s="227"/>
      <c r="G19" s="227"/>
      <c r="H19" s="227"/>
      <c r="I19" s="227"/>
      <c r="J19" s="227"/>
      <c r="K19" s="227"/>
      <c r="L19" s="227"/>
      <c r="M19" s="227"/>
      <c r="N19" s="227"/>
      <c r="O19" s="227"/>
      <c r="P19" s="227"/>
      <c r="Q19" s="227"/>
      <c r="R19" s="227"/>
      <c r="S19" s="227"/>
      <c r="T19" s="227"/>
      <c r="U19" s="227"/>
      <c r="V19" s="227"/>
      <c r="W19" s="227"/>
      <c r="X19" s="227"/>
      <c r="Y19" s="227"/>
      <c r="Z19" s="227"/>
    </row>
    <row r="20" spans="1:26" ht="15" customHeight="1">
      <c r="A20" s="152" t="s">
        <v>1147</v>
      </c>
      <c r="B20" s="147">
        <v>30540</v>
      </c>
      <c r="C20" s="147">
        <v>36940</v>
      </c>
      <c r="D20" s="147">
        <v>31730</v>
      </c>
      <c r="E20" s="147">
        <v>30210</v>
      </c>
      <c r="F20" s="147">
        <v>30310</v>
      </c>
      <c r="G20" s="147">
        <v>34330</v>
      </c>
      <c r="H20" s="147">
        <v>28440</v>
      </c>
      <c r="I20" s="147">
        <v>27610</v>
      </c>
      <c r="J20" s="147">
        <v>27837</v>
      </c>
      <c r="K20" s="147">
        <v>30021</v>
      </c>
      <c r="L20" s="147">
        <v>28674</v>
      </c>
      <c r="M20" s="147">
        <v>26678</v>
      </c>
      <c r="N20" s="147">
        <v>25028</v>
      </c>
      <c r="O20" s="147">
        <v>27787</v>
      </c>
      <c r="P20" s="147">
        <v>29110</v>
      </c>
      <c r="Q20" s="147">
        <v>24191</v>
      </c>
      <c r="R20" s="147">
        <v>25357</v>
      </c>
      <c r="S20" s="147">
        <v>29474</v>
      </c>
      <c r="T20" s="147">
        <v>25076</v>
      </c>
      <c r="U20" s="147">
        <v>17217</v>
      </c>
      <c r="V20" s="147">
        <v>22304</v>
      </c>
      <c r="W20" s="147">
        <v>26730</v>
      </c>
      <c r="X20" s="147">
        <v>21960</v>
      </c>
      <c r="Y20" s="147">
        <v>10319</v>
      </c>
      <c r="Z20" s="147">
        <v>19905</v>
      </c>
    </row>
    <row r="21" spans="1:26" ht="15" customHeight="1">
      <c r="A21" s="145" t="s">
        <v>1149</v>
      </c>
      <c r="B21" s="147">
        <v>38010</v>
      </c>
      <c r="C21" s="147">
        <v>42480</v>
      </c>
      <c r="D21" s="147">
        <v>40260</v>
      </c>
      <c r="E21" s="147">
        <v>32740</v>
      </c>
      <c r="F21" s="147">
        <v>36030</v>
      </c>
      <c r="G21" s="147">
        <v>42990</v>
      </c>
      <c r="H21" s="147">
        <v>38280</v>
      </c>
      <c r="I21" s="147">
        <v>34770</v>
      </c>
      <c r="J21" s="147">
        <v>37274</v>
      </c>
      <c r="K21" s="147">
        <v>39599</v>
      </c>
      <c r="L21" s="147">
        <v>38691</v>
      </c>
      <c r="M21" s="147">
        <v>31406</v>
      </c>
      <c r="N21" s="147">
        <v>32888</v>
      </c>
      <c r="O21" s="147">
        <v>38311</v>
      </c>
      <c r="P21" s="147">
        <v>53717</v>
      </c>
      <c r="Q21" s="147">
        <v>47122</v>
      </c>
      <c r="R21" s="147">
        <v>52316</v>
      </c>
      <c r="S21" s="147">
        <v>59698</v>
      </c>
      <c r="T21" s="147">
        <v>57012</v>
      </c>
      <c r="U21" s="147">
        <v>44468</v>
      </c>
      <c r="V21" s="147">
        <v>54477</v>
      </c>
      <c r="W21" s="147">
        <v>57373</v>
      </c>
      <c r="X21" s="147">
        <v>53134</v>
      </c>
      <c r="Y21" s="147">
        <v>27888</v>
      </c>
      <c r="Z21" s="147">
        <v>44285</v>
      </c>
    </row>
    <row r="22" spans="1:26" ht="15" customHeight="1">
      <c r="A22" s="145" t="s">
        <v>1150</v>
      </c>
      <c r="B22" s="147">
        <v>68550</v>
      </c>
      <c r="C22" s="147">
        <v>79420</v>
      </c>
      <c r="D22" s="147">
        <v>71990</v>
      </c>
      <c r="E22" s="147">
        <v>62950</v>
      </c>
      <c r="F22" s="147">
        <v>66340</v>
      </c>
      <c r="G22" s="147">
        <v>77320</v>
      </c>
      <c r="H22" s="147">
        <v>66720</v>
      </c>
      <c r="I22" s="147">
        <v>62380</v>
      </c>
      <c r="J22" s="147">
        <v>65111</v>
      </c>
      <c r="K22" s="147">
        <v>69620</v>
      </c>
      <c r="L22" s="147">
        <v>67365</v>
      </c>
      <c r="M22" s="147">
        <v>58084</v>
      </c>
      <c r="N22" s="147">
        <v>57916</v>
      </c>
      <c r="O22" s="147">
        <v>66098</v>
      </c>
      <c r="P22" s="147">
        <v>82827</v>
      </c>
      <c r="Q22" s="147">
        <v>71313</v>
      </c>
      <c r="R22" s="147">
        <v>77673</v>
      </c>
      <c r="S22" s="147">
        <v>89172</v>
      </c>
      <c r="T22" s="147">
        <v>82088</v>
      </c>
      <c r="U22" s="147">
        <v>61685</v>
      </c>
      <c r="V22" s="147">
        <v>76781</v>
      </c>
      <c r="W22" s="147">
        <v>84103</v>
      </c>
      <c r="X22" s="147">
        <v>75094</v>
      </c>
      <c r="Y22" s="147">
        <v>38207</v>
      </c>
      <c r="Z22" s="147">
        <v>64190</v>
      </c>
    </row>
    <row r="23" spans="1:26" ht="15" customHeight="1">
      <c r="A23" s="228" t="s">
        <v>1152</v>
      </c>
      <c r="B23" s="229">
        <v>30540</v>
      </c>
      <c r="C23" s="229">
        <v>36940</v>
      </c>
      <c r="D23" s="229">
        <v>31730</v>
      </c>
      <c r="E23" s="229">
        <v>30210</v>
      </c>
      <c r="F23" s="229">
        <v>30310</v>
      </c>
      <c r="G23" s="229">
        <v>34330</v>
      </c>
      <c r="H23" s="229">
        <v>28440</v>
      </c>
      <c r="I23" s="229">
        <v>27610</v>
      </c>
      <c r="J23" s="229">
        <v>27837</v>
      </c>
      <c r="K23" s="229">
        <v>30021</v>
      </c>
      <c r="L23" s="229">
        <v>28674</v>
      </c>
      <c r="M23" s="229">
        <v>26678</v>
      </c>
      <c r="N23" s="229">
        <v>25028</v>
      </c>
      <c r="O23" s="229">
        <v>27787</v>
      </c>
      <c r="P23" s="229">
        <v>29110</v>
      </c>
      <c r="Q23" s="229">
        <v>24191</v>
      </c>
      <c r="R23" s="229">
        <v>25357</v>
      </c>
      <c r="S23" s="229">
        <v>29474</v>
      </c>
      <c r="T23" s="229">
        <v>25076</v>
      </c>
      <c r="U23" s="229">
        <v>17217</v>
      </c>
      <c r="V23" s="229">
        <v>22304</v>
      </c>
      <c r="W23" s="229">
        <v>26730</v>
      </c>
      <c r="X23" s="229">
        <v>21960</v>
      </c>
      <c r="Y23" s="229">
        <v>10319</v>
      </c>
      <c r="Z23" s="229">
        <v>19905</v>
      </c>
    </row>
    <row r="24" spans="1:26" ht="15" customHeight="1">
      <c r="A24" s="226" t="s">
        <v>1153</v>
      </c>
      <c r="B24" s="227"/>
      <c r="C24" s="227"/>
      <c r="D24" s="227"/>
      <c r="E24" s="227"/>
      <c r="F24" s="227"/>
      <c r="G24" s="227"/>
      <c r="H24" s="227"/>
      <c r="I24" s="227"/>
      <c r="J24" s="227"/>
      <c r="K24" s="227"/>
      <c r="L24" s="227"/>
      <c r="M24" s="227"/>
      <c r="N24" s="227"/>
      <c r="O24" s="227"/>
      <c r="P24" s="227"/>
      <c r="Q24" s="227"/>
      <c r="R24" s="227"/>
      <c r="S24" s="227"/>
      <c r="T24" s="227"/>
      <c r="U24" s="227"/>
      <c r="V24" s="227"/>
      <c r="W24" s="227"/>
      <c r="X24" s="227"/>
      <c r="Y24" s="227"/>
      <c r="Z24" s="227"/>
    </row>
    <row r="25" spans="1:26" ht="15" customHeight="1">
      <c r="A25" s="152" t="s">
        <v>1154</v>
      </c>
      <c r="B25" s="147">
        <v>16830</v>
      </c>
      <c r="C25" s="147">
        <v>20400</v>
      </c>
      <c r="D25" s="147">
        <v>17430</v>
      </c>
      <c r="E25" s="147">
        <v>15040</v>
      </c>
      <c r="F25" s="147">
        <v>17060</v>
      </c>
      <c r="G25" s="147">
        <v>19690</v>
      </c>
      <c r="H25" s="147">
        <v>16270</v>
      </c>
      <c r="I25" s="147">
        <v>13780</v>
      </c>
      <c r="J25" s="147">
        <v>15837</v>
      </c>
      <c r="K25" s="147">
        <v>17542</v>
      </c>
      <c r="L25" s="147">
        <v>16863</v>
      </c>
      <c r="M25" s="147">
        <v>12988</v>
      </c>
      <c r="N25" s="147">
        <v>14311</v>
      </c>
      <c r="O25" s="147">
        <v>17083</v>
      </c>
      <c r="P25" s="147">
        <v>18288</v>
      </c>
      <c r="Q25" s="147">
        <v>13784</v>
      </c>
      <c r="R25" s="147">
        <v>14904</v>
      </c>
      <c r="S25" s="147">
        <v>16920</v>
      </c>
      <c r="T25" s="147">
        <v>14391</v>
      </c>
      <c r="U25" s="146">
        <v>9738</v>
      </c>
      <c r="V25" s="147">
        <v>13182</v>
      </c>
      <c r="W25" s="147">
        <v>14554</v>
      </c>
      <c r="X25" s="147">
        <v>13086</v>
      </c>
      <c r="Y25" s="146">
        <v>6725</v>
      </c>
      <c r="Z25" s="147">
        <v>12315</v>
      </c>
    </row>
    <row r="26" spans="1:26" ht="15" customHeight="1">
      <c r="A26" s="145" t="s">
        <v>1155</v>
      </c>
      <c r="B26" s="147">
        <v>16830</v>
      </c>
      <c r="C26" s="147">
        <v>20400</v>
      </c>
      <c r="D26" s="147">
        <v>17430</v>
      </c>
      <c r="E26" s="147">
        <v>15040</v>
      </c>
      <c r="F26" s="147">
        <v>17060</v>
      </c>
      <c r="G26" s="147">
        <v>19690</v>
      </c>
      <c r="H26" s="147">
        <v>16270</v>
      </c>
      <c r="I26" s="147">
        <v>13780</v>
      </c>
      <c r="J26" s="147">
        <v>15837</v>
      </c>
      <c r="K26" s="147">
        <v>17542</v>
      </c>
      <c r="L26" s="147">
        <v>16863</v>
      </c>
      <c r="M26" s="147">
        <v>12988</v>
      </c>
      <c r="N26" s="147">
        <v>14311</v>
      </c>
      <c r="O26" s="147">
        <v>17083</v>
      </c>
      <c r="P26" s="147">
        <v>18288</v>
      </c>
      <c r="Q26" s="147">
        <v>13784</v>
      </c>
      <c r="R26" s="147">
        <v>14904</v>
      </c>
      <c r="S26" s="147">
        <v>16920</v>
      </c>
      <c r="T26" s="147">
        <v>14391</v>
      </c>
      <c r="U26" s="146">
        <v>9738</v>
      </c>
      <c r="V26" s="147">
        <v>13182</v>
      </c>
      <c r="W26" s="147">
        <v>14554</v>
      </c>
      <c r="X26" s="147">
        <v>13086</v>
      </c>
      <c r="Y26" s="146">
        <v>6725</v>
      </c>
      <c r="Z26" s="147">
        <v>12315</v>
      </c>
    </row>
    <row r="27" spans="1:26" ht="15" customHeight="1">
      <c r="A27" s="145" t="s">
        <v>1157</v>
      </c>
      <c r="B27" s="146">
        <v>760</v>
      </c>
      <c r="C27" s="146">
        <v>800</v>
      </c>
      <c r="D27" s="146">
        <v>650</v>
      </c>
      <c r="E27" s="146">
        <v>760</v>
      </c>
      <c r="F27" s="146">
        <v>700</v>
      </c>
      <c r="G27" s="146">
        <v>720</v>
      </c>
      <c r="H27" s="146">
        <v>690</v>
      </c>
      <c r="I27" s="146">
        <v>720</v>
      </c>
      <c r="J27" s="146">
        <v>726</v>
      </c>
      <c r="K27" s="146">
        <v>628</v>
      </c>
      <c r="L27" s="146">
        <v>653</v>
      </c>
      <c r="M27" s="146">
        <v>743</v>
      </c>
      <c r="N27" s="146">
        <v>688</v>
      </c>
      <c r="O27" s="146">
        <v>647</v>
      </c>
      <c r="P27" s="146">
        <v>659</v>
      </c>
      <c r="Q27" s="146">
        <v>831</v>
      </c>
      <c r="R27" s="146">
        <v>774</v>
      </c>
      <c r="S27" s="146">
        <v>758</v>
      </c>
      <c r="T27" s="146">
        <v>763</v>
      </c>
      <c r="U27" s="146">
        <v>743</v>
      </c>
      <c r="V27" s="146">
        <v>770</v>
      </c>
      <c r="W27" s="146">
        <v>789</v>
      </c>
      <c r="X27" s="146">
        <v>693</v>
      </c>
      <c r="Y27" s="146">
        <v>739</v>
      </c>
      <c r="Z27" s="146">
        <v>851</v>
      </c>
    </row>
    <row r="28" spans="1:26" ht="15" customHeight="1">
      <c r="A28" s="145" t="s">
        <v>1158</v>
      </c>
      <c r="B28" s="147">
        <v>16070</v>
      </c>
      <c r="C28" s="147">
        <v>19600</v>
      </c>
      <c r="D28" s="147">
        <v>16780</v>
      </c>
      <c r="E28" s="147">
        <v>14280</v>
      </c>
      <c r="F28" s="147">
        <v>16360</v>
      </c>
      <c r="G28" s="147">
        <v>18970</v>
      </c>
      <c r="H28" s="147">
        <v>15580</v>
      </c>
      <c r="I28" s="147">
        <v>13060</v>
      </c>
      <c r="J28" s="147">
        <v>15111</v>
      </c>
      <c r="K28" s="147">
        <v>16914</v>
      </c>
      <c r="L28" s="147">
        <v>16210</v>
      </c>
      <c r="M28" s="147">
        <v>12245</v>
      </c>
      <c r="N28" s="147">
        <v>13623</v>
      </c>
      <c r="O28" s="147">
        <v>16436</v>
      </c>
      <c r="P28" s="147">
        <v>17629</v>
      </c>
      <c r="Q28" s="147">
        <v>12953</v>
      </c>
      <c r="R28" s="147">
        <v>14130</v>
      </c>
      <c r="S28" s="147">
        <v>16162</v>
      </c>
      <c r="T28" s="147">
        <v>13628</v>
      </c>
      <c r="U28" s="146">
        <v>8995</v>
      </c>
      <c r="V28" s="147">
        <v>12412</v>
      </c>
      <c r="W28" s="147">
        <v>13765</v>
      </c>
      <c r="X28" s="147">
        <v>12393</v>
      </c>
      <c r="Y28" s="146">
        <v>5986</v>
      </c>
      <c r="Z28" s="147">
        <v>11464</v>
      </c>
    </row>
    <row r="29" spans="1:26" ht="15" customHeight="1">
      <c r="A29" s="145" t="s">
        <v>1159</v>
      </c>
      <c r="B29" s="147">
        <v>17360</v>
      </c>
      <c r="C29" s="147">
        <v>14480</v>
      </c>
      <c r="D29" s="147">
        <v>16380</v>
      </c>
      <c r="E29" s="147">
        <v>11850</v>
      </c>
      <c r="F29" s="147">
        <v>14020</v>
      </c>
      <c r="G29" s="147">
        <v>14930</v>
      </c>
      <c r="H29" s="147">
        <v>14600</v>
      </c>
      <c r="I29" s="147">
        <v>10880</v>
      </c>
      <c r="J29" s="147">
        <v>13583</v>
      </c>
      <c r="K29" s="147">
        <v>13088</v>
      </c>
      <c r="L29" s="147">
        <v>15268</v>
      </c>
      <c r="M29" s="147">
        <v>10601</v>
      </c>
      <c r="N29" s="146">
        <v>7645</v>
      </c>
      <c r="O29" s="147">
        <v>14097</v>
      </c>
      <c r="P29" s="147">
        <v>17585</v>
      </c>
      <c r="Q29" s="147">
        <v>14043</v>
      </c>
      <c r="R29" s="147">
        <v>11226</v>
      </c>
      <c r="S29" s="147">
        <v>13570</v>
      </c>
      <c r="T29" s="147">
        <v>11553</v>
      </c>
      <c r="U29" s="147">
        <v>11620</v>
      </c>
      <c r="V29" s="146">
        <v>9624</v>
      </c>
      <c r="W29" s="147">
        <v>12546</v>
      </c>
      <c r="X29" s="147">
        <v>11381</v>
      </c>
      <c r="Y29" s="146">
        <v>6180</v>
      </c>
      <c r="Z29" s="147">
        <v>11381</v>
      </c>
    </row>
    <row r="30" spans="1:26" ht="15" customHeight="1">
      <c r="A30" s="145" t="s">
        <v>1160</v>
      </c>
      <c r="B30" s="231">
        <v>-2190</v>
      </c>
      <c r="C30" s="146">
        <v>3610</v>
      </c>
      <c r="D30" s="231">
        <v>-3920</v>
      </c>
      <c r="E30" s="146">
        <v>1080</v>
      </c>
      <c r="F30" s="146">
        <v>490</v>
      </c>
      <c r="G30" s="146">
        <v>610</v>
      </c>
      <c r="H30" s="231">
        <v>-970</v>
      </c>
      <c r="I30" s="146">
        <v>770</v>
      </c>
      <c r="J30" s="153">
        <v>-20</v>
      </c>
      <c r="K30" s="146">
        <v>1620</v>
      </c>
      <c r="L30" s="231">
        <v>-1407</v>
      </c>
      <c r="M30" s="146">
        <v>997</v>
      </c>
      <c r="N30" s="146">
        <v>1209</v>
      </c>
      <c r="O30" s="146">
        <v>1531</v>
      </c>
      <c r="P30" s="231">
        <v>-643</v>
      </c>
      <c r="Q30" s="231">
        <v>-3468</v>
      </c>
      <c r="R30" s="146">
        <v>1180</v>
      </c>
      <c r="S30" s="146">
        <v>180</v>
      </c>
      <c r="T30" s="146">
        <v>984</v>
      </c>
      <c r="U30" s="231">
        <v>-3171</v>
      </c>
      <c r="V30" s="146">
        <v>1602</v>
      </c>
      <c r="W30" s="231">
        <v>-230</v>
      </c>
      <c r="X30" s="146">
        <v>661</v>
      </c>
      <c r="Y30" s="231">
        <v>-702</v>
      </c>
      <c r="Z30" s="231">
        <v>-326</v>
      </c>
    </row>
    <row r="31" spans="1:26" ht="15" customHeight="1">
      <c r="A31" s="145" t="s">
        <v>1161</v>
      </c>
      <c r="B31" s="146">
        <v>900</v>
      </c>
      <c r="C31" s="146">
        <v>1510</v>
      </c>
      <c r="D31" s="146">
        <v>4320</v>
      </c>
      <c r="E31" s="146">
        <v>1350</v>
      </c>
      <c r="F31" s="146">
        <v>1850</v>
      </c>
      <c r="G31" s="146">
        <v>3430</v>
      </c>
      <c r="H31" s="146">
        <v>1950</v>
      </c>
      <c r="I31" s="146">
        <v>1410</v>
      </c>
      <c r="J31" s="146">
        <v>1548</v>
      </c>
      <c r="K31" s="146">
        <v>2206</v>
      </c>
      <c r="L31" s="146">
        <v>2349</v>
      </c>
      <c r="M31" s="146">
        <v>647</v>
      </c>
      <c r="N31" s="146">
        <v>4769</v>
      </c>
      <c r="O31" s="146">
        <v>808</v>
      </c>
      <c r="P31" s="146">
        <v>687</v>
      </c>
      <c r="Q31" s="146">
        <v>2378</v>
      </c>
      <c r="R31" s="146">
        <v>1724</v>
      </c>
      <c r="S31" s="146">
        <v>2412</v>
      </c>
      <c r="T31" s="146">
        <v>1091</v>
      </c>
      <c r="U31" s="146">
        <v>546</v>
      </c>
      <c r="V31" s="146">
        <v>1186</v>
      </c>
      <c r="W31" s="146">
        <v>1449</v>
      </c>
      <c r="X31" s="146">
        <v>351</v>
      </c>
      <c r="Y31" s="146">
        <v>508</v>
      </c>
      <c r="Z31" s="146">
        <v>409</v>
      </c>
    </row>
    <row r="32" spans="1:26" ht="15" customHeight="1">
      <c r="A32" s="228" t="s">
        <v>1162</v>
      </c>
      <c r="B32" s="229">
        <v>13710</v>
      </c>
      <c r="C32" s="229">
        <v>16540</v>
      </c>
      <c r="D32" s="229">
        <v>14300</v>
      </c>
      <c r="E32" s="229">
        <v>15170</v>
      </c>
      <c r="F32" s="229">
        <v>13250</v>
      </c>
      <c r="G32" s="229">
        <v>14640</v>
      </c>
      <c r="H32" s="229">
        <v>12170</v>
      </c>
      <c r="I32" s="229">
        <v>13830</v>
      </c>
      <c r="J32" s="229">
        <v>12000</v>
      </c>
      <c r="K32" s="229">
        <v>12479</v>
      </c>
      <c r="L32" s="229">
        <v>11811</v>
      </c>
      <c r="M32" s="229">
        <v>13690</v>
      </c>
      <c r="N32" s="229">
        <v>10717</v>
      </c>
      <c r="O32" s="229">
        <v>10704</v>
      </c>
      <c r="P32" s="229">
        <v>10822</v>
      </c>
      <c r="Q32" s="229">
        <v>10407</v>
      </c>
      <c r="R32" s="229">
        <v>10453</v>
      </c>
      <c r="S32" s="229">
        <v>12554</v>
      </c>
      <c r="T32" s="229">
        <v>10685</v>
      </c>
      <c r="U32" s="230">
        <v>7479</v>
      </c>
      <c r="V32" s="230">
        <v>9122</v>
      </c>
      <c r="W32" s="229">
        <v>12176</v>
      </c>
      <c r="X32" s="230">
        <v>8874</v>
      </c>
      <c r="Y32" s="230">
        <v>3594</v>
      </c>
      <c r="Z32" s="230">
        <v>7590</v>
      </c>
    </row>
    <row r="33" spans="1:26" ht="15" customHeight="1">
      <c r="A33" s="152" t="s">
        <v>1163</v>
      </c>
      <c r="B33" s="146">
        <v>4420</v>
      </c>
      <c r="C33" s="146">
        <v>7000</v>
      </c>
      <c r="D33" s="146">
        <v>4220</v>
      </c>
      <c r="E33" s="146">
        <v>3750</v>
      </c>
      <c r="F33" s="146">
        <v>4520</v>
      </c>
      <c r="G33" s="146">
        <v>5560</v>
      </c>
      <c r="H33" s="146">
        <v>4210</v>
      </c>
      <c r="I33" s="146">
        <v>3100</v>
      </c>
      <c r="J33" s="146">
        <v>5015</v>
      </c>
      <c r="K33" s="146">
        <v>4716</v>
      </c>
      <c r="L33" s="146">
        <v>3858</v>
      </c>
      <c r="M33" s="146">
        <v>2731</v>
      </c>
      <c r="N33" s="146">
        <v>4661</v>
      </c>
      <c r="O33" s="146">
        <v>4400</v>
      </c>
      <c r="P33" s="146">
        <v>3126</v>
      </c>
      <c r="Q33" s="146">
        <v>3131</v>
      </c>
      <c r="R33" s="146">
        <v>2756</v>
      </c>
      <c r="S33" s="146">
        <v>4481</v>
      </c>
      <c r="T33" s="146">
        <v>3467</v>
      </c>
      <c r="U33" s="146">
        <v>2776</v>
      </c>
      <c r="V33" s="146">
        <v>2319</v>
      </c>
      <c r="W33" s="146">
        <v>3946</v>
      </c>
      <c r="X33" s="146">
        <v>3281</v>
      </c>
      <c r="Y33" s="146">
        <v>1765</v>
      </c>
      <c r="Z33" s="146">
        <v>2289</v>
      </c>
    </row>
    <row r="34" spans="1:26" ht="15" customHeight="1">
      <c r="A34" s="145" t="s">
        <v>1165</v>
      </c>
      <c r="B34" s="146">
        <v>1420</v>
      </c>
      <c r="C34" s="146">
        <v>1770</v>
      </c>
      <c r="D34" s="146">
        <v>1790</v>
      </c>
      <c r="E34" s="146">
        <v>1370</v>
      </c>
      <c r="F34" s="146">
        <v>1370</v>
      </c>
      <c r="G34" s="146">
        <v>1740</v>
      </c>
      <c r="H34" s="146">
        <v>1630</v>
      </c>
      <c r="I34" s="146">
        <v>1350</v>
      </c>
      <c r="J34" s="146">
        <v>1351</v>
      </c>
      <c r="K34" s="146">
        <v>1422</v>
      </c>
      <c r="L34" s="146">
        <v>1439</v>
      </c>
      <c r="M34" s="146">
        <v>1258</v>
      </c>
      <c r="N34" s="146">
        <v>1241</v>
      </c>
      <c r="O34" s="146">
        <v>1610</v>
      </c>
      <c r="P34" s="146">
        <v>1526</v>
      </c>
      <c r="Q34" s="146">
        <v>1723</v>
      </c>
      <c r="R34" s="146">
        <v>1424</v>
      </c>
      <c r="S34" s="146">
        <v>1481</v>
      </c>
      <c r="T34" s="146">
        <v>1711</v>
      </c>
      <c r="U34" s="146">
        <v>1915</v>
      </c>
      <c r="V34" s="146">
        <v>1289</v>
      </c>
      <c r="W34" s="146">
        <v>1602</v>
      </c>
      <c r="X34" s="146">
        <v>1433</v>
      </c>
      <c r="Y34" s="146">
        <v>1240</v>
      </c>
      <c r="Z34" s="146">
        <v>1094</v>
      </c>
    </row>
    <row r="35" spans="1:26" ht="15" customHeight="1">
      <c r="A35" s="145" t="s">
        <v>1167</v>
      </c>
      <c r="B35" s="146">
        <v>3000</v>
      </c>
      <c r="C35" s="146">
        <v>5230</v>
      </c>
      <c r="D35" s="146">
        <v>2430</v>
      </c>
      <c r="E35" s="146">
        <v>2380</v>
      </c>
      <c r="F35" s="146">
        <v>3150</v>
      </c>
      <c r="G35" s="146">
        <v>3820</v>
      </c>
      <c r="H35" s="146">
        <v>2580</v>
      </c>
      <c r="I35" s="146">
        <v>1750</v>
      </c>
      <c r="J35" s="146">
        <v>3664</v>
      </c>
      <c r="K35" s="146">
        <v>3294</v>
      </c>
      <c r="L35" s="146">
        <v>2419</v>
      </c>
      <c r="M35" s="146">
        <v>1473</v>
      </c>
      <c r="N35" s="146">
        <v>3420</v>
      </c>
      <c r="O35" s="146">
        <v>2790</v>
      </c>
      <c r="P35" s="146">
        <v>1600</v>
      </c>
      <c r="Q35" s="146">
        <v>1408</v>
      </c>
      <c r="R35" s="146">
        <v>1332</v>
      </c>
      <c r="S35" s="146">
        <v>3000</v>
      </c>
      <c r="T35" s="146">
        <v>1756</v>
      </c>
      <c r="U35" s="146">
        <v>861</v>
      </c>
      <c r="V35" s="146">
        <v>1030</v>
      </c>
      <c r="W35" s="146">
        <v>2344</v>
      </c>
      <c r="X35" s="146">
        <v>1848</v>
      </c>
      <c r="Y35" s="146">
        <v>525</v>
      </c>
      <c r="Z35" s="146">
        <v>1195</v>
      </c>
    </row>
    <row r="36" spans="1:26" ht="15" customHeight="1">
      <c r="A36" s="145" t="s">
        <v>1168</v>
      </c>
      <c r="B36" s="146">
        <v>3000</v>
      </c>
      <c r="C36" s="146">
        <v>5230</v>
      </c>
      <c r="D36" s="146">
        <v>2430</v>
      </c>
      <c r="E36" s="146">
        <v>2380</v>
      </c>
      <c r="F36" s="146">
        <v>3150</v>
      </c>
      <c r="G36" s="146">
        <v>3820</v>
      </c>
      <c r="H36" s="146">
        <v>2580</v>
      </c>
      <c r="I36" s="146">
        <v>1750</v>
      </c>
      <c r="J36" s="146">
        <v>3294</v>
      </c>
      <c r="K36" s="146">
        <v>3294</v>
      </c>
      <c r="L36" s="146">
        <v>2419</v>
      </c>
      <c r="M36" s="146">
        <v>1473</v>
      </c>
      <c r="N36" s="146">
        <v>3420</v>
      </c>
      <c r="O36" s="146">
        <v>2790</v>
      </c>
      <c r="P36" s="146">
        <v>1600</v>
      </c>
      <c r="Q36" s="146">
        <v>1408</v>
      </c>
      <c r="R36" s="146">
        <v>1332</v>
      </c>
      <c r="S36" s="146">
        <v>3000</v>
      </c>
      <c r="T36" s="146">
        <v>1756</v>
      </c>
      <c r="U36" s="146">
        <v>861</v>
      </c>
      <c r="V36" s="146">
        <v>1030</v>
      </c>
      <c r="W36" s="146">
        <v>2344</v>
      </c>
      <c r="X36" s="146">
        <v>1848</v>
      </c>
      <c r="Y36" s="146">
        <v>525</v>
      </c>
      <c r="Z36" s="146">
        <v>1195</v>
      </c>
    </row>
    <row r="37" spans="1:26" ht="15" customHeight="1">
      <c r="A37" s="145" t="s">
        <v>1171</v>
      </c>
      <c r="B37" s="147"/>
      <c r="C37" s="147"/>
      <c r="D37" s="147"/>
      <c r="E37" s="147"/>
      <c r="F37" s="147"/>
      <c r="G37" s="147"/>
      <c r="H37" s="147"/>
      <c r="I37" s="147"/>
      <c r="J37" s="146">
        <v>370</v>
      </c>
      <c r="K37" s="147"/>
      <c r="L37" s="147"/>
      <c r="M37" s="147"/>
      <c r="N37" s="147"/>
      <c r="O37" s="147"/>
      <c r="P37" s="147"/>
      <c r="Q37" s="147"/>
      <c r="R37" s="147"/>
      <c r="S37" s="147"/>
      <c r="T37" s="147"/>
      <c r="U37" s="147"/>
      <c r="V37" s="147"/>
      <c r="W37" s="147"/>
      <c r="X37" s="147"/>
      <c r="Y37" s="147"/>
      <c r="Z37" s="147"/>
    </row>
    <row r="38" spans="1:26" ht="15" customHeight="1">
      <c r="A38" s="152" t="s">
        <v>1172</v>
      </c>
      <c r="B38" s="146">
        <v>4120</v>
      </c>
      <c r="C38" s="146">
        <v>4350</v>
      </c>
      <c r="D38" s="146">
        <v>4130</v>
      </c>
      <c r="E38" s="146">
        <v>5740</v>
      </c>
      <c r="F38" s="146">
        <v>4830</v>
      </c>
      <c r="G38" s="146">
        <v>4120</v>
      </c>
      <c r="H38" s="146">
        <v>3630</v>
      </c>
      <c r="I38" s="146">
        <v>4320</v>
      </c>
      <c r="J38" s="146">
        <v>4288</v>
      </c>
      <c r="K38" s="146">
        <v>3526</v>
      </c>
      <c r="L38" s="146">
        <v>3939</v>
      </c>
      <c r="M38" s="146">
        <v>4567</v>
      </c>
      <c r="N38" s="146">
        <v>4389</v>
      </c>
      <c r="O38" s="146">
        <v>3233</v>
      </c>
      <c r="P38" s="146">
        <v>3982</v>
      </c>
      <c r="Q38" s="146">
        <v>4384</v>
      </c>
      <c r="R38" s="146">
        <v>4153</v>
      </c>
      <c r="S38" s="146">
        <v>3644</v>
      </c>
      <c r="T38" s="146">
        <v>3290</v>
      </c>
      <c r="U38" s="146">
        <v>3561</v>
      </c>
      <c r="V38" s="146">
        <v>3610</v>
      </c>
      <c r="W38" s="146">
        <v>4443</v>
      </c>
      <c r="X38" s="146">
        <v>3379</v>
      </c>
      <c r="Y38" s="146">
        <v>3487</v>
      </c>
      <c r="Z38" s="146">
        <v>3672</v>
      </c>
    </row>
    <row r="39" spans="1:26" ht="15" customHeight="1">
      <c r="A39" s="145" t="s">
        <v>1173</v>
      </c>
      <c r="B39" s="146">
        <v>4120</v>
      </c>
      <c r="C39" s="146">
        <v>4350</v>
      </c>
      <c r="D39" s="146">
        <v>4130</v>
      </c>
      <c r="E39" s="146">
        <v>5740</v>
      </c>
      <c r="F39" s="146">
        <v>4830</v>
      </c>
      <c r="G39" s="146">
        <v>4120</v>
      </c>
      <c r="H39" s="146">
        <v>3630</v>
      </c>
      <c r="I39" s="146">
        <v>4320</v>
      </c>
      <c r="J39" s="146">
        <v>4288</v>
      </c>
      <c r="K39" s="146">
        <v>3526</v>
      </c>
      <c r="L39" s="146">
        <v>3939</v>
      </c>
      <c r="M39" s="146">
        <v>4549</v>
      </c>
      <c r="N39" s="146">
        <v>4527</v>
      </c>
      <c r="O39" s="146">
        <v>3267</v>
      </c>
      <c r="P39" s="146">
        <v>3926</v>
      </c>
      <c r="Q39" s="146">
        <v>4388</v>
      </c>
      <c r="R39" s="146">
        <v>4224</v>
      </c>
      <c r="S39" s="146">
        <v>3956</v>
      </c>
      <c r="T39" s="146">
        <v>3086</v>
      </c>
      <c r="U39" s="146">
        <v>3511</v>
      </c>
      <c r="V39" s="146">
        <v>3615</v>
      </c>
      <c r="W39" s="146">
        <v>4499</v>
      </c>
      <c r="X39" s="146">
        <v>3464</v>
      </c>
      <c r="Y39" s="146">
        <v>2831</v>
      </c>
      <c r="Z39" s="146">
        <v>4223</v>
      </c>
    </row>
    <row r="40" spans="1:26" ht="15" customHeight="1">
      <c r="A40" s="145" t="s">
        <v>1174</v>
      </c>
      <c r="B40" s="147"/>
      <c r="C40" s="147"/>
      <c r="D40" s="147"/>
      <c r="E40" s="147"/>
      <c r="F40" s="147"/>
      <c r="G40" s="147"/>
      <c r="H40" s="147"/>
      <c r="I40" s="147"/>
      <c r="J40" s="147"/>
      <c r="K40" s="147"/>
      <c r="L40" s="147"/>
      <c r="M40" s="148">
        <v>18</v>
      </c>
      <c r="N40" s="231">
        <v>-138</v>
      </c>
      <c r="O40" s="153">
        <v>-34</v>
      </c>
      <c r="P40" s="148">
        <v>56</v>
      </c>
      <c r="Q40" s="153">
        <v>-4</v>
      </c>
      <c r="R40" s="153">
        <v>-71</v>
      </c>
      <c r="S40" s="231">
        <v>-312</v>
      </c>
      <c r="T40" s="146">
        <v>204</v>
      </c>
      <c r="U40" s="148">
        <v>50</v>
      </c>
      <c r="V40" s="153">
        <v>-5</v>
      </c>
      <c r="W40" s="153">
        <v>-56</v>
      </c>
      <c r="X40" s="153">
        <v>-85</v>
      </c>
      <c r="Y40" s="146">
        <v>656</v>
      </c>
      <c r="Z40" s="231">
        <v>-551</v>
      </c>
    </row>
    <row r="41" spans="1:26" ht="15" customHeight="1">
      <c r="A41" s="152" t="s">
        <v>1175</v>
      </c>
      <c r="B41" s="147">
        <v>25370</v>
      </c>
      <c r="C41" s="147">
        <v>31750</v>
      </c>
      <c r="D41" s="147">
        <v>25780</v>
      </c>
      <c r="E41" s="147">
        <v>24530</v>
      </c>
      <c r="F41" s="147">
        <v>26410</v>
      </c>
      <c r="G41" s="147">
        <v>29370</v>
      </c>
      <c r="H41" s="147">
        <v>24110</v>
      </c>
      <c r="I41" s="147">
        <v>21200</v>
      </c>
      <c r="J41" s="147">
        <v>25140</v>
      </c>
      <c r="K41" s="147">
        <v>25784</v>
      </c>
      <c r="L41" s="147">
        <v>24660</v>
      </c>
      <c r="M41" s="147">
        <v>20286</v>
      </c>
      <c r="N41" s="147">
        <v>23361</v>
      </c>
      <c r="O41" s="147">
        <v>24716</v>
      </c>
      <c r="P41" s="147">
        <v>25396</v>
      </c>
      <c r="Q41" s="147">
        <v>21299</v>
      </c>
      <c r="R41" s="147">
        <v>21813</v>
      </c>
      <c r="S41" s="147">
        <v>25045</v>
      </c>
      <c r="T41" s="147">
        <v>21148</v>
      </c>
      <c r="U41" s="147">
        <v>16075</v>
      </c>
      <c r="V41" s="147">
        <v>19111</v>
      </c>
      <c r="W41" s="147">
        <v>22943</v>
      </c>
      <c r="X41" s="147">
        <v>19746</v>
      </c>
      <c r="Y41" s="147">
        <v>11977</v>
      </c>
      <c r="Z41" s="147">
        <v>18276</v>
      </c>
    </row>
    <row r="42" spans="1:26" ht="15" customHeight="1">
      <c r="A42" s="226" t="s">
        <v>1176</v>
      </c>
      <c r="B42" s="227"/>
      <c r="C42" s="227"/>
      <c r="D42" s="227"/>
      <c r="E42" s="227"/>
      <c r="F42" s="227"/>
      <c r="G42" s="227"/>
      <c r="H42" s="227"/>
      <c r="I42" s="227"/>
      <c r="J42" s="227"/>
      <c r="K42" s="227"/>
      <c r="L42" s="227"/>
      <c r="M42" s="227"/>
      <c r="N42" s="227"/>
      <c r="O42" s="227"/>
      <c r="P42" s="227"/>
      <c r="Q42" s="227"/>
      <c r="R42" s="227"/>
      <c r="S42" s="227"/>
      <c r="T42" s="227"/>
      <c r="U42" s="227"/>
      <c r="V42" s="227"/>
      <c r="W42" s="227"/>
      <c r="X42" s="227"/>
      <c r="Y42" s="227"/>
      <c r="Z42" s="227"/>
    </row>
    <row r="43" spans="1:26" ht="15" customHeight="1">
      <c r="A43" s="228" t="s">
        <v>1177</v>
      </c>
      <c r="B43" s="230">
        <v>5170</v>
      </c>
      <c r="C43" s="230">
        <v>5190</v>
      </c>
      <c r="D43" s="230">
        <v>5950</v>
      </c>
      <c r="E43" s="230">
        <v>5680</v>
      </c>
      <c r="F43" s="230">
        <v>3900</v>
      </c>
      <c r="G43" s="230">
        <v>4960</v>
      </c>
      <c r="H43" s="230">
        <v>4330</v>
      </c>
      <c r="I43" s="230">
        <v>6410</v>
      </c>
      <c r="J43" s="230">
        <v>2697</v>
      </c>
      <c r="K43" s="230">
        <v>4237</v>
      </c>
      <c r="L43" s="230">
        <v>4014</v>
      </c>
      <c r="M43" s="230">
        <v>6392</v>
      </c>
      <c r="N43" s="230">
        <v>1667</v>
      </c>
      <c r="O43" s="230">
        <v>3071</v>
      </c>
      <c r="P43" s="230">
        <v>3714</v>
      </c>
      <c r="Q43" s="230">
        <v>2892</v>
      </c>
      <c r="R43" s="230">
        <v>3544</v>
      </c>
      <c r="S43" s="230">
        <v>4429</v>
      </c>
      <c r="T43" s="230">
        <v>3928</v>
      </c>
      <c r="U43" s="230">
        <v>1142</v>
      </c>
      <c r="V43" s="230">
        <v>3193</v>
      </c>
      <c r="W43" s="230">
        <v>3787</v>
      </c>
      <c r="X43" s="230">
        <v>2214</v>
      </c>
      <c r="Y43" s="235">
        <v>-1658</v>
      </c>
      <c r="Z43" s="230">
        <v>1629</v>
      </c>
    </row>
    <row r="44" spans="1:26" ht="15" customHeight="1">
      <c r="A44" s="226" t="s">
        <v>1178</v>
      </c>
      <c r="B44" s="227"/>
      <c r="C44" s="227"/>
      <c r="D44" s="227"/>
      <c r="E44" s="227"/>
      <c r="F44" s="227"/>
      <c r="G44" s="227"/>
      <c r="H44" s="227"/>
      <c r="I44" s="227"/>
      <c r="J44" s="227"/>
      <c r="K44" s="227"/>
      <c r="L44" s="227"/>
      <c r="M44" s="227"/>
      <c r="N44" s="227"/>
      <c r="O44" s="227"/>
      <c r="P44" s="227"/>
      <c r="Q44" s="227"/>
      <c r="R44" s="227"/>
      <c r="S44" s="227"/>
      <c r="T44" s="227"/>
      <c r="U44" s="227"/>
      <c r="V44" s="227"/>
      <c r="W44" s="227"/>
      <c r="X44" s="227"/>
      <c r="Y44" s="227"/>
      <c r="Z44" s="227"/>
    </row>
    <row r="45" spans="1:26" ht="15" customHeight="1">
      <c r="A45" s="152" t="s">
        <v>1179</v>
      </c>
      <c r="B45" s="231">
        <v>-690</v>
      </c>
      <c r="C45" s="231">
        <v>-190</v>
      </c>
      <c r="D45" s="231">
        <v>-210</v>
      </c>
      <c r="E45" s="231">
        <v>-490</v>
      </c>
      <c r="F45" s="231">
        <v>-220</v>
      </c>
      <c r="G45" s="231">
        <v>-200</v>
      </c>
      <c r="H45" s="231">
        <v>-250</v>
      </c>
      <c r="I45" s="231">
        <v>-220</v>
      </c>
      <c r="J45" s="146">
        <v>139</v>
      </c>
      <c r="K45" s="231">
        <v>-164</v>
      </c>
      <c r="L45" s="231">
        <v>-262</v>
      </c>
      <c r="M45" s="153">
        <v>-43</v>
      </c>
      <c r="N45" s="231">
        <v>-360</v>
      </c>
      <c r="O45" s="231">
        <v>-244</v>
      </c>
      <c r="P45" s="231">
        <v>-210</v>
      </c>
      <c r="Q45" s="231">
        <v>-225</v>
      </c>
      <c r="R45" s="231">
        <v>-165</v>
      </c>
      <c r="S45" s="231">
        <v>-392</v>
      </c>
      <c r="T45" s="153">
        <v>-69</v>
      </c>
      <c r="U45" s="231">
        <v>-254</v>
      </c>
      <c r="V45" s="231">
        <v>-334</v>
      </c>
      <c r="W45" s="231">
        <v>-429</v>
      </c>
      <c r="X45" s="231">
        <v>-558</v>
      </c>
      <c r="Y45" s="231">
        <v>-555</v>
      </c>
      <c r="Z45" s="231">
        <v>-529</v>
      </c>
    </row>
    <row r="46" spans="1:26" ht="15" customHeight="1">
      <c r="A46" s="145" t="s">
        <v>1180</v>
      </c>
      <c r="B46" s="146">
        <v>690</v>
      </c>
      <c r="C46" s="146">
        <v>190</v>
      </c>
      <c r="D46" s="146">
        <v>210</v>
      </c>
      <c r="E46" s="146">
        <v>490</v>
      </c>
      <c r="F46" s="146">
        <v>220</v>
      </c>
      <c r="G46" s="146">
        <v>200</v>
      </c>
      <c r="H46" s="146">
        <v>250</v>
      </c>
      <c r="I46" s="146">
        <v>220</v>
      </c>
      <c r="J46" s="146">
        <v>291</v>
      </c>
      <c r="K46" s="146">
        <v>164</v>
      </c>
      <c r="L46" s="146">
        <v>262</v>
      </c>
      <c r="M46" s="148">
        <v>43</v>
      </c>
      <c r="N46" s="146">
        <v>360</v>
      </c>
      <c r="O46" s="146">
        <v>244</v>
      </c>
      <c r="P46" s="146">
        <v>210</v>
      </c>
      <c r="Q46" s="146">
        <v>225</v>
      </c>
      <c r="R46" s="146">
        <v>165</v>
      </c>
      <c r="S46" s="146">
        <v>392</v>
      </c>
      <c r="T46" s="148">
        <v>69</v>
      </c>
      <c r="U46" s="146">
        <v>254</v>
      </c>
      <c r="V46" s="146">
        <v>334</v>
      </c>
      <c r="W46" s="146">
        <v>429</v>
      </c>
      <c r="X46" s="146">
        <v>558</v>
      </c>
      <c r="Y46" s="146">
        <v>555</v>
      </c>
      <c r="Z46" s="146">
        <v>529</v>
      </c>
    </row>
    <row r="47" spans="1:26" ht="15" customHeight="1">
      <c r="A47" s="145" t="s">
        <v>1181</v>
      </c>
      <c r="B47" s="146">
        <v>690</v>
      </c>
      <c r="C47" s="146">
        <v>190</v>
      </c>
      <c r="D47" s="146">
        <v>210</v>
      </c>
      <c r="E47" s="146">
        <v>490</v>
      </c>
      <c r="F47" s="146">
        <v>220</v>
      </c>
      <c r="G47" s="146">
        <v>200</v>
      </c>
      <c r="H47" s="146">
        <v>250</v>
      </c>
      <c r="I47" s="146">
        <v>220</v>
      </c>
      <c r="J47" s="146">
        <v>291</v>
      </c>
      <c r="K47" s="146">
        <v>164</v>
      </c>
      <c r="L47" s="146">
        <v>262</v>
      </c>
      <c r="M47" s="148">
        <v>43</v>
      </c>
      <c r="N47" s="146">
        <v>360</v>
      </c>
      <c r="O47" s="146">
        <v>244</v>
      </c>
      <c r="P47" s="146">
        <v>210</v>
      </c>
      <c r="Q47" s="146">
        <v>225</v>
      </c>
      <c r="R47" s="146">
        <v>165</v>
      </c>
      <c r="S47" s="146">
        <v>392</v>
      </c>
      <c r="T47" s="148">
        <v>69</v>
      </c>
      <c r="U47" s="146">
        <v>254</v>
      </c>
      <c r="V47" s="146">
        <v>334</v>
      </c>
      <c r="W47" s="146">
        <v>429</v>
      </c>
      <c r="X47" s="146">
        <v>558</v>
      </c>
      <c r="Y47" s="146">
        <v>555</v>
      </c>
      <c r="Z47" s="146">
        <v>529</v>
      </c>
    </row>
    <row r="48" spans="1:26" ht="15" customHeight="1">
      <c r="A48" s="145" t="s">
        <v>1182</v>
      </c>
      <c r="B48" s="147"/>
      <c r="C48" s="147"/>
      <c r="D48" s="147"/>
      <c r="E48" s="147"/>
      <c r="F48" s="147"/>
      <c r="G48" s="147"/>
      <c r="H48" s="147"/>
      <c r="I48" s="147"/>
      <c r="J48" s="146">
        <v>430</v>
      </c>
      <c r="K48" s="147"/>
      <c r="L48" s="147"/>
      <c r="M48" s="147"/>
      <c r="N48" s="147"/>
      <c r="O48" s="147"/>
      <c r="P48" s="147"/>
      <c r="Q48" s="147"/>
      <c r="R48" s="147"/>
      <c r="S48" s="147"/>
      <c r="T48" s="147"/>
      <c r="U48" s="147"/>
      <c r="V48" s="147"/>
      <c r="W48" s="147"/>
      <c r="X48" s="147"/>
      <c r="Y48" s="147"/>
      <c r="Z48" s="147"/>
    </row>
    <row r="49" spans="1:26" ht="15" customHeight="1">
      <c r="A49" s="145" t="s">
        <v>1184</v>
      </c>
      <c r="B49" s="147"/>
      <c r="C49" s="147"/>
      <c r="D49" s="147"/>
      <c r="E49" s="147"/>
      <c r="F49" s="147"/>
      <c r="G49" s="147"/>
      <c r="H49" s="147"/>
      <c r="I49" s="147"/>
      <c r="J49" s="153">
        <v>-40</v>
      </c>
      <c r="K49" s="147"/>
      <c r="L49" s="147"/>
      <c r="M49" s="147"/>
      <c r="N49" s="147"/>
      <c r="O49" s="147"/>
      <c r="P49" s="147"/>
      <c r="Q49" s="147"/>
      <c r="R49" s="147"/>
      <c r="S49" s="147"/>
      <c r="T49" s="147"/>
      <c r="U49" s="147"/>
      <c r="V49" s="147"/>
      <c r="W49" s="147"/>
      <c r="X49" s="147"/>
      <c r="Y49" s="147"/>
      <c r="Z49" s="147"/>
    </row>
    <row r="50" spans="1:26" ht="15" customHeight="1">
      <c r="A50" s="145" t="s">
        <v>1185</v>
      </c>
      <c r="B50" s="147"/>
      <c r="C50" s="147"/>
      <c r="D50" s="147"/>
      <c r="E50" s="147"/>
      <c r="F50" s="147"/>
      <c r="G50" s="147"/>
      <c r="H50" s="147"/>
      <c r="I50" s="147"/>
      <c r="J50" s="146">
        <v>470</v>
      </c>
      <c r="K50" s="147"/>
      <c r="L50" s="147"/>
      <c r="M50" s="147"/>
      <c r="N50" s="147"/>
      <c r="O50" s="147"/>
      <c r="P50" s="147"/>
      <c r="Q50" s="147"/>
      <c r="R50" s="147"/>
      <c r="S50" s="147"/>
      <c r="T50" s="147"/>
      <c r="U50" s="147"/>
      <c r="V50" s="147"/>
      <c r="W50" s="147"/>
      <c r="X50" s="147"/>
      <c r="Y50" s="147"/>
      <c r="Z50" s="147"/>
    </row>
    <row r="51" spans="1:26" ht="15" customHeight="1">
      <c r="A51" s="152" t="s">
        <v>1187</v>
      </c>
      <c r="B51" s="147">
        <v>0</v>
      </c>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row>
    <row r="52" spans="1:26" ht="15" customHeight="1">
      <c r="A52" s="152" t="s">
        <v>1188</v>
      </c>
      <c r="B52" s="147">
        <v>0</v>
      </c>
      <c r="C52" s="147">
        <v>0</v>
      </c>
      <c r="D52" s="153">
        <v>-10</v>
      </c>
      <c r="E52" s="153">
        <v>-60</v>
      </c>
      <c r="F52" s="153">
        <v>-10</v>
      </c>
      <c r="G52" s="153">
        <v>-30</v>
      </c>
      <c r="H52" s="153">
        <v>-20</v>
      </c>
      <c r="I52" s="153">
        <v>-10</v>
      </c>
      <c r="J52" s="147">
        <v>0</v>
      </c>
      <c r="K52" s="153">
        <v>-1</v>
      </c>
      <c r="L52" s="153">
        <v>-4</v>
      </c>
      <c r="M52" s="153">
        <v>-5</v>
      </c>
      <c r="N52" s="153">
        <v>-4</v>
      </c>
      <c r="O52" s="153">
        <v>-2</v>
      </c>
      <c r="P52" s="153">
        <v>-5</v>
      </c>
      <c r="Q52" s="153">
        <v>-3</v>
      </c>
      <c r="R52" s="147">
        <v>0</v>
      </c>
      <c r="S52" s="147">
        <v>0</v>
      </c>
      <c r="T52" s="147">
        <v>0</v>
      </c>
      <c r="U52" s="147">
        <v>0</v>
      </c>
      <c r="V52" s="147">
        <v>0</v>
      </c>
      <c r="W52" s="153">
        <v>-5</v>
      </c>
      <c r="X52" s="153">
        <v>-4</v>
      </c>
      <c r="Y52" s="153">
        <v>-4</v>
      </c>
      <c r="Z52" s="153">
        <v>-10</v>
      </c>
    </row>
    <row r="53" spans="1:26" ht="15" customHeight="1">
      <c r="A53" s="152" t="s">
        <v>1189</v>
      </c>
      <c r="B53" s="146">
        <v>2950</v>
      </c>
      <c r="C53" s="146">
        <v>510</v>
      </c>
      <c r="D53" s="146">
        <v>810</v>
      </c>
      <c r="E53" s="146">
        <v>720</v>
      </c>
      <c r="F53" s="146">
        <v>1750</v>
      </c>
      <c r="G53" s="146">
        <v>720</v>
      </c>
      <c r="H53" s="146">
        <v>540</v>
      </c>
      <c r="I53" s="146">
        <v>350</v>
      </c>
      <c r="J53" s="146">
        <v>621</v>
      </c>
      <c r="K53" s="146">
        <v>521</v>
      </c>
      <c r="L53" s="146">
        <v>401</v>
      </c>
      <c r="M53" s="146">
        <v>217</v>
      </c>
      <c r="N53" s="146">
        <v>180</v>
      </c>
      <c r="O53" s="146">
        <v>213</v>
      </c>
      <c r="P53" s="148">
        <v>76</v>
      </c>
      <c r="Q53" s="146">
        <v>262</v>
      </c>
      <c r="R53" s="146">
        <v>238</v>
      </c>
      <c r="S53" s="148">
        <v>1</v>
      </c>
      <c r="T53" s="148">
        <v>38</v>
      </c>
      <c r="U53" s="148">
        <v>78</v>
      </c>
      <c r="V53" s="148">
        <v>46</v>
      </c>
      <c r="W53" s="146">
        <v>188</v>
      </c>
      <c r="X53" s="146">
        <v>110</v>
      </c>
      <c r="Y53" s="148">
        <v>52</v>
      </c>
      <c r="Z53" s="148">
        <v>79</v>
      </c>
    </row>
    <row r="54" spans="1:26" ht="15" customHeight="1">
      <c r="A54" s="145" t="s">
        <v>1502</v>
      </c>
      <c r="B54" s="147"/>
      <c r="C54" s="147"/>
      <c r="D54" s="147"/>
      <c r="E54" s="147"/>
      <c r="F54" s="147"/>
      <c r="G54" s="147"/>
      <c r="H54" s="147"/>
      <c r="I54" s="147"/>
      <c r="J54" s="146">
        <v>200</v>
      </c>
      <c r="K54" s="147"/>
      <c r="L54" s="147"/>
      <c r="M54" s="147"/>
      <c r="N54" s="147"/>
      <c r="O54" s="147"/>
      <c r="P54" s="147"/>
      <c r="Q54" s="147"/>
      <c r="R54" s="147"/>
      <c r="S54" s="147"/>
      <c r="T54" s="147"/>
      <c r="U54" s="147"/>
      <c r="V54" s="147"/>
      <c r="W54" s="147"/>
      <c r="X54" s="147"/>
      <c r="Y54" s="147"/>
      <c r="Z54" s="147"/>
    </row>
    <row r="55" spans="1:26" ht="15" customHeight="1">
      <c r="A55" s="152" t="s">
        <v>1190</v>
      </c>
      <c r="B55" s="146">
        <v>7430</v>
      </c>
      <c r="C55" s="146">
        <v>5510</v>
      </c>
      <c r="D55" s="146">
        <v>6540</v>
      </c>
      <c r="E55" s="146">
        <v>5850</v>
      </c>
      <c r="F55" s="146">
        <v>5420</v>
      </c>
      <c r="G55" s="146">
        <v>5450</v>
      </c>
      <c r="H55" s="146">
        <v>4600</v>
      </c>
      <c r="I55" s="146">
        <v>6530</v>
      </c>
      <c r="J55" s="146">
        <v>3457</v>
      </c>
      <c r="K55" s="146">
        <v>4593</v>
      </c>
      <c r="L55" s="146">
        <v>4149</v>
      </c>
      <c r="M55" s="146">
        <v>6561</v>
      </c>
      <c r="N55" s="146">
        <v>1483</v>
      </c>
      <c r="O55" s="146">
        <v>3038</v>
      </c>
      <c r="P55" s="146">
        <v>3575</v>
      </c>
      <c r="Q55" s="146">
        <v>2926</v>
      </c>
      <c r="R55" s="146">
        <v>3617</v>
      </c>
      <c r="S55" s="146">
        <v>4038</v>
      </c>
      <c r="T55" s="146">
        <v>3897</v>
      </c>
      <c r="U55" s="146">
        <v>966</v>
      </c>
      <c r="V55" s="146">
        <v>2905</v>
      </c>
      <c r="W55" s="146">
        <v>3541</v>
      </c>
      <c r="X55" s="146">
        <v>1762</v>
      </c>
      <c r="Y55" s="231">
        <v>-2165</v>
      </c>
      <c r="Z55" s="146">
        <v>1169</v>
      </c>
    </row>
    <row r="56" spans="1:26" ht="15" customHeight="1">
      <c r="A56" s="226" t="s">
        <v>1191</v>
      </c>
      <c r="B56" s="227"/>
      <c r="C56" s="227"/>
      <c r="D56" s="227"/>
      <c r="E56" s="227"/>
      <c r="F56" s="227"/>
      <c r="G56" s="227"/>
      <c r="H56" s="227"/>
      <c r="I56" s="227"/>
      <c r="J56" s="227"/>
      <c r="K56" s="227"/>
      <c r="L56" s="227"/>
      <c r="M56" s="227"/>
      <c r="N56" s="227"/>
      <c r="O56" s="227"/>
      <c r="P56" s="227"/>
      <c r="Q56" s="227"/>
      <c r="R56" s="227"/>
      <c r="S56" s="227"/>
      <c r="T56" s="227"/>
      <c r="U56" s="227"/>
      <c r="V56" s="227"/>
      <c r="W56" s="227"/>
      <c r="X56" s="227"/>
      <c r="Y56" s="227"/>
      <c r="Z56" s="227"/>
    </row>
    <row r="57" spans="1:26" ht="15" customHeight="1">
      <c r="A57" s="152" t="s">
        <v>1192</v>
      </c>
      <c r="B57" s="231">
        <v>-400</v>
      </c>
      <c r="C57" s="231">
        <v>-100</v>
      </c>
      <c r="D57" s="231">
        <v>-300</v>
      </c>
      <c r="E57" s="231">
        <v>-140</v>
      </c>
      <c r="F57" s="147">
        <v>0</v>
      </c>
      <c r="G57" s="231">
        <v>-650</v>
      </c>
      <c r="H57" s="147"/>
      <c r="I57" s="147">
        <v>0</v>
      </c>
      <c r="J57" s="231">
        <v>-326</v>
      </c>
      <c r="K57" s="147">
        <v>0</v>
      </c>
      <c r="L57" s="146">
        <v>307</v>
      </c>
      <c r="M57" s="231">
        <v>-171</v>
      </c>
      <c r="N57" s="231">
        <v>-180</v>
      </c>
      <c r="O57" s="231">
        <v>-1487</v>
      </c>
      <c r="P57" s="146">
        <v>3815</v>
      </c>
      <c r="Q57" s="231">
        <v>-384</v>
      </c>
      <c r="R57" s="231">
        <v>-1204</v>
      </c>
      <c r="S57" s="147">
        <v>0</v>
      </c>
      <c r="T57" s="148">
        <v>5</v>
      </c>
      <c r="U57" s="231">
        <v>-453</v>
      </c>
      <c r="V57" s="153">
        <v>-95</v>
      </c>
      <c r="W57" s="146">
        <v>202</v>
      </c>
      <c r="X57" s="147">
        <v>0</v>
      </c>
      <c r="Y57" s="231">
        <v>-750</v>
      </c>
      <c r="Z57" s="146">
        <v>666</v>
      </c>
    </row>
    <row r="58" spans="1:26" ht="15" customHeight="1">
      <c r="A58" s="145" t="s">
        <v>1503</v>
      </c>
      <c r="B58" s="146">
        <v>190</v>
      </c>
      <c r="C58" s="147"/>
      <c r="D58" s="147"/>
      <c r="E58" s="147"/>
      <c r="F58" s="147"/>
      <c r="G58" s="147"/>
      <c r="H58" s="147"/>
      <c r="I58" s="147"/>
      <c r="J58" s="146">
        <v>200</v>
      </c>
      <c r="K58" s="147"/>
      <c r="L58" s="147"/>
      <c r="M58" s="147"/>
      <c r="N58" s="147"/>
      <c r="O58" s="147"/>
      <c r="P58" s="147"/>
      <c r="Q58" s="147"/>
      <c r="R58" s="146">
        <v>340</v>
      </c>
      <c r="S58" s="147"/>
      <c r="T58" s="147"/>
      <c r="U58" s="147"/>
      <c r="V58" s="147"/>
      <c r="W58" s="147"/>
      <c r="X58" s="147"/>
      <c r="Y58" s="147"/>
      <c r="Z58" s="147"/>
    </row>
    <row r="59" spans="1:26" ht="15" customHeight="1">
      <c r="A59" s="145" t="s">
        <v>1504</v>
      </c>
      <c r="B59" s="146">
        <v>190</v>
      </c>
      <c r="C59" s="147"/>
      <c r="D59" s="147"/>
      <c r="E59" s="147"/>
      <c r="F59" s="147"/>
      <c r="G59" s="147"/>
      <c r="H59" s="147"/>
      <c r="I59" s="147"/>
      <c r="J59" s="146">
        <v>200</v>
      </c>
      <c r="K59" s="147"/>
      <c r="L59" s="147"/>
      <c r="M59" s="147"/>
      <c r="N59" s="147"/>
      <c r="O59" s="147"/>
      <c r="P59" s="147"/>
      <c r="Q59" s="147"/>
      <c r="R59" s="146">
        <v>340</v>
      </c>
      <c r="S59" s="147"/>
      <c r="T59" s="147"/>
      <c r="U59" s="147"/>
      <c r="V59" s="147"/>
      <c r="W59" s="147"/>
      <c r="X59" s="147"/>
      <c r="Y59" s="147"/>
      <c r="Z59" s="147"/>
    </row>
    <row r="60" spans="1:26" ht="15" customHeight="1">
      <c r="A60" s="145" t="s">
        <v>1508</v>
      </c>
      <c r="B60" s="148">
        <v>60</v>
      </c>
      <c r="C60" s="146">
        <v>100</v>
      </c>
      <c r="D60" s="146">
        <v>300</v>
      </c>
      <c r="E60" s="146">
        <v>110</v>
      </c>
      <c r="F60" s="147">
        <v>0</v>
      </c>
      <c r="G60" s="146">
        <v>650</v>
      </c>
      <c r="H60" s="147"/>
      <c r="I60" s="147"/>
      <c r="J60" s="146">
        <v>309</v>
      </c>
      <c r="K60" s="147">
        <v>0</v>
      </c>
      <c r="L60" s="147"/>
      <c r="M60" s="146">
        <v>171</v>
      </c>
      <c r="N60" s="148">
        <v>87</v>
      </c>
      <c r="O60" s="146">
        <v>1487</v>
      </c>
      <c r="P60" s="147"/>
      <c r="Q60" s="147"/>
      <c r="R60" s="147"/>
      <c r="S60" s="147"/>
      <c r="T60" s="147"/>
      <c r="U60" s="147"/>
      <c r="V60" s="147"/>
      <c r="W60" s="147"/>
      <c r="X60" s="147"/>
      <c r="Y60" s="147"/>
      <c r="Z60" s="147"/>
    </row>
    <row r="61" spans="1:26" ht="15" customHeight="1">
      <c r="A61" s="145" t="s">
        <v>1509</v>
      </c>
      <c r="B61" s="147"/>
      <c r="C61" s="147"/>
      <c r="D61" s="147"/>
      <c r="E61" s="147"/>
      <c r="F61" s="147"/>
      <c r="G61" s="147"/>
      <c r="H61" s="147"/>
      <c r="I61" s="147"/>
      <c r="J61" s="146">
        <v>180</v>
      </c>
      <c r="K61" s="147"/>
      <c r="L61" s="147"/>
      <c r="M61" s="147"/>
      <c r="N61" s="147"/>
      <c r="O61" s="147"/>
      <c r="P61" s="147"/>
      <c r="Q61" s="147"/>
      <c r="R61" s="147"/>
      <c r="S61" s="147"/>
      <c r="T61" s="147"/>
      <c r="U61" s="147"/>
      <c r="V61" s="147"/>
      <c r="W61" s="147"/>
      <c r="X61" s="147"/>
      <c r="Y61" s="147"/>
      <c r="Z61" s="147"/>
    </row>
    <row r="62" spans="1:26" ht="15" customHeight="1">
      <c r="A62" s="145" t="s">
        <v>1510</v>
      </c>
      <c r="B62" s="147"/>
      <c r="C62" s="147"/>
      <c r="D62" s="147"/>
      <c r="E62" s="147"/>
      <c r="F62" s="147"/>
      <c r="G62" s="147"/>
      <c r="H62" s="147"/>
      <c r="I62" s="147"/>
      <c r="J62" s="146">
        <v>310</v>
      </c>
      <c r="K62" s="147">
        <v>0</v>
      </c>
      <c r="L62" s="146">
        <v>307</v>
      </c>
      <c r="M62" s="147"/>
      <c r="N62" s="153">
        <v>-93</v>
      </c>
      <c r="O62" s="147"/>
      <c r="P62" s="146">
        <v>3815</v>
      </c>
      <c r="Q62" s="147"/>
      <c r="R62" s="147">
        <v>0</v>
      </c>
      <c r="S62" s="147">
        <v>0</v>
      </c>
      <c r="T62" s="148">
        <v>5</v>
      </c>
      <c r="U62" s="147"/>
      <c r="V62" s="147"/>
      <c r="W62" s="147"/>
      <c r="X62" s="147"/>
      <c r="Y62" s="147"/>
      <c r="Z62" s="147"/>
    </row>
    <row r="63" spans="1:26" ht="15" customHeight="1">
      <c r="A63" s="145" t="s">
        <v>1511</v>
      </c>
      <c r="B63" s="147"/>
      <c r="C63" s="147"/>
      <c r="D63" s="147"/>
      <c r="E63" s="147"/>
      <c r="F63" s="147"/>
      <c r="G63" s="147"/>
      <c r="H63" s="147"/>
      <c r="I63" s="147"/>
      <c r="J63" s="147"/>
      <c r="K63" s="147"/>
      <c r="L63" s="147"/>
      <c r="M63" s="147"/>
      <c r="N63" s="147"/>
      <c r="O63" s="147"/>
      <c r="P63" s="147"/>
      <c r="Q63" s="147"/>
      <c r="R63" s="147">
        <v>0</v>
      </c>
      <c r="S63" s="147">
        <v>0</v>
      </c>
      <c r="T63" s="147">
        <v>0</v>
      </c>
      <c r="U63" s="231">
        <v>-100</v>
      </c>
      <c r="V63" s="147">
        <v>0</v>
      </c>
      <c r="W63" s="147">
        <v>0</v>
      </c>
      <c r="X63" s="147">
        <v>0</v>
      </c>
      <c r="Y63" s="231">
        <v>-750</v>
      </c>
      <c r="Z63" s="147"/>
    </row>
    <row r="64" spans="1:26" ht="15" customHeight="1">
      <c r="A64" s="145" t="s">
        <v>1512</v>
      </c>
      <c r="B64" s="147"/>
      <c r="C64" s="147"/>
      <c r="D64" s="147"/>
      <c r="E64" s="147"/>
      <c r="F64" s="147"/>
      <c r="G64" s="147"/>
      <c r="H64" s="147"/>
      <c r="I64" s="147"/>
      <c r="J64" s="147"/>
      <c r="K64" s="147"/>
      <c r="L64" s="147"/>
      <c r="M64" s="147"/>
      <c r="N64" s="147"/>
      <c r="O64" s="147"/>
      <c r="P64" s="147"/>
      <c r="Q64" s="147"/>
      <c r="R64" s="147">
        <v>0</v>
      </c>
      <c r="S64" s="147">
        <v>0</v>
      </c>
      <c r="T64" s="147">
        <v>0</v>
      </c>
      <c r="U64" s="231">
        <v>-100</v>
      </c>
      <c r="V64" s="147">
        <v>0</v>
      </c>
      <c r="W64" s="147">
        <v>0</v>
      </c>
      <c r="X64" s="147">
        <v>0</v>
      </c>
      <c r="Y64" s="231">
        <v>-750</v>
      </c>
      <c r="Z64" s="147"/>
    </row>
    <row r="65" spans="1:26" ht="15" customHeight="1">
      <c r="A65" s="145" t="s">
        <v>1193</v>
      </c>
      <c r="B65" s="231">
        <v>-150</v>
      </c>
      <c r="C65" s="147"/>
      <c r="D65" s="147"/>
      <c r="E65" s="153">
        <v>-30</v>
      </c>
      <c r="F65" s="147"/>
      <c r="G65" s="147"/>
      <c r="H65" s="147"/>
      <c r="I65" s="147">
        <v>0</v>
      </c>
      <c r="J65" s="231">
        <v>-307</v>
      </c>
      <c r="K65" s="147"/>
      <c r="L65" s="147"/>
      <c r="M65" s="147"/>
      <c r="N65" s="147">
        <v>0</v>
      </c>
      <c r="O65" s="147"/>
      <c r="P65" s="147"/>
      <c r="Q65" s="231">
        <v>-384</v>
      </c>
      <c r="R65" s="231">
        <v>-864</v>
      </c>
      <c r="S65" s="147">
        <v>0</v>
      </c>
      <c r="T65" s="147">
        <v>0</v>
      </c>
      <c r="U65" s="231">
        <v>-353</v>
      </c>
      <c r="V65" s="153">
        <v>-95</v>
      </c>
      <c r="W65" s="146">
        <v>202</v>
      </c>
      <c r="X65" s="147"/>
      <c r="Y65" s="147"/>
      <c r="Z65" s="146">
        <v>666</v>
      </c>
    </row>
    <row r="66" spans="1:26" ht="15" customHeight="1">
      <c r="A66" s="226" t="s">
        <v>1194</v>
      </c>
      <c r="B66" s="227"/>
      <c r="C66" s="227"/>
      <c r="D66" s="227"/>
      <c r="E66" s="227"/>
      <c r="F66" s="227"/>
      <c r="G66" s="227"/>
      <c r="H66" s="227"/>
      <c r="I66" s="227"/>
      <c r="J66" s="227"/>
      <c r="K66" s="227"/>
      <c r="L66" s="227"/>
      <c r="M66" s="227"/>
      <c r="N66" s="227"/>
      <c r="O66" s="227"/>
      <c r="P66" s="227"/>
      <c r="Q66" s="227"/>
      <c r="R66" s="227"/>
      <c r="S66" s="227"/>
      <c r="T66" s="227"/>
      <c r="U66" s="227"/>
      <c r="V66" s="227"/>
      <c r="W66" s="227"/>
      <c r="X66" s="227"/>
      <c r="Y66" s="227"/>
      <c r="Z66" s="227"/>
    </row>
    <row r="67" spans="1:26" ht="15" customHeight="1">
      <c r="A67" s="228" t="s">
        <v>1195</v>
      </c>
      <c r="B67" s="230">
        <v>7030</v>
      </c>
      <c r="C67" s="230">
        <v>5410</v>
      </c>
      <c r="D67" s="230">
        <v>6240</v>
      </c>
      <c r="E67" s="230">
        <v>5710</v>
      </c>
      <c r="F67" s="230">
        <v>5420</v>
      </c>
      <c r="G67" s="230">
        <v>4800</v>
      </c>
      <c r="H67" s="230">
        <v>4600</v>
      </c>
      <c r="I67" s="230">
        <v>6530</v>
      </c>
      <c r="J67" s="230">
        <v>3131</v>
      </c>
      <c r="K67" s="230">
        <v>4593</v>
      </c>
      <c r="L67" s="230">
        <v>4456</v>
      </c>
      <c r="M67" s="230">
        <v>6390</v>
      </c>
      <c r="N67" s="230">
        <v>1303</v>
      </c>
      <c r="O67" s="230">
        <v>1551</v>
      </c>
      <c r="P67" s="230">
        <v>7390</v>
      </c>
      <c r="Q67" s="230">
        <v>2542</v>
      </c>
      <c r="R67" s="230">
        <v>2413</v>
      </c>
      <c r="S67" s="230">
        <v>4038</v>
      </c>
      <c r="T67" s="230">
        <v>3902</v>
      </c>
      <c r="U67" s="230">
        <v>513</v>
      </c>
      <c r="V67" s="230">
        <v>2810</v>
      </c>
      <c r="W67" s="230">
        <v>3743</v>
      </c>
      <c r="X67" s="230">
        <v>1762</v>
      </c>
      <c r="Y67" s="235">
        <v>-2915</v>
      </c>
      <c r="Z67" s="230">
        <v>1835</v>
      </c>
    </row>
    <row r="68" spans="1:26" ht="15" customHeight="1">
      <c r="A68" s="226" t="s">
        <v>1196</v>
      </c>
      <c r="B68" s="227"/>
      <c r="C68" s="227"/>
      <c r="D68" s="227"/>
      <c r="E68" s="227"/>
      <c r="F68" s="227"/>
      <c r="G68" s="227"/>
      <c r="H68" s="227"/>
      <c r="I68" s="227"/>
      <c r="J68" s="227"/>
      <c r="K68" s="227"/>
      <c r="L68" s="227"/>
      <c r="M68" s="227"/>
      <c r="N68" s="227"/>
      <c r="O68" s="227"/>
      <c r="P68" s="227"/>
      <c r="Q68" s="227"/>
      <c r="R68" s="227"/>
      <c r="S68" s="227"/>
      <c r="T68" s="227"/>
      <c r="U68" s="227"/>
      <c r="V68" s="227"/>
      <c r="W68" s="227"/>
      <c r="X68" s="227"/>
      <c r="Y68" s="227"/>
      <c r="Z68" s="227"/>
    </row>
    <row r="69" spans="1:26" ht="15" customHeight="1">
      <c r="A69" s="152" t="s">
        <v>1197</v>
      </c>
      <c r="B69" s="146">
        <v>1350</v>
      </c>
      <c r="C69" s="146">
        <v>1230</v>
      </c>
      <c r="D69" s="146">
        <v>1600</v>
      </c>
      <c r="E69" s="146">
        <v>1540</v>
      </c>
      <c r="F69" s="146">
        <v>1210</v>
      </c>
      <c r="G69" s="146">
        <v>1450</v>
      </c>
      <c r="H69" s="146">
        <v>1190</v>
      </c>
      <c r="I69" s="146">
        <v>1680</v>
      </c>
      <c r="J69" s="146">
        <v>713</v>
      </c>
      <c r="K69" s="146">
        <v>1091</v>
      </c>
      <c r="L69" s="146">
        <v>1063</v>
      </c>
      <c r="M69" s="146">
        <v>1623</v>
      </c>
      <c r="N69" s="146">
        <v>275</v>
      </c>
      <c r="O69" s="231">
        <v>-591</v>
      </c>
      <c r="P69" s="146">
        <v>1913</v>
      </c>
      <c r="Q69" s="153">
        <v>-69</v>
      </c>
      <c r="R69" s="146">
        <v>627</v>
      </c>
      <c r="S69" s="146">
        <v>1085</v>
      </c>
      <c r="T69" s="146">
        <v>1038</v>
      </c>
      <c r="U69" s="148">
        <v>10</v>
      </c>
      <c r="V69" s="146">
        <v>777</v>
      </c>
      <c r="W69" s="146">
        <v>940</v>
      </c>
      <c r="X69" s="146">
        <v>511</v>
      </c>
      <c r="Y69" s="231">
        <v>-449</v>
      </c>
      <c r="Z69" s="146">
        <v>1440</v>
      </c>
    </row>
    <row r="70" spans="1:26" ht="15" customHeight="1">
      <c r="A70" s="145" t="s">
        <v>1198</v>
      </c>
      <c r="B70" s="146">
        <v>2150</v>
      </c>
      <c r="C70" s="146">
        <v>1630</v>
      </c>
      <c r="D70" s="146">
        <v>1640</v>
      </c>
      <c r="E70" s="146">
        <v>1610</v>
      </c>
      <c r="F70" s="146">
        <v>1160</v>
      </c>
      <c r="G70" s="146">
        <v>1460</v>
      </c>
      <c r="H70" s="146">
        <v>1110</v>
      </c>
      <c r="I70" s="146">
        <v>1710</v>
      </c>
      <c r="J70" s="146">
        <v>1058</v>
      </c>
      <c r="K70" s="146">
        <v>1146</v>
      </c>
      <c r="L70" s="146">
        <v>975</v>
      </c>
      <c r="M70" s="146">
        <v>1221</v>
      </c>
      <c r="N70" s="146">
        <v>362</v>
      </c>
      <c r="O70" s="231">
        <v>-480</v>
      </c>
      <c r="P70" s="146">
        <v>1240</v>
      </c>
      <c r="Q70" s="146">
        <v>533</v>
      </c>
      <c r="R70" s="146">
        <v>503</v>
      </c>
      <c r="S70" s="146">
        <v>1040</v>
      </c>
      <c r="T70" s="146">
        <v>754</v>
      </c>
      <c r="U70" s="148">
        <v>49</v>
      </c>
      <c r="V70" s="146">
        <v>598</v>
      </c>
      <c r="W70" s="146">
        <v>811</v>
      </c>
      <c r="X70" s="146">
        <v>324</v>
      </c>
      <c r="Y70" s="147">
        <v>0</v>
      </c>
      <c r="Z70" s="146">
        <v>1229</v>
      </c>
    </row>
    <row r="71" spans="1:26" ht="15" customHeight="1">
      <c r="A71" s="145" t="s">
        <v>1513</v>
      </c>
      <c r="B71" s="146">
        <v>2150</v>
      </c>
      <c r="C71" s="146">
        <v>1610</v>
      </c>
      <c r="D71" s="146">
        <v>1640</v>
      </c>
      <c r="E71" s="146">
        <v>1610</v>
      </c>
      <c r="F71" s="146">
        <v>1180</v>
      </c>
      <c r="G71" s="146">
        <v>1550</v>
      </c>
      <c r="H71" s="146">
        <v>1110</v>
      </c>
      <c r="I71" s="146">
        <v>1710</v>
      </c>
      <c r="J71" s="146">
        <v>1055</v>
      </c>
      <c r="K71" s="146">
        <v>1249</v>
      </c>
      <c r="L71" s="146">
        <v>975</v>
      </c>
      <c r="M71" s="146">
        <v>1221</v>
      </c>
      <c r="N71" s="146">
        <v>656</v>
      </c>
      <c r="O71" s="146">
        <v>392</v>
      </c>
      <c r="P71" s="146">
        <v>1251</v>
      </c>
      <c r="Q71" s="146">
        <v>515</v>
      </c>
      <c r="R71" s="146">
        <v>558</v>
      </c>
      <c r="S71" s="146">
        <v>1040</v>
      </c>
      <c r="T71" s="146">
        <v>754</v>
      </c>
      <c r="U71" s="146">
        <v>241</v>
      </c>
      <c r="V71" s="146">
        <v>612</v>
      </c>
      <c r="W71" s="146">
        <v>824</v>
      </c>
      <c r="X71" s="146">
        <v>328</v>
      </c>
      <c r="Y71" s="147"/>
      <c r="Z71" s="147"/>
    </row>
    <row r="72" spans="1:26" ht="15" customHeight="1">
      <c r="A72" s="145" t="s">
        <v>1514</v>
      </c>
      <c r="B72" s="147">
        <v>0</v>
      </c>
      <c r="C72" s="148">
        <v>20</v>
      </c>
      <c r="D72" s="147">
        <v>0</v>
      </c>
      <c r="E72" s="147">
        <v>0</v>
      </c>
      <c r="F72" s="153">
        <v>-20</v>
      </c>
      <c r="G72" s="153">
        <v>-90</v>
      </c>
      <c r="H72" s="147">
        <v>0</v>
      </c>
      <c r="I72" s="147">
        <v>0</v>
      </c>
      <c r="J72" s="148">
        <v>3</v>
      </c>
      <c r="K72" s="231">
        <v>-103</v>
      </c>
      <c r="L72" s="147">
        <v>0</v>
      </c>
      <c r="M72" s="147">
        <v>0</v>
      </c>
      <c r="N72" s="231">
        <v>-294</v>
      </c>
      <c r="O72" s="231">
        <v>-872</v>
      </c>
      <c r="P72" s="153">
        <v>-11</v>
      </c>
      <c r="Q72" s="148">
        <v>18</v>
      </c>
      <c r="R72" s="153">
        <v>-55</v>
      </c>
      <c r="S72" s="147">
        <v>0</v>
      </c>
      <c r="T72" s="147">
        <v>0</v>
      </c>
      <c r="U72" s="231">
        <v>-192</v>
      </c>
      <c r="V72" s="153">
        <v>-14</v>
      </c>
      <c r="W72" s="153">
        <v>-13</v>
      </c>
      <c r="X72" s="153">
        <v>-4</v>
      </c>
      <c r="Y72" s="147">
        <v>0</v>
      </c>
      <c r="Z72" s="147"/>
    </row>
    <row r="73" spans="1:26" ht="15" customHeight="1">
      <c r="A73" s="145" t="s">
        <v>1199</v>
      </c>
      <c r="B73" s="231">
        <v>-800</v>
      </c>
      <c r="C73" s="231">
        <v>-400</v>
      </c>
      <c r="D73" s="153">
        <v>-40</v>
      </c>
      <c r="E73" s="153">
        <v>-70</v>
      </c>
      <c r="F73" s="148">
        <v>50</v>
      </c>
      <c r="G73" s="153">
        <v>-10</v>
      </c>
      <c r="H73" s="148">
        <v>80</v>
      </c>
      <c r="I73" s="153">
        <v>-30</v>
      </c>
      <c r="J73" s="231">
        <v>-345</v>
      </c>
      <c r="K73" s="153">
        <v>-55</v>
      </c>
      <c r="L73" s="148">
        <v>88</v>
      </c>
      <c r="M73" s="146">
        <v>402</v>
      </c>
      <c r="N73" s="153">
        <v>-87</v>
      </c>
      <c r="O73" s="231">
        <v>-111</v>
      </c>
      <c r="P73" s="146">
        <v>673</v>
      </c>
      <c r="Q73" s="231">
        <v>-602</v>
      </c>
      <c r="R73" s="146">
        <v>124</v>
      </c>
      <c r="S73" s="148">
        <v>45</v>
      </c>
      <c r="T73" s="146">
        <v>284</v>
      </c>
      <c r="U73" s="153">
        <v>-39</v>
      </c>
      <c r="V73" s="146">
        <v>179</v>
      </c>
      <c r="W73" s="146">
        <v>129</v>
      </c>
      <c r="X73" s="146">
        <v>187</v>
      </c>
      <c r="Y73" s="231">
        <v>-449</v>
      </c>
      <c r="Z73" s="146">
        <v>107</v>
      </c>
    </row>
    <row r="74" spans="1:26" ht="15" customHeight="1">
      <c r="A74" s="145" t="s">
        <v>1200</v>
      </c>
      <c r="B74" s="147"/>
      <c r="C74" s="147"/>
      <c r="D74" s="147"/>
      <c r="E74" s="147"/>
      <c r="F74" s="147"/>
      <c r="G74" s="147"/>
      <c r="H74" s="147"/>
      <c r="I74" s="147"/>
      <c r="J74" s="147"/>
      <c r="K74" s="147"/>
      <c r="L74" s="147"/>
      <c r="M74" s="147"/>
      <c r="N74" s="147"/>
      <c r="O74" s="147"/>
      <c r="P74" s="147"/>
      <c r="Q74" s="147"/>
      <c r="R74" s="147"/>
      <c r="S74" s="147"/>
      <c r="T74" s="147"/>
      <c r="U74" s="147"/>
      <c r="V74" s="147">
        <v>0</v>
      </c>
      <c r="W74" s="147">
        <v>0</v>
      </c>
      <c r="X74" s="147">
        <v>0</v>
      </c>
      <c r="Y74" s="147">
        <v>0</v>
      </c>
      <c r="Z74" s="146">
        <v>104</v>
      </c>
    </row>
    <row r="75" spans="1:26" ht="15" customHeight="1">
      <c r="A75" s="226" t="s">
        <v>1201</v>
      </c>
      <c r="B75" s="227"/>
      <c r="C75" s="227"/>
      <c r="D75" s="227"/>
      <c r="E75" s="227"/>
      <c r="F75" s="227"/>
      <c r="G75" s="227"/>
      <c r="H75" s="227"/>
      <c r="I75" s="227"/>
      <c r="J75" s="227"/>
      <c r="K75" s="227"/>
      <c r="L75" s="227"/>
      <c r="M75" s="227"/>
      <c r="N75" s="227"/>
      <c r="O75" s="227"/>
      <c r="P75" s="227"/>
      <c r="Q75" s="227"/>
      <c r="R75" s="227"/>
      <c r="S75" s="227"/>
      <c r="T75" s="227"/>
      <c r="U75" s="227"/>
      <c r="V75" s="227"/>
      <c r="W75" s="227"/>
      <c r="X75" s="227"/>
      <c r="Y75" s="227"/>
      <c r="Z75" s="227"/>
    </row>
    <row r="76" spans="1:26" ht="15" customHeight="1">
      <c r="A76" s="152" t="s">
        <v>1202</v>
      </c>
      <c r="B76" s="146">
        <v>5680</v>
      </c>
      <c r="C76" s="146">
        <v>4180</v>
      </c>
      <c r="D76" s="146">
        <v>4640</v>
      </c>
      <c r="E76" s="146">
        <v>4170</v>
      </c>
      <c r="F76" s="146">
        <v>4210</v>
      </c>
      <c r="G76" s="146">
        <v>3350</v>
      </c>
      <c r="H76" s="146">
        <v>3410</v>
      </c>
      <c r="I76" s="146">
        <v>4850</v>
      </c>
      <c r="J76" s="146">
        <v>2418</v>
      </c>
      <c r="K76" s="146">
        <v>3502</v>
      </c>
      <c r="L76" s="146">
        <v>3393</v>
      </c>
      <c r="M76" s="146">
        <v>4767</v>
      </c>
      <c r="N76" s="146">
        <v>1028</v>
      </c>
      <c r="O76" s="146">
        <v>2142</v>
      </c>
      <c r="P76" s="146">
        <v>5477</v>
      </c>
      <c r="Q76" s="146">
        <v>2611</v>
      </c>
      <c r="R76" s="146">
        <v>1786</v>
      </c>
      <c r="S76" s="146">
        <v>2953</v>
      </c>
      <c r="T76" s="146">
        <v>2864</v>
      </c>
      <c r="U76" s="146">
        <v>503</v>
      </c>
      <c r="V76" s="146">
        <v>2033</v>
      </c>
      <c r="W76" s="146">
        <v>2803</v>
      </c>
      <c r="X76" s="146">
        <v>1251</v>
      </c>
      <c r="Y76" s="231">
        <v>-2466</v>
      </c>
      <c r="Z76" s="146">
        <v>395</v>
      </c>
    </row>
    <row r="77" spans="1:26" ht="15" customHeight="1">
      <c r="A77" s="226" t="s">
        <v>1203</v>
      </c>
      <c r="B77" s="227"/>
      <c r="C77" s="227"/>
      <c r="D77" s="227"/>
      <c r="E77" s="227"/>
      <c r="F77" s="227"/>
      <c r="G77" s="227"/>
      <c r="H77" s="227"/>
      <c r="I77" s="227"/>
      <c r="J77" s="227"/>
      <c r="K77" s="227"/>
      <c r="L77" s="227"/>
      <c r="M77" s="227"/>
      <c r="N77" s="227"/>
      <c r="O77" s="227"/>
      <c r="P77" s="227"/>
      <c r="Q77" s="227"/>
      <c r="R77" s="227"/>
      <c r="S77" s="227"/>
      <c r="T77" s="227"/>
      <c r="U77" s="227"/>
      <c r="V77" s="227"/>
      <c r="W77" s="227"/>
      <c r="X77" s="227"/>
      <c r="Y77" s="227"/>
      <c r="Z77" s="227"/>
    </row>
    <row r="78" spans="1:26" ht="15" customHeight="1">
      <c r="A78" s="228" t="s">
        <v>1205</v>
      </c>
      <c r="B78" s="230">
        <v>5680</v>
      </c>
      <c r="C78" s="230">
        <v>4180</v>
      </c>
      <c r="D78" s="230">
        <v>4640</v>
      </c>
      <c r="E78" s="230">
        <v>4170</v>
      </c>
      <c r="F78" s="230">
        <v>4210</v>
      </c>
      <c r="G78" s="230">
        <v>3350</v>
      </c>
      <c r="H78" s="230">
        <v>3410</v>
      </c>
      <c r="I78" s="230">
        <v>4850</v>
      </c>
      <c r="J78" s="230">
        <v>2418</v>
      </c>
      <c r="K78" s="230">
        <v>3502</v>
      </c>
      <c r="L78" s="230">
        <v>3393</v>
      </c>
      <c r="M78" s="230">
        <v>4767</v>
      </c>
      <c r="N78" s="230">
        <v>1028</v>
      </c>
      <c r="O78" s="230">
        <v>2142</v>
      </c>
      <c r="P78" s="230">
        <v>5477</v>
      </c>
      <c r="Q78" s="230">
        <v>2611</v>
      </c>
      <c r="R78" s="230">
        <v>1786</v>
      </c>
      <c r="S78" s="230">
        <v>2953</v>
      </c>
      <c r="T78" s="230">
        <v>2864</v>
      </c>
      <c r="U78" s="230">
        <v>503</v>
      </c>
      <c r="V78" s="230">
        <v>2033</v>
      </c>
      <c r="W78" s="230">
        <v>2803</v>
      </c>
      <c r="X78" s="230">
        <v>1251</v>
      </c>
      <c r="Y78" s="235">
        <v>-2466</v>
      </c>
      <c r="Z78" s="230">
        <v>395</v>
      </c>
    </row>
    <row r="79" spans="1:26" ht="15" customHeight="1">
      <c r="A79" s="152" t="s">
        <v>1515</v>
      </c>
      <c r="B79" s="231">
        <v>-290</v>
      </c>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8">
        <v>98</v>
      </c>
    </row>
    <row r="80" spans="1:26" ht="15" customHeight="1">
      <c r="A80" s="145" t="s">
        <v>1516</v>
      </c>
      <c r="B80" s="231">
        <v>-290</v>
      </c>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row>
    <row r="81" spans="1:26" ht="15" customHeight="1">
      <c r="A81" s="145" t="s">
        <v>1517</v>
      </c>
      <c r="B81" s="231">
        <v>-450</v>
      </c>
      <c r="C81" s="147"/>
      <c r="D81" s="147"/>
      <c r="E81" s="147"/>
      <c r="F81" s="147"/>
      <c r="G81" s="147"/>
      <c r="H81" s="147"/>
      <c r="I81" s="147"/>
      <c r="J81" s="147"/>
      <c r="K81" s="147"/>
      <c r="L81" s="147"/>
      <c r="M81" s="147"/>
      <c r="N81" s="147"/>
      <c r="O81" s="147"/>
      <c r="P81" s="147"/>
      <c r="Q81" s="147"/>
      <c r="R81" s="147"/>
      <c r="S81" s="147"/>
      <c r="T81" s="147"/>
      <c r="U81" s="147"/>
      <c r="V81" s="147"/>
      <c r="W81" s="147"/>
      <c r="X81" s="147"/>
      <c r="Y81" s="147"/>
      <c r="Z81" s="147"/>
    </row>
    <row r="82" spans="1:26" ht="15" customHeight="1">
      <c r="A82" s="145" t="s">
        <v>1518</v>
      </c>
      <c r="B82" s="231">
        <v>-450</v>
      </c>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47"/>
    </row>
    <row r="83" spans="1:26" ht="15" customHeight="1">
      <c r="A83" s="145" t="s">
        <v>1519</v>
      </c>
      <c r="B83" s="146">
        <v>160</v>
      </c>
      <c r="C83" s="147"/>
      <c r="D83" s="147"/>
      <c r="E83" s="147"/>
      <c r="F83" s="147"/>
      <c r="G83" s="147"/>
      <c r="H83" s="147"/>
      <c r="I83" s="147"/>
      <c r="J83" s="147"/>
      <c r="K83" s="147"/>
      <c r="L83" s="147"/>
      <c r="M83" s="147"/>
      <c r="N83" s="147"/>
      <c r="O83" s="147"/>
      <c r="P83" s="147"/>
      <c r="Q83" s="147"/>
      <c r="R83" s="147"/>
      <c r="S83" s="147"/>
      <c r="T83" s="147"/>
      <c r="U83" s="147"/>
      <c r="V83" s="147"/>
      <c r="W83" s="147"/>
      <c r="X83" s="147"/>
      <c r="Y83" s="147"/>
      <c r="Z83" s="147"/>
    </row>
    <row r="84" spans="1:26" ht="15" customHeight="1">
      <c r="A84" s="145" t="s">
        <v>1520</v>
      </c>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c r="Z84" s="148">
        <v>98</v>
      </c>
    </row>
    <row r="85" spans="1:26" ht="15" customHeight="1">
      <c r="A85" s="152" t="s">
        <v>1206</v>
      </c>
      <c r="B85" s="146">
        <v>5390</v>
      </c>
      <c r="C85" s="146">
        <v>4180</v>
      </c>
      <c r="D85" s="146">
        <v>4640</v>
      </c>
      <c r="E85" s="146">
        <v>4170</v>
      </c>
      <c r="F85" s="146">
        <v>4210</v>
      </c>
      <c r="G85" s="146">
        <v>3350</v>
      </c>
      <c r="H85" s="146">
        <v>3410</v>
      </c>
      <c r="I85" s="146">
        <v>4850</v>
      </c>
      <c r="J85" s="146">
        <v>2418</v>
      </c>
      <c r="K85" s="146">
        <v>3502</v>
      </c>
      <c r="L85" s="146">
        <v>3393</v>
      </c>
      <c r="M85" s="146">
        <v>4767</v>
      </c>
      <c r="N85" s="146">
        <v>1028</v>
      </c>
      <c r="O85" s="146">
        <v>2142</v>
      </c>
      <c r="P85" s="146">
        <v>5477</v>
      </c>
      <c r="Q85" s="146">
        <v>2611</v>
      </c>
      <c r="R85" s="146">
        <v>1786</v>
      </c>
      <c r="S85" s="146">
        <v>2953</v>
      </c>
      <c r="T85" s="146">
        <v>2864</v>
      </c>
      <c r="U85" s="146">
        <v>503</v>
      </c>
      <c r="V85" s="146">
        <v>2033</v>
      </c>
      <c r="W85" s="146">
        <v>2803</v>
      </c>
      <c r="X85" s="146">
        <v>1251</v>
      </c>
      <c r="Y85" s="231">
        <v>-2466</v>
      </c>
      <c r="Z85" s="146">
        <v>493</v>
      </c>
    </row>
    <row r="86" spans="1:26" ht="15" customHeight="1">
      <c r="A86" s="152" t="s">
        <v>1521</v>
      </c>
      <c r="B86" s="147"/>
      <c r="C86" s="147"/>
      <c r="D86" s="147">
        <v>0</v>
      </c>
      <c r="E86" s="147"/>
      <c r="F86" s="147"/>
      <c r="G86" s="147"/>
      <c r="H86" s="147"/>
      <c r="I86" s="147"/>
      <c r="J86" s="147">
        <v>0</v>
      </c>
      <c r="K86" s="147">
        <v>0</v>
      </c>
      <c r="L86" s="147">
        <v>0</v>
      </c>
      <c r="M86" s="147">
        <v>0</v>
      </c>
      <c r="N86" s="147">
        <v>0</v>
      </c>
      <c r="O86" s="147">
        <v>0</v>
      </c>
      <c r="P86" s="153">
        <v>-54</v>
      </c>
      <c r="Q86" s="153">
        <v>-51</v>
      </c>
      <c r="R86" s="153">
        <v>-31</v>
      </c>
      <c r="S86" s="153">
        <v>-43</v>
      </c>
      <c r="T86" s="153">
        <v>-54</v>
      </c>
      <c r="U86" s="153">
        <v>-52</v>
      </c>
      <c r="V86" s="153">
        <v>-54</v>
      </c>
      <c r="W86" s="153">
        <v>-67</v>
      </c>
      <c r="X86" s="153">
        <v>-43</v>
      </c>
      <c r="Y86" s="153">
        <v>-51</v>
      </c>
      <c r="Z86" s="153">
        <v>-91</v>
      </c>
    </row>
    <row r="87" spans="1:26" ht="15" customHeight="1">
      <c r="A87" s="152" t="s">
        <v>1207</v>
      </c>
      <c r="B87" s="146">
        <v>5390</v>
      </c>
      <c r="C87" s="146">
        <v>4180</v>
      </c>
      <c r="D87" s="146">
        <v>4640</v>
      </c>
      <c r="E87" s="146">
        <v>4170</v>
      </c>
      <c r="F87" s="146">
        <v>4210</v>
      </c>
      <c r="G87" s="146">
        <v>3350</v>
      </c>
      <c r="H87" s="146">
        <v>3410</v>
      </c>
      <c r="I87" s="146">
        <v>4850</v>
      </c>
      <c r="J87" s="146">
        <v>2418</v>
      </c>
      <c r="K87" s="146">
        <v>3502</v>
      </c>
      <c r="L87" s="146">
        <v>3393</v>
      </c>
      <c r="M87" s="146">
        <v>4767</v>
      </c>
      <c r="N87" s="146">
        <v>1028</v>
      </c>
      <c r="O87" s="146">
        <v>2142</v>
      </c>
      <c r="P87" s="146">
        <v>5531</v>
      </c>
      <c r="Q87" s="146">
        <v>2662</v>
      </c>
      <c r="R87" s="146">
        <v>1817</v>
      </c>
      <c r="S87" s="146">
        <v>2996</v>
      </c>
      <c r="T87" s="146">
        <v>2918</v>
      </c>
      <c r="U87" s="146">
        <v>555</v>
      </c>
      <c r="V87" s="146">
        <v>2087</v>
      </c>
      <c r="W87" s="146">
        <v>2870</v>
      </c>
      <c r="X87" s="146">
        <v>1294</v>
      </c>
      <c r="Y87" s="231">
        <v>-2415</v>
      </c>
      <c r="Z87" s="146">
        <v>584</v>
      </c>
    </row>
    <row r="88" spans="1:26" ht="15" customHeight="1">
      <c r="A88" s="226" t="s">
        <v>1208</v>
      </c>
      <c r="B88" s="227"/>
      <c r="C88" s="227"/>
      <c r="D88" s="227"/>
      <c r="E88" s="227"/>
      <c r="F88" s="227"/>
      <c r="G88" s="227"/>
      <c r="H88" s="227"/>
      <c r="I88" s="227"/>
      <c r="J88" s="227"/>
      <c r="K88" s="227"/>
      <c r="L88" s="227"/>
      <c r="M88" s="227"/>
      <c r="N88" s="227"/>
      <c r="O88" s="227"/>
      <c r="P88" s="227"/>
      <c r="Q88" s="227"/>
      <c r="R88" s="227"/>
      <c r="S88" s="227"/>
      <c r="T88" s="227"/>
      <c r="U88" s="227"/>
      <c r="V88" s="227"/>
      <c r="W88" s="227"/>
      <c r="X88" s="227"/>
      <c r="Y88" s="227"/>
      <c r="Z88" s="227"/>
    </row>
    <row r="89" spans="1:26" ht="15" customHeight="1">
      <c r="A89" s="228" t="s">
        <v>1210</v>
      </c>
      <c r="B89" s="230">
        <v>5390</v>
      </c>
      <c r="C89" s="230">
        <v>4180</v>
      </c>
      <c r="D89" s="230">
        <v>4640</v>
      </c>
      <c r="E89" s="230">
        <v>4170</v>
      </c>
      <c r="F89" s="230">
        <v>4210</v>
      </c>
      <c r="G89" s="230">
        <v>3350</v>
      </c>
      <c r="H89" s="230">
        <v>3410</v>
      </c>
      <c r="I89" s="230">
        <v>4850</v>
      </c>
      <c r="J89" s="230">
        <v>2418</v>
      </c>
      <c r="K89" s="230">
        <v>3502</v>
      </c>
      <c r="L89" s="230">
        <v>3393</v>
      </c>
      <c r="M89" s="230">
        <v>4767</v>
      </c>
      <c r="N89" s="230">
        <v>1028</v>
      </c>
      <c r="O89" s="230">
        <v>2142</v>
      </c>
      <c r="P89" s="230">
        <v>5531</v>
      </c>
      <c r="Q89" s="230">
        <v>2662</v>
      </c>
      <c r="R89" s="230">
        <v>1817</v>
      </c>
      <c r="S89" s="230">
        <v>2996</v>
      </c>
      <c r="T89" s="230">
        <v>2918</v>
      </c>
      <c r="U89" s="230">
        <v>555</v>
      </c>
      <c r="V89" s="230">
        <v>2087</v>
      </c>
      <c r="W89" s="230">
        <v>2870</v>
      </c>
      <c r="X89" s="230">
        <v>1294</v>
      </c>
      <c r="Y89" s="235">
        <v>-2415</v>
      </c>
      <c r="Z89" s="230">
        <v>584</v>
      </c>
    </row>
    <row r="90" spans="1:26" ht="15" customHeight="1">
      <c r="A90" s="226" t="s">
        <v>1211</v>
      </c>
      <c r="B90" s="227"/>
      <c r="C90" s="227"/>
      <c r="D90" s="227"/>
      <c r="E90" s="227"/>
      <c r="F90" s="227"/>
      <c r="G90" s="227"/>
      <c r="H90" s="227"/>
      <c r="I90" s="227"/>
      <c r="J90" s="227"/>
      <c r="K90" s="227"/>
      <c r="L90" s="227"/>
      <c r="M90" s="227"/>
      <c r="N90" s="227"/>
      <c r="O90" s="227"/>
      <c r="P90" s="227"/>
      <c r="Q90" s="227"/>
      <c r="R90" s="227"/>
      <c r="S90" s="227"/>
      <c r="T90" s="227"/>
      <c r="U90" s="227"/>
      <c r="V90" s="227"/>
      <c r="W90" s="227"/>
      <c r="X90" s="227"/>
      <c r="Y90" s="227"/>
      <c r="Z90" s="227"/>
    </row>
    <row r="91" spans="1:26" ht="15" customHeight="1">
      <c r="A91" s="152" t="s">
        <v>1212</v>
      </c>
      <c r="B91" s="147"/>
      <c r="C91" s="146">
        <v>4180</v>
      </c>
      <c r="D91" s="146">
        <v>4640</v>
      </c>
      <c r="E91" s="146">
        <v>4170</v>
      </c>
      <c r="F91" s="146">
        <v>4210</v>
      </c>
      <c r="G91" s="146">
        <v>3350</v>
      </c>
      <c r="H91" s="146">
        <v>3410</v>
      </c>
      <c r="I91" s="146">
        <v>4850</v>
      </c>
      <c r="J91" s="146">
        <v>2418</v>
      </c>
      <c r="K91" s="146">
        <v>3502</v>
      </c>
      <c r="L91" s="146">
        <v>3393</v>
      </c>
      <c r="M91" s="146">
        <v>4767</v>
      </c>
      <c r="N91" s="146">
        <v>1028</v>
      </c>
      <c r="O91" s="146">
        <v>2142</v>
      </c>
      <c r="P91" s="146">
        <v>5477</v>
      </c>
      <c r="Q91" s="146">
        <v>2611</v>
      </c>
      <c r="R91" s="146">
        <v>1786</v>
      </c>
      <c r="S91" s="146">
        <v>2953</v>
      </c>
      <c r="T91" s="146">
        <v>2864</v>
      </c>
      <c r="U91" s="146">
        <v>503</v>
      </c>
      <c r="V91" s="146">
        <v>2033</v>
      </c>
      <c r="W91" s="146">
        <v>2803</v>
      </c>
      <c r="X91" s="146">
        <v>1251</v>
      </c>
      <c r="Y91" s="231">
        <v>-2466</v>
      </c>
      <c r="Z91" s="146">
        <v>493</v>
      </c>
    </row>
    <row r="92" spans="1:26" ht="15" customHeight="1">
      <c r="A92" s="152" t="s">
        <v>1522</v>
      </c>
      <c r="B92" s="147"/>
      <c r="C92" s="148">
        <v>10</v>
      </c>
      <c r="D92" s="148">
        <v>10</v>
      </c>
      <c r="E92" s="148">
        <v>50</v>
      </c>
      <c r="F92" s="148">
        <v>40</v>
      </c>
      <c r="G92" s="153">
        <v>-50</v>
      </c>
      <c r="H92" s="148">
        <v>40</v>
      </c>
      <c r="I92" s="153">
        <v>-10</v>
      </c>
      <c r="J92" s="153">
        <v>-40</v>
      </c>
      <c r="K92" s="148">
        <v>30</v>
      </c>
      <c r="L92" s="148">
        <v>3</v>
      </c>
      <c r="M92" s="153">
        <v>-3</v>
      </c>
      <c r="N92" s="153">
        <v>-62</v>
      </c>
      <c r="O92" s="148">
        <v>58</v>
      </c>
      <c r="P92" s="153">
        <v>-10</v>
      </c>
      <c r="Q92" s="153">
        <v>-3</v>
      </c>
      <c r="R92" s="148">
        <v>13</v>
      </c>
      <c r="S92" s="153">
        <v>-2</v>
      </c>
      <c r="T92" s="153">
        <v>-22</v>
      </c>
      <c r="U92" s="148">
        <v>12</v>
      </c>
      <c r="V92" s="148">
        <v>1</v>
      </c>
      <c r="W92" s="148">
        <v>9</v>
      </c>
      <c r="X92" s="148">
        <v>7</v>
      </c>
      <c r="Y92" s="153">
        <v>-2</v>
      </c>
      <c r="Z92" s="148">
        <v>7</v>
      </c>
    </row>
    <row r="93" spans="1:26" ht="15" customHeight="1">
      <c r="A93" s="152" t="s">
        <v>1214</v>
      </c>
      <c r="B93" s="147"/>
      <c r="C93" s="147">
        <v>0</v>
      </c>
      <c r="D93" s="147">
        <v>0</v>
      </c>
      <c r="E93" s="147">
        <v>0</v>
      </c>
      <c r="F93" s="153">
        <v>-30</v>
      </c>
      <c r="G93" s="147"/>
      <c r="H93" s="147"/>
      <c r="I93" s="147">
        <v>0</v>
      </c>
      <c r="J93" s="148">
        <v>37</v>
      </c>
      <c r="K93" s="147">
        <v>0</v>
      </c>
      <c r="L93" s="153">
        <v>-67</v>
      </c>
      <c r="M93" s="147"/>
      <c r="N93" s="153">
        <v>-6</v>
      </c>
      <c r="O93" s="147"/>
      <c r="P93" s="147"/>
      <c r="Q93" s="147">
        <v>0</v>
      </c>
      <c r="R93" s="148">
        <v>54</v>
      </c>
      <c r="S93" s="146">
        <v>110</v>
      </c>
      <c r="T93" s="147">
        <v>0</v>
      </c>
      <c r="U93" s="147">
        <v>0</v>
      </c>
      <c r="V93" s="148">
        <v>67</v>
      </c>
      <c r="W93" s="147">
        <v>0</v>
      </c>
      <c r="X93" s="147">
        <v>0</v>
      </c>
      <c r="Y93" s="147">
        <v>0</v>
      </c>
      <c r="Z93" s="148">
        <v>8</v>
      </c>
    </row>
    <row r="94" spans="1:26" ht="15" customHeight="1">
      <c r="A94" s="152" t="s">
        <v>1215</v>
      </c>
      <c r="B94" s="147"/>
      <c r="C94" s="147"/>
      <c r="D94" s="147"/>
      <c r="E94" s="147">
        <v>0</v>
      </c>
      <c r="F94" s="148">
        <v>10</v>
      </c>
      <c r="G94" s="147"/>
      <c r="H94" s="147"/>
      <c r="I94" s="147">
        <v>0</v>
      </c>
      <c r="J94" s="153">
        <v>-7</v>
      </c>
      <c r="K94" s="147">
        <v>0</v>
      </c>
      <c r="L94" s="148">
        <v>17</v>
      </c>
      <c r="M94" s="147"/>
      <c r="N94" s="148">
        <v>1</v>
      </c>
      <c r="O94" s="147"/>
      <c r="P94" s="147"/>
      <c r="Q94" s="147">
        <v>0</v>
      </c>
      <c r="R94" s="153">
        <v>-13</v>
      </c>
      <c r="S94" s="153">
        <v>-28</v>
      </c>
      <c r="T94" s="147">
        <v>0</v>
      </c>
      <c r="U94" s="147">
        <v>0</v>
      </c>
      <c r="V94" s="153">
        <v>-19</v>
      </c>
      <c r="W94" s="147">
        <v>0</v>
      </c>
      <c r="X94" s="147">
        <v>0</v>
      </c>
      <c r="Y94" s="147">
        <v>0</v>
      </c>
      <c r="Z94" s="153">
        <v>-1</v>
      </c>
    </row>
    <row r="95" spans="1:26" ht="15" customHeight="1">
      <c r="A95" s="152" t="s">
        <v>1216</v>
      </c>
      <c r="B95" s="147"/>
      <c r="C95" s="148">
        <v>10</v>
      </c>
      <c r="D95" s="148">
        <v>10</v>
      </c>
      <c r="E95" s="148">
        <v>50</v>
      </c>
      <c r="F95" s="148">
        <v>20</v>
      </c>
      <c r="G95" s="153">
        <v>-50</v>
      </c>
      <c r="H95" s="148">
        <v>40</v>
      </c>
      <c r="I95" s="153">
        <v>-10</v>
      </c>
      <c r="J95" s="153">
        <v>-10</v>
      </c>
      <c r="K95" s="148">
        <v>30</v>
      </c>
      <c r="L95" s="153">
        <v>-47</v>
      </c>
      <c r="M95" s="153">
        <v>-3</v>
      </c>
      <c r="N95" s="153">
        <v>-67</v>
      </c>
      <c r="O95" s="148">
        <v>58</v>
      </c>
      <c r="P95" s="153">
        <v>-10</v>
      </c>
      <c r="Q95" s="153">
        <v>-3</v>
      </c>
      <c r="R95" s="148">
        <v>54</v>
      </c>
      <c r="S95" s="148">
        <v>80</v>
      </c>
      <c r="T95" s="153">
        <v>-22</v>
      </c>
      <c r="U95" s="148">
        <v>12</v>
      </c>
      <c r="V95" s="148">
        <v>49</v>
      </c>
      <c r="W95" s="148">
        <v>9</v>
      </c>
      <c r="X95" s="148">
        <v>7</v>
      </c>
      <c r="Y95" s="153">
        <v>-2</v>
      </c>
      <c r="Z95" s="148">
        <v>14</v>
      </c>
    </row>
    <row r="96" spans="1:26" ht="15" customHeight="1">
      <c r="A96" s="228" t="s">
        <v>1217</v>
      </c>
      <c r="B96" s="229"/>
      <c r="C96" s="230">
        <v>4190</v>
      </c>
      <c r="D96" s="230">
        <v>4650</v>
      </c>
      <c r="E96" s="230">
        <v>4220</v>
      </c>
      <c r="F96" s="230">
        <v>4230</v>
      </c>
      <c r="G96" s="230">
        <v>3300</v>
      </c>
      <c r="H96" s="230">
        <v>3450</v>
      </c>
      <c r="I96" s="230">
        <v>4840</v>
      </c>
      <c r="J96" s="230">
        <v>2408</v>
      </c>
      <c r="K96" s="230">
        <v>3532</v>
      </c>
      <c r="L96" s="230">
        <v>3346</v>
      </c>
      <c r="M96" s="230">
        <v>4764</v>
      </c>
      <c r="N96" s="230">
        <v>961</v>
      </c>
      <c r="O96" s="230">
        <v>2200</v>
      </c>
      <c r="P96" s="230">
        <v>5467</v>
      </c>
      <c r="Q96" s="230">
        <v>2608</v>
      </c>
      <c r="R96" s="230">
        <v>1840</v>
      </c>
      <c r="S96" s="230">
        <v>3033</v>
      </c>
      <c r="T96" s="230">
        <v>2842</v>
      </c>
      <c r="U96" s="230">
        <v>515</v>
      </c>
      <c r="V96" s="230">
        <v>2082</v>
      </c>
      <c r="W96" s="230">
        <v>2812</v>
      </c>
      <c r="X96" s="230">
        <v>1258</v>
      </c>
      <c r="Y96" s="235">
        <v>-2468</v>
      </c>
      <c r="Z96" s="230">
        <v>507</v>
      </c>
    </row>
    <row r="97" spans="1:26" ht="15" customHeight="1">
      <c r="A97" s="152" t="s">
        <v>1523</v>
      </c>
      <c r="B97" s="147"/>
      <c r="C97" s="147"/>
      <c r="D97" s="147"/>
      <c r="E97" s="147"/>
      <c r="F97" s="147"/>
      <c r="G97" s="147"/>
      <c r="H97" s="147"/>
      <c r="I97" s="147"/>
      <c r="J97" s="147">
        <v>0</v>
      </c>
      <c r="K97" s="147">
        <v>0</v>
      </c>
      <c r="L97" s="147">
        <v>0</v>
      </c>
      <c r="M97" s="147">
        <v>0</v>
      </c>
      <c r="N97" s="147">
        <v>0</v>
      </c>
      <c r="O97" s="147">
        <v>0</v>
      </c>
      <c r="P97" s="153">
        <v>-54</v>
      </c>
      <c r="Q97" s="153">
        <v>-51</v>
      </c>
      <c r="R97" s="153">
        <v>-31</v>
      </c>
      <c r="S97" s="153">
        <v>-43</v>
      </c>
      <c r="T97" s="153">
        <v>-54</v>
      </c>
      <c r="U97" s="153">
        <v>-52</v>
      </c>
      <c r="V97" s="153">
        <v>-56</v>
      </c>
      <c r="W97" s="153">
        <v>-67</v>
      </c>
      <c r="X97" s="153">
        <v>-43</v>
      </c>
      <c r="Y97" s="153">
        <v>-51</v>
      </c>
      <c r="Z97" s="153">
        <v>-90</v>
      </c>
    </row>
    <row r="98" spans="1:26" ht="15" customHeight="1">
      <c r="A98" s="152" t="s">
        <v>1218</v>
      </c>
      <c r="B98" s="147"/>
      <c r="C98" s="146">
        <v>4190</v>
      </c>
      <c r="D98" s="146">
        <v>4650</v>
      </c>
      <c r="E98" s="146">
        <v>4220</v>
      </c>
      <c r="F98" s="146">
        <v>4230</v>
      </c>
      <c r="G98" s="146">
        <v>3300</v>
      </c>
      <c r="H98" s="146">
        <v>3450</v>
      </c>
      <c r="I98" s="146">
        <v>4840</v>
      </c>
      <c r="J98" s="146">
        <v>2408</v>
      </c>
      <c r="K98" s="146">
        <v>3532</v>
      </c>
      <c r="L98" s="146">
        <v>3346</v>
      </c>
      <c r="M98" s="146">
        <v>4764</v>
      </c>
      <c r="N98" s="146">
        <v>961</v>
      </c>
      <c r="O98" s="146">
        <v>2200</v>
      </c>
      <c r="P98" s="146">
        <v>5521</v>
      </c>
      <c r="Q98" s="146">
        <v>2659</v>
      </c>
      <c r="R98" s="146">
        <v>1871</v>
      </c>
      <c r="S98" s="146">
        <v>3076</v>
      </c>
      <c r="T98" s="146">
        <v>2896</v>
      </c>
      <c r="U98" s="146">
        <v>567</v>
      </c>
      <c r="V98" s="146">
        <v>2138</v>
      </c>
      <c r="W98" s="146">
        <v>2879</v>
      </c>
      <c r="X98" s="146">
        <v>1301</v>
      </c>
      <c r="Y98" s="231">
        <v>-2417</v>
      </c>
      <c r="Z98" s="146">
        <v>597</v>
      </c>
    </row>
    <row r="99" spans="1:26" ht="15" customHeight="1">
      <c r="A99" s="226" t="s">
        <v>1219</v>
      </c>
      <c r="B99" s="227"/>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row>
    <row r="100" spans="1:26" ht="15" customHeight="1">
      <c r="A100" s="152" t="s">
        <v>1220</v>
      </c>
      <c r="B100" s="146">
        <v>5390</v>
      </c>
      <c r="C100" s="146">
        <v>4180</v>
      </c>
      <c r="D100" s="146">
        <v>4640</v>
      </c>
      <c r="E100" s="146">
        <v>4170</v>
      </c>
      <c r="F100" s="146">
        <v>4210</v>
      </c>
      <c r="G100" s="146">
        <v>3350</v>
      </c>
      <c r="H100" s="146">
        <v>3410</v>
      </c>
      <c r="I100" s="146">
        <v>4850</v>
      </c>
      <c r="J100" s="146">
        <v>2418</v>
      </c>
      <c r="K100" s="146">
        <v>3502</v>
      </c>
      <c r="L100" s="146">
        <v>3393</v>
      </c>
      <c r="M100" s="146">
        <v>4767</v>
      </c>
      <c r="N100" s="146">
        <v>1028</v>
      </c>
      <c r="O100" s="146">
        <v>2142</v>
      </c>
      <c r="P100" s="146">
        <v>5531</v>
      </c>
      <c r="Q100" s="146">
        <v>2662</v>
      </c>
      <c r="R100" s="146">
        <v>1817</v>
      </c>
      <c r="S100" s="146">
        <v>2996</v>
      </c>
      <c r="T100" s="146">
        <v>2918</v>
      </c>
      <c r="U100" s="146">
        <v>555</v>
      </c>
      <c r="V100" s="146">
        <v>2087</v>
      </c>
      <c r="W100" s="146">
        <v>2870</v>
      </c>
      <c r="X100" s="146">
        <v>1294</v>
      </c>
      <c r="Y100" s="231">
        <v>-2415</v>
      </c>
      <c r="Z100" s="146">
        <v>584</v>
      </c>
    </row>
    <row r="101" spans="1:26" ht="15" customHeight="1">
      <c r="A101" s="145" t="s">
        <v>1221</v>
      </c>
      <c r="B101" s="146">
        <v>5680</v>
      </c>
      <c r="C101" s="146">
        <v>4180</v>
      </c>
      <c r="D101" s="146">
        <v>4640</v>
      </c>
      <c r="E101" s="146">
        <v>4170</v>
      </c>
      <c r="F101" s="146">
        <v>4210</v>
      </c>
      <c r="G101" s="146">
        <v>3350</v>
      </c>
      <c r="H101" s="146">
        <v>3410</v>
      </c>
      <c r="I101" s="146">
        <v>4850</v>
      </c>
      <c r="J101" s="146">
        <v>2418</v>
      </c>
      <c r="K101" s="146">
        <v>3502</v>
      </c>
      <c r="L101" s="146">
        <v>3393</v>
      </c>
      <c r="M101" s="146">
        <v>4767</v>
      </c>
      <c r="N101" s="146">
        <v>1028</v>
      </c>
      <c r="O101" s="146">
        <v>2142</v>
      </c>
      <c r="P101" s="146">
        <v>5531</v>
      </c>
      <c r="Q101" s="146">
        <v>2662</v>
      </c>
      <c r="R101" s="146">
        <v>1817</v>
      </c>
      <c r="S101" s="146">
        <v>2996</v>
      </c>
      <c r="T101" s="146">
        <v>2918</v>
      </c>
      <c r="U101" s="146">
        <v>555</v>
      </c>
      <c r="V101" s="146">
        <v>2087</v>
      </c>
      <c r="W101" s="146">
        <v>2870</v>
      </c>
      <c r="X101" s="146">
        <v>1294</v>
      </c>
      <c r="Y101" s="231">
        <v>-2415</v>
      </c>
      <c r="Z101" s="146">
        <v>486</v>
      </c>
    </row>
    <row r="102" spans="1:26" ht="15" customHeight="1">
      <c r="A102" s="145" t="s">
        <v>1222</v>
      </c>
      <c r="B102" s="146">
        <v>710.14</v>
      </c>
      <c r="C102" s="146">
        <v>710.88</v>
      </c>
      <c r="D102" s="146">
        <v>710.57</v>
      </c>
      <c r="E102" s="146">
        <v>710.39</v>
      </c>
      <c r="F102" s="146">
        <v>709.95</v>
      </c>
      <c r="G102" s="146">
        <v>709.75</v>
      </c>
      <c r="H102" s="146">
        <v>710.42</v>
      </c>
      <c r="I102" s="146">
        <v>710.1</v>
      </c>
      <c r="J102" s="146">
        <v>707.83</v>
      </c>
      <c r="K102" s="146">
        <v>710.34</v>
      </c>
      <c r="L102" s="146">
        <v>709.83</v>
      </c>
      <c r="M102" s="146">
        <v>710.43</v>
      </c>
      <c r="N102" s="146">
        <v>707.59</v>
      </c>
      <c r="O102" s="146">
        <v>709.27</v>
      </c>
      <c r="P102" s="146">
        <v>709.1</v>
      </c>
      <c r="Q102" s="146">
        <v>709.87</v>
      </c>
      <c r="R102" s="146">
        <v>709.41</v>
      </c>
      <c r="S102" s="146">
        <v>709.95</v>
      </c>
      <c r="T102" s="146">
        <v>709.98</v>
      </c>
      <c r="U102" s="146">
        <v>711.54</v>
      </c>
      <c r="V102" s="146">
        <v>713.08</v>
      </c>
      <c r="W102" s="146">
        <v>708.64</v>
      </c>
      <c r="X102" s="146">
        <v>710.99</v>
      </c>
      <c r="Y102" s="146">
        <v>710.29</v>
      </c>
      <c r="Z102" s="146">
        <v>710.45</v>
      </c>
    </row>
    <row r="103" spans="1:26" ht="15" customHeight="1">
      <c r="A103" s="145" t="s">
        <v>1223</v>
      </c>
      <c r="B103" s="148">
        <v>7.59</v>
      </c>
      <c r="C103" s="148">
        <v>5.88</v>
      </c>
      <c r="D103" s="148">
        <v>6.53</v>
      </c>
      <c r="E103" s="148">
        <v>5.87</v>
      </c>
      <c r="F103" s="148">
        <v>5.93</v>
      </c>
      <c r="G103" s="148">
        <v>4.72</v>
      </c>
      <c r="H103" s="148">
        <v>4.8</v>
      </c>
      <c r="I103" s="148">
        <v>6.83</v>
      </c>
      <c r="J103" s="148">
        <v>3.42</v>
      </c>
      <c r="K103" s="148">
        <v>4.93</v>
      </c>
      <c r="L103" s="148">
        <v>4.78</v>
      </c>
      <c r="M103" s="148">
        <v>6.71</v>
      </c>
      <c r="N103" s="148">
        <v>1.45</v>
      </c>
      <c r="O103" s="148">
        <v>3.02</v>
      </c>
      <c r="P103" s="148">
        <v>7.8</v>
      </c>
      <c r="Q103" s="148">
        <v>3.75</v>
      </c>
      <c r="R103" s="148">
        <v>2.56</v>
      </c>
      <c r="S103" s="148">
        <v>4.22</v>
      </c>
      <c r="T103" s="148">
        <v>4.1100000000000003</v>
      </c>
      <c r="U103" s="148">
        <v>0.78</v>
      </c>
      <c r="V103" s="148">
        <v>2.93</v>
      </c>
      <c r="W103" s="148">
        <v>4.05</v>
      </c>
      <c r="X103" s="148">
        <v>1.82</v>
      </c>
      <c r="Y103" s="153">
        <v>-3.4</v>
      </c>
      <c r="Z103" s="148">
        <v>0.82</v>
      </c>
    </row>
    <row r="104" spans="1:26" ht="15" customHeight="1">
      <c r="A104" s="145" t="s">
        <v>1224</v>
      </c>
      <c r="B104" s="148">
        <v>8</v>
      </c>
      <c r="C104" s="148">
        <v>5.88</v>
      </c>
      <c r="D104" s="148">
        <v>6.53</v>
      </c>
      <c r="E104" s="148">
        <v>5.87</v>
      </c>
      <c r="F104" s="148">
        <v>5.93</v>
      </c>
      <c r="G104" s="148">
        <v>4.72</v>
      </c>
      <c r="H104" s="148">
        <v>4.8</v>
      </c>
      <c r="I104" s="148">
        <v>6.83</v>
      </c>
      <c r="J104" s="148">
        <v>3.42</v>
      </c>
      <c r="K104" s="148">
        <v>4.93</v>
      </c>
      <c r="L104" s="148">
        <v>4.78</v>
      </c>
      <c r="M104" s="148">
        <v>6.71</v>
      </c>
      <c r="N104" s="148">
        <v>1.45</v>
      </c>
      <c r="O104" s="148">
        <v>3.02</v>
      </c>
      <c r="P104" s="148">
        <v>7.8</v>
      </c>
      <c r="Q104" s="148">
        <v>3.75</v>
      </c>
      <c r="R104" s="148">
        <v>2.56</v>
      </c>
      <c r="S104" s="148">
        <v>4.22</v>
      </c>
      <c r="T104" s="148">
        <v>4.1100000000000003</v>
      </c>
      <c r="U104" s="148">
        <v>0.78</v>
      </c>
      <c r="V104" s="148">
        <v>2.93</v>
      </c>
      <c r="W104" s="148">
        <v>4.05</v>
      </c>
      <c r="X104" s="148">
        <v>1.82</v>
      </c>
      <c r="Y104" s="153">
        <v>-3.4</v>
      </c>
      <c r="Z104" s="148">
        <v>0.68</v>
      </c>
    </row>
    <row r="105" spans="1:26" ht="15" customHeight="1">
      <c r="A105" s="145" t="s">
        <v>1225</v>
      </c>
      <c r="B105" s="148">
        <v>8.56</v>
      </c>
      <c r="C105" s="148">
        <v>6.02</v>
      </c>
      <c r="D105" s="148">
        <v>6.95</v>
      </c>
      <c r="E105" s="148">
        <v>6.07</v>
      </c>
      <c r="F105" s="148">
        <v>5.93</v>
      </c>
      <c r="G105" s="148">
        <v>5.64</v>
      </c>
      <c r="H105" s="148">
        <v>4.8</v>
      </c>
      <c r="I105" s="148">
        <v>6.83</v>
      </c>
      <c r="J105" s="148">
        <v>3.88</v>
      </c>
      <c r="K105" s="148">
        <v>4.93</v>
      </c>
      <c r="L105" s="148">
        <v>4.3499999999999996</v>
      </c>
      <c r="M105" s="148">
        <v>6.95</v>
      </c>
      <c r="N105" s="148">
        <v>1.71</v>
      </c>
      <c r="O105" s="148">
        <v>5.12</v>
      </c>
      <c r="P105" s="148">
        <v>2.42</v>
      </c>
      <c r="Q105" s="148">
        <v>4.29</v>
      </c>
      <c r="R105" s="148">
        <v>4.26</v>
      </c>
      <c r="S105" s="148">
        <v>4.22</v>
      </c>
      <c r="T105" s="148">
        <v>4.0999999999999996</v>
      </c>
      <c r="U105" s="148">
        <v>1.42</v>
      </c>
      <c r="V105" s="148">
        <v>3.06</v>
      </c>
      <c r="W105" s="148">
        <v>3.76</v>
      </c>
      <c r="X105" s="148">
        <v>1.82</v>
      </c>
      <c r="Y105" s="153">
        <v>-2.34</v>
      </c>
      <c r="Z105" s="153">
        <v>-0.25</v>
      </c>
    </row>
    <row r="106" spans="1:26" ht="15" customHeight="1">
      <c r="A106" s="152" t="s">
        <v>1226</v>
      </c>
      <c r="B106" s="146">
        <v>5390</v>
      </c>
      <c r="C106" s="146">
        <v>4180</v>
      </c>
      <c r="D106" s="146">
        <v>4640</v>
      </c>
      <c r="E106" s="146">
        <v>4170</v>
      </c>
      <c r="F106" s="146">
        <v>4210</v>
      </c>
      <c r="G106" s="146">
        <v>3350</v>
      </c>
      <c r="H106" s="146">
        <v>3410</v>
      </c>
      <c r="I106" s="146">
        <v>4850</v>
      </c>
      <c r="J106" s="146">
        <v>2418</v>
      </c>
      <c r="K106" s="146">
        <v>3502</v>
      </c>
      <c r="L106" s="146">
        <v>3393</v>
      </c>
      <c r="M106" s="146">
        <v>4767</v>
      </c>
      <c r="N106" s="146">
        <v>1028</v>
      </c>
      <c r="O106" s="146">
        <v>2142</v>
      </c>
      <c r="P106" s="146">
        <v>5531</v>
      </c>
      <c r="Q106" s="146">
        <v>2662</v>
      </c>
      <c r="R106" s="146">
        <v>1817</v>
      </c>
      <c r="S106" s="146">
        <v>2996</v>
      </c>
      <c r="T106" s="146">
        <v>2918</v>
      </c>
      <c r="U106" s="146">
        <v>555</v>
      </c>
      <c r="V106" s="146">
        <v>2087</v>
      </c>
      <c r="W106" s="146">
        <v>2870</v>
      </c>
      <c r="X106" s="146">
        <v>1294</v>
      </c>
      <c r="Y106" s="231">
        <v>-2415</v>
      </c>
      <c r="Z106" s="146">
        <v>584</v>
      </c>
    </row>
    <row r="107" spans="1:26" ht="15" customHeight="1">
      <c r="A107" s="152" t="s">
        <v>1227</v>
      </c>
      <c r="B107" s="148">
        <v>1</v>
      </c>
      <c r="C107" s="148">
        <v>1</v>
      </c>
      <c r="D107" s="148">
        <v>1</v>
      </c>
      <c r="E107" s="148">
        <v>1</v>
      </c>
      <c r="F107" s="148">
        <v>1</v>
      </c>
      <c r="G107" s="148">
        <v>1</v>
      </c>
      <c r="H107" s="148">
        <v>1</v>
      </c>
      <c r="I107" s="148">
        <v>1</v>
      </c>
      <c r="J107" s="148">
        <v>1</v>
      </c>
      <c r="K107" s="148">
        <v>1</v>
      </c>
      <c r="L107" s="148">
        <v>1</v>
      </c>
      <c r="M107" s="148">
        <v>1</v>
      </c>
      <c r="N107" s="148">
        <v>1</v>
      </c>
      <c r="O107" s="148">
        <v>1</v>
      </c>
      <c r="P107" s="148">
        <v>1</v>
      </c>
      <c r="Q107" s="148">
        <v>1</v>
      </c>
      <c r="R107" s="148">
        <v>1</v>
      </c>
      <c r="S107" s="148">
        <v>1</v>
      </c>
      <c r="T107" s="148">
        <v>1</v>
      </c>
      <c r="U107" s="148">
        <v>1</v>
      </c>
      <c r="V107" s="148">
        <v>1</v>
      </c>
      <c r="W107" s="148">
        <v>1</v>
      </c>
      <c r="X107" s="148">
        <v>1</v>
      </c>
      <c r="Y107" s="148">
        <v>1</v>
      </c>
      <c r="Z107" s="148">
        <v>1</v>
      </c>
    </row>
    <row r="108" spans="1:26" ht="15" customHeight="1">
      <c r="A108" s="145" t="s">
        <v>1228</v>
      </c>
      <c r="B108" s="146">
        <v>710.14</v>
      </c>
      <c r="C108" s="146">
        <v>710.88</v>
      </c>
      <c r="D108" s="146">
        <v>710.57</v>
      </c>
      <c r="E108" s="146">
        <v>710.39</v>
      </c>
      <c r="F108" s="146">
        <v>709.95</v>
      </c>
      <c r="G108" s="146">
        <v>709.75</v>
      </c>
      <c r="H108" s="146">
        <v>710.42</v>
      </c>
      <c r="I108" s="146">
        <v>710.1</v>
      </c>
      <c r="J108" s="146">
        <v>707.83</v>
      </c>
      <c r="K108" s="146">
        <v>710.34</v>
      </c>
      <c r="L108" s="146">
        <v>709.83</v>
      </c>
      <c r="M108" s="146">
        <v>710.43</v>
      </c>
      <c r="N108" s="146">
        <v>707.59</v>
      </c>
      <c r="O108" s="146">
        <v>709.27</v>
      </c>
      <c r="P108" s="146">
        <v>709.1</v>
      </c>
      <c r="Q108" s="146">
        <v>709.87</v>
      </c>
      <c r="R108" s="146">
        <v>709.41</v>
      </c>
      <c r="S108" s="146">
        <v>709.95</v>
      </c>
      <c r="T108" s="146">
        <v>709.98</v>
      </c>
      <c r="U108" s="146">
        <v>711.54</v>
      </c>
      <c r="V108" s="146">
        <v>713.08</v>
      </c>
      <c r="W108" s="146">
        <v>708.64</v>
      </c>
      <c r="X108" s="146">
        <v>710.99</v>
      </c>
      <c r="Y108" s="146">
        <v>710.29</v>
      </c>
      <c r="Z108" s="146">
        <v>710.45</v>
      </c>
    </row>
    <row r="109" spans="1:26" ht="15" customHeight="1">
      <c r="A109" s="145" t="s">
        <v>1229</v>
      </c>
      <c r="B109" s="148">
        <v>7.59</v>
      </c>
      <c r="C109" s="148">
        <v>5.88</v>
      </c>
      <c r="D109" s="148">
        <v>6.53</v>
      </c>
      <c r="E109" s="148">
        <v>5.87</v>
      </c>
      <c r="F109" s="148">
        <v>5.93</v>
      </c>
      <c r="G109" s="148">
        <v>4.72</v>
      </c>
      <c r="H109" s="148">
        <v>4.8</v>
      </c>
      <c r="I109" s="148">
        <v>6.83</v>
      </c>
      <c r="J109" s="148">
        <v>3.42</v>
      </c>
      <c r="K109" s="148">
        <v>4.93</v>
      </c>
      <c r="L109" s="148">
        <v>4.78</v>
      </c>
      <c r="M109" s="148">
        <v>6.71</v>
      </c>
      <c r="N109" s="148">
        <v>1.45</v>
      </c>
      <c r="O109" s="148">
        <v>3.02</v>
      </c>
      <c r="P109" s="148">
        <v>7.8</v>
      </c>
      <c r="Q109" s="148">
        <v>3.75</v>
      </c>
      <c r="R109" s="148">
        <v>2.56</v>
      </c>
      <c r="S109" s="148">
        <v>4.22</v>
      </c>
      <c r="T109" s="148">
        <v>4.1100000000000003</v>
      </c>
      <c r="U109" s="148">
        <v>0.78</v>
      </c>
      <c r="V109" s="148">
        <v>2.93</v>
      </c>
      <c r="W109" s="148">
        <v>4.05</v>
      </c>
      <c r="X109" s="148">
        <v>1.82</v>
      </c>
      <c r="Y109" s="153">
        <v>-3.4</v>
      </c>
      <c r="Z109" s="148">
        <v>0.82</v>
      </c>
    </row>
    <row r="110" spans="1:26" ht="15" customHeight="1">
      <c r="A110" s="145" t="s">
        <v>1230</v>
      </c>
      <c r="B110" s="148">
        <v>8</v>
      </c>
      <c r="C110" s="148">
        <v>5.88</v>
      </c>
      <c r="D110" s="148">
        <v>6.53</v>
      </c>
      <c r="E110" s="148">
        <v>5.87</v>
      </c>
      <c r="F110" s="148">
        <v>5.93</v>
      </c>
      <c r="G110" s="148">
        <v>4.72</v>
      </c>
      <c r="H110" s="148">
        <v>4.8</v>
      </c>
      <c r="I110" s="148">
        <v>6.83</v>
      </c>
      <c r="J110" s="148">
        <v>3.42</v>
      </c>
      <c r="K110" s="148">
        <v>4.93</v>
      </c>
      <c r="L110" s="148">
        <v>4.78</v>
      </c>
      <c r="M110" s="148">
        <v>6.71</v>
      </c>
      <c r="N110" s="148">
        <v>1.45</v>
      </c>
      <c r="O110" s="148">
        <v>3.02</v>
      </c>
      <c r="P110" s="148">
        <v>7.8</v>
      </c>
      <c r="Q110" s="148">
        <v>3.75</v>
      </c>
      <c r="R110" s="148">
        <v>2.56</v>
      </c>
      <c r="S110" s="148">
        <v>4.22</v>
      </c>
      <c r="T110" s="148">
        <v>4.1100000000000003</v>
      </c>
      <c r="U110" s="148">
        <v>0.78</v>
      </c>
      <c r="V110" s="148">
        <v>2.93</v>
      </c>
      <c r="W110" s="148">
        <v>4.05</v>
      </c>
      <c r="X110" s="148">
        <v>1.82</v>
      </c>
      <c r="Y110" s="153">
        <v>-3.4</v>
      </c>
      <c r="Z110" s="148">
        <v>0.68</v>
      </c>
    </row>
    <row r="111" spans="1:26" ht="15" customHeight="1">
      <c r="A111" s="145" t="s">
        <v>1231</v>
      </c>
      <c r="B111" s="148">
        <v>8.56</v>
      </c>
      <c r="C111" s="148">
        <v>6.02</v>
      </c>
      <c r="D111" s="148">
        <v>6.95</v>
      </c>
      <c r="E111" s="148">
        <v>6.07</v>
      </c>
      <c r="F111" s="148">
        <v>5.93</v>
      </c>
      <c r="G111" s="148">
        <v>5.64</v>
      </c>
      <c r="H111" s="148">
        <v>4.8</v>
      </c>
      <c r="I111" s="148">
        <v>6.83</v>
      </c>
      <c r="J111" s="148">
        <v>3.88</v>
      </c>
      <c r="K111" s="148">
        <v>4.93</v>
      </c>
      <c r="L111" s="148">
        <v>4.3499999999999996</v>
      </c>
      <c r="M111" s="148">
        <v>6.95</v>
      </c>
      <c r="N111" s="148">
        <v>1.71</v>
      </c>
      <c r="O111" s="148">
        <v>5.12</v>
      </c>
      <c r="P111" s="148">
        <v>2.42</v>
      </c>
      <c r="Q111" s="148">
        <v>4.29</v>
      </c>
      <c r="R111" s="148">
        <v>4.26</v>
      </c>
      <c r="S111" s="148">
        <v>4.22</v>
      </c>
      <c r="T111" s="148">
        <v>4.0999999999999996</v>
      </c>
      <c r="U111" s="148">
        <v>1.42</v>
      </c>
      <c r="V111" s="148">
        <v>3.06</v>
      </c>
      <c r="W111" s="148">
        <v>3.76</v>
      </c>
      <c r="X111" s="148">
        <v>1.82</v>
      </c>
      <c r="Y111" s="153">
        <v>-2.34</v>
      </c>
      <c r="Z111" s="153">
        <v>-0.25</v>
      </c>
    </row>
    <row r="112" spans="1:26" ht="15" customHeight="1">
      <c r="A112" s="152" t="s">
        <v>1232</v>
      </c>
      <c r="B112" s="153">
        <v>-0.41</v>
      </c>
      <c r="C112" s="147">
        <v>0</v>
      </c>
      <c r="D112" s="147">
        <v>0</v>
      </c>
      <c r="E112" s="147">
        <v>0</v>
      </c>
      <c r="F112" s="147">
        <v>0</v>
      </c>
      <c r="G112" s="147">
        <v>0</v>
      </c>
      <c r="H112" s="147">
        <v>0</v>
      </c>
      <c r="I112" s="147">
        <v>0</v>
      </c>
      <c r="J112" s="147">
        <v>0</v>
      </c>
      <c r="K112" s="147">
        <v>0</v>
      </c>
      <c r="L112" s="147">
        <v>0</v>
      </c>
      <c r="M112" s="147">
        <v>0</v>
      </c>
      <c r="N112" s="147">
        <v>0</v>
      </c>
      <c r="O112" s="147">
        <v>0</v>
      </c>
      <c r="P112" s="147">
        <v>0</v>
      </c>
      <c r="Q112" s="147">
        <v>0</v>
      </c>
      <c r="R112" s="147">
        <v>0</v>
      </c>
      <c r="S112" s="147">
        <v>0</v>
      </c>
      <c r="T112" s="147">
        <v>0</v>
      </c>
      <c r="U112" s="147">
        <v>0</v>
      </c>
      <c r="V112" s="147">
        <v>0</v>
      </c>
      <c r="W112" s="147">
        <v>0</v>
      </c>
      <c r="X112" s="147">
        <v>0</v>
      </c>
      <c r="Y112" s="147">
        <v>0</v>
      </c>
      <c r="Z112" s="148">
        <v>0.14000000000000001</v>
      </c>
    </row>
    <row r="113" spans="1:26" ht="15" customHeight="1">
      <c r="A113" s="152" t="s">
        <v>1233</v>
      </c>
      <c r="B113" s="147"/>
      <c r="C113" s="148">
        <v>5.89</v>
      </c>
      <c r="D113" s="148">
        <v>6.54</v>
      </c>
      <c r="E113" s="148">
        <v>5.94</v>
      </c>
      <c r="F113" s="148">
        <v>5.96</v>
      </c>
      <c r="G113" s="148">
        <v>4.6500000000000004</v>
      </c>
      <c r="H113" s="148">
        <v>4.8600000000000003</v>
      </c>
      <c r="I113" s="148">
        <v>6.82</v>
      </c>
      <c r="J113" s="148">
        <v>3.4</v>
      </c>
      <c r="K113" s="148">
        <v>4.97</v>
      </c>
      <c r="L113" s="148">
        <v>4.71</v>
      </c>
      <c r="M113" s="148">
        <v>6.71</v>
      </c>
      <c r="N113" s="148">
        <v>1.36</v>
      </c>
      <c r="O113" s="148">
        <v>3.1</v>
      </c>
      <c r="P113" s="148">
        <v>7.79</v>
      </c>
      <c r="Q113" s="148">
        <v>3.75</v>
      </c>
      <c r="R113" s="148">
        <v>2.64</v>
      </c>
      <c r="S113" s="148">
        <v>4.33</v>
      </c>
      <c r="T113" s="148">
        <v>4.08</v>
      </c>
      <c r="U113" s="148">
        <v>0.8</v>
      </c>
      <c r="V113" s="148">
        <v>3</v>
      </c>
      <c r="W113" s="148">
        <v>4.0599999999999996</v>
      </c>
      <c r="X113" s="148">
        <v>1.83</v>
      </c>
      <c r="Y113" s="153">
        <v>-3.4</v>
      </c>
      <c r="Z113" s="148">
        <v>0.84</v>
      </c>
    </row>
    <row r="114" spans="1:26" ht="15" customHeight="1">
      <c r="A114" s="226" t="s">
        <v>1234</v>
      </c>
      <c r="B114" s="227"/>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row>
    <row r="115" spans="1:26" ht="15" customHeight="1">
      <c r="A115" s="152" t="s">
        <v>1235</v>
      </c>
      <c r="B115" s="146">
        <v>5390</v>
      </c>
      <c r="C115" s="146">
        <v>4180</v>
      </c>
      <c r="D115" s="146">
        <v>4640</v>
      </c>
      <c r="E115" s="146">
        <v>4170</v>
      </c>
      <c r="F115" s="146">
        <v>4210</v>
      </c>
      <c r="G115" s="146">
        <v>3350</v>
      </c>
      <c r="H115" s="146">
        <v>3410</v>
      </c>
      <c r="I115" s="146">
        <v>4850</v>
      </c>
      <c r="J115" s="146">
        <v>2418</v>
      </c>
      <c r="K115" s="146">
        <v>3502</v>
      </c>
      <c r="L115" s="146">
        <v>3393</v>
      </c>
      <c r="M115" s="146">
        <v>4767</v>
      </c>
      <c r="N115" s="146">
        <v>1028</v>
      </c>
      <c r="O115" s="146">
        <v>2142</v>
      </c>
      <c r="P115" s="146">
        <v>5531</v>
      </c>
      <c r="Q115" s="146">
        <v>2662</v>
      </c>
      <c r="R115" s="146">
        <v>1817</v>
      </c>
      <c r="S115" s="146">
        <v>2996</v>
      </c>
      <c r="T115" s="146">
        <v>2918</v>
      </c>
      <c r="U115" s="146">
        <v>555</v>
      </c>
      <c r="V115" s="146">
        <v>2087</v>
      </c>
      <c r="W115" s="146">
        <v>2870</v>
      </c>
      <c r="X115" s="146">
        <v>1294</v>
      </c>
      <c r="Y115" s="231">
        <v>-2415</v>
      </c>
      <c r="Z115" s="146">
        <v>584</v>
      </c>
    </row>
    <row r="116" spans="1:26" ht="15" customHeight="1">
      <c r="A116" s="145" t="s">
        <v>1236</v>
      </c>
      <c r="B116" s="146">
        <v>5680</v>
      </c>
      <c r="C116" s="146">
        <v>4180</v>
      </c>
      <c r="D116" s="146">
        <v>4640</v>
      </c>
      <c r="E116" s="146">
        <v>4170</v>
      </c>
      <c r="F116" s="146">
        <v>4210</v>
      </c>
      <c r="G116" s="146">
        <v>3350</v>
      </c>
      <c r="H116" s="146">
        <v>3410</v>
      </c>
      <c r="I116" s="146">
        <v>4850</v>
      </c>
      <c r="J116" s="146">
        <v>2418</v>
      </c>
      <c r="K116" s="146">
        <v>3502</v>
      </c>
      <c r="L116" s="146">
        <v>3393</v>
      </c>
      <c r="M116" s="146">
        <v>4767</v>
      </c>
      <c r="N116" s="146">
        <v>1028</v>
      </c>
      <c r="O116" s="146">
        <v>2142</v>
      </c>
      <c r="P116" s="146">
        <v>5531</v>
      </c>
      <c r="Q116" s="146">
        <v>2662</v>
      </c>
      <c r="R116" s="146">
        <v>1817</v>
      </c>
      <c r="S116" s="146">
        <v>2996</v>
      </c>
      <c r="T116" s="146">
        <v>2918</v>
      </c>
      <c r="U116" s="146">
        <v>555</v>
      </c>
      <c r="V116" s="146">
        <v>2087</v>
      </c>
      <c r="W116" s="146">
        <v>2870</v>
      </c>
      <c r="X116" s="146">
        <v>1294</v>
      </c>
      <c r="Y116" s="231">
        <v>-2415</v>
      </c>
      <c r="Z116" s="146">
        <v>486</v>
      </c>
    </row>
    <row r="117" spans="1:26" ht="15" customHeight="1">
      <c r="A117" s="145" t="s">
        <v>1237</v>
      </c>
      <c r="B117" s="146">
        <v>710.14</v>
      </c>
      <c r="C117" s="146">
        <v>710.88</v>
      </c>
      <c r="D117" s="146">
        <v>710.57</v>
      </c>
      <c r="E117" s="146">
        <v>710.39</v>
      </c>
      <c r="F117" s="146">
        <v>709.95</v>
      </c>
      <c r="G117" s="146">
        <v>709.75</v>
      </c>
      <c r="H117" s="146">
        <v>710.42</v>
      </c>
      <c r="I117" s="146">
        <v>710.1</v>
      </c>
      <c r="J117" s="146">
        <v>707.83</v>
      </c>
      <c r="K117" s="146">
        <v>710.34</v>
      </c>
      <c r="L117" s="146">
        <v>709.83</v>
      </c>
      <c r="M117" s="146">
        <v>710.43</v>
      </c>
      <c r="N117" s="146">
        <v>707.59</v>
      </c>
      <c r="O117" s="146">
        <v>709.27</v>
      </c>
      <c r="P117" s="146">
        <v>709.1</v>
      </c>
      <c r="Q117" s="146">
        <v>709.87</v>
      </c>
      <c r="R117" s="146">
        <v>709.41</v>
      </c>
      <c r="S117" s="146">
        <v>709.95</v>
      </c>
      <c r="T117" s="146">
        <v>709.98</v>
      </c>
      <c r="U117" s="146">
        <v>711.54</v>
      </c>
      <c r="V117" s="146">
        <v>713.08</v>
      </c>
      <c r="W117" s="146">
        <v>708.64</v>
      </c>
      <c r="X117" s="146">
        <v>710.99</v>
      </c>
      <c r="Y117" s="146">
        <v>710.29</v>
      </c>
      <c r="Z117" s="146">
        <v>710.45</v>
      </c>
    </row>
    <row r="118" spans="1:26" ht="15" customHeight="1">
      <c r="A118" s="145" t="s">
        <v>1238</v>
      </c>
      <c r="B118" s="148">
        <v>7.59</v>
      </c>
      <c r="C118" s="148">
        <v>5.88</v>
      </c>
      <c r="D118" s="148">
        <v>6.53</v>
      </c>
      <c r="E118" s="148">
        <v>5.87</v>
      </c>
      <c r="F118" s="148">
        <v>5.93</v>
      </c>
      <c r="G118" s="148">
        <v>4.72</v>
      </c>
      <c r="H118" s="148">
        <v>4.8</v>
      </c>
      <c r="I118" s="148">
        <v>6.83</v>
      </c>
      <c r="J118" s="148">
        <v>3.42</v>
      </c>
      <c r="K118" s="148">
        <v>4.93</v>
      </c>
      <c r="L118" s="148">
        <v>4.78</v>
      </c>
      <c r="M118" s="148">
        <v>6.71</v>
      </c>
      <c r="N118" s="148">
        <v>1.45</v>
      </c>
      <c r="O118" s="148">
        <v>3.02</v>
      </c>
      <c r="P118" s="148">
        <v>7.8</v>
      </c>
      <c r="Q118" s="148">
        <v>3.75</v>
      </c>
      <c r="R118" s="148">
        <v>2.56</v>
      </c>
      <c r="S118" s="148">
        <v>4.22</v>
      </c>
      <c r="T118" s="148">
        <v>4.1100000000000003</v>
      </c>
      <c r="U118" s="148">
        <v>0.78</v>
      </c>
      <c r="V118" s="148">
        <v>2.93</v>
      </c>
      <c r="W118" s="148">
        <v>4.05</v>
      </c>
      <c r="X118" s="148">
        <v>1.82</v>
      </c>
      <c r="Y118" s="153">
        <v>-3.4</v>
      </c>
      <c r="Z118" s="148">
        <v>0.82</v>
      </c>
    </row>
    <row r="119" spans="1:26" ht="15" customHeight="1">
      <c r="A119" s="145" t="s">
        <v>1239</v>
      </c>
      <c r="B119" s="148">
        <v>8</v>
      </c>
      <c r="C119" s="148">
        <v>5.88</v>
      </c>
      <c r="D119" s="148">
        <v>6.53</v>
      </c>
      <c r="E119" s="148">
        <v>5.87</v>
      </c>
      <c r="F119" s="148">
        <v>5.93</v>
      </c>
      <c r="G119" s="148">
        <v>4.72</v>
      </c>
      <c r="H119" s="148">
        <v>4.8</v>
      </c>
      <c r="I119" s="148">
        <v>6.83</v>
      </c>
      <c r="J119" s="148">
        <v>3.42</v>
      </c>
      <c r="K119" s="148">
        <v>4.93</v>
      </c>
      <c r="L119" s="148">
        <v>4.78</v>
      </c>
      <c r="M119" s="148">
        <v>6.71</v>
      </c>
      <c r="N119" s="148">
        <v>1.45</v>
      </c>
      <c r="O119" s="148">
        <v>3.02</v>
      </c>
      <c r="P119" s="148">
        <v>7.8</v>
      </c>
      <c r="Q119" s="148">
        <v>3.75</v>
      </c>
      <c r="R119" s="148">
        <v>2.56</v>
      </c>
      <c r="S119" s="148">
        <v>4.22</v>
      </c>
      <c r="T119" s="148">
        <v>4.1100000000000003</v>
      </c>
      <c r="U119" s="148">
        <v>0.78</v>
      </c>
      <c r="V119" s="148">
        <v>2.93</v>
      </c>
      <c r="W119" s="148">
        <v>4.05</v>
      </c>
      <c r="X119" s="148">
        <v>1.82</v>
      </c>
      <c r="Y119" s="153">
        <v>-3.4</v>
      </c>
      <c r="Z119" s="148">
        <v>0.68</v>
      </c>
    </row>
    <row r="120" spans="1:26" ht="15" customHeight="1">
      <c r="A120" s="145" t="s">
        <v>1240</v>
      </c>
      <c r="B120" s="148">
        <v>8.56</v>
      </c>
      <c r="C120" s="148">
        <v>6.02</v>
      </c>
      <c r="D120" s="148">
        <v>6.95</v>
      </c>
      <c r="E120" s="148">
        <v>6.07</v>
      </c>
      <c r="F120" s="148">
        <v>5.93</v>
      </c>
      <c r="G120" s="148">
        <v>5.64</v>
      </c>
      <c r="H120" s="148">
        <v>4.8</v>
      </c>
      <c r="I120" s="148">
        <v>6.83</v>
      </c>
      <c r="J120" s="148">
        <v>3.88</v>
      </c>
      <c r="K120" s="148">
        <v>4.93</v>
      </c>
      <c r="L120" s="148">
        <v>4.3499999999999996</v>
      </c>
      <c r="M120" s="148">
        <v>6.95</v>
      </c>
      <c r="N120" s="148">
        <v>1.71</v>
      </c>
      <c r="O120" s="148">
        <v>5.12</v>
      </c>
      <c r="P120" s="148">
        <v>2.42</v>
      </c>
      <c r="Q120" s="148">
        <v>4.29</v>
      </c>
      <c r="R120" s="148">
        <v>4.26</v>
      </c>
      <c r="S120" s="148">
        <v>4.22</v>
      </c>
      <c r="T120" s="148">
        <v>4.0999999999999996</v>
      </c>
      <c r="U120" s="148">
        <v>1.42</v>
      </c>
      <c r="V120" s="148">
        <v>3.06</v>
      </c>
      <c r="W120" s="148">
        <v>3.76</v>
      </c>
      <c r="X120" s="148">
        <v>1.82</v>
      </c>
      <c r="Y120" s="153">
        <v>-2.34</v>
      </c>
      <c r="Z120" s="153">
        <v>-0.25</v>
      </c>
    </row>
    <row r="121" spans="1:26" ht="15" customHeight="1">
      <c r="A121" s="152" t="s">
        <v>1241</v>
      </c>
      <c r="B121" s="146">
        <v>5390</v>
      </c>
      <c r="C121" s="146">
        <v>4180</v>
      </c>
      <c r="D121" s="146">
        <v>4640</v>
      </c>
      <c r="E121" s="146">
        <v>4170</v>
      </c>
      <c r="F121" s="146">
        <v>4210</v>
      </c>
      <c r="G121" s="146">
        <v>3350</v>
      </c>
      <c r="H121" s="146">
        <v>3410</v>
      </c>
      <c r="I121" s="146">
        <v>4850</v>
      </c>
      <c r="J121" s="146">
        <v>2418</v>
      </c>
      <c r="K121" s="146">
        <v>3502</v>
      </c>
      <c r="L121" s="146">
        <v>3393</v>
      </c>
      <c r="M121" s="146">
        <v>4767</v>
      </c>
      <c r="N121" s="146">
        <v>1028</v>
      </c>
      <c r="O121" s="146">
        <v>2142</v>
      </c>
      <c r="P121" s="146">
        <v>5531</v>
      </c>
      <c r="Q121" s="146">
        <v>2662</v>
      </c>
      <c r="R121" s="146">
        <v>1817</v>
      </c>
      <c r="S121" s="146">
        <v>2996</v>
      </c>
      <c r="T121" s="146">
        <v>2918</v>
      </c>
      <c r="U121" s="146">
        <v>555</v>
      </c>
      <c r="V121" s="146">
        <v>2087</v>
      </c>
      <c r="W121" s="146">
        <v>2870</v>
      </c>
      <c r="X121" s="146">
        <v>1294</v>
      </c>
      <c r="Y121" s="231">
        <v>-2415</v>
      </c>
      <c r="Z121" s="146">
        <v>584</v>
      </c>
    </row>
    <row r="122" spans="1:26" ht="15" customHeight="1">
      <c r="A122" s="152" t="s">
        <v>1242</v>
      </c>
      <c r="B122" s="148">
        <v>1</v>
      </c>
      <c r="C122" s="148">
        <v>1</v>
      </c>
      <c r="D122" s="148">
        <v>1</v>
      </c>
      <c r="E122" s="148">
        <v>1</v>
      </c>
      <c r="F122" s="148">
        <v>1</v>
      </c>
      <c r="G122" s="148">
        <v>1</v>
      </c>
      <c r="H122" s="148">
        <v>1</v>
      </c>
      <c r="I122" s="148">
        <v>1</v>
      </c>
      <c r="J122" s="148">
        <v>1</v>
      </c>
      <c r="K122" s="148">
        <v>1</v>
      </c>
      <c r="L122" s="148">
        <v>1</v>
      </c>
      <c r="M122" s="148">
        <v>1</v>
      </c>
      <c r="N122" s="148">
        <v>1</v>
      </c>
      <c r="O122" s="148">
        <v>1</v>
      </c>
      <c r="P122" s="148">
        <v>1</v>
      </c>
      <c r="Q122" s="148">
        <v>1</v>
      </c>
      <c r="R122" s="148">
        <v>1</v>
      </c>
      <c r="S122" s="148">
        <v>1</v>
      </c>
      <c r="T122" s="148">
        <v>1</v>
      </c>
      <c r="U122" s="148">
        <v>1</v>
      </c>
      <c r="V122" s="148">
        <v>1</v>
      </c>
      <c r="W122" s="148">
        <v>1</v>
      </c>
      <c r="X122" s="148">
        <v>1</v>
      </c>
      <c r="Y122" s="148">
        <v>1</v>
      </c>
      <c r="Z122" s="148">
        <v>1</v>
      </c>
    </row>
    <row r="123" spans="1:26" ht="15" customHeight="1">
      <c r="A123" s="145" t="s">
        <v>1243</v>
      </c>
      <c r="B123" s="146">
        <v>710.14</v>
      </c>
      <c r="C123" s="146">
        <v>710.88</v>
      </c>
      <c r="D123" s="146">
        <v>710.57</v>
      </c>
      <c r="E123" s="146">
        <v>710.39</v>
      </c>
      <c r="F123" s="146">
        <v>709.95</v>
      </c>
      <c r="G123" s="146">
        <v>709.75</v>
      </c>
      <c r="H123" s="146">
        <v>710.42</v>
      </c>
      <c r="I123" s="146">
        <v>710.1</v>
      </c>
      <c r="J123" s="146">
        <v>707.83</v>
      </c>
      <c r="K123" s="146">
        <v>710.34</v>
      </c>
      <c r="L123" s="146">
        <v>709.83</v>
      </c>
      <c r="M123" s="146">
        <v>710.43</v>
      </c>
      <c r="N123" s="146">
        <v>707.59</v>
      </c>
      <c r="O123" s="146">
        <v>709.27</v>
      </c>
      <c r="P123" s="146">
        <v>709.1</v>
      </c>
      <c r="Q123" s="146">
        <v>709.87</v>
      </c>
      <c r="R123" s="146">
        <v>709.41</v>
      </c>
      <c r="S123" s="146">
        <v>709.95</v>
      </c>
      <c r="T123" s="146">
        <v>709.98</v>
      </c>
      <c r="U123" s="146">
        <v>711.54</v>
      </c>
      <c r="V123" s="146">
        <v>713.08</v>
      </c>
      <c r="W123" s="146">
        <v>708.64</v>
      </c>
      <c r="X123" s="146">
        <v>710.99</v>
      </c>
      <c r="Y123" s="146">
        <v>710.29</v>
      </c>
      <c r="Z123" s="146">
        <v>710.45</v>
      </c>
    </row>
    <row r="124" spans="1:26" ht="15" customHeight="1">
      <c r="A124" s="145" t="s">
        <v>1244</v>
      </c>
      <c r="B124" s="148">
        <v>7.59</v>
      </c>
      <c r="C124" s="148">
        <v>5.88</v>
      </c>
      <c r="D124" s="148">
        <v>6.53</v>
      </c>
      <c r="E124" s="148">
        <v>5.87</v>
      </c>
      <c r="F124" s="148">
        <v>5.93</v>
      </c>
      <c r="G124" s="148">
        <v>4.72</v>
      </c>
      <c r="H124" s="148">
        <v>4.8</v>
      </c>
      <c r="I124" s="148">
        <v>6.83</v>
      </c>
      <c r="J124" s="148">
        <v>3.42</v>
      </c>
      <c r="K124" s="148">
        <v>4.93</v>
      </c>
      <c r="L124" s="148">
        <v>4.78</v>
      </c>
      <c r="M124" s="148">
        <v>6.71</v>
      </c>
      <c r="N124" s="148">
        <v>1.45</v>
      </c>
      <c r="O124" s="148">
        <v>3.02</v>
      </c>
      <c r="P124" s="148">
        <v>7.8</v>
      </c>
      <c r="Q124" s="148">
        <v>3.75</v>
      </c>
      <c r="R124" s="148">
        <v>2.56</v>
      </c>
      <c r="S124" s="148">
        <v>4.22</v>
      </c>
      <c r="T124" s="148">
        <v>4.1100000000000003</v>
      </c>
      <c r="U124" s="148">
        <v>0.78</v>
      </c>
      <c r="V124" s="148">
        <v>2.93</v>
      </c>
      <c r="W124" s="148">
        <v>4.05</v>
      </c>
      <c r="X124" s="148">
        <v>1.82</v>
      </c>
      <c r="Y124" s="153">
        <v>-3.4</v>
      </c>
      <c r="Z124" s="148">
        <v>0.82</v>
      </c>
    </row>
    <row r="125" spans="1:26" ht="15" customHeight="1">
      <c r="A125" s="145" t="s">
        <v>1245</v>
      </c>
      <c r="B125" s="148">
        <v>8</v>
      </c>
      <c r="C125" s="148">
        <v>5.88</v>
      </c>
      <c r="D125" s="148">
        <v>6.53</v>
      </c>
      <c r="E125" s="148">
        <v>5.87</v>
      </c>
      <c r="F125" s="148">
        <v>5.93</v>
      </c>
      <c r="G125" s="148">
        <v>4.72</v>
      </c>
      <c r="H125" s="148">
        <v>4.8</v>
      </c>
      <c r="I125" s="148">
        <v>6.83</v>
      </c>
      <c r="J125" s="148">
        <v>3.42</v>
      </c>
      <c r="K125" s="148">
        <v>4.93</v>
      </c>
      <c r="L125" s="148">
        <v>4.78</v>
      </c>
      <c r="M125" s="148">
        <v>6.71</v>
      </c>
      <c r="N125" s="148">
        <v>1.45</v>
      </c>
      <c r="O125" s="148">
        <v>3.02</v>
      </c>
      <c r="P125" s="148">
        <v>7.8</v>
      </c>
      <c r="Q125" s="148">
        <v>3.75</v>
      </c>
      <c r="R125" s="148">
        <v>2.56</v>
      </c>
      <c r="S125" s="148">
        <v>4.22</v>
      </c>
      <c r="T125" s="148">
        <v>4.1100000000000003</v>
      </c>
      <c r="U125" s="148">
        <v>0.78</v>
      </c>
      <c r="V125" s="148">
        <v>2.93</v>
      </c>
      <c r="W125" s="148">
        <v>4.05</v>
      </c>
      <c r="X125" s="148">
        <v>1.82</v>
      </c>
      <c r="Y125" s="153">
        <v>-3.4</v>
      </c>
      <c r="Z125" s="148">
        <v>0.68</v>
      </c>
    </row>
    <row r="126" spans="1:26" ht="15" customHeight="1">
      <c r="A126" s="145" t="s">
        <v>1246</v>
      </c>
      <c r="B126" s="148">
        <v>8.56</v>
      </c>
      <c r="C126" s="148">
        <v>6.02</v>
      </c>
      <c r="D126" s="148">
        <v>6.95</v>
      </c>
      <c r="E126" s="148">
        <v>6.07</v>
      </c>
      <c r="F126" s="148">
        <v>5.93</v>
      </c>
      <c r="G126" s="148">
        <v>5.64</v>
      </c>
      <c r="H126" s="148">
        <v>4.8</v>
      </c>
      <c r="I126" s="148">
        <v>6.83</v>
      </c>
      <c r="J126" s="148">
        <v>3.88</v>
      </c>
      <c r="K126" s="148">
        <v>4.93</v>
      </c>
      <c r="L126" s="148">
        <v>4.3499999999999996</v>
      </c>
      <c r="M126" s="148">
        <v>6.95</v>
      </c>
      <c r="N126" s="148">
        <v>1.71</v>
      </c>
      <c r="O126" s="148">
        <v>5.12</v>
      </c>
      <c r="P126" s="148">
        <v>2.42</v>
      </c>
      <c r="Q126" s="148">
        <v>4.29</v>
      </c>
      <c r="R126" s="148">
        <v>4.26</v>
      </c>
      <c r="S126" s="148">
        <v>4.22</v>
      </c>
      <c r="T126" s="148">
        <v>4.0999999999999996</v>
      </c>
      <c r="U126" s="148">
        <v>1.42</v>
      </c>
      <c r="V126" s="148">
        <v>3.06</v>
      </c>
      <c r="W126" s="148">
        <v>3.76</v>
      </c>
      <c r="X126" s="148">
        <v>1.82</v>
      </c>
      <c r="Y126" s="153">
        <v>-2.34</v>
      </c>
      <c r="Z126" s="153">
        <v>-0.25</v>
      </c>
    </row>
    <row r="127" spans="1:26" ht="15" customHeight="1">
      <c r="A127" s="152" t="s">
        <v>1247</v>
      </c>
      <c r="B127" s="153">
        <v>-0.41</v>
      </c>
      <c r="C127" s="147">
        <v>0</v>
      </c>
      <c r="D127" s="147">
        <v>0</v>
      </c>
      <c r="E127" s="147">
        <v>0</v>
      </c>
      <c r="F127" s="147">
        <v>0</v>
      </c>
      <c r="G127" s="147">
        <v>0</v>
      </c>
      <c r="H127" s="147">
        <v>0</v>
      </c>
      <c r="I127" s="147">
        <v>0</v>
      </c>
      <c r="J127" s="147">
        <v>0</v>
      </c>
      <c r="K127" s="147">
        <v>0</v>
      </c>
      <c r="L127" s="147">
        <v>0</v>
      </c>
      <c r="M127" s="147">
        <v>0</v>
      </c>
      <c r="N127" s="147">
        <v>0</v>
      </c>
      <c r="O127" s="147">
        <v>0</v>
      </c>
      <c r="P127" s="147">
        <v>0</v>
      </c>
      <c r="Q127" s="147">
        <v>0</v>
      </c>
      <c r="R127" s="147">
        <v>0</v>
      </c>
      <c r="S127" s="147">
        <v>0</v>
      </c>
      <c r="T127" s="147">
        <v>0</v>
      </c>
      <c r="U127" s="147">
        <v>0</v>
      </c>
      <c r="V127" s="147">
        <v>0</v>
      </c>
      <c r="W127" s="147">
        <v>0</v>
      </c>
      <c r="X127" s="147">
        <v>0</v>
      </c>
      <c r="Y127" s="147">
        <v>0</v>
      </c>
      <c r="Z127" s="148">
        <v>0.14000000000000001</v>
      </c>
    </row>
    <row r="128" spans="1:26" ht="15" customHeight="1">
      <c r="A128" s="152" t="s">
        <v>1248</v>
      </c>
      <c r="B128" s="147"/>
      <c r="C128" s="148">
        <v>5.89</v>
      </c>
      <c r="D128" s="148">
        <v>6.54</v>
      </c>
      <c r="E128" s="148">
        <v>5.94</v>
      </c>
      <c r="F128" s="148">
        <v>5.96</v>
      </c>
      <c r="G128" s="148">
        <v>4.6500000000000004</v>
      </c>
      <c r="H128" s="148">
        <v>4.8600000000000003</v>
      </c>
      <c r="I128" s="148">
        <v>6.82</v>
      </c>
      <c r="J128" s="148">
        <v>3.4</v>
      </c>
      <c r="K128" s="148">
        <v>4.97</v>
      </c>
      <c r="L128" s="148">
        <v>4.71</v>
      </c>
      <c r="M128" s="148">
        <v>6.71</v>
      </c>
      <c r="N128" s="148">
        <v>1.36</v>
      </c>
      <c r="O128" s="148">
        <v>3.1</v>
      </c>
      <c r="P128" s="148">
        <v>7.79</v>
      </c>
      <c r="Q128" s="148">
        <v>3.75</v>
      </c>
      <c r="R128" s="148">
        <v>2.64</v>
      </c>
      <c r="S128" s="148">
        <v>4.33</v>
      </c>
      <c r="T128" s="148">
        <v>4.08</v>
      </c>
      <c r="U128" s="148">
        <v>0.8</v>
      </c>
      <c r="V128" s="148">
        <v>3</v>
      </c>
      <c r="W128" s="148">
        <v>4.0599999999999996</v>
      </c>
      <c r="X128" s="148">
        <v>1.83</v>
      </c>
      <c r="Y128" s="153">
        <v>-3.4</v>
      </c>
      <c r="Z128" s="148">
        <v>0.84</v>
      </c>
    </row>
    <row r="129" spans="1:26" ht="15" customHeight="1">
      <c r="A129" s="226" t="s">
        <v>1249</v>
      </c>
      <c r="B129" s="227"/>
      <c r="C129" s="22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row>
    <row r="130" spans="1:26" ht="15" customHeight="1">
      <c r="A130" s="152" t="s">
        <v>1250</v>
      </c>
      <c r="B130" s="147">
        <v>0</v>
      </c>
      <c r="C130" s="148">
        <v>6</v>
      </c>
      <c r="D130" s="147">
        <v>0</v>
      </c>
      <c r="E130" s="148">
        <v>8</v>
      </c>
      <c r="F130" s="148">
        <v>4</v>
      </c>
      <c r="G130" s="147">
        <v>0</v>
      </c>
      <c r="H130" s="147">
        <v>0</v>
      </c>
      <c r="I130" s="148">
        <v>5</v>
      </c>
      <c r="J130" s="147">
        <v>0</v>
      </c>
      <c r="K130" s="148">
        <v>4</v>
      </c>
      <c r="L130" s="147">
        <v>0</v>
      </c>
      <c r="M130" s="147">
        <v>0</v>
      </c>
      <c r="N130" s="147">
        <v>0</v>
      </c>
      <c r="O130" s="147">
        <v>0</v>
      </c>
      <c r="P130" s="147">
        <v>0</v>
      </c>
      <c r="Q130" s="147">
        <v>0</v>
      </c>
      <c r="R130" s="147">
        <v>0</v>
      </c>
      <c r="S130" s="147">
        <v>0</v>
      </c>
      <c r="T130" s="147">
        <v>0</v>
      </c>
      <c r="U130" s="147">
        <v>0</v>
      </c>
      <c r="V130" s="147">
        <v>0</v>
      </c>
      <c r="W130" s="147">
        <v>0</v>
      </c>
      <c r="X130" s="147">
        <v>0</v>
      </c>
      <c r="Y130" s="147">
        <v>0</v>
      </c>
      <c r="Z130" s="147">
        <v>0</v>
      </c>
    </row>
    <row r="131" spans="1:26" ht="15" customHeight="1">
      <c r="A131" s="152" t="s">
        <v>1251</v>
      </c>
      <c r="B131" s="147">
        <v>0</v>
      </c>
      <c r="C131" s="148">
        <v>6</v>
      </c>
      <c r="D131" s="147">
        <v>0</v>
      </c>
      <c r="E131" s="148">
        <v>8</v>
      </c>
      <c r="F131" s="148">
        <v>4</v>
      </c>
      <c r="G131" s="147">
        <v>0</v>
      </c>
      <c r="H131" s="147">
        <v>0</v>
      </c>
      <c r="I131" s="148">
        <v>5</v>
      </c>
      <c r="J131" s="147">
        <v>0</v>
      </c>
      <c r="K131" s="148">
        <v>4</v>
      </c>
      <c r="L131" s="147">
        <v>0</v>
      </c>
      <c r="M131" s="147">
        <v>0</v>
      </c>
      <c r="N131" s="147">
        <v>0</v>
      </c>
      <c r="O131" s="147">
        <v>0</v>
      </c>
      <c r="P131" s="147">
        <v>0</v>
      </c>
      <c r="Q131" s="147">
        <v>0</v>
      </c>
      <c r="R131" s="147">
        <v>0</v>
      </c>
      <c r="S131" s="147">
        <v>0</v>
      </c>
      <c r="T131" s="147">
        <v>0</v>
      </c>
      <c r="U131" s="147">
        <v>0</v>
      </c>
      <c r="V131" s="147">
        <v>0</v>
      </c>
      <c r="W131" s="147">
        <v>0</v>
      </c>
      <c r="X131" s="147">
        <v>0</v>
      </c>
      <c r="Y131" s="147">
        <v>0</v>
      </c>
      <c r="Z131" s="147">
        <v>0</v>
      </c>
    </row>
    <row r="132" spans="1:26" ht="15" customHeight="1">
      <c r="A132" s="226" t="s">
        <v>1252</v>
      </c>
      <c r="B132" s="227"/>
      <c r="C132" s="227"/>
      <c r="D132" s="227"/>
      <c r="E132" s="227"/>
      <c r="F132" s="227"/>
      <c r="G132" s="227"/>
      <c r="H132" s="227"/>
      <c r="I132" s="227"/>
      <c r="J132" s="227"/>
      <c r="K132" s="227"/>
      <c r="L132" s="227"/>
      <c r="M132" s="227"/>
      <c r="N132" s="227"/>
      <c r="O132" s="227"/>
      <c r="P132" s="227"/>
      <c r="Q132" s="227"/>
      <c r="R132" s="227"/>
      <c r="S132" s="227"/>
      <c r="T132" s="227"/>
      <c r="U132" s="227"/>
      <c r="V132" s="227"/>
      <c r="W132" s="227"/>
      <c r="X132" s="227"/>
      <c r="Y132" s="227"/>
      <c r="Z132" s="227"/>
    </row>
    <row r="133" spans="1:26" ht="15" customHeight="1">
      <c r="A133" s="152" t="s">
        <v>664</v>
      </c>
      <c r="B133" s="146">
        <v>5170</v>
      </c>
      <c r="C133" s="146">
        <v>5190</v>
      </c>
      <c r="D133" s="146">
        <v>5950</v>
      </c>
      <c r="E133" s="146">
        <v>5680</v>
      </c>
      <c r="F133" s="146">
        <v>3900</v>
      </c>
      <c r="G133" s="146">
        <v>4960</v>
      </c>
      <c r="H133" s="146">
        <v>4330</v>
      </c>
      <c r="I133" s="146">
        <v>6410</v>
      </c>
      <c r="J133" s="146">
        <v>2697</v>
      </c>
      <c r="K133" s="146">
        <v>4237</v>
      </c>
      <c r="L133" s="146">
        <v>4014</v>
      </c>
      <c r="M133" s="146">
        <v>6392</v>
      </c>
      <c r="N133" s="146">
        <v>1667</v>
      </c>
      <c r="O133" s="146">
        <v>3071</v>
      </c>
      <c r="P133" s="146">
        <v>3714</v>
      </c>
      <c r="Q133" s="146">
        <v>2892</v>
      </c>
      <c r="R133" s="146">
        <v>3544</v>
      </c>
      <c r="S133" s="146">
        <v>4429</v>
      </c>
      <c r="T133" s="146">
        <v>3928</v>
      </c>
      <c r="U133" s="146">
        <v>1142</v>
      </c>
      <c r="V133" s="146">
        <v>3193</v>
      </c>
      <c r="W133" s="146">
        <v>3787</v>
      </c>
      <c r="X133" s="146">
        <v>2214</v>
      </c>
      <c r="Y133" s="231">
        <v>-1658</v>
      </c>
      <c r="Z133" s="146">
        <v>1629</v>
      </c>
    </row>
    <row r="134" spans="1:26" ht="15" customHeight="1">
      <c r="A134" s="152" t="s">
        <v>1253</v>
      </c>
      <c r="B134" s="146">
        <v>5930</v>
      </c>
      <c r="C134" s="146">
        <v>5990</v>
      </c>
      <c r="D134" s="146">
        <v>6600</v>
      </c>
      <c r="E134" s="146">
        <v>6440</v>
      </c>
      <c r="F134" s="146">
        <v>4600</v>
      </c>
      <c r="G134" s="146">
        <v>5680</v>
      </c>
      <c r="H134" s="146">
        <v>5020</v>
      </c>
      <c r="I134" s="146">
        <v>7130</v>
      </c>
      <c r="J134" s="146">
        <v>3423</v>
      </c>
      <c r="K134" s="146">
        <v>4865</v>
      </c>
      <c r="L134" s="146">
        <v>4667</v>
      </c>
      <c r="M134" s="146">
        <v>7135</v>
      </c>
      <c r="N134" s="146">
        <v>2355</v>
      </c>
      <c r="O134" s="146">
        <v>3718</v>
      </c>
      <c r="P134" s="146">
        <v>4373</v>
      </c>
      <c r="Q134" s="146">
        <v>3723</v>
      </c>
      <c r="R134" s="146">
        <v>4318</v>
      </c>
      <c r="S134" s="146">
        <v>5187</v>
      </c>
      <c r="T134" s="146">
        <v>4691</v>
      </c>
      <c r="U134" s="146">
        <v>1885</v>
      </c>
      <c r="V134" s="146">
        <v>3963</v>
      </c>
      <c r="W134" s="146">
        <v>4576</v>
      </c>
      <c r="X134" s="146">
        <v>2907</v>
      </c>
      <c r="Y134" s="231">
        <v>-919</v>
      </c>
      <c r="Z134" s="146">
        <v>2480</v>
      </c>
    </row>
    <row r="135" spans="1:26" ht="15" customHeight="1">
      <c r="A135" s="226" t="s">
        <v>1255</v>
      </c>
      <c r="B135" s="227"/>
      <c r="C135" s="227"/>
      <c r="D135" s="227"/>
      <c r="E135" s="227"/>
      <c r="F135" s="227"/>
      <c r="G135" s="227"/>
      <c r="H135" s="227"/>
      <c r="I135" s="227"/>
      <c r="J135" s="227"/>
      <c r="K135" s="227"/>
      <c r="L135" s="227"/>
      <c r="M135" s="227"/>
      <c r="N135" s="227"/>
      <c r="O135" s="227"/>
      <c r="P135" s="227"/>
      <c r="Q135" s="227"/>
      <c r="R135" s="227"/>
      <c r="S135" s="227"/>
      <c r="T135" s="227"/>
      <c r="U135" s="227"/>
      <c r="V135" s="227"/>
      <c r="W135" s="227"/>
      <c r="X135" s="227"/>
      <c r="Y135" s="227"/>
      <c r="Z135" s="227"/>
    </row>
    <row r="136" spans="1:26" ht="15" customHeight="1">
      <c r="A136" s="152" t="s">
        <v>1256</v>
      </c>
      <c r="B136" s="146">
        <v>760</v>
      </c>
      <c r="C136" s="146">
        <v>800</v>
      </c>
      <c r="D136" s="146">
        <v>650</v>
      </c>
      <c r="E136" s="146">
        <v>760</v>
      </c>
      <c r="F136" s="146">
        <v>700</v>
      </c>
      <c r="G136" s="146">
        <v>720</v>
      </c>
      <c r="H136" s="146">
        <v>690</v>
      </c>
      <c r="I136" s="146">
        <v>720</v>
      </c>
      <c r="J136" s="146">
        <v>726</v>
      </c>
      <c r="K136" s="146">
        <v>628</v>
      </c>
      <c r="L136" s="146">
        <v>653</v>
      </c>
      <c r="M136" s="146">
        <v>743</v>
      </c>
      <c r="N136" s="146">
        <v>688</v>
      </c>
      <c r="O136" s="146">
        <v>647</v>
      </c>
      <c r="P136" s="146">
        <v>659</v>
      </c>
      <c r="Q136" s="146">
        <v>831</v>
      </c>
      <c r="R136" s="146">
        <v>774</v>
      </c>
      <c r="S136" s="146">
        <v>758</v>
      </c>
      <c r="T136" s="146">
        <v>763</v>
      </c>
      <c r="U136" s="146">
        <v>743</v>
      </c>
      <c r="V136" s="146">
        <v>770</v>
      </c>
      <c r="W136" s="146">
        <v>789</v>
      </c>
      <c r="X136" s="146">
        <v>693</v>
      </c>
      <c r="Y136" s="146">
        <v>739</v>
      </c>
      <c r="Z136" s="146">
        <v>851</v>
      </c>
    </row>
    <row r="137" spans="1:26" ht="15" customHeight="1">
      <c r="A137" s="226" t="s">
        <v>1263</v>
      </c>
      <c r="B137" s="227"/>
      <c r="C137" s="227"/>
      <c r="D137" s="227"/>
      <c r="E137" s="227"/>
      <c r="F137" s="227"/>
      <c r="G137" s="227"/>
      <c r="H137" s="227"/>
      <c r="I137" s="227"/>
      <c r="J137" s="227"/>
      <c r="K137" s="227"/>
      <c r="L137" s="227"/>
      <c r="M137" s="227"/>
      <c r="N137" s="227"/>
      <c r="O137" s="227"/>
      <c r="P137" s="227"/>
      <c r="Q137" s="227"/>
      <c r="R137" s="227"/>
      <c r="S137" s="227"/>
      <c r="T137" s="227"/>
      <c r="U137" s="227"/>
      <c r="V137" s="227"/>
      <c r="W137" s="227"/>
      <c r="X137" s="227"/>
      <c r="Y137" s="227"/>
      <c r="Z137" s="227"/>
    </row>
    <row r="138" spans="1:26" ht="15" customHeight="1">
      <c r="A138" s="152" t="s">
        <v>1264</v>
      </c>
      <c r="B138" s="146">
        <v>760</v>
      </c>
      <c r="C138" s="146">
        <v>800</v>
      </c>
      <c r="D138" s="146">
        <v>650</v>
      </c>
      <c r="E138" s="146">
        <v>760</v>
      </c>
      <c r="F138" s="146">
        <v>700</v>
      </c>
      <c r="G138" s="146">
        <v>720</v>
      </c>
      <c r="H138" s="146">
        <v>690</v>
      </c>
      <c r="I138" s="146">
        <v>720</v>
      </c>
      <c r="J138" s="146">
        <v>726</v>
      </c>
      <c r="K138" s="146">
        <v>628</v>
      </c>
      <c r="L138" s="146">
        <v>653</v>
      </c>
      <c r="M138" s="146">
        <v>743</v>
      </c>
      <c r="N138" s="146">
        <v>688</v>
      </c>
      <c r="O138" s="146">
        <v>647</v>
      </c>
      <c r="P138" s="146">
        <v>659</v>
      </c>
      <c r="Q138" s="146">
        <v>831</v>
      </c>
      <c r="R138" s="146">
        <v>774</v>
      </c>
      <c r="S138" s="146">
        <v>758</v>
      </c>
      <c r="T138" s="146">
        <v>763</v>
      </c>
      <c r="U138" s="146">
        <v>743</v>
      </c>
      <c r="V138" s="146">
        <v>770</v>
      </c>
      <c r="W138" s="146">
        <v>789</v>
      </c>
      <c r="X138" s="146">
        <v>693</v>
      </c>
      <c r="Y138" s="146">
        <v>739</v>
      </c>
      <c r="Z138" s="146">
        <v>851</v>
      </c>
    </row>
    <row r="139" spans="1:26" ht="15" customHeight="1">
      <c r="A139" s="226" t="s">
        <v>1270</v>
      </c>
      <c r="B139" s="227"/>
      <c r="C139" s="227"/>
      <c r="D139" s="227"/>
      <c r="E139" s="227"/>
      <c r="F139" s="227"/>
      <c r="G139" s="227"/>
      <c r="H139" s="227"/>
      <c r="I139" s="227"/>
      <c r="J139" s="227"/>
      <c r="K139" s="227"/>
      <c r="L139" s="227"/>
      <c r="M139" s="227"/>
      <c r="N139" s="227"/>
      <c r="O139" s="227"/>
      <c r="P139" s="227"/>
      <c r="Q139" s="227"/>
      <c r="R139" s="227"/>
      <c r="S139" s="227"/>
      <c r="T139" s="227"/>
      <c r="U139" s="227"/>
      <c r="V139" s="227"/>
      <c r="W139" s="227"/>
      <c r="X139" s="227"/>
      <c r="Y139" s="227"/>
      <c r="Z139" s="227"/>
    </row>
    <row r="140" spans="1:26" ht="15" customHeight="1">
      <c r="A140" s="152" t="s">
        <v>1271</v>
      </c>
      <c r="B140" s="146">
        <v>1420</v>
      </c>
      <c r="C140" s="146">
        <v>1770</v>
      </c>
      <c r="D140" s="146">
        <v>1790</v>
      </c>
      <c r="E140" s="146">
        <v>1370</v>
      </c>
      <c r="F140" s="146">
        <v>1370</v>
      </c>
      <c r="G140" s="146">
        <v>1740</v>
      </c>
      <c r="H140" s="146">
        <v>1630</v>
      </c>
      <c r="I140" s="146">
        <v>1350</v>
      </c>
      <c r="J140" s="146">
        <v>1351</v>
      </c>
      <c r="K140" s="146">
        <v>1422</v>
      </c>
      <c r="L140" s="146">
        <v>1439</v>
      </c>
      <c r="M140" s="146">
        <v>1258</v>
      </c>
      <c r="N140" s="146">
        <v>1241</v>
      </c>
      <c r="O140" s="146">
        <v>1610</v>
      </c>
      <c r="P140" s="146">
        <v>1526</v>
      </c>
      <c r="Q140" s="146">
        <v>1723</v>
      </c>
      <c r="R140" s="146">
        <v>1424</v>
      </c>
      <c r="S140" s="146">
        <v>1481</v>
      </c>
      <c r="T140" s="146">
        <v>1711</v>
      </c>
      <c r="U140" s="146">
        <v>1915</v>
      </c>
      <c r="V140" s="146">
        <v>1289</v>
      </c>
      <c r="W140" s="146">
        <v>1602</v>
      </c>
      <c r="X140" s="146">
        <v>1433</v>
      </c>
      <c r="Y140" s="146">
        <v>1240</v>
      </c>
      <c r="Z140" s="146">
        <v>1094</v>
      </c>
    </row>
    <row r="141" spans="1:26" ht="15" customHeight="1">
      <c r="A141" s="152" t="s">
        <v>1272</v>
      </c>
      <c r="B141" s="146">
        <v>1420</v>
      </c>
      <c r="C141" s="146">
        <v>1770</v>
      </c>
      <c r="D141" s="146">
        <v>1790</v>
      </c>
      <c r="E141" s="146">
        <v>1370</v>
      </c>
      <c r="F141" s="146">
        <v>1370</v>
      </c>
      <c r="G141" s="146">
        <v>1740</v>
      </c>
      <c r="H141" s="146">
        <v>1630</v>
      </c>
      <c r="I141" s="146">
        <v>1350</v>
      </c>
      <c r="J141" s="146">
        <v>1351</v>
      </c>
      <c r="K141" s="146">
        <v>1422</v>
      </c>
      <c r="L141" s="146">
        <v>1439</v>
      </c>
      <c r="M141" s="146">
        <v>1258</v>
      </c>
      <c r="N141" s="146">
        <v>1241</v>
      </c>
      <c r="O141" s="146">
        <v>1610</v>
      </c>
      <c r="P141" s="146">
        <v>1526</v>
      </c>
      <c r="Q141" s="146">
        <v>1723</v>
      </c>
      <c r="R141" s="146">
        <v>1424</v>
      </c>
      <c r="S141" s="146">
        <v>1481</v>
      </c>
      <c r="T141" s="146">
        <v>1711</v>
      </c>
      <c r="U141" s="146">
        <v>1915</v>
      </c>
      <c r="V141" s="146">
        <v>1289</v>
      </c>
      <c r="W141" s="146">
        <v>1602</v>
      </c>
      <c r="X141" s="146">
        <v>1433</v>
      </c>
      <c r="Y141" s="146">
        <v>1240</v>
      </c>
      <c r="Z141" s="146">
        <v>1094</v>
      </c>
    </row>
    <row r="142" spans="1:26" ht="15" customHeight="1">
      <c r="A142" s="226" t="s">
        <v>1280</v>
      </c>
      <c r="B142" s="227"/>
      <c r="C142" s="227"/>
      <c r="D142" s="227"/>
      <c r="E142" s="227"/>
      <c r="F142" s="227"/>
      <c r="G142" s="227"/>
      <c r="H142" s="227"/>
      <c r="I142" s="227"/>
      <c r="J142" s="227"/>
      <c r="K142" s="227"/>
      <c r="L142" s="227"/>
      <c r="M142" s="227"/>
      <c r="N142" s="227"/>
      <c r="O142" s="227"/>
      <c r="P142" s="227"/>
      <c r="Q142" s="227"/>
      <c r="R142" s="227"/>
      <c r="S142" s="227"/>
      <c r="T142" s="227"/>
      <c r="U142" s="227"/>
      <c r="V142" s="227"/>
      <c r="W142" s="227"/>
      <c r="X142" s="227"/>
      <c r="Y142" s="227"/>
      <c r="Z142" s="227"/>
    </row>
    <row r="143" spans="1:26" ht="15" customHeight="1">
      <c r="A143" s="152" t="s">
        <v>1281</v>
      </c>
      <c r="B143" s="146">
        <v>6080</v>
      </c>
      <c r="C143" s="146">
        <v>4280</v>
      </c>
      <c r="D143" s="146">
        <v>4940</v>
      </c>
      <c r="E143" s="146">
        <v>4310</v>
      </c>
      <c r="F143" s="146">
        <v>4210</v>
      </c>
      <c r="G143" s="146">
        <v>4000</v>
      </c>
      <c r="H143" s="146">
        <v>3410</v>
      </c>
      <c r="I143" s="146">
        <v>4850</v>
      </c>
      <c r="J143" s="146">
        <v>2744</v>
      </c>
      <c r="K143" s="146">
        <v>3502</v>
      </c>
      <c r="L143" s="146">
        <v>3086</v>
      </c>
      <c r="M143" s="146">
        <v>4938</v>
      </c>
      <c r="N143" s="146">
        <v>1208</v>
      </c>
      <c r="O143" s="146">
        <v>3629</v>
      </c>
      <c r="P143" s="146">
        <v>1662</v>
      </c>
      <c r="Q143" s="146">
        <v>2995</v>
      </c>
      <c r="R143" s="146">
        <v>2990</v>
      </c>
      <c r="S143" s="146">
        <v>2953</v>
      </c>
      <c r="T143" s="146">
        <v>2859</v>
      </c>
      <c r="U143" s="146">
        <v>956</v>
      </c>
      <c r="V143" s="146">
        <v>2128</v>
      </c>
      <c r="W143" s="146">
        <v>2601</v>
      </c>
      <c r="X143" s="146">
        <v>1251</v>
      </c>
      <c r="Y143" s="231">
        <v>-1716</v>
      </c>
      <c r="Z143" s="231">
        <v>-271</v>
      </c>
    </row>
    <row r="144" spans="1:26" ht="15" customHeight="1">
      <c r="A144" s="152" t="s">
        <v>1282</v>
      </c>
      <c r="B144" s="146">
        <v>6080</v>
      </c>
      <c r="C144" s="146">
        <v>4280</v>
      </c>
      <c r="D144" s="146">
        <v>4940</v>
      </c>
      <c r="E144" s="146">
        <v>4310</v>
      </c>
      <c r="F144" s="146">
        <v>4210</v>
      </c>
      <c r="G144" s="146">
        <v>4000</v>
      </c>
      <c r="H144" s="146">
        <v>3410</v>
      </c>
      <c r="I144" s="146">
        <v>4850</v>
      </c>
      <c r="J144" s="146">
        <v>2744</v>
      </c>
      <c r="K144" s="146">
        <v>3502</v>
      </c>
      <c r="L144" s="146">
        <v>3086</v>
      </c>
      <c r="M144" s="146">
        <v>4938</v>
      </c>
      <c r="N144" s="146">
        <v>1208</v>
      </c>
      <c r="O144" s="146">
        <v>3629</v>
      </c>
      <c r="P144" s="146">
        <v>1662</v>
      </c>
      <c r="Q144" s="146">
        <v>2995</v>
      </c>
      <c r="R144" s="146">
        <v>2990</v>
      </c>
      <c r="S144" s="146">
        <v>2953</v>
      </c>
      <c r="T144" s="146">
        <v>2859</v>
      </c>
      <c r="U144" s="146">
        <v>956</v>
      </c>
      <c r="V144" s="146">
        <v>2128</v>
      </c>
      <c r="W144" s="146">
        <v>2601</v>
      </c>
      <c r="X144" s="146">
        <v>1251</v>
      </c>
      <c r="Y144" s="231">
        <v>-1716</v>
      </c>
      <c r="Z144" s="231">
        <v>-271</v>
      </c>
    </row>
    <row r="145" spans="1:26" ht="15" customHeight="1">
      <c r="A145" s="152" t="s">
        <v>1283</v>
      </c>
      <c r="B145" s="146">
        <v>6080</v>
      </c>
      <c r="C145" s="146">
        <v>4280</v>
      </c>
      <c r="D145" s="146">
        <v>4940</v>
      </c>
      <c r="E145" s="146">
        <v>4310</v>
      </c>
      <c r="F145" s="146">
        <v>4210</v>
      </c>
      <c r="G145" s="146">
        <v>4000</v>
      </c>
      <c r="H145" s="146">
        <v>3410</v>
      </c>
      <c r="I145" s="146">
        <v>4850</v>
      </c>
      <c r="J145" s="146">
        <v>2744</v>
      </c>
      <c r="K145" s="146">
        <v>3502</v>
      </c>
      <c r="L145" s="146">
        <v>3086</v>
      </c>
      <c r="M145" s="146">
        <v>4938</v>
      </c>
      <c r="N145" s="146">
        <v>1208</v>
      </c>
      <c r="O145" s="146">
        <v>3629</v>
      </c>
      <c r="P145" s="146">
        <v>1716</v>
      </c>
      <c r="Q145" s="146">
        <v>3046</v>
      </c>
      <c r="R145" s="146">
        <v>3021</v>
      </c>
      <c r="S145" s="146">
        <v>2996</v>
      </c>
      <c r="T145" s="146">
        <v>2913</v>
      </c>
      <c r="U145" s="146">
        <v>1008</v>
      </c>
      <c r="V145" s="146">
        <v>2182</v>
      </c>
      <c r="W145" s="146">
        <v>2668</v>
      </c>
      <c r="X145" s="146">
        <v>1294</v>
      </c>
      <c r="Y145" s="231">
        <v>-1665</v>
      </c>
      <c r="Z145" s="231">
        <v>-180</v>
      </c>
    </row>
    <row r="146" spans="1:26" ht="15" customHeight="1">
      <c r="A146" s="152" t="s">
        <v>1284</v>
      </c>
      <c r="B146" s="146">
        <v>8120</v>
      </c>
      <c r="C146" s="146">
        <v>5700</v>
      </c>
      <c r="D146" s="146">
        <v>6750</v>
      </c>
      <c r="E146" s="146">
        <v>6340</v>
      </c>
      <c r="F146" s="146">
        <v>5640</v>
      </c>
      <c r="G146" s="146">
        <v>5650</v>
      </c>
      <c r="H146" s="146">
        <v>4850</v>
      </c>
      <c r="I146" s="146">
        <v>6750</v>
      </c>
      <c r="J146" s="146">
        <v>3748</v>
      </c>
      <c r="K146" s="146">
        <v>4757</v>
      </c>
      <c r="L146" s="146">
        <v>4411</v>
      </c>
      <c r="M146" s="146">
        <v>6604</v>
      </c>
      <c r="N146" s="146">
        <v>1843</v>
      </c>
      <c r="O146" s="146">
        <v>3282</v>
      </c>
      <c r="P146" s="146">
        <v>3785</v>
      </c>
      <c r="Q146" s="146">
        <v>3151</v>
      </c>
      <c r="R146" s="146">
        <v>3782</v>
      </c>
      <c r="S146" s="146">
        <v>4430</v>
      </c>
      <c r="T146" s="146">
        <v>3966</v>
      </c>
      <c r="U146" s="146">
        <v>1220</v>
      </c>
      <c r="V146" s="146">
        <v>3239</v>
      </c>
      <c r="W146" s="146">
        <v>3970</v>
      </c>
      <c r="X146" s="146">
        <v>2320</v>
      </c>
      <c r="Y146" s="231">
        <v>-1610</v>
      </c>
      <c r="Z146" s="146">
        <v>1698</v>
      </c>
    </row>
    <row r="147" spans="1:26" ht="15" customHeight="1">
      <c r="A147" s="152" t="s">
        <v>1285</v>
      </c>
      <c r="B147" s="146">
        <v>8880</v>
      </c>
      <c r="C147" s="146">
        <v>6500</v>
      </c>
      <c r="D147" s="146">
        <v>7400</v>
      </c>
      <c r="E147" s="146">
        <v>7100</v>
      </c>
      <c r="F147" s="146">
        <v>6340</v>
      </c>
      <c r="G147" s="146">
        <v>6370</v>
      </c>
      <c r="H147" s="146">
        <v>5540</v>
      </c>
      <c r="I147" s="146">
        <v>7470</v>
      </c>
      <c r="J147" s="146">
        <v>4474</v>
      </c>
      <c r="K147" s="146">
        <v>5385</v>
      </c>
      <c r="L147" s="146">
        <v>5064</v>
      </c>
      <c r="M147" s="146">
        <v>7347</v>
      </c>
      <c r="N147" s="146">
        <v>2531</v>
      </c>
      <c r="O147" s="146">
        <v>3929</v>
      </c>
      <c r="P147" s="146">
        <v>4444</v>
      </c>
      <c r="Q147" s="146">
        <v>3982</v>
      </c>
      <c r="R147" s="146">
        <v>4556</v>
      </c>
      <c r="S147" s="146">
        <v>5188</v>
      </c>
      <c r="T147" s="146">
        <v>4729</v>
      </c>
      <c r="U147" s="146">
        <v>1963</v>
      </c>
      <c r="V147" s="146">
        <v>4009</v>
      </c>
      <c r="W147" s="146">
        <v>4759</v>
      </c>
      <c r="X147" s="146">
        <v>3013</v>
      </c>
      <c r="Y147" s="231">
        <v>-871</v>
      </c>
      <c r="Z147" s="146">
        <v>2549</v>
      </c>
    </row>
    <row r="148" spans="1:26" ht="15" customHeight="1">
      <c r="A148" s="226" t="s">
        <v>1118</v>
      </c>
      <c r="B148" s="227"/>
      <c r="C148" s="227"/>
      <c r="D148" s="227"/>
      <c r="E148" s="227"/>
      <c r="F148" s="227"/>
      <c r="G148" s="227"/>
      <c r="H148" s="227"/>
      <c r="I148" s="227"/>
      <c r="J148" s="227"/>
      <c r="K148" s="227"/>
      <c r="L148" s="227"/>
      <c r="M148" s="227"/>
      <c r="N148" s="227"/>
      <c r="O148" s="227"/>
      <c r="P148" s="227"/>
      <c r="Q148" s="227"/>
      <c r="R148" s="227"/>
      <c r="S148" s="227"/>
      <c r="T148" s="227"/>
      <c r="U148" s="227"/>
      <c r="V148" s="227"/>
      <c r="W148" s="227"/>
      <c r="X148" s="227"/>
      <c r="Y148" s="227"/>
      <c r="Z148" s="227"/>
    </row>
    <row r="149" spans="1:26" ht="15" customHeight="1">
      <c r="A149" s="152" t="s">
        <v>1290</v>
      </c>
      <c r="B149" s="146">
        <v>3000</v>
      </c>
      <c r="C149" s="146">
        <v>5230</v>
      </c>
      <c r="D149" s="146">
        <v>2430</v>
      </c>
      <c r="E149" s="146">
        <v>2380</v>
      </c>
      <c r="F149" s="146">
        <v>3150</v>
      </c>
      <c r="G149" s="146">
        <v>3820</v>
      </c>
      <c r="H149" s="146">
        <v>2580</v>
      </c>
      <c r="I149" s="146">
        <v>1750</v>
      </c>
      <c r="J149" s="146">
        <v>3294</v>
      </c>
      <c r="K149" s="146">
        <v>3294</v>
      </c>
      <c r="L149" s="146">
        <v>2419</v>
      </c>
      <c r="M149" s="146">
        <v>1473</v>
      </c>
      <c r="N149" s="146">
        <v>3420</v>
      </c>
      <c r="O149" s="146">
        <v>2790</v>
      </c>
      <c r="P149" s="146">
        <v>1600</v>
      </c>
      <c r="Q149" s="146">
        <v>1408</v>
      </c>
      <c r="R149" s="146">
        <v>1332</v>
      </c>
      <c r="S149" s="146">
        <v>3000</v>
      </c>
      <c r="T149" s="146">
        <v>1756</v>
      </c>
      <c r="U149" s="146">
        <v>861</v>
      </c>
      <c r="V149" s="146">
        <v>1030</v>
      </c>
      <c r="W149" s="146">
        <v>2344</v>
      </c>
      <c r="X149" s="146">
        <v>1848</v>
      </c>
      <c r="Y149" s="146">
        <v>525</v>
      </c>
      <c r="Z149" s="146">
        <v>1195</v>
      </c>
    </row>
    <row r="150" spans="1:26" ht="15" customHeight="1">
      <c r="A150" s="152" t="s">
        <v>1291</v>
      </c>
      <c r="B150" s="147">
        <v>16830</v>
      </c>
      <c r="C150" s="147">
        <v>20400</v>
      </c>
      <c r="D150" s="147">
        <v>17430</v>
      </c>
      <c r="E150" s="147">
        <v>15040</v>
      </c>
      <c r="F150" s="147">
        <v>17060</v>
      </c>
      <c r="G150" s="147">
        <v>19690</v>
      </c>
      <c r="H150" s="147">
        <v>16270</v>
      </c>
      <c r="I150" s="147">
        <v>13780</v>
      </c>
      <c r="J150" s="147">
        <v>15837</v>
      </c>
      <c r="K150" s="147">
        <v>17542</v>
      </c>
      <c r="L150" s="147">
        <v>16863</v>
      </c>
      <c r="M150" s="147">
        <v>12988</v>
      </c>
      <c r="N150" s="147">
        <v>14311</v>
      </c>
      <c r="O150" s="147">
        <v>17083</v>
      </c>
      <c r="P150" s="147">
        <v>18288</v>
      </c>
      <c r="Q150" s="147">
        <v>13784</v>
      </c>
      <c r="R150" s="147">
        <v>14904</v>
      </c>
      <c r="S150" s="147">
        <v>16920</v>
      </c>
      <c r="T150" s="147">
        <v>14391</v>
      </c>
      <c r="U150" s="146">
        <v>9738</v>
      </c>
      <c r="V150" s="147">
        <v>13182</v>
      </c>
      <c r="W150" s="147">
        <v>14554</v>
      </c>
      <c r="X150" s="147">
        <v>13086</v>
      </c>
      <c r="Y150" s="146">
        <v>6725</v>
      </c>
      <c r="Z150" s="147">
        <v>12315</v>
      </c>
    </row>
    <row r="151" spans="1:26" ht="15" customHeight="1">
      <c r="A151" s="152" t="s">
        <v>1292</v>
      </c>
      <c r="B151" s="147">
        <v>16070</v>
      </c>
      <c r="C151" s="147">
        <v>19600</v>
      </c>
      <c r="D151" s="147">
        <v>16780</v>
      </c>
      <c r="E151" s="147">
        <v>14280</v>
      </c>
      <c r="F151" s="147">
        <v>16360</v>
      </c>
      <c r="G151" s="147">
        <v>18970</v>
      </c>
      <c r="H151" s="147">
        <v>15580</v>
      </c>
      <c r="I151" s="147">
        <v>13060</v>
      </c>
      <c r="J151" s="147">
        <v>15111</v>
      </c>
      <c r="K151" s="147">
        <v>16914</v>
      </c>
      <c r="L151" s="147">
        <v>16210</v>
      </c>
      <c r="M151" s="147">
        <v>12245</v>
      </c>
      <c r="N151" s="147">
        <v>13623</v>
      </c>
      <c r="O151" s="147">
        <v>16436</v>
      </c>
      <c r="P151" s="147">
        <v>17629</v>
      </c>
      <c r="Q151" s="147">
        <v>12953</v>
      </c>
      <c r="R151" s="147">
        <v>14130</v>
      </c>
      <c r="S151" s="147">
        <v>16162</v>
      </c>
      <c r="T151" s="147">
        <v>13628</v>
      </c>
      <c r="U151" s="146">
        <v>8995</v>
      </c>
      <c r="V151" s="147">
        <v>12412</v>
      </c>
      <c r="W151" s="147">
        <v>13765</v>
      </c>
      <c r="X151" s="147">
        <v>12393</v>
      </c>
      <c r="Y151" s="146">
        <v>5986</v>
      </c>
      <c r="Z151" s="147">
        <v>11464</v>
      </c>
    </row>
    <row r="152" spans="1:26" ht="15" customHeight="1">
      <c r="A152" s="152" t="s">
        <v>1294</v>
      </c>
      <c r="B152" s="146">
        <v>690</v>
      </c>
      <c r="C152" s="146">
        <v>190</v>
      </c>
      <c r="D152" s="146">
        <v>210</v>
      </c>
      <c r="E152" s="146">
        <v>490</v>
      </c>
      <c r="F152" s="146">
        <v>220</v>
      </c>
      <c r="G152" s="146">
        <v>200</v>
      </c>
      <c r="H152" s="146">
        <v>250</v>
      </c>
      <c r="I152" s="146">
        <v>220</v>
      </c>
      <c r="J152" s="146">
        <v>291</v>
      </c>
      <c r="K152" s="146">
        <v>164</v>
      </c>
      <c r="L152" s="146">
        <v>262</v>
      </c>
      <c r="M152" s="148">
        <v>43</v>
      </c>
      <c r="N152" s="146">
        <v>360</v>
      </c>
      <c r="O152" s="146">
        <v>244</v>
      </c>
      <c r="P152" s="146">
        <v>210</v>
      </c>
      <c r="Q152" s="146">
        <v>225</v>
      </c>
      <c r="R152" s="146">
        <v>165</v>
      </c>
      <c r="S152" s="146">
        <v>392</v>
      </c>
      <c r="T152" s="148">
        <v>69</v>
      </c>
      <c r="U152" s="146">
        <v>254</v>
      </c>
      <c r="V152" s="146">
        <v>334</v>
      </c>
      <c r="W152" s="146">
        <v>429</v>
      </c>
      <c r="X152" s="146">
        <v>558</v>
      </c>
      <c r="Y152" s="146">
        <v>555</v>
      </c>
      <c r="Z152" s="146">
        <v>529</v>
      </c>
    </row>
    <row r="153" spans="1:26" ht="15" customHeight="1">
      <c r="A153" s="152" t="s">
        <v>1153</v>
      </c>
      <c r="B153" s="147">
        <v>25370</v>
      </c>
      <c r="C153" s="147">
        <v>31750</v>
      </c>
      <c r="D153" s="147">
        <v>25780</v>
      </c>
      <c r="E153" s="147">
        <v>24530</v>
      </c>
      <c r="F153" s="147">
        <v>26410</v>
      </c>
      <c r="G153" s="147">
        <v>29370</v>
      </c>
      <c r="H153" s="147">
        <v>24110</v>
      </c>
      <c r="I153" s="147">
        <v>21200</v>
      </c>
      <c r="J153" s="147">
        <v>25140</v>
      </c>
      <c r="K153" s="147">
        <v>25784</v>
      </c>
      <c r="L153" s="147">
        <v>24660</v>
      </c>
      <c r="M153" s="147">
        <v>20286</v>
      </c>
      <c r="N153" s="147">
        <v>23361</v>
      </c>
      <c r="O153" s="147">
        <v>24716</v>
      </c>
      <c r="P153" s="147">
        <v>25396</v>
      </c>
      <c r="Q153" s="147">
        <v>21299</v>
      </c>
      <c r="R153" s="147">
        <v>21813</v>
      </c>
      <c r="S153" s="147">
        <v>25045</v>
      </c>
      <c r="T153" s="147">
        <v>21148</v>
      </c>
      <c r="U153" s="147">
        <v>16075</v>
      </c>
      <c r="V153" s="147">
        <v>19111</v>
      </c>
      <c r="W153" s="147">
        <v>22943</v>
      </c>
      <c r="X153" s="147">
        <v>19746</v>
      </c>
      <c r="Y153" s="147">
        <v>11977</v>
      </c>
      <c r="Z153" s="147">
        <v>18276</v>
      </c>
    </row>
    <row r="154" spans="1:26" ht="15" customHeight="1">
      <c r="A154" s="152" t="s">
        <v>1295</v>
      </c>
      <c r="B154" s="146">
        <v>4420</v>
      </c>
      <c r="C154" s="146">
        <v>7000</v>
      </c>
      <c r="D154" s="146">
        <v>4220</v>
      </c>
      <c r="E154" s="146">
        <v>3750</v>
      </c>
      <c r="F154" s="146">
        <v>4520</v>
      </c>
      <c r="G154" s="146">
        <v>5560</v>
      </c>
      <c r="H154" s="146">
        <v>4210</v>
      </c>
      <c r="I154" s="146">
        <v>3100</v>
      </c>
      <c r="J154" s="146">
        <v>5015</v>
      </c>
      <c r="K154" s="146">
        <v>4716</v>
      </c>
      <c r="L154" s="146">
        <v>3858</v>
      </c>
      <c r="M154" s="146">
        <v>2731</v>
      </c>
      <c r="N154" s="146">
        <v>4661</v>
      </c>
      <c r="O154" s="146">
        <v>4400</v>
      </c>
      <c r="P154" s="146">
        <v>3126</v>
      </c>
      <c r="Q154" s="146">
        <v>3131</v>
      </c>
      <c r="R154" s="146">
        <v>2756</v>
      </c>
      <c r="S154" s="146">
        <v>4481</v>
      </c>
      <c r="T154" s="146">
        <v>3467</v>
      </c>
      <c r="U154" s="146">
        <v>2776</v>
      </c>
      <c r="V154" s="146">
        <v>2319</v>
      </c>
      <c r="W154" s="146">
        <v>3946</v>
      </c>
      <c r="X154" s="146">
        <v>3281</v>
      </c>
      <c r="Y154" s="146">
        <v>1765</v>
      </c>
      <c r="Z154" s="146">
        <v>2289</v>
      </c>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V11:Y11"/>
    <mergeCell ref="C11:E11"/>
    <mergeCell ref="F11:I11"/>
    <mergeCell ref="J11:M11"/>
    <mergeCell ref="N11:Q11"/>
    <mergeCell ref="R11:U11"/>
  </mergeCells>
  <pageMargins left="0.5" right="0.5" top="1" bottom="1" header="0" footer="0"/>
  <pageSetup fitToHeight="0"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FF"/>
  </sheetPr>
  <dimension ref="A1:L1000"/>
  <sheetViews>
    <sheetView zoomScale="70" zoomScaleNormal="70" workbookViewId="0">
      <selection activeCell="N37" sqref="N37"/>
    </sheetView>
  </sheetViews>
  <sheetFormatPr defaultColWidth="12.59765625" defaultRowHeight="15" customHeight="1"/>
  <cols>
    <col min="1" max="1" width="29.59765625" customWidth="1"/>
    <col min="2" max="2" width="35.265625" customWidth="1"/>
    <col min="3" max="4" width="10.796875" bestFit="1" customWidth="1"/>
    <col min="5" max="6" width="11.1328125" customWidth="1"/>
    <col min="7" max="7" width="11.73046875" customWidth="1"/>
    <col min="8" max="8" width="11.46484375" customWidth="1"/>
    <col min="9" max="9" width="10.86328125" customWidth="1"/>
    <col min="10" max="10" width="11.1328125" customWidth="1"/>
    <col min="11" max="11" width="11.3984375" customWidth="1"/>
    <col min="12" max="12" width="10.796875" bestFit="1" customWidth="1"/>
    <col min="13" max="26" width="8.59765625" customWidth="1"/>
  </cols>
  <sheetData>
    <row r="1" spans="1:12" ht="30.75">
      <c r="A1" s="356" t="s">
        <v>1579</v>
      </c>
      <c r="B1" s="352"/>
      <c r="C1" s="352"/>
      <c r="D1" s="352"/>
      <c r="E1" s="352"/>
      <c r="F1" s="352"/>
      <c r="G1" s="352"/>
      <c r="H1" s="353"/>
    </row>
    <row r="2" spans="1:12" ht="12.75" customHeight="1"/>
    <row r="3" spans="1:12" ht="12.75" customHeight="1">
      <c r="A3" s="408" t="s">
        <v>1580</v>
      </c>
      <c r="B3" s="408" t="s">
        <v>1581</v>
      </c>
      <c r="C3" s="410" t="s">
        <v>23</v>
      </c>
      <c r="D3" s="411"/>
      <c r="E3" s="411"/>
      <c r="F3" s="411"/>
      <c r="G3" s="412"/>
      <c r="H3" s="410" t="s">
        <v>104</v>
      </c>
      <c r="I3" s="411"/>
      <c r="J3" s="411"/>
      <c r="K3" s="411"/>
      <c r="L3" s="412"/>
    </row>
    <row r="4" spans="1:12" ht="12.75" customHeight="1">
      <c r="A4" s="409"/>
      <c r="B4" s="409"/>
      <c r="C4" s="413"/>
      <c r="D4" s="414"/>
      <c r="E4" s="414"/>
      <c r="F4" s="414"/>
      <c r="G4" s="415"/>
      <c r="H4" s="413"/>
      <c r="I4" s="414"/>
      <c r="J4" s="414"/>
      <c r="K4" s="414"/>
      <c r="L4" s="415"/>
    </row>
    <row r="5" spans="1:12" ht="12.75" customHeight="1">
      <c r="A5" s="375"/>
      <c r="B5" s="375"/>
      <c r="C5" s="239">
        <v>46104</v>
      </c>
      <c r="D5" s="239">
        <v>45738</v>
      </c>
      <c r="E5" s="239">
        <v>45372</v>
      </c>
      <c r="F5" s="239">
        <v>45005</v>
      </c>
      <c r="G5" s="239">
        <v>44640</v>
      </c>
      <c r="H5" s="239">
        <v>46104</v>
      </c>
      <c r="I5" s="239">
        <v>45738</v>
      </c>
      <c r="J5" s="239">
        <v>45372</v>
      </c>
      <c r="K5" s="239">
        <v>45005</v>
      </c>
      <c r="L5" s="239">
        <v>44640</v>
      </c>
    </row>
    <row r="6" spans="1:12" ht="12.75" customHeight="1">
      <c r="A6" s="240" t="s">
        <v>1582</v>
      </c>
      <c r="B6" s="240" t="s">
        <v>1583</v>
      </c>
      <c r="C6" s="241">
        <f>('RADICO KHAITAN LTD. Financial S'!B36+'RADICO KHAITAN LTD. Financial S'!C36+'RADICO KHAITAN LTD. Financial S'!D36+'RADICO KHAITAN LTD. Financial S'!E36)/400</f>
        <v>0.42759999999999998</v>
      </c>
      <c r="D6" s="241">
        <f>('RADICO KHAITAN LTD. Financial S'!F36+'RADICO KHAITAN LTD. Financial S'!G36+'RADICO KHAITAN LTD. Financial S'!H36+'RADICO KHAITAN LTD. Financial S'!I36)/400</f>
        <v>0.40015000000000001</v>
      </c>
      <c r="E6" s="241">
        <f>('RADICO KHAITAN LTD. Financial S'!J36+'RADICO KHAITAN LTD. Financial S'!K36+'RADICO KHAITAN LTD. Financial S'!L36+'RADICO KHAITAN LTD. Financial S'!M36)/400</f>
        <v>0.39885000000000004</v>
      </c>
      <c r="F6" s="241">
        <f>('RADICO KHAITAN LTD. Financial S'!N36+'RADICO KHAITAN LTD. Financial S'!O36+'RADICO KHAITAN LTD. Financial S'!P36+'RADICO KHAITAN LTD. Financial S'!Q36)/400</f>
        <v>0.39610000000000001</v>
      </c>
      <c r="G6" s="241">
        <f>('Profitability Ratios(Part 2)'!S36+'RADICO KHAITAN LTD. Financial S'!T36+'RADICO KHAITAN LTD. Financial S'!U36+'RADICO KHAITAN LTD. Financial S'!V36)/400</f>
        <v>0.33355000000000001</v>
      </c>
      <c r="H6" s="242">
        <f>SUM('UNITED SPIRITS LTD. Financial S'!B36:E36)/400</f>
        <v>0.46240000000000003</v>
      </c>
      <c r="I6" s="242">
        <f>SUM('UNITED SPIRITS LTD. Financial S'!F36:I36)/400</f>
        <v>0.448075</v>
      </c>
      <c r="J6" s="242">
        <f>SUM('UNITED SPIRITS LTD. Financial S'!J36:M36)/400</f>
        <v>0.44297500000000001</v>
      </c>
      <c r="K6" s="242">
        <f>SUM('UNITED SPIRITS LTD. Financial S'!N36:Q36)/400</f>
        <v>0.40385000000000004</v>
      </c>
      <c r="L6" s="242">
        <f>SUM('UNITED SPIRITS LTD. Financial S'!R36:U36)/400</f>
        <v>0.42465000000000003</v>
      </c>
    </row>
    <row r="7" spans="1:12" ht="12.75" customHeight="1">
      <c r="A7" s="240" t="s">
        <v>1584</v>
      </c>
      <c r="B7" s="240" t="s">
        <v>1585</v>
      </c>
      <c r="C7" s="241">
        <f>'Radico Financial Statements'!B316/'Radico Financial Statements'!B282</f>
        <v>0.6960411213963219</v>
      </c>
      <c r="D7" s="241">
        <f>'Radico Financial Statements'!C316/'Radico Financial Statements'!C282</f>
        <v>0.65331410251563293</v>
      </c>
      <c r="E7" s="241">
        <f>'Radico Financial Statements'!D316/'Radico Financial Statements'!D282</f>
        <v>0.6735751960927886</v>
      </c>
      <c r="F7" s="241">
        <f>'Radico Financial Statements'!E316/'Radico Financial Statements'!E282</f>
        <v>0.78228532072310031</v>
      </c>
      <c r="G7" s="241">
        <f>'Radico Financial Statements'!F316/'Radico Financial Statements'!F282</f>
        <v>0.79167744380349725</v>
      </c>
      <c r="H7" s="242">
        <f>'United Spirits Financial Statem'!B338/'United Spirits Financial Statem'!B300</f>
        <v>0.85578367551326995</v>
      </c>
      <c r="I7" s="242">
        <f>'United Spirits Financial Statem'!C338/'United Spirits Financial Statem'!C300</f>
        <v>0.8067312595614482</v>
      </c>
      <c r="J7" s="242">
        <f>'United Spirits Financial Statem'!D338/'United Spirits Financial Statem'!D300</f>
        <v>0.81199538638985003</v>
      </c>
      <c r="K7" s="242">
        <f>'United Spirits Financial Statem'!E338/'United Spirits Financial Statem'!E300</f>
        <v>0.99171952078928827</v>
      </c>
      <c r="L7" s="242">
        <f>'United Spirits Financial Statem'!F338/'United Spirits Financial Statem'!F300</f>
        <v>0.61516278363815735</v>
      </c>
    </row>
    <row r="8" spans="1:12" ht="12.75" customHeight="1">
      <c r="A8" s="240" t="s">
        <v>1586</v>
      </c>
      <c r="B8" s="240" t="s">
        <v>1587</v>
      </c>
      <c r="C8" s="241">
        <f>'Radico Financial Statements'!B282/'Radico Financial Statements'!B148</f>
        <v>0.26191885776086316</v>
      </c>
      <c r="D8" s="241">
        <f>'Radico Financial Statements'!C282/'Radico Financial Statements'!C148</f>
        <v>0.19210875796334473</v>
      </c>
      <c r="E8" s="241">
        <f>'Radico Financial Statements'!D282/'Radico Financial Statements'!D148</f>
        <v>0.15954505992331586</v>
      </c>
      <c r="F8" s="241">
        <f>'Radico Financial Statements'!E282/'Radico Financial Statements'!E148</f>
        <v>0.12757671900158296</v>
      </c>
      <c r="G8" s="241">
        <f>'Radico Financial Statements'!F282/'Radico Financial Statements'!F148</f>
        <v>0.16404413335523918</v>
      </c>
      <c r="H8" s="242">
        <f>'United Spirits Financial Statem'!B300/'United Spirits Financial Statem'!B164</f>
        <v>0.22295411410070337</v>
      </c>
      <c r="I8" s="242">
        <f>'United Spirits Financial Statem'!C300/'United Spirits Financial Statem'!C164</f>
        <v>0.24197926949654491</v>
      </c>
      <c r="J8" s="242">
        <f>'United Spirits Financial Statem'!D300/'United Spirits Financial Statem'!D164</f>
        <v>0.24350512568459487</v>
      </c>
      <c r="K8" s="242">
        <f>'United Spirits Financial Statem'!E300/'United Spirits Financial Statem'!E164</f>
        <v>0.18921576798066506</v>
      </c>
      <c r="L8" s="242">
        <f>'United Spirits Financial Statem'!F300/'United Spirits Financial Statem'!F164</f>
        <v>0.27030852547796835</v>
      </c>
    </row>
    <row r="9" spans="1:12" ht="12.75" customHeight="1">
      <c r="A9" s="240" t="s">
        <v>1588</v>
      </c>
      <c r="B9" s="240" t="s">
        <v>1589</v>
      </c>
      <c r="C9" s="241">
        <f>'Radico Financial Statements'!B282/('Radico Financial Statements'!B106-'Radico Financial Statements'!B123)</f>
        <v>0.23979729474132111</v>
      </c>
      <c r="D9" s="241">
        <f>'Radico Financial Statements'!C282/('Radico Financial Statements'!C106-'Radico Financial Statements'!C123)</f>
        <v>0.1709490754579247</v>
      </c>
      <c r="E9" s="241">
        <f>'Radico Financial Statements'!D282/('Radico Financial Statements'!D106-'Radico Financial Statements'!D123)</f>
        <v>0.1350100105308287</v>
      </c>
      <c r="F9" s="241">
        <f>'Radico Financial Statements'!E282/('Radico Financial Statements'!E106-'Radico Financial Statements'!E123)</f>
        <v>0.10759604156456525</v>
      </c>
      <c r="G9" s="241">
        <f>'Radico Financial Statements'!F282/('Radico Financial Statements'!F106-'Radico Financial Statements'!F123)</f>
        <v>0.15628889666038681</v>
      </c>
      <c r="H9" s="242">
        <f>'United Spirits Financial Statem'!B300/('United Spirits Financial Statem'!B114-'United Spirits Financial Statem'!B133)</f>
        <v>0.21417846417846417</v>
      </c>
      <c r="I9" s="242">
        <f>'United Spirits Financial Statem'!C300/('United Spirits Financial Statem'!C114-'United Spirits Financial Statem'!C133)</f>
        <v>0.23000234576589257</v>
      </c>
      <c r="J9" s="242">
        <f>'United Spirits Financial Statem'!D300/('United Spirits Financial Statem'!D114-'United Spirits Financial Statem'!D133)</f>
        <v>0.23604682820582629</v>
      </c>
      <c r="K9" s="242">
        <f>'United Spirits Financial Statem'!E300/('United Spirits Financial Statem'!E114-'United Spirits Financial Statem'!E133)</f>
        <v>0.18497034478263702</v>
      </c>
      <c r="L9" s="242">
        <f>'United Spirits Financial Statem'!F300/('United Spirits Financial Statem'!F114-'United Spirits Financial Statem'!F133)</f>
        <v>0.25974768381628227</v>
      </c>
    </row>
    <row r="10" spans="1:12" ht="12.75" customHeight="1">
      <c r="A10" s="240" t="s">
        <v>1590</v>
      </c>
      <c r="B10" s="240" t="s">
        <v>1591</v>
      </c>
      <c r="C10" s="241">
        <f>'Radico Financial Statements'!B486/100</f>
        <v>0.16760000000000003</v>
      </c>
      <c r="D10" s="241">
        <f>'Radico Financial Statements'!C486/100</f>
        <v>0.1065</v>
      </c>
      <c r="E10" s="241">
        <f>'Radico Financial Statements'!D486/100</f>
        <v>8.7499999999999994E-2</v>
      </c>
      <c r="F10" s="241">
        <f>'Radico Financial Statements'!E486/100</f>
        <v>8.4499999999999992E-2</v>
      </c>
      <c r="G10" s="241">
        <f>'Radico Financial Statements'!F486/100</f>
        <v>0.12279999999999999</v>
      </c>
      <c r="H10" s="242">
        <f>'United Spirits Financial Statem'!B617/100</f>
        <v>0.16010000000000002</v>
      </c>
      <c r="I10" s="242">
        <f>'United Spirits Financial Statem'!C617/100</f>
        <v>0.17430000000000001</v>
      </c>
      <c r="J10" s="242">
        <f>'United Spirits Financial Statem'!D617/100</f>
        <v>0.17679999999999998</v>
      </c>
      <c r="K10" s="242">
        <f>'United Spirits Financial Statem'!E617/100</f>
        <v>0.13689999999999999</v>
      </c>
      <c r="L10" s="242">
        <f>'United Spirits Financial Statem'!F617/100</f>
        <v>0.1246</v>
      </c>
    </row>
    <row r="11" spans="1:12" ht="12.75" customHeight="1">
      <c r="A11" s="240" t="s">
        <v>1592</v>
      </c>
      <c r="B11" s="240" t="s">
        <v>1593</v>
      </c>
      <c r="C11" s="241">
        <f>'Radico Financial Statements'!B460/100</f>
        <v>0.16370000000000001</v>
      </c>
      <c r="D11" s="241">
        <f>'Radico Financial Statements'!C460/100</f>
        <v>0.1091</v>
      </c>
      <c r="E11" s="241">
        <f>'Radico Financial Statements'!D460/100</f>
        <v>9.5199999999999993E-2</v>
      </c>
      <c r="F11" s="241">
        <f>'Radico Financial Statements'!E460/100</f>
        <v>9.0999999999999998E-2</v>
      </c>
      <c r="G11" s="241">
        <f>'Radico Financial Statements'!F460/100</f>
        <v>0.12640000000000001</v>
      </c>
      <c r="H11" s="242">
        <f>'United Spirits Financial Statem'!B590/100</f>
        <v>0.21829999999999999</v>
      </c>
      <c r="I11" s="242">
        <f>'United Spirits Financial Statem'!C590/100</f>
        <v>0.20180000000000001</v>
      </c>
      <c r="J11" s="242">
        <f>'United Spirits Financial Statem'!D590/100</f>
        <v>0.20989999999999998</v>
      </c>
      <c r="K11" s="242">
        <f>'United Spirits Financial Statem'!E590/100</f>
        <v>0.20030000000000001</v>
      </c>
      <c r="L11" s="242">
        <f>'United Spirits Financial Statem'!F590/100</f>
        <v>0.16370000000000001</v>
      </c>
    </row>
    <row r="12" spans="1:12" ht="12.75" customHeight="1"/>
    <row r="13" spans="1:12" ht="12.75" customHeight="1"/>
    <row r="14" spans="1:12" ht="12.75" customHeight="1"/>
    <row r="15" spans="1:12" ht="12.75" customHeight="1"/>
    <row r="16" spans="1:12"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A1:H1"/>
    <mergeCell ref="A3:A5"/>
    <mergeCell ref="B3:B5"/>
    <mergeCell ref="C3:G4"/>
    <mergeCell ref="H3:L4"/>
  </mergeCells>
  <pageMargins left="0.7" right="0.7" top="0.75" bottom="0.75" header="0" footer="0"/>
  <pageSetup orientation="landscape"/>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00FF"/>
  </sheetPr>
  <dimension ref="A1:Z1000"/>
  <sheetViews>
    <sheetView showGridLines="0" zoomScale="40" zoomScaleNormal="40" workbookViewId="0">
      <selection activeCell="Y56" sqref="Y56"/>
    </sheetView>
  </sheetViews>
  <sheetFormatPr defaultColWidth="12.59765625" defaultRowHeight="15" customHeight="1"/>
  <cols>
    <col min="1" max="13" width="9.1328125" customWidth="1"/>
    <col min="14" max="26" width="8.59765625" customWidth="1"/>
  </cols>
  <sheetData>
    <row r="1" spans="1:26" ht="13.5" customHeight="1">
      <c r="A1" s="243"/>
      <c r="B1" s="243"/>
      <c r="C1" s="243"/>
      <c r="D1" s="243"/>
      <c r="E1" s="243"/>
      <c r="F1" s="243"/>
      <c r="G1" s="243"/>
      <c r="H1" s="243"/>
      <c r="I1" s="243"/>
      <c r="J1" s="243"/>
      <c r="K1" s="243"/>
      <c r="L1" s="243"/>
      <c r="M1" s="243"/>
      <c r="N1" s="243"/>
      <c r="O1" s="243"/>
      <c r="P1" s="243"/>
      <c r="Q1" s="243"/>
      <c r="R1" s="243"/>
      <c r="S1" s="243"/>
      <c r="T1" s="243"/>
      <c r="U1" s="243"/>
      <c r="V1" s="243"/>
      <c r="W1" s="243"/>
      <c r="X1" s="243"/>
      <c r="Y1" s="243"/>
      <c r="Z1" s="243"/>
    </row>
    <row r="2" spans="1:26" ht="13.5" customHeight="1">
      <c r="A2" s="243"/>
      <c r="B2" s="416" t="s">
        <v>1594</v>
      </c>
      <c r="C2" s="359"/>
      <c r="D2" s="359"/>
      <c r="E2" s="359"/>
      <c r="F2" s="359"/>
      <c r="G2" s="359"/>
      <c r="H2" s="359"/>
      <c r="I2" s="359"/>
      <c r="J2" s="359"/>
      <c r="K2" s="359"/>
      <c r="L2" s="359"/>
      <c r="M2" s="360"/>
      <c r="N2" s="243"/>
      <c r="O2" s="243"/>
      <c r="P2" s="243"/>
      <c r="Q2" s="243"/>
      <c r="R2" s="243"/>
      <c r="S2" s="243"/>
      <c r="T2" s="243"/>
      <c r="U2" s="243"/>
      <c r="V2" s="243"/>
      <c r="W2" s="243"/>
      <c r="X2" s="243"/>
      <c r="Y2" s="243"/>
      <c r="Z2" s="243"/>
    </row>
    <row r="3" spans="1:26" ht="13.5" customHeight="1">
      <c r="A3" s="243"/>
      <c r="B3" s="363"/>
      <c r="C3" s="364"/>
      <c r="D3" s="364"/>
      <c r="E3" s="364"/>
      <c r="F3" s="364"/>
      <c r="G3" s="364"/>
      <c r="H3" s="364"/>
      <c r="I3" s="364"/>
      <c r="J3" s="364"/>
      <c r="K3" s="364"/>
      <c r="L3" s="364"/>
      <c r="M3" s="365"/>
      <c r="N3" s="243"/>
      <c r="O3" s="243"/>
      <c r="P3" s="243"/>
      <c r="Q3" s="243"/>
      <c r="R3" s="243"/>
      <c r="S3" s="243"/>
      <c r="T3" s="243"/>
      <c r="U3" s="243"/>
      <c r="V3" s="243"/>
      <c r="W3" s="243"/>
      <c r="X3" s="243"/>
      <c r="Y3" s="243"/>
      <c r="Z3" s="243"/>
    </row>
    <row r="4" spans="1:26" ht="13.5" customHeight="1">
      <c r="A4" s="243"/>
      <c r="B4" s="417" t="s">
        <v>1595</v>
      </c>
      <c r="C4" s="347"/>
      <c r="D4" s="347"/>
      <c r="E4" s="347"/>
      <c r="F4" s="347"/>
      <c r="G4" s="347"/>
      <c r="H4" s="347"/>
      <c r="I4" s="347"/>
      <c r="J4" s="347"/>
      <c r="K4" s="347"/>
      <c r="L4" s="347"/>
      <c r="M4" s="347"/>
      <c r="N4" s="243"/>
      <c r="O4" s="243"/>
      <c r="P4" s="243"/>
      <c r="Q4" s="243"/>
      <c r="R4" s="243"/>
      <c r="S4" s="243"/>
      <c r="T4" s="243"/>
      <c r="U4" s="243"/>
      <c r="V4" s="243"/>
      <c r="W4" s="243"/>
      <c r="X4" s="243"/>
      <c r="Y4" s="243"/>
      <c r="Z4" s="243"/>
    </row>
    <row r="5" spans="1:26" ht="13.5" customHeight="1">
      <c r="A5" s="243"/>
      <c r="B5" s="243"/>
      <c r="C5" s="243"/>
      <c r="D5" s="243"/>
      <c r="E5" s="243"/>
      <c r="F5" s="243"/>
      <c r="G5" s="243"/>
      <c r="H5" s="243"/>
      <c r="I5" s="243"/>
      <c r="J5" s="243"/>
      <c r="K5" s="243"/>
      <c r="L5" s="243"/>
      <c r="M5" s="243"/>
      <c r="N5" s="243"/>
      <c r="O5" s="243"/>
      <c r="P5" s="243"/>
      <c r="Q5" s="243"/>
      <c r="R5" s="243"/>
      <c r="S5" s="243"/>
      <c r="T5" s="243"/>
      <c r="U5" s="243"/>
      <c r="V5" s="243"/>
      <c r="W5" s="243"/>
      <c r="X5" s="243"/>
      <c r="Y5" s="243"/>
      <c r="Z5" s="243"/>
    </row>
    <row r="6" spans="1:26" ht="13.5" customHeight="1">
      <c r="A6" s="243"/>
      <c r="B6" s="243"/>
      <c r="C6" s="243"/>
      <c r="D6" s="243"/>
      <c r="E6" s="243"/>
      <c r="F6" s="243"/>
      <c r="G6" s="243"/>
      <c r="H6" s="243"/>
      <c r="I6" s="243"/>
      <c r="J6" s="243"/>
      <c r="K6" s="243"/>
      <c r="L6" s="243"/>
      <c r="M6" s="243"/>
      <c r="N6" s="243"/>
      <c r="O6" s="243"/>
      <c r="P6" s="243"/>
      <c r="Q6" s="243"/>
      <c r="R6" s="243"/>
      <c r="S6" s="243"/>
      <c r="T6" s="243"/>
      <c r="U6" s="243"/>
      <c r="V6" s="243"/>
      <c r="W6" s="243"/>
      <c r="X6" s="243"/>
      <c r="Y6" s="243"/>
      <c r="Z6" s="243"/>
    </row>
    <row r="7" spans="1:26" ht="13.5" customHeight="1">
      <c r="A7" s="243"/>
      <c r="B7" s="243"/>
      <c r="C7" s="243"/>
      <c r="D7" s="243"/>
      <c r="E7" s="243"/>
      <c r="F7" s="243"/>
      <c r="G7" s="243"/>
      <c r="H7" s="243"/>
      <c r="I7" s="243"/>
      <c r="J7" s="243"/>
      <c r="K7" s="243"/>
      <c r="L7" s="243"/>
      <c r="M7" s="243"/>
      <c r="N7" s="243"/>
      <c r="O7" s="243"/>
      <c r="P7" s="243"/>
      <c r="Q7" s="243"/>
      <c r="R7" s="243"/>
      <c r="S7" s="243"/>
      <c r="T7" s="243"/>
      <c r="U7" s="243"/>
      <c r="V7" s="243"/>
      <c r="W7" s="243"/>
      <c r="X7" s="243"/>
      <c r="Y7" s="243"/>
      <c r="Z7" s="243"/>
    </row>
    <row r="8" spans="1:26" ht="13.5" customHeight="1">
      <c r="A8" s="243"/>
      <c r="B8" s="243"/>
      <c r="C8" s="243"/>
      <c r="D8" s="243"/>
      <c r="E8" s="243"/>
      <c r="F8" s="243"/>
      <c r="G8" s="243"/>
      <c r="H8" s="243"/>
      <c r="I8" s="243"/>
      <c r="J8" s="243"/>
      <c r="K8" s="243"/>
      <c r="L8" s="243"/>
      <c r="M8" s="243"/>
      <c r="N8" s="243"/>
      <c r="O8" s="243"/>
      <c r="P8" s="243"/>
      <c r="Q8" s="243"/>
      <c r="R8" s="243"/>
      <c r="S8" s="243"/>
      <c r="T8" s="243"/>
      <c r="U8" s="243"/>
      <c r="V8" s="243"/>
      <c r="W8" s="243"/>
      <c r="X8" s="243"/>
      <c r="Y8" s="243"/>
      <c r="Z8" s="243"/>
    </row>
    <row r="9" spans="1:26" ht="13.5" customHeight="1">
      <c r="A9" s="243"/>
      <c r="B9" s="243"/>
      <c r="C9" s="243"/>
      <c r="D9" s="243"/>
      <c r="E9" s="243"/>
      <c r="F9" s="243"/>
      <c r="G9" s="243"/>
      <c r="H9" s="243"/>
      <c r="I9" s="243"/>
      <c r="J9" s="243"/>
      <c r="K9" s="243"/>
      <c r="L9" s="243"/>
      <c r="M9" s="243"/>
      <c r="N9" s="243"/>
      <c r="O9" s="243"/>
      <c r="P9" s="243"/>
      <c r="Q9" s="243"/>
      <c r="R9" s="243"/>
      <c r="S9" s="243"/>
      <c r="T9" s="243"/>
      <c r="U9" s="243"/>
      <c r="V9" s="243"/>
      <c r="W9" s="243"/>
      <c r="X9" s="243"/>
      <c r="Y9" s="243"/>
      <c r="Z9" s="243"/>
    </row>
    <row r="10" spans="1:26" ht="13.5" customHeight="1">
      <c r="A10" s="243"/>
      <c r="B10" s="243"/>
      <c r="C10" s="243"/>
      <c r="D10" s="243"/>
      <c r="E10" s="243"/>
      <c r="F10" s="243"/>
      <c r="G10" s="243"/>
      <c r="H10" s="243"/>
      <c r="I10" s="243"/>
      <c r="J10" s="243"/>
      <c r="K10" s="243"/>
      <c r="L10" s="243"/>
      <c r="M10" s="243"/>
      <c r="N10" s="243"/>
      <c r="O10" s="243"/>
      <c r="P10" s="243"/>
      <c r="Q10" s="243"/>
      <c r="R10" s="243"/>
      <c r="S10" s="243"/>
      <c r="T10" s="243"/>
      <c r="U10" s="243"/>
      <c r="V10" s="243"/>
      <c r="W10" s="243"/>
      <c r="X10" s="243"/>
      <c r="Y10" s="243"/>
      <c r="Z10" s="243"/>
    </row>
    <row r="11" spans="1:26" ht="13.5" customHeight="1">
      <c r="A11" s="243"/>
      <c r="B11" s="243"/>
      <c r="C11" s="243"/>
      <c r="D11" s="243"/>
      <c r="E11" s="243"/>
      <c r="F11" s="243"/>
      <c r="G11" s="243"/>
      <c r="H11" s="243"/>
      <c r="I11" s="243"/>
      <c r="J11" s="243"/>
      <c r="K11" s="243"/>
      <c r="L11" s="243"/>
      <c r="M11" s="243"/>
      <c r="N11" s="243"/>
      <c r="O11" s="243"/>
      <c r="P11" s="243"/>
      <c r="Q11" s="243"/>
      <c r="R11" s="243"/>
      <c r="S11" s="243"/>
      <c r="T11" s="243"/>
      <c r="U11" s="243"/>
      <c r="V11" s="243"/>
      <c r="W11" s="243"/>
      <c r="X11" s="243"/>
      <c r="Y11" s="243"/>
      <c r="Z11" s="243"/>
    </row>
    <row r="12" spans="1:26" ht="13.5" customHeight="1">
      <c r="A12" s="243"/>
      <c r="B12" s="243"/>
      <c r="C12" s="243"/>
      <c r="D12" s="243"/>
      <c r="E12" s="243"/>
      <c r="F12" s="243"/>
      <c r="G12" s="243"/>
      <c r="H12" s="243"/>
      <c r="I12" s="243"/>
      <c r="J12" s="243"/>
      <c r="K12" s="243"/>
      <c r="L12" s="243"/>
      <c r="M12" s="243"/>
      <c r="N12" s="243"/>
      <c r="O12" s="243"/>
      <c r="P12" s="243"/>
      <c r="Q12" s="243"/>
      <c r="R12" s="243"/>
      <c r="S12" s="243"/>
      <c r="T12" s="243"/>
      <c r="U12" s="243"/>
      <c r="V12" s="243"/>
      <c r="W12" s="243"/>
      <c r="X12" s="243"/>
      <c r="Y12" s="243"/>
      <c r="Z12" s="243"/>
    </row>
    <row r="13" spans="1:26" ht="13.5" customHeight="1">
      <c r="A13" s="243"/>
      <c r="B13" s="243"/>
      <c r="C13" s="243"/>
      <c r="D13" s="243"/>
      <c r="E13" s="243"/>
      <c r="F13" s="243"/>
      <c r="G13" s="243"/>
      <c r="H13" s="243"/>
      <c r="I13" s="243"/>
      <c r="J13" s="243"/>
      <c r="K13" s="243"/>
      <c r="L13" s="243"/>
      <c r="M13" s="243"/>
      <c r="N13" s="243"/>
      <c r="O13" s="243"/>
      <c r="P13" s="243"/>
      <c r="Q13" s="243"/>
      <c r="R13" s="243"/>
      <c r="S13" s="243"/>
      <c r="T13" s="243"/>
      <c r="U13" s="243"/>
      <c r="V13" s="243"/>
      <c r="W13" s="243"/>
      <c r="X13" s="243"/>
      <c r="Y13" s="243"/>
      <c r="Z13" s="243"/>
    </row>
    <row r="14" spans="1:26" ht="13.5" customHeight="1">
      <c r="A14" s="243"/>
      <c r="B14" s="243"/>
      <c r="C14" s="243"/>
      <c r="D14" s="243"/>
      <c r="E14" s="243"/>
      <c r="F14" s="243"/>
      <c r="G14" s="243"/>
      <c r="H14" s="243"/>
      <c r="I14" s="243"/>
      <c r="J14" s="243"/>
      <c r="K14" s="243"/>
      <c r="L14" s="243"/>
      <c r="M14" s="243"/>
      <c r="N14" s="243"/>
      <c r="O14" s="243"/>
      <c r="P14" s="243"/>
      <c r="Q14" s="243"/>
      <c r="R14" s="243"/>
      <c r="S14" s="243"/>
      <c r="T14" s="243"/>
      <c r="U14" s="243"/>
      <c r="V14" s="243"/>
      <c r="W14" s="243"/>
      <c r="X14" s="243"/>
      <c r="Y14" s="243"/>
      <c r="Z14" s="243"/>
    </row>
    <row r="15" spans="1:26" ht="13.5" customHeight="1">
      <c r="A15" s="243"/>
      <c r="B15" s="243"/>
      <c r="C15" s="243"/>
      <c r="D15" s="243"/>
      <c r="E15" s="243"/>
      <c r="F15" s="243"/>
      <c r="G15" s="243"/>
      <c r="H15" s="243"/>
      <c r="I15" s="243"/>
      <c r="J15" s="243"/>
      <c r="K15" s="243"/>
      <c r="L15" s="243"/>
      <c r="M15" s="243"/>
      <c r="N15" s="243"/>
      <c r="O15" s="243"/>
      <c r="P15" s="243"/>
      <c r="Q15" s="243"/>
      <c r="R15" s="243"/>
      <c r="S15" s="243"/>
      <c r="T15" s="243"/>
      <c r="U15" s="243"/>
      <c r="V15" s="243"/>
      <c r="W15" s="243"/>
      <c r="X15" s="243"/>
      <c r="Y15" s="243"/>
      <c r="Z15" s="243"/>
    </row>
    <row r="16" spans="1:26" ht="13.5" customHeight="1">
      <c r="A16" s="243"/>
      <c r="B16" s="243"/>
      <c r="C16" s="243"/>
      <c r="D16" s="243"/>
      <c r="E16" s="243"/>
      <c r="F16" s="243"/>
      <c r="G16" s="243"/>
      <c r="H16" s="243"/>
      <c r="I16" s="243"/>
      <c r="J16" s="243"/>
      <c r="K16" s="243"/>
      <c r="L16" s="243"/>
      <c r="M16" s="243"/>
      <c r="N16" s="243"/>
      <c r="O16" s="243"/>
      <c r="P16" s="243"/>
      <c r="Q16" s="243"/>
      <c r="R16" s="243"/>
      <c r="S16" s="243"/>
      <c r="T16" s="243"/>
      <c r="U16" s="243"/>
      <c r="V16" s="243"/>
      <c r="W16" s="243"/>
      <c r="X16" s="243"/>
      <c r="Y16" s="243"/>
      <c r="Z16" s="243"/>
    </row>
    <row r="17" spans="1:26" ht="13.5" customHeight="1">
      <c r="A17" s="243"/>
      <c r="B17" s="243"/>
      <c r="C17" s="243"/>
      <c r="D17" s="243"/>
      <c r="E17" s="243"/>
      <c r="F17" s="243"/>
      <c r="G17" s="243"/>
      <c r="H17" s="243"/>
      <c r="I17" s="243"/>
      <c r="J17" s="243"/>
      <c r="K17" s="243"/>
      <c r="L17" s="243"/>
      <c r="M17" s="243"/>
      <c r="N17" s="243"/>
      <c r="O17" s="243"/>
      <c r="P17" s="243"/>
      <c r="Q17" s="243"/>
      <c r="R17" s="243"/>
      <c r="S17" s="243"/>
      <c r="T17" s="243"/>
      <c r="U17" s="243"/>
      <c r="V17" s="243"/>
      <c r="W17" s="243"/>
      <c r="X17" s="243"/>
      <c r="Y17" s="243"/>
      <c r="Z17" s="243"/>
    </row>
    <row r="18" spans="1:26" ht="13.5" customHeight="1">
      <c r="A18" s="243"/>
      <c r="B18" s="243"/>
      <c r="C18" s="243"/>
      <c r="D18" s="243"/>
      <c r="E18" s="243"/>
      <c r="F18" s="243"/>
      <c r="G18" s="243"/>
      <c r="H18" s="243"/>
      <c r="I18" s="243"/>
      <c r="J18" s="243"/>
      <c r="K18" s="243"/>
      <c r="L18" s="243"/>
      <c r="M18" s="243"/>
      <c r="N18" s="243"/>
      <c r="O18" s="243"/>
      <c r="P18" s="243"/>
      <c r="Q18" s="243"/>
      <c r="R18" s="243"/>
      <c r="S18" s="243"/>
      <c r="T18" s="243"/>
      <c r="U18" s="243"/>
      <c r="V18" s="243"/>
      <c r="W18" s="243"/>
      <c r="X18" s="243"/>
      <c r="Y18" s="243"/>
      <c r="Z18" s="243"/>
    </row>
    <row r="19" spans="1:26" ht="13.5" customHeight="1">
      <c r="A19" s="243"/>
      <c r="B19" s="243"/>
      <c r="C19" s="243"/>
      <c r="D19" s="243"/>
      <c r="E19" s="243"/>
      <c r="F19" s="243"/>
      <c r="G19" s="243"/>
      <c r="H19" s="243"/>
      <c r="I19" s="243"/>
      <c r="J19" s="243"/>
      <c r="K19" s="243"/>
      <c r="L19" s="243"/>
      <c r="M19" s="243"/>
      <c r="N19" s="243"/>
      <c r="O19" s="243"/>
      <c r="P19" s="243"/>
      <c r="Q19" s="243"/>
      <c r="R19" s="243"/>
      <c r="S19" s="243"/>
      <c r="T19" s="243"/>
      <c r="U19" s="243"/>
      <c r="V19" s="243"/>
      <c r="W19" s="243"/>
      <c r="X19" s="243"/>
      <c r="Y19" s="243"/>
      <c r="Z19" s="243"/>
    </row>
    <row r="20" spans="1:26" ht="13.5" customHeight="1">
      <c r="A20" s="243"/>
      <c r="B20" s="243"/>
      <c r="C20" s="243"/>
      <c r="D20" s="243"/>
      <c r="E20" s="243"/>
      <c r="F20" s="243"/>
      <c r="G20" s="243"/>
      <c r="H20" s="243"/>
      <c r="I20" s="243"/>
      <c r="J20" s="243"/>
      <c r="K20" s="243"/>
      <c r="L20" s="243"/>
      <c r="M20" s="243"/>
      <c r="N20" s="243"/>
      <c r="O20" s="243"/>
      <c r="P20" s="243"/>
      <c r="Q20" s="243"/>
      <c r="R20" s="243"/>
      <c r="S20" s="243"/>
      <c r="T20" s="243"/>
      <c r="U20" s="243"/>
      <c r="V20" s="243"/>
      <c r="W20" s="243"/>
      <c r="X20" s="243"/>
      <c r="Y20" s="243"/>
      <c r="Z20" s="243"/>
    </row>
    <row r="21" spans="1:26" ht="13.5" customHeight="1">
      <c r="A21" s="243"/>
      <c r="B21" s="243"/>
      <c r="C21" s="243"/>
      <c r="D21" s="243"/>
      <c r="E21" s="243"/>
      <c r="F21" s="243"/>
      <c r="G21" s="243"/>
      <c r="H21" s="243"/>
      <c r="I21" s="243"/>
      <c r="J21" s="243"/>
      <c r="K21" s="243"/>
      <c r="L21" s="243"/>
      <c r="M21" s="243"/>
      <c r="N21" s="243"/>
      <c r="O21" s="243"/>
      <c r="P21" s="243"/>
      <c r="Q21" s="243"/>
      <c r="R21" s="243"/>
      <c r="S21" s="243"/>
      <c r="T21" s="243"/>
      <c r="U21" s="243"/>
      <c r="V21" s="243"/>
      <c r="W21" s="243"/>
      <c r="X21" s="243"/>
      <c r="Y21" s="243"/>
      <c r="Z21" s="243"/>
    </row>
    <row r="22" spans="1:26" ht="13.5" customHeight="1">
      <c r="A22" s="243"/>
      <c r="B22" s="243"/>
      <c r="C22" s="243"/>
      <c r="D22" s="243"/>
      <c r="E22" s="243"/>
      <c r="F22" s="243"/>
      <c r="G22" s="243"/>
      <c r="H22" s="243"/>
      <c r="I22" s="243"/>
      <c r="J22" s="243"/>
      <c r="K22" s="243"/>
      <c r="L22" s="243"/>
      <c r="M22" s="243"/>
      <c r="N22" s="243"/>
      <c r="O22" s="243"/>
      <c r="P22" s="243"/>
      <c r="Q22" s="243"/>
      <c r="R22" s="243"/>
      <c r="S22" s="243"/>
      <c r="T22" s="243"/>
      <c r="U22" s="243"/>
      <c r="V22" s="243"/>
      <c r="W22" s="243"/>
      <c r="X22" s="243"/>
      <c r="Y22" s="243"/>
      <c r="Z22" s="243"/>
    </row>
    <row r="23" spans="1:26" ht="13.5" customHeight="1">
      <c r="A23" s="243"/>
      <c r="B23" s="243"/>
      <c r="C23" s="243"/>
      <c r="D23" s="243"/>
      <c r="E23" s="243"/>
      <c r="F23" s="243"/>
      <c r="G23" s="243"/>
      <c r="H23" s="243"/>
      <c r="I23" s="243"/>
      <c r="J23" s="243"/>
      <c r="K23" s="243"/>
      <c r="L23" s="243"/>
      <c r="M23" s="243"/>
      <c r="N23" s="243"/>
      <c r="O23" s="243"/>
      <c r="P23" s="243"/>
      <c r="Q23" s="243"/>
      <c r="R23" s="243"/>
      <c r="S23" s="243"/>
      <c r="T23" s="243"/>
      <c r="U23" s="243"/>
      <c r="V23" s="243"/>
      <c r="W23" s="243"/>
      <c r="X23" s="243"/>
      <c r="Y23" s="243"/>
      <c r="Z23" s="243"/>
    </row>
    <row r="24" spans="1:26" ht="13.5" customHeight="1">
      <c r="A24" s="243"/>
      <c r="B24" s="243"/>
      <c r="C24" s="243"/>
      <c r="D24" s="243"/>
      <c r="E24" s="243"/>
      <c r="F24" s="243"/>
      <c r="G24" s="243"/>
      <c r="H24" s="243"/>
      <c r="I24" s="243"/>
      <c r="J24" s="243"/>
      <c r="K24" s="243"/>
      <c r="L24" s="243"/>
      <c r="M24" s="243"/>
      <c r="N24" s="243"/>
      <c r="O24" s="243"/>
      <c r="P24" s="243"/>
      <c r="Q24" s="243"/>
      <c r="R24" s="243"/>
      <c r="S24" s="243"/>
      <c r="T24" s="243"/>
      <c r="U24" s="243"/>
      <c r="V24" s="243"/>
      <c r="W24" s="243"/>
      <c r="X24" s="243"/>
      <c r="Y24" s="243"/>
      <c r="Z24" s="243"/>
    </row>
    <row r="25" spans="1:26" ht="13.5" customHeight="1">
      <c r="A25" s="243"/>
      <c r="B25" s="243"/>
      <c r="C25" s="243"/>
      <c r="D25" s="243"/>
      <c r="E25" s="243"/>
      <c r="F25" s="243"/>
      <c r="G25" s="243"/>
      <c r="H25" s="243"/>
      <c r="I25" s="243"/>
      <c r="J25" s="243"/>
      <c r="K25" s="243"/>
      <c r="L25" s="243"/>
      <c r="M25" s="243"/>
      <c r="N25" s="243"/>
      <c r="O25" s="243"/>
      <c r="P25" s="243"/>
      <c r="Q25" s="243"/>
      <c r="R25" s="243"/>
      <c r="S25" s="243"/>
      <c r="T25" s="243"/>
      <c r="U25" s="243"/>
      <c r="V25" s="243"/>
      <c r="W25" s="243"/>
      <c r="X25" s="243"/>
      <c r="Y25" s="243"/>
      <c r="Z25" s="243"/>
    </row>
    <row r="26" spans="1:26" ht="13.5" customHeight="1">
      <c r="A26" s="243"/>
      <c r="B26" s="243"/>
      <c r="C26" s="243"/>
      <c r="D26" s="243"/>
      <c r="E26" s="243"/>
      <c r="F26" s="243"/>
      <c r="G26" s="243"/>
      <c r="H26" s="243"/>
      <c r="I26" s="243"/>
      <c r="J26" s="243"/>
      <c r="K26" s="243"/>
      <c r="L26" s="243"/>
      <c r="M26" s="243"/>
      <c r="N26" s="243"/>
      <c r="O26" s="243"/>
      <c r="P26" s="243"/>
      <c r="Q26" s="243"/>
      <c r="R26" s="243"/>
      <c r="S26" s="243"/>
      <c r="T26" s="243"/>
      <c r="U26" s="243"/>
      <c r="V26" s="243"/>
      <c r="W26" s="243"/>
      <c r="X26" s="243"/>
      <c r="Y26" s="243"/>
      <c r="Z26" s="243"/>
    </row>
    <row r="27" spans="1:26" ht="13.5" customHeight="1">
      <c r="A27" s="243"/>
      <c r="B27" s="243"/>
      <c r="C27" s="243"/>
      <c r="D27" s="243"/>
      <c r="E27" s="243"/>
      <c r="F27" s="243"/>
      <c r="G27" s="243"/>
      <c r="H27" s="243"/>
      <c r="I27" s="243"/>
      <c r="J27" s="243"/>
      <c r="K27" s="243"/>
      <c r="L27" s="243"/>
      <c r="M27" s="243"/>
      <c r="N27" s="243"/>
      <c r="O27" s="243"/>
      <c r="P27" s="243"/>
      <c r="Q27" s="243"/>
      <c r="R27" s="243"/>
      <c r="S27" s="243"/>
      <c r="T27" s="243"/>
      <c r="U27" s="243"/>
      <c r="V27" s="243"/>
      <c r="W27" s="243"/>
      <c r="X27" s="243"/>
      <c r="Y27" s="243"/>
      <c r="Z27" s="243"/>
    </row>
    <row r="28" spans="1:26" ht="13.5" customHeight="1">
      <c r="A28" s="243"/>
      <c r="B28" s="243"/>
      <c r="C28" s="243"/>
      <c r="D28" s="243"/>
      <c r="E28" s="243"/>
      <c r="F28" s="243"/>
      <c r="G28" s="243"/>
      <c r="H28" s="243"/>
      <c r="I28" s="243"/>
      <c r="J28" s="243"/>
      <c r="K28" s="243"/>
      <c r="L28" s="243"/>
      <c r="M28" s="243"/>
      <c r="N28" s="243"/>
      <c r="O28" s="243"/>
      <c r="P28" s="243"/>
      <c r="Q28" s="243"/>
      <c r="R28" s="243"/>
      <c r="S28" s="243"/>
      <c r="T28" s="243"/>
      <c r="U28" s="243"/>
      <c r="V28" s="243"/>
      <c r="W28" s="243"/>
      <c r="X28" s="243"/>
      <c r="Y28" s="243"/>
      <c r="Z28" s="243"/>
    </row>
    <row r="29" spans="1:26" ht="13.5" customHeight="1">
      <c r="A29" s="243"/>
      <c r="B29" s="243"/>
      <c r="C29" s="243"/>
      <c r="D29" s="243"/>
      <c r="E29" s="243"/>
      <c r="F29" s="243"/>
      <c r="G29" s="243"/>
      <c r="H29" s="243"/>
      <c r="I29" s="243"/>
      <c r="J29" s="243"/>
      <c r="K29" s="243"/>
      <c r="L29" s="243"/>
      <c r="M29" s="243"/>
      <c r="N29" s="243"/>
      <c r="O29" s="243"/>
      <c r="P29" s="243"/>
      <c r="Q29" s="243"/>
      <c r="R29" s="243"/>
      <c r="S29" s="243"/>
      <c r="T29" s="243"/>
      <c r="U29" s="243"/>
      <c r="V29" s="243"/>
      <c r="W29" s="243"/>
      <c r="X29" s="243"/>
      <c r="Y29" s="243"/>
      <c r="Z29" s="243"/>
    </row>
    <row r="30" spans="1:26" ht="13.5" customHeight="1">
      <c r="A30" s="243"/>
      <c r="B30" s="243"/>
      <c r="C30" s="243"/>
      <c r="D30" s="243"/>
      <c r="E30" s="243"/>
      <c r="F30" s="243"/>
      <c r="G30" s="243"/>
      <c r="H30" s="243"/>
      <c r="I30" s="243"/>
      <c r="J30" s="243"/>
      <c r="K30" s="243"/>
      <c r="L30" s="243"/>
      <c r="M30" s="243"/>
      <c r="N30" s="243"/>
      <c r="O30" s="243"/>
      <c r="P30" s="243"/>
      <c r="Q30" s="243"/>
      <c r="R30" s="243"/>
      <c r="S30" s="243"/>
      <c r="T30" s="243"/>
      <c r="U30" s="243"/>
      <c r="V30" s="243"/>
      <c r="W30" s="243"/>
      <c r="X30" s="243"/>
      <c r="Y30" s="243"/>
      <c r="Z30" s="243"/>
    </row>
    <row r="31" spans="1:26" ht="13.5" customHeight="1">
      <c r="A31" s="243"/>
      <c r="B31" s="243"/>
      <c r="C31" s="243"/>
      <c r="D31" s="243"/>
      <c r="E31" s="243"/>
      <c r="F31" s="243"/>
      <c r="G31" s="243"/>
      <c r="H31" s="243"/>
      <c r="I31" s="243"/>
      <c r="J31" s="243"/>
      <c r="K31" s="243"/>
      <c r="L31" s="243"/>
      <c r="M31" s="243"/>
      <c r="N31" s="243"/>
      <c r="O31" s="243"/>
      <c r="P31" s="243"/>
      <c r="Q31" s="243"/>
      <c r="R31" s="243"/>
      <c r="S31" s="243"/>
      <c r="T31" s="243"/>
      <c r="U31" s="243"/>
      <c r="V31" s="243"/>
      <c r="W31" s="243"/>
      <c r="X31" s="243"/>
      <c r="Y31" s="243"/>
      <c r="Z31" s="243"/>
    </row>
    <row r="32" spans="1:26" ht="13.5" customHeight="1">
      <c r="A32" s="243"/>
      <c r="B32" s="243"/>
      <c r="C32" s="243"/>
      <c r="D32" s="243"/>
      <c r="E32" s="243"/>
      <c r="F32" s="243"/>
      <c r="G32" s="243"/>
      <c r="H32" s="243"/>
      <c r="I32" s="243"/>
      <c r="J32" s="243"/>
      <c r="K32" s="243"/>
      <c r="L32" s="243"/>
      <c r="M32" s="243"/>
      <c r="N32" s="243"/>
      <c r="O32" s="243"/>
      <c r="P32" s="243"/>
      <c r="Q32" s="243"/>
      <c r="R32" s="243"/>
      <c r="S32" s="243"/>
      <c r="T32" s="243"/>
      <c r="U32" s="243"/>
      <c r="V32" s="243"/>
      <c r="W32" s="243"/>
      <c r="X32" s="243"/>
      <c r="Y32" s="243"/>
      <c r="Z32" s="243"/>
    </row>
    <row r="33" spans="1:26" ht="13.5" customHeight="1">
      <c r="A33" s="243"/>
      <c r="B33" s="243"/>
      <c r="C33" s="243"/>
      <c r="D33" s="243"/>
      <c r="E33" s="243"/>
      <c r="F33" s="243"/>
      <c r="G33" s="243"/>
      <c r="H33" s="243"/>
      <c r="I33" s="243"/>
      <c r="J33" s="243"/>
      <c r="K33" s="243"/>
      <c r="L33" s="243"/>
      <c r="M33" s="243"/>
      <c r="N33" s="243"/>
      <c r="O33" s="243"/>
      <c r="P33" s="243"/>
      <c r="Q33" s="243"/>
      <c r="R33" s="243"/>
      <c r="S33" s="243"/>
      <c r="T33" s="243"/>
      <c r="U33" s="243"/>
      <c r="V33" s="243"/>
      <c r="W33" s="243"/>
      <c r="X33" s="243"/>
      <c r="Y33" s="243"/>
      <c r="Z33" s="243"/>
    </row>
    <row r="34" spans="1:26" ht="13.5" customHeight="1">
      <c r="A34" s="243"/>
      <c r="B34" s="243"/>
      <c r="C34" s="243"/>
      <c r="D34" s="243"/>
      <c r="E34" s="243"/>
      <c r="F34" s="243"/>
      <c r="G34" s="243"/>
      <c r="H34" s="243"/>
      <c r="I34" s="243"/>
      <c r="J34" s="243"/>
      <c r="K34" s="243"/>
      <c r="L34" s="243"/>
      <c r="M34" s="243"/>
      <c r="N34" s="243"/>
      <c r="O34" s="243"/>
      <c r="P34" s="243"/>
      <c r="Q34" s="243"/>
      <c r="R34" s="243"/>
      <c r="S34" s="243"/>
      <c r="T34" s="243"/>
      <c r="U34" s="243"/>
      <c r="V34" s="243"/>
      <c r="W34" s="243"/>
      <c r="X34" s="243"/>
      <c r="Y34" s="243"/>
      <c r="Z34" s="243"/>
    </row>
    <row r="35" spans="1:26" ht="13.5" customHeight="1">
      <c r="A35" s="243"/>
      <c r="B35" s="243"/>
      <c r="C35" s="243"/>
      <c r="D35" s="243"/>
      <c r="E35" s="243"/>
      <c r="F35" s="243"/>
      <c r="G35" s="243"/>
      <c r="H35" s="243"/>
      <c r="I35" s="243"/>
      <c r="J35" s="243"/>
      <c r="K35" s="243"/>
      <c r="L35" s="243"/>
      <c r="M35" s="243"/>
      <c r="N35" s="243"/>
      <c r="O35" s="243"/>
      <c r="P35" s="243"/>
      <c r="Q35" s="243"/>
      <c r="R35" s="243"/>
      <c r="S35" s="243"/>
      <c r="T35" s="243"/>
      <c r="U35" s="243"/>
      <c r="V35" s="243"/>
      <c r="W35" s="243"/>
      <c r="X35" s="243"/>
      <c r="Y35" s="243"/>
      <c r="Z35" s="243"/>
    </row>
    <row r="36" spans="1:26" ht="13.5" customHeight="1">
      <c r="A36" s="243"/>
      <c r="B36" s="243"/>
      <c r="C36" s="243"/>
      <c r="D36" s="243"/>
      <c r="E36" s="243"/>
      <c r="F36" s="243"/>
      <c r="G36" s="243"/>
      <c r="H36" s="243"/>
      <c r="I36" s="243"/>
      <c r="J36" s="243"/>
      <c r="K36" s="243"/>
      <c r="L36" s="243"/>
      <c r="M36" s="243"/>
      <c r="N36" s="243"/>
      <c r="O36" s="243"/>
      <c r="P36" s="243"/>
      <c r="Q36" s="243"/>
      <c r="R36" s="243"/>
      <c r="S36" s="243"/>
      <c r="T36" s="243"/>
      <c r="U36" s="243"/>
      <c r="V36" s="243"/>
      <c r="W36" s="243"/>
      <c r="X36" s="243"/>
      <c r="Y36" s="243"/>
      <c r="Z36" s="243"/>
    </row>
    <row r="37" spans="1:26" ht="13.5" customHeight="1">
      <c r="A37" s="243"/>
      <c r="B37" s="243"/>
      <c r="C37" s="243"/>
      <c r="D37" s="243"/>
      <c r="E37" s="243"/>
      <c r="F37" s="243"/>
      <c r="G37" s="243"/>
      <c r="H37" s="243"/>
      <c r="I37" s="243"/>
      <c r="J37" s="243"/>
      <c r="K37" s="243"/>
      <c r="L37" s="243"/>
      <c r="M37" s="243"/>
      <c r="N37" s="243"/>
      <c r="O37" s="243"/>
      <c r="P37" s="243"/>
      <c r="Q37" s="243"/>
      <c r="R37" s="243"/>
      <c r="S37" s="243"/>
      <c r="T37" s="243"/>
      <c r="U37" s="243"/>
      <c r="V37" s="243"/>
      <c r="W37" s="243"/>
      <c r="X37" s="243"/>
      <c r="Y37" s="243"/>
      <c r="Z37" s="243"/>
    </row>
    <row r="38" spans="1:26" ht="13.5" customHeight="1">
      <c r="A38" s="243"/>
      <c r="B38" s="243"/>
      <c r="C38" s="243"/>
      <c r="D38" s="243"/>
      <c r="E38" s="243"/>
      <c r="F38" s="243"/>
      <c r="G38" s="243"/>
      <c r="H38" s="243"/>
      <c r="I38" s="243"/>
      <c r="J38" s="243"/>
      <c r="K38" s="243"/>
      <c r="L38" s="243"/>
      <c r="M38" s="243"/>
      <c r="N38" s="243"/>
      <c r="O38" s="243"/>
      <c r="P38" s="243"/>
      <c r="Q38" s="243"/>
      <c r="R38" s="243"/>
      <c r="S38" s="243"/>
      <c r="T38" s="243"/>
      <c r="U38" s="243"/>
      <c r="V38" s="243"/>
      <c r="W38" s="243"/>
      <c r="X38" s="243"/>
      <c r="Y38" s="243"/>
      <c r="Z38" s="243"/>
    </row>
    <row r="39" spans="1:26" ht="13.5" customHeight="1">
      <c r="A39" s="243"/>
      <c r="B39" s="243"/>
      <c r="C39" s="243"/>
      <c r="D39" s="243"/>
      <c r="E39" s="243"/>
      <c r="F39" s="243"/>
      <c r="G39" s="243"/>
      <c r="H39" s="243"/>
      <c r="I39" s="243"/>
      <c r="J39" s="243"/>
      <c r="K39" s="243"/>
      <c r="L39" s="243"/>
      <c r="M39" s="243"/>
      <c r="N39" s="243"/>
      <c r="O39" s="243"/>
      <c r="P39" s="243"/>
      <c r="Q39" s="243"/>
      <c r="R39" s="243"/>
      <c r="S39" s="243"/>
      <c r="T39" s="243"/>
      <c r="U39" s="243"/>
      <c r="V39" s="243"/>
      <c r="W39" s="243"/>
      <c r="X39" s="243"/>
      <c r="Y39" s="243"/>
      <c r="Z39" s="243"/>
    </row>
    <row r="40" spans="1:26" ht="13.5" customHeight="1">
      <c r="A40" s="243"/>
      <c r="B40" s="243"/>
      <c r="C40" s="243"/>
      <c r="D40" s="243"/>
      <c r="E40" s="243"/>
      <c r="F40" s="243"/>
      <c r="G40" s="243"/>
      <c r="H40" s="243"/>
      <c r="I40" s="243"/>
      <c r="J40" s="243"/>
      <c r="K40" s="243"/>
      <c r="L40" s="243"/>
      <c r="M40" s="243"/>
      <c r="N40" s="243"/>
      <c r="O40" s="243"/>
      <c r="P40" s="243"/>
      <c r="Q40" s="243"/>
      <c r="R40" s="243"/>
      <c r="S40" s="243"/>
      <c r="T40" s="243"/>
      <c r="U40" s="243"/>
      <c r="V40" s="243"/>
      <c r="W40" s="243"/>
      <c r="X40" s="243"/>
      <c r="Y40" s="243"/>
      <c r="Z40" s="243"/>
    </row>
    <row r="41" spans="1:26" ht="13.5" customHeight="1">
      <c r="A41" s="243"/>
      <c r="B41" s="243"/>
      <c r="C41" s="243"/>
      <c r="D41" s="243"/>
      <c r="E41" s="243"/>
      <c r="F41" s="243"/>
      <c r="G41" s="243"/>
      <c r="H41" s="243"/>
      <c r="I41" s="243"/>
      <c r="J41" s="243"/>
      <c r="K41" s="243"/>
      <c r="L41" s="243"/>
      <c r="M41" s="243"/>
      <c r="N41" s="243"/>
      <c r="O41" s="243"/>
      <c r="P41" s="243"/>
      <c r="Q41" s="243"/>
      <c r="R41" s="243"/>
      <c r="S41" s="243"/>
      <c r="T41" s="243"/>
      <c r="U41" s="243"/>
      <c r="V41" s="243"/>
      <c r="W41" s="243"/>
      <c r="X41" s="243"/>
      <c r="Y41" s="243"/>
      <c r="Z41" s="243"/>
    </row>
    <row r="42" spans="1:26" ht="13.5" customHeight="1">
      <c r="A42" s="243"/>
      <c r="B42" s="243"/>
      <c r="C42" s="243"/>
      <c r="D42" s="243"/>
      <c r="E42" s="243"/>
      <c r="F42" s="243"/>
      <c r="G42" s="243"/>
      <c r="H42" s="243"/>
      <c r="I42" s="243"/>
      <c r="J42" s="243"/>
      <c r="K42" s="243"/>
      <c r="L42" s="243"/>
      <c r="M42" s="243"/>
      <c r="N42" s="243"/>
      <c r="O42" s="243"/>
      <c r="P42" s="243"/>
      <c r="Q42" s="243"/>
      <c r="R42" s="243"/>
      <c r="S42" s="243"/>
      <c r="T42" s="243"/>
      <c r="U42" s="243"/>
      <c r="V42" s="243"/>
      <c r="W42" s="243"/>
      <c r="X42" s="243"/>
      <c r="Y42" s="243"/>
      <c r="Z42" s="243"/>
    </row>
    <row r="43" spans="1:26" ht="13.5" customHeight="1">
      <c r="A43" s="243"/>
      <c r="B43" s="243"/>
      <c r="C43" s="243"/>
      <c r="D43" s="243"/>
      <c r="E43" s="243"/>
      <c r="F43" s="243"/>
      <c r="G43" s="243"/>
      <c r="H43" s="243"/>
      <c r="I43" s="243"/>
      <c r="J43" s="243"/>
      <c r="K43" s="243"/>
      <c r="L43" s="243"/>
      <c r="M43" s="243"/>
      <c r="N43" s="243"/>
      <c r="O43" s="243"/>
      <c r="P43" s="243"/>
      <c r="Q43" s="243"/>
      <c r="R43" s="243"/>
      <c r="S43" s="243"/>
      <c r="T43" s="243"/>
      <c r="U43" s="243"/>
      <c r="V43" s="243"/>
      <c r="W43" s="243"/>
      <c r="X43" s="243"/>
      <c r="Y43" s="243"/>
      <c r="Z43" s="243"/>
    </row>
    <row r="44" spans="1:26" ht="13.5" customHeight="1">
      <c r="A44" s="243"/>
      <c r="B44" s="243"/>
      <c r="C44" s="243"/>
      <c r="D44" s="243"/>
      <c r="E44" s="243"/>
      <c r="F44" s="243"/>
      <c r="G44" s="243"/>
      <c r="H44" s="243"/>
      <c r="I44" s="243"/>
      <c r="J44" s="243"/>
      <c r="K44" s="243"/>
      <c r="L44" s="243"/>
      <c r="M44" s="243"/>
      <c r="N44" s="243"/>
      <c r="O44" s="243"/>
      <c r="P44" s="243"/>
      <c r="Q44" s="243"/>
      <c r="R44" s="243"/>
      <c r="S44" s="243"/>
      <c r="T44" s="243"/>
      <c r="U44" s="243"/>
      <c r="V44" s="243"/>
      <c r="W44" s="243"/>
      <c r="X44" s="243"/>
      <c r="Y44" s="243"/>
      <c r="Z44" s="243"/>
    </row>
    <row r="45" spans="1:26" ht="13.5" customHeight="1">
      <c r="A45" s="243"/>
      <c r="B45" s="243"/>
      <c r="C45" s="243"/>
      <c r="D45" s="243"/>
      <c r="E45" s="243"/>
      <c r="F45" s="243"/>
      <c r="G45" s="243"/>
      <c r="H45" s="243"/>
      <c r="I45" s="243"/>
      <c r="J45" s="243"/>
      <c r="K45" s="243"/>
      <c r="L45" s="243"/>
      <c r="M45" s="243"/>
      <c r="N45" s="243"/>
      <c r="O45" s="243"/>
      <c r="P45" s="243"/>
      <c r="Q45" s="243"/>
      <c r="R45" s="243"/>
      <c r="S45" s="243"/>
      <c r="T45" s="243"/>
      <c r="U45" s="243"/>
      <c r="V45" s="243"/>
      <c r="W45" s="243"/>
      <c r="X45" s="243"/>
      <c r="Y45" s="243"/>
      <c r="Z45" s="243"/>
    </row>
    <row r="46" spans="1:26" ht="13.5" customHeight="1">
      <c r="A46" s="243"/>
      <c r="B46" s="243"/>
      <c r="C46" s="243"/>
      <c r="D46" s="243"/>
      <c r="E46" s="243"/>
      <c r="F46" s="243"/>
      <c r="G46" s="243"/>
      <c r="H46" s="243"/>
      <c r="I46" s="243"/>
      <c r="J46" s="243"/>
      <c r="K46" s="243"/>
      <c r="L46" s="243"/>
      <c r="M46" s="243"/>
      <c r="N46" s="243"/>
      <c r="O46" s="243"/>
      <c r="P46" s="243"/>
      <c r="Q46" s="243"/>
      <c r="R46" s="243"/>
      <c r="S46" s="243"/>
      <c r="T46" s="243"/>
      <c r="U46" s="243"/>
      <c r="V46" s="243"/>
      <c r="W46" s="243"/>
      <c r="X46" s="243"/>
      <c r="Y46" s="243"/>
      <c r="Z46" s="243"/>
    </row>
    <row r="47" spans="1:26" ht="13.5" customHeight="1">
      <c r="A47" s="243"/>
      <c r="B47" s="243"/>
      <c r="C47" s="243"/>
      <c r="D47" s="243"/>
      <c r="E47" s="243"/>
      <c r="F47" s="243"/>
      <c r="G47" s="243"/>
      <c r="H47" s="243"/>
      <c r="I47" s="243"/>
      <c r="J47" s="243"/>
      <c r="K47" s="243"/>
      <c r="L47" s="243"/>
      <c r="M47" s="243"/>
      <c r="N47" s="243"/>
      <c r="O47" s="243"/>
      <c r="P47" s="243"/>
      <c r="Q47" s="243"/>
      <c r="R47" s="243"/>
      <c r="S47" s="243"/>
      <c r="T47" s="243"/>
      <c r="U47" s="243"/>
      <c r="V47" s="243"/>
      <c r="W47" s="243"/>
      <c r="X47" s="243"/>
      <c r="Y47" s="243"/>
      <c r="Z47" s="243"/>
    </row>
    <row r="48" spans="1:26" ht="13.5" customHeight="1">
      <c r="A48" s="243"/>
      <c r="B48" s="243"/>
      <c r="C48" s="243"/>
      <c r="D48" s="243"/>
      <c r="E48" s="243"/>
      <c r="F48" s="243"/>
      <c r="G48" s="243"/>
      <c r="H48" s="243"/>
      <c r="I48" s="243"/>
      <c r="J48" s="243"/>
      <c r="K48" s="243"/>
      <c r="L48" s="243"/>
      <c r="M48" s="243"/>
      <c r="N48" s="243"/>
      <c r="O48" s="243"/>
      <c r="P48" s="243"/>
      <c r="Q48" s="243"/>
      <c r="R48" s="243"/>
      <c r="S48" s="243"/>
      <c r="T48" s="243"/>
      <c r="U48" s="243"/>
      <c r="V48" s="243"/>
      <c r="W48" s="243"/>
      <c r="X48" s="243"/>
      <c r="Y48" s="243"/>
      <c r="Z48" s="243"/>
    </row>
    <row r="49" spans="1:26" ht="13.5" customHeight="1">
      <c r="A49" s="243"/>
      <c r="B49" s="243"/>
      <c r="C49" s="243"/>
      <c r="D49" s="243"/>
      <c r="E49" s="243"/>
      <c r="F49" s="243"/>
      <c r="G49" s="243"/>
      <c r="H49" s="243"/>
      <c r="I49" s="243"/>
      <c r="J49" s="243"/>
      <c r="K49" s="243"/>
      <c r="L49" s="243"/>
      <c r="M49" s="243"/>
      <c r="N49" s="243"/>
      <c r="O49" s="243"/>
      <c r="P49" s="243"/>
      <c r="Q49" s="243"/>
      <c r="R49" s="243"/>
      <c r="S49" s="243"/>
      <c r="T49" s="243"/>
      <c r="U49" s="243"/>
      <c r="V49" s="243"/>
      <c r="W49" s="243"/>
      <c r="X49" s="243"/>
      <c r="Y49" s="243"/>
      <c r="Z49" s="243"/>
    </row>
    <row r="50" spans="1:26" ht="13.5" customHeight="1">
      <c r="A50" s="243"/>
      <c r="B50" s="243"/>
      <c r="C50" s="243"/>
      <c r="D50" s="243"/>
      <c r="E50" s="243"/>
      <c r="F50" s="243"/>
      <c r="G50" s="243"/>
      <c r="H50" s="243"/>
      <c r="I50" s="243"/>
      <c r="J50" s="243"/>
      <c r="K50" s="243"/>
      <c r="L50" s="243"/>
      <c r="M50" s="243"/>
      <c r="N50" s="243"/>
      <c r="O50" s="243"/>
      <c r="P50" s="243"/>
      <c r="Q50" s="243"/>
      <c r="R50" s="243"/>
      <c r="S50" s="243"/>
      <c r="T50" s="243"/>
      <c r="U50" s="243"/>
      <c r="V50" s="243"/>
      <c r="W50" s="243"/>
      <c r="X50" s="243"/>
      <c r="Y50" s="243"/>
      <c r="Z50" s="243"/>
    </row>
    <row r="51" spans="1:26" ht="13.5" customHeight="1">
      <c r="A51" s="243"/>
      <c r="B51" s="243"/>
      <c r="C51" s="243"/>
      <c r="D51" s="243"/>
      <c r="E51" s="243"/>
      <c r="F51" s="243"/>
      <c r="G51" s="243"/>
      <c r="H51" s="243"/>
      <c r="I51" s="243"/>
      <c r="J51" s="243"/>
      <c r="K51" s="243"/>
      <c r="L51" s="243"/>
      <c r="M51" s="243"/>
      <c r="N51" s="243"/>
      <c r="O51" s="243"/>
      <c r="P51" s="243"/>
      <c r="Q51" s="243"/>
      <c r="R51" s="243"/>
      <c r="S51" s="243"/>
      <c r="T51" s="243"/>
      <c r="U51" s="243"/>
      <c r="V51" s="243"/>
      <c r="W51" s="243"/>
      <c r="X51" s="243"/>
      <c r="Y51" s="243"/>
      <c r="Z51" s="243"/>
    </row>
    <row r="52" spans="1:26" ht="13.5" customHeight="1">
      <c r="A52" s="243"/>
      <c r="B52" s="243"/>
      <c r="C52" s="243"/>
      <c r="D52" s="243"/>
      <c r="E52" s="243"/>
      <c r="F52" s="243"/>
      <c r="G52" s="243"/>
      <c r="H52" s="243"/>
      <c r="I52" s="243"/>
      <c r="J52" s="243"/>
      <c r="K52" s="243"/>
      <c r="L52" s="243"/>
      <c r="M52" s="243"/>
      <c r="N52" s="243"/>
      <c r="O52" s="243"/>
      <c r="P52" s="243"/>
      <c r="Q52" s="243"/>
      <c r="R52" s="243"/>
      <c r="S52" s="243"/>
      <c r="T52" s="243"/>
      <c r="U52" s="243"/>
      <c r="V52" s="243"/>
      <c r="W52" s="243"/>
      <c r="X52" s="243"/>
      <c r="Y52" s="243"/>
      <c r="Z52" s="243"/>
    </row>
    <row r="53" spans="1:26" ht="13.5" customHeight="1">
      <c r="A53" s="243"/>
      <c r="B53" s="243"/>
      <c r="C53" s="243"/>
      <c r="D53" s="243"/>
      <c r="E53" s="243"/>
      <c r="F53" s="243"/>
      <c r="G53" s="243"/>
      <c r="H53" s="243"/>
      <c r="I53" s="243"/>
      <c r="J53" s="243"/>
      <c r="K53" s="243"/>
      <c r="L53" s="243"/>
      <c r="M53" s="243"/>
      <c r="N53" s="243"/>
      <c r="O53" s="243"/>
      <c r="P53" s="243"/>
      <c r="Q53" s="243"/>
      <c r="R53" s="243"/>
      <c r="S53" s="243"/>
      <c r="T53" s="243"/>
      <c r="U53" s="243"/>
      <c r="V53" s="243"/>
      <c r="W53" s="243"/>
      <c r="X53" s="243"/>
      <c r="Y53" s="243"/>
      <c r="Z53" s="243"/>
    </row>
    <row r="54" spans="1:26" ht="13.5" customHeight="1">
      <c r="A54" s="243"/>
      <c r="B54" s="243"/>
      <c r="C54" s="243"/>
      <c r="D54" s="243"/>
      <c r="E54" s="243"/>
      <c r="F54" s="243"/>
      <c r="G54" s="243"/>
      <c r="H54" s="243"/>
      <c r="I54" s="243"/>
      <c r="J54" s="243"/>
      <c r="K54" s="243"/>
      <c r="L54" s="243"/>
      <c r="M54" s="243"/>
      <c r="N54" s="243"/>
      <c r="O54" s="243"/>
      <c r="P54" s="243"/>
      <c r="Q54" s="243"/>
      <c r="R54" s="243"/>
      <c r="S54" s="243"/>
      <c r="T54" s="243"/>
      <c r="U54" s="243"/>
      <c r="V54" s="243"/>
      <c r="W54" s="243"/>
      <c r="X54" s="243"/>
      <c r="Y54" s="243"/>
      <c r="Z54" s="243"/>
    </row>
    <row r="55" spans="1:26" ht="13.5" customHeight="1">
      <c r="A55" s="243"/>
      <c r="B55" s="243"/>
      <c r="C55" s="243"/>
      <c r="D55" s="243"/>
      <c r="E55" s="243"/>
      <c r="F55" s="243"/>
      <c r="G55" s="243"/>
      <c r="H55" s="243"/>
      <c r="I55" s="243"/>
      <c r="J55" s="243"/>
      <c r="K55" s="243"/>
      <c r="L55" s="243"/>
      <c r="M55" s="243"/>
      <c r="N55" s="243"/>
      <c r="O55" s="243"/>
      <c r="P55" s="243"/>
      <c r="Q55" s="243"/>
      <c r="R55" s="243"/>
      <c r="S55" s="243"/>
      <c r="T55" s="243"/>
      <c r="U55" s="243"/>
      <c r="V55" s="243"/>
      <c r="W55" s="243"/>
      <c r="X55" s="243"/>
      <c r="Y55" s="243"/>
      <c r="Z55" s="243"/>
    </row>
    <row r="56" spans="1:26" ht="13.5" customHeight="1">
      <c r="A56" s="243"/>
      <c r="B56" s="243"/>
      <c r="C56" s="243"/>
      <c r="D56" s="243"/>
      <c r="E56" s="243"/>
      <c r="F56" s="243"/>
      <c r="G56" s="243"/>
      <c r="H56" s="243"/>
      <c r="I56" s="243"/>
      <c r="J56" s="243"/>
      <c r="K56" s="243"/>
      <c r="L56" s="243"/>
      <c r="M56" s="243"/>
      <c r="N56" s="243"/>
      <c r="O56" s="243"/>
      <c r="P56" s="243"/>
      <c r="Q56" s="243"/>
      <c r="R56" s="243"/>
      <c r="S56" s="243"/>
      <c r="T56" s="243"/>
      <c r="U56" s="243"/>
      <c r="V56" s="243"/>
      <c r="W56" s="243"/>
      <c r="X56" s="243"/>
      <c r="Y56" s="243"/>
      <c r="Z56" s="243"/>
    </row>
    <row r="57" spans="1:26" ht="13.5" customHeight="1">
      <c r="A57" s="243"/>
      <c r="B57" s="243"/>
      <c r="C57" s="243"/>
      <c r="D57" s="243"/>
      <c r="E57" s="243"/>
      <c r="F57" s="243"/>
      <c r="G57" s="243"/>
      <c r="H57" s="243"/>
      <c r="I57" s="243"/>
      <c r="J57" s="243"/>
      <c r="K57" s="243"/>
      <c r="L57" s="243"/>
      <c r="M57" s="243"/>
      <c r="N57" s="243"/>
      <c r="O57" s="243"/>
      <c r="P57" s="243"/>
      <c r="Q57" s="243"/>
      <c r="R57" s="243"/>
      <c r="S57" s="243"/>
      <c r="T57" s="243"/>
      <c r="U57" s="243"/>
      <c r="V57" s="243"/>
      <c r="W57" s="243"/>
      <c r="X57" s="243"/>
      <c r="Y57" s="243"/>
      <c r="Z57" s="243"/>
    </row>
    <row r="58" spans="1:26" ht="13.5" customHeight="1">
      <c r="A58" s="243"/>
      <c r="B58" s="243"/>
      <c r="C58" s="243"/>
      <c r="D58" s="243"/>
      <c r="E58" s="243"/>
      <c r="F58" s="243"/>
      <c r="G58" s="243"/>
      <c r="H58" s="243"/>
      <c r="I58" s="243"/>
      <c r="J58" s="243"/>
      <c r="K58" s="243"/>
      <c r="L58" s="243"/>
      <c r="M58" s="243"/>
      <c r="N58" s="243"/>
      <c r="O58" s="243"/>
      <c r="P58" s="243"/>
      <c r="Q58" s="243"/>
      <c r="R58" s="243"/>
      <c r="S58" s="243"/>
      <c r="T58" s="243"/>
      <c r="U58" s="243"/>
      <c r="V58" s="243"/>
      <c r="W58" s="243"/>
      <c r="X58" s="243"/>
      <c r="Y58" s="243"/>
      <c r="Z58" s="243"/>
    </row>
    <row r="59" spans="1:26" ht="13.5" customHeight="1">
      <c r="A59" s="243"/>
      <c r="B59" s="243"/>
      <c r="C59" s="243"/>
      <c r="D59" s="243"/>
      <c r="E59" s="243"/>
      <c r="F59" s="243"/>
      <c r="G59" s="243"/>
      <c r="H59" s="243"/>
      <c r="I59" s="243"/>
      <c r="J59" s="243"/>
      <c r="K59" s="243"/>
      <c r="L59" s="243"/>
      <c r="M59" s="243"/>
      <c r="N59" s="243"/>
      <c r="O59" s="243"/>
      <c r="P59" s="243"/>
      <c r="Q59" s="243"/>
      <c r="R59" s="243"/>
      <c r="S59" s="243"/>
      <c r="T59" s="243"/>
      <c r="U59" s="243"/>
      <c r="V59" s="243"/>
      <c r="W59" s="243"/>
      <c r="X59" s="243"/>
      <c r="Y59" s="243"/>
      <c r="Z59" s="243"/>
    </row>
    <row r="60" spans="1:26" ht="13.5" customHeight="1">
      <c r="A60" s="243"/>
      <c r="B60" s="243"/>
      <c r="C60" s="243"/>
      <c r="D60" s="243"/>
      <c r="E60" s="243"/>
      <c r="F60" s="243"/>
      <c r="G60" s="243"/>
      <c r="H60" s="243"/>
      <c r="I60" s="243"/>
      <c r="J60" s="243"/>
      <c r="K60" s="243"/>
      <c r="L60" s="243"/>
      <c r="M60" s="243"/>
      <c r="N60" s="243"/>
      <c r="O60" s="243"/>
      <c r="P60" s="243"/>
      <c r="Q60" s="243"/>
      <c r="R60" s="243"/>
      <c r="S60" s="243"/>
      <c r="T60" s="243"/>
      <c r="U60" s="243"/>
      <c r="V60" s="243"/>
      <c r="W60" s="243"/>
      <c r="X60" s="243"/>
      <c r="Y60" s="243"/>
      <c r="Z60" s="243"/>
    </row>
    <row r="61" spans="1:26" ht="13.5" customHeight="1">
      <c r="A61" s="243"/>
      <c r="B61" s="243"/>
      <c r="C61" s="243"/>
      <c r="D61" s="243"/>
      <c r="E61" s="243"/>
      <c r="F61" s="243"/>
      <c r="G61" s="243"/>
      <c r="H61" s="243"/>
      <c r="I61" s="243"/>
      <c r="J61" s="243"/>
      <c r="K61" s="243"/>
      <c r="L61" s="243"/>
      <c r="M61" s="243"/>
      <c r="N61" s="243"/>
      <c r="O61" s="243"/>
      <c r="P61" s="243"/>
      <c r="Q61" s="243"/>
      <c r="R61" s="243"/>
      <c r="S61" s="243"/>
      <c r="T61" s="243"/>
      <c r="U61" s="243"/>
      <c r="V61" s="243"/>
      <c r="W61" s="243"/>
      <c r="X61" s="243"/>
      <c r="Y61" s="243"/>
      <c r="Z61" s="243"/>
    </row>
    <row r="62" spans="1:26" ht="13.5" customHeight="1">
      <c r="A62" s="243"/>
      <c r="B62" s="243"/>
      <c r="C62" s="243"/>
      <c r="D62" s="243"/>
      <c r="E62" s="243"/>
      <c r="F62" s="243"/>
      <c r="G62" s="243"/>
      <c r="H62" s="243"/>
      <c r="I62" s="243"/>
      <c r="J62" s="243"/>
      <c r="K62" s="243"/>
      <c r="L62" s="243"/>
      <c r="M62" s="243"/>
      <c r="N62" s="243"/>
      <c r="O62" s="243"/>
      <c r="P62" s="243"/>
      <c r="Q62" s="243"/>
      <c r="R62" s="243"/>
      <c r="S62" s="243"/>
      <c r="T62" s="243"/>
      <c r="U62" s="243"/>
      <c r="V62" s="243"/>
      <c r="W62" s="243"/>
      <c r="X62" s="243"/>
      <c r="Y62" s="243"/>
      <c r="Z62" s="243"/>
    </row>
    <row r="63" spans="1:26" ht="13.5" customHeight="1">
      <c r="A63" s="243"/>
      <c r="B63" s="243"/>
      <c r="C63" s="243"/>
      <c r="D63" s="243"/>
      <c r="E63" s="243"/>
      <c r="F63" s="243"/>
      <c r="G63" s="243"/>
      <c r="H63" s="243"/>
      <c r="I63" s="243"/>
      <c r="J63" s="243"/>
      <c r="K63" s="243"/>
      <c r="L63" s="243"/>
      <c r="M63" s="243"/>
      <c r="N63" s="243"/>
      <c r="O63" s="243"/>
      <c r="P63" s="243"/>
      <c r="Q63" s="243"/>
      <c r="R63" s="243"/>
      <c r="S63" s="243"/>
      <c r="T63" s="243"/>
      <c r="U63" s="243"/>
      <c r="V63" s="243"/>
      <c r="W63" s="243"/>
      <c r="X63" s="243"/>
      <c r="Y63" s="243"/>
      <c r="Z63" s="243"/>
    </row>
    <row r="64" spans="1:26" ht="13.5" customHeight="1">
      <c r="A64" s="243"/>
      <c r="B64" s="243"/>
      <c r="C64" s="243"/>
      <c r="D64" s="243"/>
      <c r="E64" s="243"/>
      <c r="F64" s="243"/>
      <c r="G64" s="243"/>
      <c r="H64" s="243"/>
      <c r="I64" s="243"/>
      <c r="J64" s="243"/>
      <c r="K64" s="243"/>
      <c r="L64" s="243"/>
      <c r="M64" s="243"/>
      <c r="N64" s="243"/>
      <c r="O64" s="243"/>
      <c r="P64" s="243"/>
      <c r="Q64" s="243"/>
      <c r="R64" s="243"/>
      <c r="S64" s="243"/>
      <c r="T64" s="243"/>
      <c r="U64" s="243"/>
      <c r="V64" s="243"/>
      <c r="W64" s="243"/>
      <c r="X64" s="243"/>
      <c r="Y64" s="243"/>
      <c r="Z64" s="243"/>
    </row>
    <row r="65" spans="1:26" ht="13.5" customHeight="1">
      <c r="A65" s="243"/>
      <c r="B65" s="243"/>
      <c r="C65" s="243"/>
      <c r="D65" s="243"/>
      <c r="E65" s="243"/>
      <c r="F65" s="243"/>
      <c r="G65" s="243"/>
      <c r="H65" s="243"/>
      <c r="I65" s="243"/>
      <c r="J65" s="243"/>
      <c r="K65" s="243"/>
      <c r="L65" s="243"/>
      <c r="M65" s="243"/>
      <c r="N65" s="243"/>
      <c r="O65" s="243"/>
      <c r="P65" s="243"/>
      <c r="Q65" s="243"/>
      <c r="R65" s="243"/>
      <c r="S65" s="243"/>
      <c r="T65" s="243"/>
      <c r="U65" s="243"/>
      <c r="V65" s="243"/>
      <c r="W65" s="243"/>
      <c r="X65" s="243"/>
      <c r="Y65" s="243"/>
      <c r="Z65" s="243"/>
    </row>
    <row r="66" spans="1:26" ht="13.5" customHeight="1">
      <c r="A66" s="243"/>
      <c r="B66" s="243"/>
      <c r="C66" s="243"/>
      <c r="D66" s="243"/>
      <c r="E66" s="243"/>
      <c r="F66" s="243"/>
      <c r="G66" s="243"/>
      <c r="H66" s="243"/>
      <c r="I66" s="243"/>
      <c r="J66" s="243"/>
      <c r="K66" s="243"/>
      <c r="L66" s="243"/>
      <c r="M66" s="243"/>
      <c r="N66" s="243"/>
      <c r="O66" s="243"/>
      <c r="P66" s="243"/>
      <c r="Q66" s="243"/>
      <c r="R66" s="243"/>
      <c r="S66" s="243"/>
      <c r="T66" s="243"/>
      <c r="U66" s="243"/>
      <c r="V66" s="243"/>
      <c r="W66" s="243"/>
      <c r="X66" s="243"/>
      <c r="Y66" s="243"/>
      <c r="Z66" s="243"/>
    </row>
    <row r="67" spans="1:26" ht="13.5" customHeight="1">
      <c r="A67" s="243"/>
      <c r="B67" s="243"/>
      <c r="C67" s="243"/>
      <c r="D67" s="243"/>
      <c r="E67" s="243"/>
      <c r="F67" s="243"/>
      <c r="G67" s="243"/>
      <c r="H67" s="243"/>
      <c r="I67" s="243"/>
      <c r="J67" s="243"/>
      <c r="K67" s="243"/>
      <c r="L67" s="243"/>
      <c r="M67" s="243"/>
      <c r="N67" s="243"/>
      <c r="O67" s="243"/>
      <c r="P67" s="243"/>
      <c r="Q67" s="243"/>
      <c r="R67" s="243"/>
      <c r="S67" s="243"/>
      <c r="T67" s="243"/>
      <c r="U67" s="243"/>
      <c r="V67" s="243"/>
      <c r="W67" s="243"/>
      <c r="X67" s="243"/>
      <c r="Y67" s="243"/>
      <c r="Z67" s="243"/>
    </row>
    <row r="68" spans="1:26" ht="13.5" customHeight="1">
      <c r="A68" s="243"/>
      <c r="B68" s="243"/>
      <c r="C68" s="243"/>
      <c r="D68" s="243"/>
      <c r="E68" s="243"/>
      <c r="F68" s="243"/>
      <c r="G68" s="243"/>
      <c r="H68" s="243"/>
      <c r="I68" s="243"/>
      <c r="J68" s="243"/>
      <c r="K68" s="243"/>
      <c r="L68" s="243"/>
      <c r="M68" s="243"/>
      <c r="N68" s="243"/>
      <c r="O68" s="243"/>
      <c r="P68" s="243"/>
      <c r="Q68" s="243"/>
      <c r="R68" s="243"/>
      <c r="S68" s="243"/>
      <c r="T68" s="243"/>
      <c r="U68" s="243"/>
      <c r="V68" s="243"/>
      <c r="W68" s="243"/>
      <c r="X68" s="243"/>
      <c r="Y68" s="243"/>
      <c r="Z68" s="243"/>
    </row>
    <row r="69" spans="1:26" ht="13.5" customHeight="1">
      <c r="A69" s="243"/>
      <c r="B69" s="243"/>
      <c r="C69" s="243"/>
      <c r="D69" s="243"/>
      <c r="E69" s="243"/>
      <c r="F69" s="243"/>
      <c r="G69" s="243"/>
      <c r="H69" s="243"/>
      <c r="I69" s="243"/>
      <c r="J69" s="243"/>
      <c r="K69" s="243"/>
      <c r="L69" s="243"/>
      <c r="M69" s="243"/>
      <c r="N69" s="243"/>
      <c r="O69" s="243"/>
      <c r="P69" s="243"/>
      <c r="Q69" s="243"/>
      <c r="R69" s="243"/>
      <c r="S69" s="243"/>
      <c r="T69" s="243"/>
      <c r="U69" s="243"/>
      <c r="V69" s="243"/>
      <c r="W69" s="243"/>
      <c r="X69" s="243"/>
      <c r="Y69" s="243"/>
      <c r="Z69" s="243"/>
    </row>
    <row r="70" spans="1:26" ht="13.5" customHeight="1">
      <c r="A70" s="243"/>
      <c r="B70" s="243"/>
      <c r="C70" s="243"/>
      <c r="D70" s="243"/>
      <c r="E70" s="243"/>
      <c r="F70" s="243"/>
      <c r="G70" s="243"/>
      <c r="H70" s="243"/>
      <c r="I70" s="243"/>
      <c r="J70" s="243"/>
      <c r="K70" s="243"/>
      <c r="L70" s="243"/>
      <c r="M70" s="243"/>
      <c r="N70" s="243"/>
      <c r="O70" s="243"/>
      <c r="P70" s="243"/>
      <c r="Q70" s="243"/>
      <c r="R70" s="243"/>
      <c r="S70" s="243"/>
      <c r="T70" s="243"/>
      <c r="U70" s="243"/>
      <c r="V70" s="243"/>
      <c r="W70" s="243"/>
      <c r="X70" s="243"/>
      <c r="Y70" s="243"/>
      <c r="Z70" s="243"/>
    </row>
    <row r="71" spans="1:26" ht="13.5" customHeight="1">
      <c r="A71" s="243"/>
      <c r="B71" s="243"/>
      <c r="C71" s="243"/>
      <c r="D71" s="243"/>
      <c r="E71" s="243"/>
      <c r="F71" s="243"/>
      <c r="G71" s="243"/>
      <c r="H71" s="243"/>
      <c r="I71" s="243"/>
      <c r="J71" s="243"/>
      <c r="K71" s="243"/>
      <c r="L71" s="243"/>
      <c r="M71" s="243"/>
      <c r="N71" s="243"/>
      <c r="O71" s="243"/>
      <c r="P71" s="243"/>
      <c r="Q71" s="243"/>
      <c r="R71" s="243"/>
      <c r="S71" s="243"/>
      <c r="T71" s="243"/>
      <c r="U71" s="243"/>
      <c r="V71" s="243"/>
      <c r="W71" s="243"/>
      <c r="X71" s="243"/>
      <c r="Y71" s="243"/>
      <c r="Z71" s="243"/>
    </row>
    <row r="72" spans="1:26" ht="13.5" customHeight="1">
      <c r="A72" s="243"/>
      <c r="B72" s="243"/>
      <c r="C72" s="243"/>
      <c r="D72" s="243"/>
      <c r="E72" s="243"/>
      <c r="F72" s="243"/>
      <c r="G72" s="243"/>
      <c r="H72" s="243"/>
      <c r="I72" s="243"/>
      <c r="J72" s="243"/>
      <c r="K72" s="243"/>
      <c r="L72" s="243"/>
      <c r="M72" s="243"/>
      <c r="N72" s="243"/>
      <c r="O72" s="243"/>
      <c r="P72" s="243"/>
      <c r="Q72" s="243"/>
      <c r="R72" s="243"/>
      <c r="S72" s="243"/>
      <c r="T72" s="243"/>
      <c r="U72" s="243"/>
      <c r="V72" s="243"/>
      <c r="W72" s="243"/>
      <c r="X72" s="243"/>
      <c r="Y72" s="243"/>
      <c r="Z72" s="243"/>
    </row>
    <row r="73" spans="1:26" ht="13.5" customHeight="1">
      <c r="A73" s="243"/>
      <c r="B73" s="243"/>
      <c r="C73" s="243"/>
      <c r="D73" s="243"/>
      <c r="E73" s="243"/>
      <c r="F73" s="243"/>
      <c r="G73" s="243"/>
      <c r="H73" s="243"/>
      <c r="I73" s="243"/>
      <c r="J73" s="243"/>
      <c r="K73" s="243"/>
      <c r="L73" s="243"/>
      <c r="M73" s="243"/>
      <c r="N73" s="243"/>
      <c r="O73" s="243"/>
      <c r="P73" s="243"/>
      <c r="Q73" s="243"/>
      <c r="R73" s="243"/>
      <c r="S73" s="243"/>
      <c r="T73" s="243"/>
      <c r="U73" s="243"/>
      <c r="V73" s="243"/>
      <c r="W73" s="243"/>
      <c r="X73" s="243"/>
      <c r="Y73" s="243"/>
      <c r="Z73" s="243"/>
    </row>
    <row r="74" spans="1:26" ht="13.5" customHeight="1">
      <c r="A74" s="243"/>
      <c r="B74" s="243"/>
      <c r="C74" s="243"/>
      <c r="D74" s="243"/>
      <c r="E74" s="243"/>
      <c r="F74" s="243"/>
      <c r="G74" s="243"/>
      <c r="H74" s="243"/>
      <c r="I74" s="243"/>
      <c r="J74" s="243"/>
      <c r="K74" s="243"/>
      <c r="L74" s="243"/>
      <c r="M74" s="243"/>
      <c r="N74" s="243"/>
      <c r="O74" s="243"/>
      <c r="P74" s="243"/>
      <c r="Q74" s="243"/>
      <c r="R74" s="243"/>
      <c r="S74" s="243"/>
      <c r="T74" s="243"/>
      <c r="U74" s="243"/>
      <c r="V74" s="243"/>
      <c r="W74" s="243"/>
      <c r="X74" s="243"/>
      <c r="Y74" s="243"/>
      <c r="Z74" s="243"/>
    </row>
    <row r="75" spans="1:26" ht="13.5" customHeight="1">
      <c r="A75" s="243"/>
      <c r="B75" s="243"/>
      <c r="C75" s="243"/>
      <c r="D75" s="243"/>
      <c r="E75" s="243"/>
      <c r="F75" s="243"/>
      <c r="G75" s="243"/>
      <c r="H75" s="243"/>
      <c r="I75" s="243"/>
      <c r="J75" s="243"/>
      <c r="K75" s="243"/>
      <c r="L75" s="243"/>
      <c r="M75" s="243"/>
      <c r="N75" s="243"/>
      <c r="O75" s="243"/>
      <c r="P75" s="243"/>
      <c r="Q75" s="243"/>
      <c r="R75" s="243"/>
      <c r="S75" s="243"/>
      <c r="T75" s="243"/>
      <c r="U75" s="243"/>
      <c r="V75" s="243"/>
      <c r="W75" s="243"/>
      <c r="X75" s="243"/>
      <c r="Y75" s="243"/>
      <c r="Z75" s="243"/>
    </row>
    <row r="76" spans="1:26" ht="13.5" customHeight="1">
      <c r="A76" s="243"/>
      <c r="B76" s="243"/>
      <c r="C76" s="243"/>
      <c r="D76" s="243"/>
      <c r="E76" s="243"/>
      <c r="F76" s="243"/>
      <c r="G76" s="243"/>
      <c r="H76" s="243"/>
      <c r="I76" s="243"/>
      <c r="J76" s="243"/>
      <c r="K76" s="243"/>
      <c r="L76" s="243"/>
      <c r="M76" s="243"/>
      <c r="N76" s="243"/>
      <c r="O76" s="243"/>
      <c r="P76" s="243"/>
      <c r="Q76" s="243"/>
      <c r="R76" s="243"/>
      <c r="S76" s="243"/>
      <c r="T76" s="243"/>
      <c r="U76" s="243"/>
      <c r="V76" s="243"/>
      <c r="W76" s="243"/>
      <c r="X76" s="243"/>
      <c r="Y76" s="243"/>
      <c r="Z76" s="243"/>
    </row>
    <row r="77" spans="1:26" ht="13.5" customHeight="1">
      <c r="A77" s="243"/>
      <c r="B77" s="243"/>
      <c r="C77" s="243"/>
      <c r="D77" s="243"/>
      <c r="E77" s="243"/>
      <c r="F77" s="243"/>
      <c r="G77" s="243"/>
      <c r="H77" s="243"/>
      <c r="I77" s="243"/>
      <c r="J77" s="243"/>
      <c r="K77" s="243"/>
      <c r="L77" s="243"/>
      <c r="M77" s="243"/>
      <c r="N77" s="243"/>
      <c r="O77" s="243"/>
      <c r="P77" s="243"/>
      <c r="Q77" s="243"/>
      <c r="R77" s="243"/>
      <c r="S77" s="243"/>
      <c r="T77" s="243"/>
      <c r="U77" s="243"/>
      <c r="V77" s="243"/>
      <c r="W77" s="243"/>
      <c r="X77" s="243"/>
      <c r="Y77" s="243"/>
      <c r="Z77" s="243"/>
    </row>
    <row r="78" spans="1:26" ht="13.5" customHeight="1">
      <c r="A78" s="243"/>
      <c r="B78" s="243"/>
      <c r="C78" s="243"/>
      <c r="D78" s="243"/>
      <c r="E78" s="243"/>
      <c r="F78" s="243"/>
      <c r="G78" s="243"/>
      <c r="H78" s="243"/>
      <c r="I78" s="243"/>
      <c r="J78" s="243"/>
      <c r="K78" s="243"/>
      <c r="L78" s="243"/>
      <c r="M78" s="243"/>
      <c r="N78" s="243"/>
      <c r="O78" s="243"/>
      <c r="P78" s="243"/>
      <c r="Q78" s="243"/>
      <c r="R78" s="243"/>
      <c r="S78" s="243"/>
      <c r="T78" s="243"/>
      <c r="U78" s="243"/>
      <c r="V78" s="243"/>
      <c r="W78" s="243"/>
      <c r="X78" s="243"/>
      <c r="Y78" s="243"/>
      <c r="Z78" s="243"/>
    </row>
    <row r="79" spans="1:26" ht="13.5" customHeight="1">
      <c r="A79" s="243"/>
      <c r="B79" s="243"/>
      <c r="C79" s="243"/>
      <c r="D79" s="243"/>
      <c r="E79" s="243"/>
      <c r="F79" s="243"/>
      <c r="G79" s="243"/>
      <c r="H79" s="243"/>
      <c r="I79" s="243"/>
      <c r="J79" s="243"/>
      <c r="K79" s="243"/>
      <c r="L79" s="243"/>
      <c r="M79" s="243"/>
      <c r="N79" s="243"/>
      <c r="O79" s="243"/>
      <c r="P79" s="243"/>
      <c r="Q79" s="243"/>
      <c r="R79" s="243"/>
      <c r="S79" s="243"/>
      <c r="T79" s="243"/>
      <c r="U79" s="243"/>
      <c r="V79" s="243"/>
      <c r="W79" s="243"/>
      <c r="X79" s="243"/>
      <c r="Y79" s="243"/>
      <c r="Z79" s="243"/>
    </row>
    <row r="80" spans="1:26" ht="13.5" customHeight="1">
      <c r="A80" s="243"/>
      <c r="B80" s="243"/>
      <c r="C80" s="243"/>
      <c r="D80" s="243"/>
      <c r="E80" s="243"/>
      <c r="F80" s="243"/>
      <c r="G80" s="243"/>
      <c r="H80" s="243"/>
      <c r="I80" s="243"/>
      <c r="J80" s="243"/>
      <c r="K80" s="243"/>
      <c r="L80" s="243"/>
      <c r="M80" s="243"/>
      <c r="N80" s="243"/>
      <c r="O80" s="243"/>
      <c r="P80" s="243"/>
      <c r="Q80" s="243"/>
      <c r="R80" s="243"/>
      <c r="S80" s="243"/>
      <c r="T80" s="243"/>
      <c r="U80" s="243"/>
      <c r="V80" s="243"/>
      <c r="W80" s="243"/>
      <c r="X80" s="243"/>
      <c r="Y80" s="243"/>
      <c r="Z80" s="243"/>
    </row>
    <row r="81" spans="1:26" ht="13.5" customHeight="1">
      <c r="A81" s="243"/>
      <c r="B81" s="243"/>
      <c r="C81" s="243"/>
      <c r="D81" s="243"/>
      <c r="E81" s="243"/>
      <c r="F81" s="243"/>
      <c r="G81" s="243"/>
      <c r="H81" s="243"/>
      <c r="I81" s="243"/>
      <c r="J81" s="243"/>
      <c r="K81" s="243"/>
      <c r="L81" s="243"/>
      <c r="M81" s="243"/>
      <c r="N81" s="243"/>
      <c r="O81" s="243"/>
      <c r="P81" s="243"/>
      <c r="Q81" s="243"/>
      <c r="R81" s="243"/>
      <c r="S81" s="243"/>
      <c r="T81" s="243"/>
      <c r="U81" s="243"/>
      <c r="V81" s="243"/>
      <c r="W81" s="243"/>
      <c r="X81" s="243"/>
      <c r="Y81" s="243"/>
      <c r="Z81" s="243"/>
    </row>
    <row r="82" spans="1:26" ht="13.5" customHeight="1">
      <c r="A82" s="243"/>
      <c r="B82" s="243"/>
      <c r="C82" s="243"/>
      <c r="D82" s="243"/>
      <c r="E82" s="243"/>
      <c r="F82" s="243"/>
      <c r="G82" s="243"/>
      <c r="H82" s="243"/>
      <c r="I82" s="243"/>
      <c r="J82" s="243"/>
      <c r="K82" s="243"/>
      <c r="L82" s="243"/>
      <c r="M82" s="243"/>
      <c r="N82" s="243"/>
      <c r="O82" s="243"/>
      <c r="P82" s="243"/>
      <c r="Q82" s="243"/>
      <c r="R82" s="243"/>
      <c r="S82" s="243"/>
      <c r="T82" s="243"/>
      <c r="U82" s="243"/>
      <c r="V82" s="243"/>
      <c r="W82" s="243"/>
      <c r="X82" s="243"/>
      <c r="Y82" s="243"/>
      <c r="Z82" s="243"/>
    </row>
    <row r="83" spans="1:26" ht="13.5" customHeight="1">
      <c r="A83" s="243"/>
      <c r="B83" s="243"/>
      <c r="C83" s="243"/>
      <c r="D83" s="243"/>
      <c r="E83" s="243"/>
      <c r="F83" s="243"/>
      <c r="G83" s="243"/>
      <c r="H83" s="243"/>
      <c r="I83" s="243"/>
      <c r="J83" s="243"/>
      <c r="K83" s="243"/>
      <c r="L83" s="243"/>
      <c r="M83" s="243"/>
      <c r="N83" s="243"/>
      <c r="O83" s="243"/>
      <c r="P83" s="243"/>
      <c r="Q83" s="243"/>
      <c r="R83" s="243"/>
      <c r="S83" s="243"/>
      <c r="T83" s="243"/>
      <c r="U83" s="243"/>
      <c r="V83" s="243"/>
      <c r="W83" s="243"/>
      <c r="X83" s="243"/>
      <c r="Y83" s="243"/>
      <c r="Z83" s="243"/>
    </row>
    <row r="84" spans="1:26" ht="13.5" customHeight="1">
      <c r="A84" s="243"/>
      <c r="B84" s="243"/>
      <c r="C84" s="243"/>
      <c r="D84" s="243"/>
      <c r="E84" s="243"/>
      <c r="F84" s="243"/>
      <c r="G84" s="243"/>
      <c r="H84" s="243"/>
      <c r="I84" s="243"/>
      <c r="J84" s="243"/>
      <c r="K84" s="243"/>
      <c r="L84" s="243"/>
      <c r="M84" s="243"/>
      <c r="N84" s="243"/>
      <c r="O84" s="243"/>
      <c r="P84" s="243"/>
      <c r="Q84" s="243"/>
      <c r="R84" s="243"/>
      <c r="S84" s="243"/>
      <c r="T84" s="243"/>
      <c r="U84" s="243"/>
      <c r="V84" s="243"/>
      <c r="W84" s="243"/>
      <c r="X84" s="243"/>
      <c r="Y84" s="243"/>
      <c r="Z84" s="243"/>
    </row>
    <row r="85" spans="1:26" ht="13.5" customHeight="1">
      <c r="A85" s="243"/>
      <c r="B85" s="243"/>
      <c r="C85" s="243"/>
      <c r="D85" s="243"/>
      <c r="E85" s="243"/>
      <c r="F85" s="243"/>
      <c r="G85" s="243"/>
      <c r="H85" s="243"/>
      <c r="I85" s="243"/>
      <c r="J85" s="243"/>
      <c r="K85" s="243"/>
      <c r="L85" s="243"/>
      <c r="M85" s="243"/>
      <c r="N85" s="243"/>
      <c r="O85" s="243"/>
      <c r="P85" s="243"/>
      <c r="Q85" s="243"/>
      <c r="R85" s="243"/>
      <c r="S85" s="243"/>
      <c r="T85" s="243"/>
      <c r="U85" s="243"/>
      <c r="V85" s="243"/>
      <c r="W85" s="243"/>
      <c r="X85" s="243"/>
      <c r="Y85" s="243"/>
      <c r="Z85" s="243"/>
    </row>
    <row r="86" spans="1:26" ht="13.5" customHeight="1">
      <c r="A86" s="243"/>
      <c r="B86" s="243"/>
      <c r="C86" s="243"/>
      <c r="D86" s="243"/>
      <c r="E86" s="243"/>
      <c r="F86" s="243"/>
      <c r="G86" s="243"/>
      <c r="H86" s="243"/>
      <c r="I86" s="243"/>
      <c r="J86" s="243"/>
      <c r="K86" s="243"/>
      <c r="L86" s="243"/>
      <c r="M86" s="243"/>
      <c r="N86" s="243"/>
      <c r="O86" s="243"/>
      <c r="P86" s="243"/>
      <c r="Q86" s="243"/>
      <c r="R86" s="243"/>
      <c r="S86" s="243"/>
      <c r="T86" s="243"/>
      <c r="U86" s="243"/>
      <c r="V86" s="243"/>
      <c r="W86" s="243"/>
      <c r="X86" s="243"/>
      <c r="Y86" s="243"/>
      <c r="Z86" s="243"/>
    </row>
    <row r="87" spans="1:26" ht="13.5" customHeight="1">
      <c r="A87" s="243"/>
      <c r="B87" s="243"/>
      <c r="C87" s="243"/>
      <c r="D87" s="243"/>
      <c r="E87" s="243"/>
      <c r="F87" s="243"/>
      <c r="G87" s="243"/>
      <c r="H87" s="243"/>
      <c r="I87" s="243"/>
      <c r="J87" s="243"/>
      <c r="K87" s="243"/>
      <c r="L87" s="243"/>
      <c r="M87" s="243"/>
      <c r="N87" s="243"/>
      <c r="O87" s="243"/>
      <c r="P87" s="243"/>
      <c r="Q87" s="243"/>
      <c r="R87" s="243"/>
      <c r="S87" s="243"/>
      <c r="T87" s="243"/>
      <c r="U87" s="243"/>
      <c r="V87" s="243"/>
      <c r="W87" s="243"/>
      <c r="X87" s="243"/>
      <c r="Y87" s="243"/>
      <c r="Z87" s="243"/>
    </row>
    <row r="88" spans="1:26" ht="13.5" customHeight="1">
      <c r="A88" s="243"/>
      <c r="B88" s="243"/>
      <c r="C88" s="243"/>
      <c r="D88" s="243"/>
      <c r="E88" s="243"/>
      <c r="F88" s="243"/>
      <c r="G88" s="243"/>
      <c r="H88" s="243"/>
      <c r="I88" s="243"/>
      <c r="J88" s="243"/>
      <c r="K88" s="243"/>
      <c r="L88" s="243"/>
      <c r="M88" s="243"/>
      <c r="N88" s="243"/>
      <c r="O88" s="243"/>
      <c r="P88" s="243"/>
      <c r="Q88" s="243"/>
      <c r="R88" s="243"/>
      <c r="S88" s="243"/>
      <c r="T88" s="243"/>
      <c r="U88" s="243"/>
      <c r="V88" s="243"/>
      <c r="W88" s="243"/>
      <c r="X88" s="243"/>
      <c r="Y88" s="243"/>
      <c r="Z88" s="243"/>
    </row>
    <row r="89" spans="1:26" ht="13.5" customHeight="1">
      <c r="A89" s="243"/>
      <c r="B89" s="243"/>
      <c r="C89" s="243"/>
      <c r="D89" s="243"/>
      <c r="E89" s="243"/>
      <c r="F89" s="243"/>
      <c r="G89" s="243"/>
      <c r="H89" s="243"/>
      <c r="I89" s="243"/>
      <c r="J89" s="243"/>
      <c r="K89" s="243"/>
      <c r="L89" s="243"/>
      <c r="M89" s="243"/>
      <c r="N89" s="243"/>
      <c r="O89" s="243"/>
      <c r="P89" s="243"/>
      <c r="Q89" s="243"/>
      <c r="R89" s="243"/>
      <c r="S89" s="243"/>
      <c r="T89" s="243"/>
      <c r="U89" s="243"/>
      <c r="V89" s="243"/>
      <c r="W89" s="243"/>
      <c r="X89" s="243"/>
      <c r="Y89" s="243"/>
      <c r="Z89" s="243"/>
    </row>
    <row r="90" spans="1:26" ht="13.5" customHeight="1">
      <c r="A90" s="243"/>
      <c r="B90" s="243"/>
      <c r="C90" s="243"/>
      <c r="D90" s="243"/>
      <c r="E90" s="243"/>
      <c r="F90" s="243"/>
      <c r="G90" s="243"/>
      <c r="H90" s="243"/>
      <c r="I90" s="243"/>
      <c r="J90" s="243"/>
      <c r="K90" s="243"/>
      <c r="L90" s="243"/>
      <c r="M90" s="243"/>
      <c r="N90" s="243"/>
      <c r="O90" s="243"/>
      <c r="P90" s="243"/>
      <c r="Q90" s="243"/>
      <c r="R90" s="243"/>
      <c r="S90" s="243"/>
      <c r="T90" s="243"/>
      <c r="U90" s="243"/>
      <c r="V90" s="243"/>
      <c r="W90" s="243"/>
      <c r="X90" s="243"/>
      <c r="Y90" s="243"/>
      <c r="Z90" s="243"/>
    </row>
    <row r="91" spans="1:26" ht="13.5" customHeight="1">
      <c r="A91" s="243"/>
      <c r="B91" s="243"/>
      <c r="C91" s="243"/>
      <c r="D91" s="243"/>
      <c r="E91" s="243"/>
      <c r="F91" s="243"/>
      <c r="G91" s="243"/>
      <c r="H91" s="243"/>
      <c r="I91" s="243"/>
      <c r="J91" s="243"/>
      <c r="K91" s="243"/>
      <c r="L91" s="243"/>
      <c r="M91" s="243"/>
      <c r="N91" s="243"/>
      <c r="O91" s="243"/>
      <c r="P91" s="243"/>
      <c r="Q91" s="243"/>
      <c r="R91" s="243"/>
      <c r="S91" s="243"/>
      <c r="T91" s="243"/>
      <c r="U91" s="243"/>
      <c r="V91" s="243"/>
      <c r="W91" s="243"/>
      <c r="X91" s="243"/>
      <c r="Y91" s="243"/>
      <c r="Z91" s="243"/>
    </row>
    <row r="92" spans="1:26" ht="13.5" customHeight="1">
      <c r="A92" s="243"/>
      <c r="B92" s="243"/>
      <c r="C92" s="243"/>
      <c r="D92" s="243"/>
      <c r="E92" s="243"/>
      <c r="F92" s="243"/>
      <c r="G92" s="243"/>
      <c r="H92" s="243"/>
      <c r="I92" s="243"/>
      <c r="J92" s="243"/>
      <c r="K92" s="243"/>
      <c r="L92" s="243"/>
      <c r="M92" s="243"/>
      <c r="N92" s="243"/>
      <c r="O92" s="243"/>
      <c r="P92" s="243"/>
      <c r="Q92" s="243"/>
      <c r="R92" s="243"/>
      <c r="S92" s="243"/>
      <c r="T92" s="243"/>
      <c r="U92" s="243"/>
      <c r="V92" s="243"/>
      <c r="W92" s="243"/>
      <c r="X92" s="243"/>
      <c r="Y92" s="243"/>
      <c r="Z92" s="243"/>
    </row>
    <row r="93" spans="1:26" ht="13.5" customHeight="1">
      <c r="A93" s="243"/>
      <c r="B93" s="243"/>
      <c r="C93" s="243"/>
      <c r="D93" s="243"/>
      <c r="E93" s="243"/>
      <c r="F93" s="243"/>
      <c r="G93" s="243"/>
      <c r="H93" s="243"/>
      <c r="I93" s="243"/>
      <c r="J93" s="243"/>
      <c r="K93" s="243"/>
      <c r="L93" s="243"/>
      <c r="M93" s="243"/>
      <c r="N93" s="243"/>
      <c r="O93" s="243"/>
      <c r="P93" s="243"/>
      <c r="Q93" s="243"/>
      <c r="R93" s="243"/>
      <c r="S93" s="243"/>
      <c r="T93" s="243"/>
      <c r="U93" s="243"/>
      <c r="V93" s="243"/>
      <c r="W93" s="243"/>
      <c r="X93" s="243"/>
      <c r="Y93" s="243"/>
      <c r="Z93" s="243"/>
    </row>
    <row r="94" spans="1:26" ht="13.5" customHeight="1">
      <c r="A94" s="243"/>
      <c r="B94" s="243"/>
      <c r="C94" s="243"/>
      <c r="D94" s="243"/>
      <c r="E94" s="243"/>
      <c r="F94" s="243"/>
      <c r="G94" s="243"/>
      <c r="H94" s="243"/>
      <c r="I94" s="243"/>
      <c r="J94" s="243"/>
      <c r="K94" s="243"/>
      <c r="L94" s="243"/>
      <c r="M94" s="243"/>
      <c r="N94" s="243"/>
      <c r="O94" s="243"/>
      <c r="P94" s="243"/>
      <c r="Q94" s="243"/>
      <c r="R94" s="243"/>
      <c r="S94" s="243"/>
      <c r="T94" s="243"/>
      <c r="U94" s="243"/>
      <c r="V94" s="243"/>
      <c r="W94" s="243"/>
      <c r="X94" s="243"/>
      <c r="Y94" s="243"/>
      <c r="Z94" s="243"/>
    </row>
    <row r="95" spans="1:26" ht="13.5" customHeight="1">
      <c r="A95" s="243"/>
      <c r="B95" s="243"/>
      <c r="C95" s="243"/>
      <c r="D95" s="243"/>
      <c r="E95" s="243"/>
      <c r="F95" s="243"/>
      <c r="G95" s="243"/>
      <c r="H95" s="243"/>
      <c r="I95" s="243"/>
      <c r="J95" s="243"/>
      <c r="K95" s="243"/>
      <c r="L95" s="243"/>
      <c r="M95" s="243"/>
      <c r="N95" s="243"/>
      <c r="O95" s="243"/>
      <c r="P95" s="243"/>
      <c r="Q95" s="243"/>
      <c r="R95" s="243"/>
      <c r="S95" s="243"/>
      <c r="T95" s="243"/>
      <c r="U95" s="243"/>
      <c r="V95" s="243"/>
      <c r="W95" s="243"/>
      <c r="X95" s="243"/>
      <c r="Y95" s="243"/>
      <c r="Z95" s="243"/>
    </row>
    <row r="96" spans="1:26" ht="13.5" customHeight="1">
      <c r="A96" s="243"/>
      <c r="B96" s="243"/>
      <c r="C96" s="243"/>
      <c r="D96" s="243"/>
      <c r="E96" s="243"/>
      <c r="F96" s="243"/>
      <c r="G96" s="243"/>
      <c r="H96" s="243"/>
      <c r="I96" s="243"/>
      <c r="J96" s="243"/>
      <c r="K96" s="243"/>
      <c r="L96" s="243"/>
      <c r="M96" s="243"/>
      <c r="N96" s="243"/>
      <c r="O96" s="243"/>
      <c r="P96" s="243"/>
      <c r="Q96" s="243"/>
      <c r="R96" s="243"/>
      <c r="S96" s="243"/>
      <c r="T96" s="243"/>
      <c r="U96" s="243"/>
      <c r="V96" s="243"/>
      <c r="W96" s="243"/>
      <c r="X96" s="243"/>
      <c r="Y96" s="243"/>
      <c r="Z96" s="243"/>
    </row>
    <row r="97" spans="1:26" ht="13.5" customHeight="1">
      <c r="A97" s="243"/>
      <c r="B97" s="243"/>
      <c r="C97" s="243"/>
      <c r="D97" s="243"/>
      <c r="E97" s="243"/>
      <c r="F97" s="243"/>
      <c r="G97" s="243"/>
      <c r="H97" s="243"/>
      <c r="I97" s="243"/>
      <c r="J97" s="243"/>
      <c r="K97" s="243"/>
      <c r="L97" s="243"/>
      <c r="M97" s="243"/>
      <c r="N97" s="243"/>
      <c r="O97" s="243"/>
      <c r="P97" s="243"/>
      <c r="Q97" s="243"/>
      <c r="R97" s="243"/>
      <c r="S97" s="243"/>
      <c r="T97" s="243"/>
      <c r="U97" s="243"/>
      <c r="V97" s="243"/>
      <c r="W97" s="243"/>
      <c r="X97" s="243"/>
      <c r="Y97" s="243"/>
      <c r="Z97" s="243"/>
    </row>
    <row r="98" spans="1:26" ht="13.5" customHeight="1">
      <c r="A98" s="243"/>
      <c r="B98" s="243"/>
      <c r="C98" s="243"/>
      <c r="D98" s="243"/>
      <c r="E98" s="243"/>
      <c r="F98" s="243"/>
      <c r="G98" s="243"/>
      <c r="H98" s="243"/>
      <c r="I98" s="243"/>
      <c r="J98" s="243"/>
      <c r="K98" s="243"/>
      <c r="L98" s="243"/>
      <c r="M98" s="243"/>
      <c r="N98" s="243"/>
      <c r="O98" s="243"/>
      <c r="P98" s="243"/>
      <c r="Q98" s="243"/>
      <c r="R98" s="243"/>
      <c r="S98" s="243"/>
      <c r="T98" s="243"/>
      <c r="U98" s="243"/>
      <c r="V98" s="243"/>
      <c r="W98" s="243"/>
      <c r="X98" s="243"/>
      <c r="Y98" s="243"/>
      <c r="Z98" s="243"/>
    </row>
    <row r="99" spans="1:26" ht="13.5" customHeight="1">
      <c r="A99" s="243"/>
      <c r="B99" s="243"/>
      <c r="C99" s="243"/>
      <c r="D99" s="243"/>
      <c r="E99" s="243"/>
      <c r="F99" s="243"/>
      <c r="G99" s="243"/>
      <c r="H99" s="243"/>
      <c r="I99" s="243"/>
      <c r="J99" s="243"/>
      <c r="K99" s="243"/>
      <c r="L99" s="243"/>
      <c r="M99" s="243"/>
      <c r="N99" s="243"/>
      <c r="O99" s="243"/>
      <c r="P99" s="243"/>
      <c r="Q99" s="243"/>
      <c r="R99" s="243"/>
      <c r="S99" s="243"/>
      <c r="T99" s="243"/>
      <c r="U99" s="243"/>
      <c r="V99" s="243"/>
      <c r="W99" s="243"/>
      <c r="X99" s="243"/>
      <c r="Y99" s="243"/>
      <c r="Z99" s="243"/>
    </row>
    <row r="100" spans="1:26" ht="13.5" customHeight="1">
      <c r="A100" s="243"/>
      <c r="B100" s="243"/>
      <c r="C100" s="243"/>
      <c r="D100" s="243"/>
      <c r="E100" s="243"/>
      <c r="F100" s="243"/>
      <c r="G100" s="243"/>
      <c r="H100" s="243"/>
      <c r="I100" s="243"/>
      <c r="J100" s="243"/>
      <c r="K100" s="243"/>
      <c r="L100" s="243"/>
      <c r="M100" s="243"/>
      <c r="N100" s="243"/>
      <c r="O100" s="243"/>
      <c r="P100" s="243"/>
      <c r="Q100" s="243"/>
      <c r="R100" s="243"/>
      <c r="S100" s="243"/>
      <c r="T100" s="243"/>
      <c r="U100" s="243"/>
      <c r="V100" s="243"/>
      <c r="W100" s="243"/>
      <c r="X100" s="243"/>
      <c r="Y100" s="243"/>
      <c r="Z100" s="243"/>
    </row>
    <row r="101" spans="1:26" ht="13.5" customHeight="1">
      <c r="A101" s="243"/>
      <c r="B101" s="243"/>
      <c r="C101" s="243"/>
      <c r="D101" s="243"/>
      <c r="E101" s="243"/>
      <c r="F101" s="243"/>
      <c r="G101" s="243"/>
      <c r="H101" s="243"/>
      <c r="I101" s="243"/>
      <c r="J101" s="243"/>
      <c r="K101" s="243"/>
      <c r="L101" s="243"/>
      <c r="M101" s="243"/>
      <c r="N101" s="243"/>
      <c r="O101" s="243"/>
      <c r="P101" s="243"/>
      <c r="Q101" s="243"/>
      <c r="R101" s="243"/>
      <c r="S101" s="243"/>
      <c r="T101" s="243"/>
      <c r="U101" s="243"/>
      <c r="V101" s="243"/>
      <c r="W101" s="243"/>
      <c r="X101" s="243"/>
      <c r="Y101" s="243"/>
      <c r="Z101" s="243"/>
    </row>
    <row r="102" spans="1:26" ht="13.5" customHeight="1">
      <c r="A102" s="243"/>
      <c r="B102" s="243"/>
      <c r="C102" s="243"/>
      <c r="D102" s="243"/>
      <c r="E102" s="243"/>
      <c r="F102" s="243"/>
      <c r="G102" s="243"/>
      <c r="H102" s="243"/>
      <c r="I102" s="243"/>
      <c r="J102" s="243"/>
      <c r="K102" s="243"/>
      <c r="L102" s="243"/>
      <c r="M102" s="243"/>
      <c r="N102" s="243"/>
      <c r="O102" s="243"/>
      <c r="P102" s="243"/>
      <c r="Q102" s="243"/>
      <c r="R102" s="243"/>
      <c r="S102" s="243"/>
      <c r="T102" s="243"/>
      <c r="U102" s="243"/>
      <c r="V102" s="243"/>
      <c r="W102" s="243"/>
      <c r="X102" s="243"/>
      <c r="Y102" s="243"/>
      <c r="Z102" s="243"/>
    </row>
    <row r="103" spans="1:26" ht="13.5" customHeight="1">
      <c r="A103" s="243"/>
      <c r="B103" s="243"/>
      <c r="C103" s="243"/>
      <c r="D103" s="243"/>
      <c r="E103" s="243"/>
      <c r="F103" s="243"/>
      <c r="G103" s="243"/>
      <c r="H103" s="243"/>
      <c r="I103" s="243"/>
      <c r="J103" s="243"/>
      <c r="K103" s="243"/>
      <c r="L103" s="243"/>
      <c r="M103" s="243"/>
      <c r="N103" s="243"/>
      <c r="O103" s="243"/>
      <c r="P103" s="243"/>
      <c r="Q103" s="243"/>
      <c r="R103" s="243"/>
      <c r="S103" s="243"/>
      <c r="T103" s="243"/>
      <c r="U103" s="243"/>
      <c r="V103" s="243"/>
      <c r="W103" s="243"/>
      <c r="X103" s="243"/>
      <c r="Y103" s="243"/>
      <c r="Z103" s="243"/>
    </row>
    <row r="104" spans="1:26" ht="13.5" customHeight="1">
      <c r="A104" s="243"/>
      <c r="B104" s="243"/>
      <c r="C104" s="243"/>
      <c r="D104" s="243"/>
      <c r="E104" s="243"/>
      <c r="F104" s="243"/>
      <c r="G104" s="243"/>
      <c r="H104" s="243"/>
      <c r="I104" s="243"/>
      <c r="J104" s="243"/>
      <c r="K104" s="243"/>
      <c r="L104" s="243"/>
      <c r="M104" s="243"/>
      <c r="N104" s="243"/>
      <c r="O104" s="243"/>
      <c r="P104" s="243"/>
      <c r="Q104" s="243"/>
      <c r="R104" s="243"/>
      <c r="S104" s="243"/>
      <c r="T104" s="243"/>
      <c r="U104" s="243"/>
      <c r="V104" s="243"/>
      <c r="W104" s="243"/>
      <c r="X104" s="243"/>
      <c r="Y104" s="243"/>
      <c r="Z104" s="243"/>
    </row>
    <row r="105" spans="1:26" ht="13.5" customHeight="1">
      <c r="A105" s="243"/>
      <c r="B105" s="243"/>
      <c r="C105" s="243"/>
      <c r="D105" s="243"/>
      <c r="E105" s="243"/>
      <c r="F105" s="243"/>
      <c r="G105" s="243"/>
      <c r="H105" s="243"/>
      <c r="I105" s="243"/>
      <c r="J105" s="243"/>
      <c r="K105" s="243"/>
      <c r="L105" s="243"/>
      <c r="M105" s="243"/>
      <c r="N105" s="243"/>
      <c r="O105" s="243"/>
      <c r="P105" s="243"/>
      <c r="Q105" s="243"/>
      <c r="R105" s="243"/>
      <c r="S105" s="243"/>
      <c r="T105" s="243"/>
      <c r="U105" s="243"/>
      <c r="V105" s="243"/>
      <c r="W105" s="243"/>
      <c r="X105" s="243"/>
      <c r="Y105" s="243"/>
      <c r="Z105" s="243"/>
    </row>
    <row r="106" spans="1:26" ht="13.5" customHeight="1">
      <c r="A106" s="243"/>
      <c r="B106" s="243"/>
      <c r="C106" s="243"/>
      <c r="D106" s="243"/>
      <c r="E106" s="243"/>
      <c r="F106" s="243"/>
      <c r="G106" s="243"/>
      <c r="H106" s="243"/>
      <c r="I106" s="243"/>
      <c r="J106" s="243"/>
      <c r="K106" s="243"/>
      <c r="L106" s="243"/>
      <c r="M106" s="243"/>
      <c r="N106" s="243"/>
      <c r="O106" s="243"/>
      <c r="P106" s="243"/>
      <c r="Q106" s="243"/>
      <c r="R106" s="243"/>
      <c r="S106" s="243"/>
      <c r="T106" s="243"/>
      <c r="U106" s="243"/>
      <c r="V106" s="243"/>
      <c r="W106" s="243"/>
      <c r="X106" s="243"/>
      <c r="Y106" s="243"/>
      <c r="Z106" s="243"/>
    </row>
    <row r="107" spans="1:26" ht="13.5" customHeight="1">
      <c r="A107" s="243"/>
      <c r="B107" s="243"/>
      <c r="C107" s="243"/>
      <c r="D107" s="243"/>
      <c r="E107" s="243"/>
      <c r="F107" s="243"/>
      <c r="G107" s="243"/>
      <c r="H107" s="243"/>
      <c r="I107" s="243"/>
      <c r="J107" s="243"/>
      <c r="K107" s="243"/>
      <c r="L107" s="243"/>
      <c r="M107" s="243"/>
      <c r="N107" s="243"/>
      <c r="O107" s="243"/>
      <c r="P107" s="243"/>
      <c r="Q107" s="243"/>
      <c r="R107" s="243"/>
      <c r="S107" s="243"/>
      <c r="T107" s="243"/>
      <c r="U107" s="243"/>
      <c r="V107" s="243"/>
      <c r="W107" s="243"/>
      <c r="X107" s="243"/>
      <c r="Y107" s="243"/>
      <c r="Z107" s="243"/>
    </row>
    <row r="108" spans="1:26" ht="13.5" customHeight="1">
      <c r="A108" s="243"/>
      <c r="B108" s="243"/>
      <c r="C108" s="243"/>
      <c r="D108" s="243"/>
      <c r="E108" s="243"/>
      <c r="F108" s="243"/>
      <c r="G108" s="243"/>
      <c r="H108" s="243"/>
      <c r="I108" s="243"/>
      <c r="J108" s="243"/>
      <c r="K108" s="243"/>
      <c r="L108" s="243"/>
      <c r="M108" s="243"/>
      <c r="N108" s="243"/>
      <c r="O108" s="243"/>
      <c r="P108" s="243"/>
      <c r="Q108" s="243"/>
      <c r="R108" s="243"/>
      <c r="S108" s="243"/>
      <c r="T108" s="243"/>
      <c r="U108" s="243"/>
      <c r="V108" s="243"/>
      <c r="W108" s="243"/>
      <c r="X108" s="243"/>
      <c r="Y108" s="243"/>
      <c r="Z108" s="243"/>
    </row>
    <row r="109" spans="1:26" ht="13.5" customHeight="1">
      <c r="A109" s="243"/>
      <c r="B109" s="243"/>
      <c r="C109" s="243"/>
      <c r="D109" s="243"/>
      <c r="E109" s="243"/>
      <c r="F109" s="243"/>
      <c r="G109" s="243"/>
      <c r="H109" s="243"/>
      <c r="I109" s="243"/>
      <c r="J109" s="243"/>
      <c r="K109" s="243"/>
      <c r="L109" s="243"/>
      <c r="M109" s="243"/>
      <c r="N109" s="243"/>
      <c r="O109" s="243"/>
      <c r="P109" s="243"/>
      <c r="Q109" s="243"/>
      <c r="R109" s="243"/>
      <c r="S109" s="243"/>
      <c r="T109" s="243"/>
      <c r="U109" s="243"/>
      <c r="V109" s="243"/>
      <c r="W109" s="243"/>
      <c r="X109" s="243"/>
      <c r="Y109" s="243"/>
      <c r="Z109" s="243"/>
    </row>
    <row r="110" spans="1:26" ht="13.5" customHeight="1">
      <c r="A110" s="243"/>
      <c r="B110" s="243"/>
      <c r="C110" s="243"/>
      <c r="D110" s="243"/>
      <c r="E110" s="243"/>
      <c r="F110" s="243"/>
      <c r="G110" s="243"/>
      <c r="H110" s="243"/>
      <c r="I110" s="243"/>
      <c r="J110" s="243"/>
      <c r="K110" s="243"/>
      <c r="L110" s="243"/>
      <c r="M110" s="243"/>
      <c r="N110" s="243"/>
      <c r="O110" s="243"/>
      <c r="P110" s="243"/>
      <c r="Q110" s="243"/>
      <c r="R110" s="243"/>
      <c r="S110" s="243"/>
      <c r="T110" s="243"/>
      <c r="U110" s="243"/>
      <c r="V110" s="243"/>
      <c r="W110" s="243"/>
      <c r="X110" s="243"/>
      <c r="Y110" s="243"/>
      <c r="Z110" s="243"/>
    </row>
    <row r="111" spans="1:26" ht="13.5" customHeight="1">
      <c r="A111" s="243"/>
      <c r="B111" s="243"/>
      <c r="C111" s="243"/>
      <c r="D111" s="243"/>
      <c r="E111" s="243"/>
      <c r="F111" s="243"/>
      <c r="G111" s="243"/>
      <c r="H111" s="243"/>
      <c r="I111" s="243"/>
      <c r="J111" s="243"/>
      <c r="K111" s="243"/>
      <c r="L111" s="243"/>
      <c r="M111" s="243"/>
      <c r="N111" s="243"/>
      <c r="O111" s="243"/>
      <c r="P111" s="243"/>
      <c r="Q111" s="243"/>
      <c r="R111" s="243"/>
      <c r="S111" s="243"/>
      <c r="T111" s="243"/>
      <c r="U111" s="243"/>
      <c r="V111" s="243"/>
      <c r="W111" s="243"/>
      <c r="X111" s="243"/>
      <c r="Y111" s="243"/>
      <c r="Z111" s="243"/>
    </row>
    <row r="112" spans="1:26" ht="13.5" customHeight="1">
      <c r="A112" s="243"/>
      <c r="B112" s="243"/>
      <c r="C112" s="243"/>
      <c r="D112" s="243"/>
      <c r="E112" s="243"/>
      <c r="F112" s="243"/>
      <c r="G112" s="243"/>
      <c r="H112" s="243"/>
      <c r="I112" s="243"/>
      <c r="J112" s="243"/>
      <c r="K112" s="243"/>
      <c r="L112" s="243"/>
      <c r="M112" s="243"/>
      <c r="N112" s="243"/>
      <c r="O112" s="243"/>
      <c r="P112" s="243"/>
      <c r="Q112" s="243"/>
      <c r="R112" s="243"/>
      <c r="S112" s="243"/>
      <c r="T112" s="243"/>
      <c r="U112" s="243"/>
      <c r="V112" s="243"/>
      <c r="W112" s="243"/>
      <c r="X112" s="243"/>
      <c r="Y112" s="243"/>
      <c r="Z112" s="243"/>
    </row>
    <row r="113" spans="1:26" ht="13.5" customHeight="1">
      <c r="A113" s="243"/>
      <c r="B113" s="243"/>
      <c r="C113" s="243"/>
      <c r="D113" s="243"/>
      <c r="E113" s="243"/>
      <c r="F113" s="243"/>
      <c r="G113" s="243"/>
      <c r="H113" s="243"/>
      <c r="I113" s="243"/>
      <c r="J113" s="243"/>
      <c r="K113" s="243"/>
      <c r="L113" s="243"/>
      <c r="M113" s="243"/>
      <c r="N113" s="243"/>
      <c r="O113" s="243"/>
      <c r="P113" s="243"/>
      <c r="Q113" s="243"/>
      <c r="R113" s="243"/>
      <c r="S113" s="243"/>
      <c r="T113" s="243"/>
      <c r="U113" s="243"/>
      <c r="V113" s="243"/>
      <c r="W113" s="243"/>
      <c r="X113" s="243"/>
      <c r="Y113" s="243"/>
      <c r="Z113" s="243"/>
    </row>
    <row r="114" spans="1:26" ht="13.5" customHeight="1">
      <c r="A114" s="243"/>
      <c r="B114" s="243"/>
      <c r="C114" s="243"/>
      <c r="D114" s="243"/>
      <c r="E114" s="243"/>
      <c r="F114" s="243"/>
      <c r="G114" s="243"/>
      <c r="H114" s="243"/>
      <c r="I114" s="243"/>
      <c r="J114" s="243"/>
      <c r="K114" s="243"/>
      <c r="L114" s="243"/>
      <c r="M114" s="243"/>
      <c r="N114" s="243"/>
      <c r="O114" s="243"/>
      <c r="P114" s="243"/>
      <c r="Q114" s="243"/>
      <c r="R114" s="243"/>
      <c r="S114" s="243"/>
      <c r="T114" s="243"/>
      <c r="U114" s="243"/>
      <c r="V114" s="243"/>
      <c r="W114" s="243"/>
      <c r="X114" s="243"/>
      <c r="Y114" s="243"/>
      <c r="Z114" s="243"/>
    </row>
    <row r="115" spans="1:26" ht="13.5" customHeight="1">
      <c r="A115" s="243"/>
      <c r="B115" s="243"/>
      <c r="C115" s="243"/>
      <c r="D115" s="243"/>
      <c r="E115" s="243"/>
      <c r="F115" s="243"/>
      <c r="G115" s="243"/>
      <c r="H115" s="243"/>
      <c r="I115" s="243"/>
      <c r="J115" s="243"/>
      <c r="K115" s="243"/>
      <c r="L115" s="243"/>
      <c r="M115" s="243"/>
      <c r="N115" s="243"/>
      <c r="O115" s="243"/>
      <c r="P115" s="243"/>
      <c r="Q115" s="243"/>
      <c r="R115" s="243"/>
      <c r="S115" s="243"/>
      <c r="T115" s="243"/>
      <c r="U115" s="243"/>
      <c r="V115" s="243"/>
      <c r="W115" s="243"/>
      <c r="X115" s="243"/>
      <c r="Y115" s="243"/>
      <c r="Z115" s="243"/>
    </row>
    <row r="116" spans="1:26" ht="13.5" customHeight="1">
      <c r="A116" s="243"/>
      <c r="B116" s="243"/>
      <c r="C116" s="243"/>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c r="Z116" s="243"/>
    </row>
    <row r="117" spans="1:26" ht="13.5" customHeight="1">
      <c r="A117" s="243"/>
      <c r="B117" s="243"/>
      <c r="C117" s="243"/>
      <c r="D117" s="243"/>
      <c r="E117" s="243"/>
      <c r="F117" s="243"/>
      <c r="G117" s="243"/>
      <c r="H117" s="243"/>
      <c r="I117" s="243"/>
      <c r="J117" s="243"/>
      <c r="K117" s="243"/>
      <c r="L117" s="243"/>
      <c r="M117" s="243"/>
      <c r="N117" s="243"/>
      <c r="O117" s="243"/>
      <c r="P117" s="243"/>
      <c r="Q117" s="243"/>
      <c r="R117" s="243"/>
      <c r="S117" s="243"/>
      <c r="T117" s="243"/>
      <c r="U117" s="243"/>
      <c r="V117" s="243"/>
      <c r="W117" s="243"/>
      <c r="X117" s="243"/>
      <c r="Y117" s="243"/>
      <c r="Z117" s="243"/>
    </row>
    <row r="118" spans="1:26" ht="13.5" customHeight="1">
      <c r="A118" s="243"/>
      <c r="B118" s="243"/>
      <c r="C118" s="243"/>
      <c r="D118" s="243"/>
      <c r="E118" s="243"/>
      <c r="F118" s="243"/>
      <c r="G118" s="243"/>
      <c r="H118" s="243"/>
      <c r="I118" s="243"/>
      <c r="J118" s="243"/>
      <c r="K118" s="243"/>
      <c r="L118" s="243"/>
      <c r="M118" s="243"/>
      <c r="N118" s="243"/>
      <c r="O118" s="243"/>
      <c r="P118" s="243"/>
      <c r="Q118" s="243"/>
      <c r="R118" s="243"/>
      <c r="S118" s="243"/>
      <c r="T118" s="243"/>
      <c r="U118" s="243"/>
      <c r="V118" s="243"/>
      <c r="W118" s="243"/>
      <c r="X118" s="243"/>
      <c r="Y118" s="243"/>
      <c r="Z118" s="243"/>
    </row>
    <row r="119" spans="1:26" ht="13.5" customHeight="1">
      <c r="A119" s="243"/>
      <c r="B119" s="243"/>
      <c r="C119" s="243"/>
      <c r="D119" s="243"/>
      <c r="E119" s="243"/>
      <c r="F119" s="243"/>
      <c r="G119" s="243"/>
      <c r="H119" s="243"/>
      <c r="I119" s="243"/>
      <c r="J119" s="243"/>
      <c r="K119" s="243"/>
      <c r="L119" s="243"/>
      <c r="M119" s="243"/>
      <c r="N119" s="243"/>
      <c r="O119" s="243"/>
      <c r="P119" s="243"/>
      <c r="Q119" s="243"/>
      <c r="R119" s="243"/>
      <c r="S119" s="243"/>
      <c r="T119" s="243"/>
      <c r="U119" s="243"/>
      <c r="V119" s="243"/>
      <c r="W119" s="243"/>
      <c r="X119" s="243"/>
      <c r="Y119" s="243"/>
      <c r="Z119" s="243"/>
    </row>
    <row r="120" spans="1:26" ht="13.5" customHeight="1">
      <c r="A120" s="243"/>
      <c r="B120" s="243"/>
      <c r="C120" s="243"/>
      <c r="D120" s="243"/>
      <c r="E120" s="243"/>
      <c r="F120" s="243"/>
      <c r="G120" s="243"/>
      <c r="H120" s="243"/>
      <c r="I120" s="243"/>
      <c r="J120" s="243"/>
      <c r="K120" s="243"/>
      <c r="L120" s="243"/>
      <c r="M120" s="243"/>
      <c r="N120" s="243"/>
      <c r="O120" s="243"/>
      <c r="P120" s="243"/>
      <c r="Q120" s="243"/>
      <c r="R120" s="243"/>
      <c r="S120" s="243"/>
      <c r="T120" s="243"/>
      <c r="U120" s="243"/>
      <c r="V120" s="243"/>
      <c r="W120" s="243"/>
      <c r="X120" s="243"/>
      <c r="Y120" s="243"/>
      <c r="Z120" s="243"/>
    </row>
    <row r="121" spans="1:26" ht="13.5" customHeight="1">
      <c r="A121" s="243"/>
      <c r="B121" s="243"/>
      <c r="C121" s="243"/>
      <c r="D121" s="243"/>
      <c r="E121" s="243"/>
      <c r="F121" s="243"/>
      <c r="G121" s="243"/>
      <c r="H121" s="243"/>
      <c r="I121" s="243"/>
      <c r="J121" s="243"/>
      <c r="K121" s="243"/>
      <c r="L121" s="243"/>
      <c r="M121" s="243"/>
      <c r="N121" s="243"/>
      <c r="O121" s="243"/>
      <c r="P121" s="243"/>
      <c r="Q121" s="243"/>
      <c r="R121" s="243"/>
      <c r="S121" s="243"/>
      <c r="T121" s="243"/>
      <c r="U121" s="243"/>
      <c r="V121" s="243"/>
      <c r="W121" s="243"/>
      <c r="X121" s="243"/>
      <c r="Y121" s="243"/>
      <c r="Z121" s="243"/>
    </row>
    <row r="122" spans="1:26" ht="13.5" customHeight="1">
      <c r="A122" s="243"/>
      <c r="B122" s="243"/>
      <c r="C122" s="243"/>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c r="Z122" s="243"/>
    </row>
    <row r="123" spans="1:26" ht="13.5" customHeight="1">
      <c r="A123" s="243"/>
      <c r="B123" s="243"/>
      <c r="C123" s="243"/>
      <c r="D123" s="243"/>
      <c r="E123" s="243"/>
      <c r="F123" s="243"/>
      <c r="G123" s="243"/>
      <c r="H123" s="243"/>
      <c r="I123" s="243"/>
      <c r="J123" s="243"/>
      <c r="K123" s="243"/>
      <c r="L123" s="243"/>
      <c r="M123" s="243"/>
      <c r="N123" s="243"/>
      <c r="O123" s="243"/>
      <c r="P123" s="243"/>
      <c r="Q123" s="243"/>
      <c r="R123" s="243"/>
      <c r="S123" s="243"/>
      <c r="T123" s="243"/>
      <c r="U123" s="243"/>
      <c r="V123" s="243"/>
      <c r="W123" s="243"/>
      <c r="X123" s="243"/>
      <c r="Y123" s="243"/>
      <c r="Z123" s="243"/>
    </row>
    <row r="124" spans="1:26" ht="13.5" customHeight="1">
      <c r="A124" s="243"/>
      <c r="B124" s="243"/>
      <c r="C124" s="243"/>
      <c r="D124" s="243"/>
      <c r="E124" s="243"/>
      <c r="F124" s="243"/>
      <c r="G124" s="243"/>
      <c r="H124" s="243"/>
      <c r="I124" s="243"/>
      <c r="J124" s="243"/>
      <c r="K124" s="243"/>
      <c r="L124" s="243"/>
      <c r="M124" s="243"/>
      <c r="N124" s="243"/>
      <c r="O124" s="243"/>
      <c r="P124" s="243"/>
      <c r="Q124" s="243"/>
      <c r="R124" s="243"/>
      <c r="S124" s="243"/>
      <c r="T124" s="243"/>
      <c r="U124" s="243"/>
      <c r="V124" s="243"/>
      <c r="W124" s="243"/>
      <c r="X124" s="243"/>
      <c r="Y124" s="243"/>
      <c r="Z124" s="243"/>
    </row>
    <row r="125" spans="1:26" ht="13.5" customHeight="1">
      <c r="A125" s="243"/>
      <c r="B125" s="243"/>
      <c r="C125" s="243"/>
      <c r="D125" s="243"/>
      <c r="E125" s="243"/>
      <c r="F125" s="243"/>
      <c r="G125" s="243"/>
      <c r="H125" s="243"/>
      <c r="I125" s="243"/>
      <c r="J125" s="243"/>
      <c r="K125" s="243"/>
      <c r="L125" s="243"/>
      <c r="M125" s="243"/>
      <c r="N125" s="243"/>
      <c r="O125" s="243"/>
      <c r="P125" s="243"/>
      <c r="Q125" s="243"/>
      <c r="R125" s="243"/>
      <c r="S125" s="243"/>
      <c r="T125" s="243"/>
      <c r="U125" s="243"/>
      <c r="V125" s="243"/>
      <c r="W125" s="243"/>
      <c r="X125" s="243"/>
      <c r="Y125" s="243"/>
      <c r="Z125" s="243"/>
    </row>
    <row r="126" spans="1:26" ht="13.5" customHeight="1">
      <c r="A126" s="243"/>
      <c r="B126" s="243"/>
      <c r="C126" s="243"/>
      <c r="D126" s="243"/>
      <c r="E126" s="243"/>
      <c r="F126" s="243"/>
      <c r="G126" s="243"/>
      <c r="H126" s="243"/>
      <c r="I126" s="243"/>
      <c r="J126" s="243"/>
      <c r="K126" s="243"/>
      <c r="L126" s="243"/>
      <c r="M126" s="243"/>
      <c r="N126" s="243"/>
      <c r="O126" s="243"/>
      <c r="P126" s="243"/>
      <c r="Q126" s="243"/>
      <c r="R126" s="243"/>
      <c r="S126" s="243"/>
      <c r="T126" s="243"/>
      <c r="U126" s="243"/>
      <c r="V126" s="243"/>
      <c r="W126" s="243"/>
      <c r="X126" s="243"/>
      <c r="Y126" s="243"/>
      <c r="Z126" s="243"/>
    </row>
    <row r="127" spans="1:26" ht="13.5" customHeight="1">
      <c r="A127" s="243"/>
      <c r="B127" s="243"/>
      <c r="C127" s="243"/>
      <c r="D127" s="243"/>
      <c r="E127" s="243"/>
      <c r="F127" s="243"/>
      <c r="G127" s="243"/>
      <c r="H127" s="243"/>
      <c r="I127" s="243"/>
      <c r="J127" s="243"/>
      <c r="K127" s="243"/>
      <c r="L127" s="243"/>
      <c r="M127" s="243"/>
      <c r="N127" s="243"/>
      <c r="O127" s="243"/>
      <c r="P127" s="243"/>
      <c r="Q127" s="243"/>
      <c r="R127" s="243"/>
      <c r="S127" s="243"/>
      <c r="T127" s="243"/>
      <c r="U127" s="243"/>
      <c r="V127" s="243"/>
      <c r="W127" s="243"/>
      <c r="X127" s="243"/>
      <c r="Y127" s="243"/>
      <c r="Z127" s="243"/>
    </row>
    <row r="128" spans="1:26" ht="13.5" customHeight="1">
      <c r="A128" s="243"/>
      <c r="B128" s="243"/>
      <c r="C128" s="243"/>
      <c r="D128" s="243"/>
      <c r="E128" s="243"/>
      <c r="F128" s="243"/>
      <c r="G128" s="243"/>
      <c r="H128" s="243"/>
      <c r="I128" s="243"/>
      <c r="J128" s="243"/>
      <c r="K128" s="243"/>
      <c r="L128" s="243"/>
      <c r="M128" s="243"/>
      <c r="N128" s="243"/>
      <c r="O128" s="243"/>
      <c r="P128" s="243"/>
      <c r="Q128" s="243"/>
      <c r="R128" s="243"/>
      <c r="S128" s="243"/>
      <c r="T128" s="243"/>
      <c r="U128" s="243"/>
      <c r="V128" s="243"/>
      <c r="W128" s="243"/>
      <c r="X128" s="243"/>
      <c r="Y128" s="243"/>
      <c r="Z128" s="243"/>
    </row>
    <row r="129" spans="1:26" ht="13.5" customHeight="1">
      <c r="A129" s="243"/>
      <c r="B129" s="243"/>
      <c r="C129" s="243"/>
      <c r="D129" s="243"/>
      <c r="E129" s="243"/>
      <c r="F129" s="243"/>
      <c r="G129" s="243"/>
      <c r="H129" s="243"/>
      <c r="I129" s="243"/>
      <c r="J129" s="243"/>
      <c r="K129" s="243"/>
      <c r="L129" s="243"/>
      <c r="M129" s="243"/>
      <c r="N129" s="243"/>
      <c r="O129" s="243"/>
      <c r="P129" s="243"/>
      <c r="Q129" s="243"/>
      <c r="R129" s="243"/>
      <c r="S129" s="243"/>
      <c r="T129" s="243"/>
      <c r="U129" s="243"/>
      <c r="V129" s="243"/>
      <c r="W129" s="243"/>
      <c r="X129" s="243"/>
      <c r="Y129" s="243"/>
      <c r="Z129" s="243"/>
    </row>
    <row r="130" spans="1:26" ht="13.5" customHeight="1">
      <c r="A130" s="243"/>
      <c r="B130" s="243"/>
      <c r="C130" s="243"/>
      <c r="D130" s="243"/>
      <c r="E130" s="243"/>
      <c r="F130" s="243"/>
      <c r="G130" s="243"/>
      <c r="H130" s="243"/>
      <c r="I130" s="243"/>
      <c r="J130" s="243"/>
      <c r="K130" s="243"/>
      <c r="L130" s="243"/>
      <c r="M130" s="243"/>
      <c r="N130" s="243"/>
      <c r="O130" s="243"/>
      <c r="P130" s="243"/>
      <c r="Q130" s="243"/>
      <c r="R130" s="243"/>
      <c r="S130" s="243"/>
      <c r="T130" s="243"/>
      <c r="U130" s="243"/>
      <c r="V130" s="243"/>
      <c r="W130" s="243"/>
      <c r="X130" s="243"/>
      <c r="Y130" s="243"/>
      <c r="Z130" s="243"/>
    </row>
    <row r="131" spans="1:26" ht="13.5" customHeight="1">
      <c r="A131" s="243"/>
      <c r="B131" s="243"/>
      <c r="C131" s="243"/>
      <c r="D131" s="243"/>
      <c r="E131" s="243"/>
      <c r="F131" s="243"/>
      <c r="G131" s="243"/>
      <c r="H131" s="243"/>
      <c r="I131" s="243"/>
      <c r="J131" s="243"/>
      <c r="K131" s="243"/>
      <c r="L131" s="243"/>
      <c r="M131" s="243"/>
      <c r="N131" s="243"/>
      <c r="O131" s="243"/>
      <c r="P131" s="243"/>
      <c r="Q131" s="243"/>
      <c r="R131" s="243"/>
      <c r="S131" s="243"/>
      <c r="T131" s="243"/>
      <c r="U131" s="243"/>
      <c r="V131" s="243"/>
      <c r="W131" s="243"/>
      <c r="X131" s="243"/>
      <c r="Y131" s="243"/>
      <c r="Z131" s="243"/>
    </row>
    <row r="132" spans="1:26" ht="13.5" customHeight="1">
      <c r="A132" s="243"/>
      <c r="B132" s="243"/>
      <c r="C132" s="243"/>
      <c r="D132" s="243"/>
      <c r="E132" s="243"/>
      <c r="F132" s="243"/>
      <c r="G132" s="243"/>
      <c r="H132" s="243"/>
      <c r="I132" s="243"/>
      <c r="J132" s="243"/>
      <c r="K132" s="243"/>
      <c r="L132" s="243"/>
      <c r="M132" s="243"/>
      <c r="N132" s="243"/>
      <c r="O132" s="243"/>
      <c r="P132" s="243"/>
      <c r="Q132" s="243"/>
      <c r="R132" s="243"/>
      <c r="S132" s="243"/>
      <c r="T132" s="243"/>
      <c r="U132" s="243"/>
      <c r="V132" s="243"/>
      <c r="W132" s="243"/>
      <c r="X132" s="243"/>
      <c r="Y132" s="243"/>
      <c r="Z132" s="243"/>
    </row>
    <row r="133" spans="1:26" ht="13.5" customHeight="1">
      <c r="A133" s="243"/>
      <c r="B133" s="243"/>
      <c r="C133" s="243"/>
      <c r="D133" s="243"/>
      <c r="E133" s="243"/>
      <c r="F133" s="243"/>
      <c r="G133" s="243"/>
      <c r="H133" s="243"/>
      <c r="I133" s="243"/>
      <c r="J133" s="243"/>
      <c r="K133" s="243"/>
      <c r="L133" s="243"/>
      <c r="M133" s="243"/>
      <c r="N133" s="243"/>
      <c r="O133" s="243"/>
      <c r="P133" s="243"/>
      <c r="Q133" s="243"/>
      <c r="R133" s="243"/>
      <c r="S133" s="243"/>
      <c r="T133" s="243"/>
      <c r="U133" s="243"/>
      <c r="V133" s="243"/>
      <c r="W133" s="243"/>
      <c r="X133" s="243"/>
      <c r="Y133" s="243"/>
      <c r="Z133" s="243"/>
    </row>
    <row r="134" spans="1:26" ht="13.5" customHeight="1">
      <c r="A134" s="243"/>
      <c r="B134" s="243"/>
      <c r="C134" s="243"/>
      <c r="D134" s="243"/>
      <c r="E134" s="243"/>
      <c r="F134" s="243"/>
      <c r="G134" s="243"/>
      <c r="H134" s="243"/>
      <c r="I134" s="243"/>
      <c r="J134" s="243"/>
      <c r="K134" s="243"/>
      <c r="L134" s="243"/>
      <c r="M134" s="243"/>
      <c r="N134" s="243"/>
      <c r="O134" s="243"/>
      <c r="P134" s="243"/>
      <c r="Q134" s="243"/>
      <c r="R134" s="243"/>
      <c r="S134" s="243"/>
      <c r="T134" s="243"/>
      <c r="U134" s="243"/>
      <c r="V134" s="243"/>
      <c r="W134" s="243"/>
      <c r="X134" s="243"/>
      <c r="Y134" s="243"/>
      <c r="Z134" s="243"/>
    </row>
    <row r="135" spans="1:26" ht="13.5" customHeight="1">
      <c r="A135" s="243"/>
      <c r="B135" s="243"/>
      <c r="C135" s="243"/>
      <c r="D135" s="243"/>
      <c r="E135" s="243"/>
      <c r="F135" s="243"/>
      <c r="G135" s="243"/>
      <c r="H135" s="243"/>
      <c r="I135" s="243"/>
      <c r="J135" s="243"/>
      <c r="K135" s="243"/>
      <c r="L135" s="243"/>
      <c r="M135" s="243"/>
      <c r="N135" s="243"/>
      <c r="O135" s="243"/>
      <c r="P135" s="243"/>
      <c r="Q135" s="243"/>
      <c r="R135" s="243"/>
      <c r="S135" s="243"/>
      <c r="T135" s="243"/>
      <c r="U135" s="243"/>
      <c r="V135" s="243"/>
      <c r="W135" s="243"/>
      <c r="X135" s="243"/>
      <c r="Y135" s="243"/>
      <c r="Z135" s="243"/>
    </row>
    <row r="136" spans="1:26" ht="13.5" customHeight="1">
      <c r="A136" s="243"/>
      <c r="B136" s="243"/>
      <c r="C136" s="243"/>
      <c r="D136" s="243"/>
      <c r="E136" s="243"/>
      <c r="F136" s="243"/>
      <c r="G136" s="243"/>
      <c r="H136" s="243"/>
      <c r="I136" s="243"/>
      <c r="J136" s="243"/>
      <c r="K136" s="243"/>
      <c r="L136" s="243"/>
      <c r="M136" s="243"/>
      <c r="N136" s="243"/>
      <c r="O136" s="243"/>
      <c r="P136" s="243"/>
      <c r="Q136" s="243"/>
      <c r="R136" s="243"/>
      <c r="S136" s="243"/>
      <c r="T136" s="243"/>
      <c r="U136" s="243"/>
      <c r="V136" s="243"/>
      <c r="W136" s="243"/>
      <c r="X136" s="243"/>
      <c r="Y136" s="243"/>
      <c r="Z136" s="243"/>
    </row>
    <row r="137" spans="1:26" ht="13.5" customHeight="1">
      <c r="A137" s="243"/>
      <c r="B137" s="243"/>
      <c r="C137" s="243"/>
      <c r="D137" s="243"/>
      <c r="E137" s="243"/>
      <c r="F137" s="243"/>
      <c r="G137" s="243"/>
      <c r="H137" s="243"/>
      <c r="I137" s="243"/>
      <c r="J137" s="243"/>
      <c r="K137" s="243"/>
      <c r="L137" s="243"/>
      <c r="M137" s="243"/>
      <c r="N137" s="243"/>
      <c r="O137" s="243"/>
      <c r="P137" s="243"/>
      <c r="Q137" s="243"/>
      <c r="R137" s="243"/>
      <c r="S137" s="243"/>
      <c r="T137" s="243"/>
      <c r="U137" s="243"/>
      <c r="V137" s="243"/>
      <c r="W137" s="243"/>
      <c r="X137" s="243"/>
      <c r="Y137" s="243"/>
      <c r="Z137" s="243"/>
    </row>
    <row r="138" spans="1:26" ht="13.5" customHeight="1">
      <c r="A138" s="243"/>
      <c r="B138" s="243"/>
      <c r="C138" s="243"/>
      <c r="D138" s="243"/>
      <c r="E138" s="243"/>
      <c r="F138" s="243"/>
      <c r="G138" s="243"/>
      <c r="H138" s="243"/>
      <c r="I138" s="243"/>
      <c r="J138" s="243"/>
      <c r="K138" s="243"/>
      <c r="L138" s="243"/>
      <c r="M138" s="243"/>
      <c r="N138" s="243"/>
      <c r="O138" s="243"/>
      <c r="P138" s="243"/>
      <c r="Q138" s="243"/>
      <c r="R138" s="243"/>
      <c r="S138" s="243"/>
      <c r="T138" s="243"/>
      <c r="U138" s="243"/>
      <c r="V138" s="243"/>
      <c r="W138" s="243"/>
      <c r="X138" s="243"/>
      <c r="Y138" s="243"/>
      <c r="Z138" s="243"/>
    </row>
    <row r="139" spans="1:26" ht="13.5" customHeight="1">
      <c r="A139" s="243"/>
      <c r="B139" s="243"/>
      <c r="C139" s="243"/>
      <c r="D139" s="243"/>
      <c r="E139" s="243"/>
      <c r="F139" s="243"/>
      <c r="G139" s="243"/>
      <c r="H139" s="243"/>
      <c r="I139" s="243"/>
      <c r="J139" s="243"/>
      <c r="K139" s="243"/>
      <c r="L139" s="243"/>
      <c r="M139" s="243"/>
      <c r="N139" s="243"/>
      <c r="O139" s="243"/>
      <c r="P139" s="243"/>
      <c r="Q139" s="243"/>
      <c r="R139" s="243"/>
      <c r="S139" s="243"/>
      <c r="T139" s="243"/>
      <c r="U139" s="243"/>
      <c r="V139" s="243"/>
      <c r="W139" s="243"/>
      <c r="X139" s="243"/>
      <c r="Y139" s="243"/>
      <c r="Z139" s="243"/>
    </row>
    <row r="140" spans="1:26" ht="13.5" customHeight="1">
      <c r="A140" s="243"/>
      <c r="B140" s="243"/>
      <c r="C140" s="243"/>
      <c r="D140" s="243"/>
      <c r="E140" s="243"/>
      <c r="F140" s="243"/>
      <c r="G140" s="243"/>
      <c r="H140" s="243"/>
      <c r="I140" s="243"/>
      <c r="J140" s="243"/>
      <c r="K140" s="243"/>
      <c r="L140" s="243"/>
      <c r="M140" s="243"/>
      <c r="N140" s="243"/>
      <c r="O140" s="243"/>
      <c r="P140" s="243"/>
      <c r="Q140" s="243"/>
      <c r="R140" s="243"/>
      <c r="S140" s="243"/>
      <c r="T140" s="243"/>
      <c r="U140" s="243"/>
      <c r="V140" s="243"/>
      <c r="W140" s="243"/>
      <c r="X140" s="243"/>
      <c r="Y140" s="243"/>
      <c r="Z140" s="243"/>
    </row>
    <row r="141" spans="1:26" ht="13.5" customHeight="1">
      <c r="A141" s="243"/>
      <c r="B141" s="243"/>
      <c r="C141" s="243"/>
      <c r="D141" s="243"/>
      <c r="E141" s="243"/>
      <c r="F141" s="243"/>
      <c r="G141" s="243"/>
      <c r="H141" s="243"/>
      <c r="I141" s="243"/>
      <c r="J141" s="243"/>
      <c r="K141" s="243"/>
      <c r="L141" s="243"/>
      <c r="M141" s="243"/>
      <c r="N141" s="243"/>
      <c r="O141" s="243"/>
      <c r="P141" s="243"/>
      <c r="Q141" s="243"/>
      <c r="R141" s="243"/>
      <c r="S141" s="243"/>
      <c r="T141" s="243"/>
      <c r="U141" s="243"/>
      <c r="V141" s="243"/>
      <c r="W141" s="243"/>
      <c r="X141" s="243"/>
      <c r="Y141" s="243"/>
      <c r="Z141" s="243"/>
    </row>
    <row r="142" spans="1:26" ht="13.5" customHeight="1">
      <c r="A142" s="243"/>
      <c r="B142" s="243"/>
      <c r="C142" s="243"/>
      <c r="D142" s="243"/>
      <c r="E142" s="243"/>
      <c r="F142" s="243"/>
      <c r="G142" s="243"/>
      <c r="H142" s="243"/>
      <c r="I142" s="243"/>
      <c r="J142" s="243"/>
      <c r="K142" s="243"/>
      <c r="L142" s="243"/>
      <c r="M142" s="243"/>
      <c r="N142" s="243"/>
      <c r="O142" s="243"/>
      <c r="P142" s="243"/>
      <c r="Q142" s="243"/>
      <c r="R142" s="243"/>
      <c r="S142" s="243"/>
      <c r="T142" s="243"/>
      <c r="U142" s="243"/>
      <c r="V142" s="243"/>
      <c r="W142" s="243"/>
      <c r="X142" s="243"/>
      <c r="Y142" s="243"/>
      <c r="Z142" s="243"/>
    </row>
    <row r="143" spans="1:26" ht="13.5" customHeight="1">
      <c r="A143" s="243"/>
      <c r="B143" s="243"/>
      <c r="C143" s="243"/>
      <c r="D143" s="243"/>
      <c r="E143" s="243"/>
      <c r="F143" s="243"/>
      <c r="G143" s="243"/>
      <c r="H143" s="243"/>
      <c r="I143" s="243"/>
      <c r="J143" s="243"/>
      <c r="K143" s="243"/>
      <c r="L143" s="243"/>
      <c r="M143" s="243"/>
      <c r="N143" s="243"/>
      <c r="O143" s="243"/>
      <c r="P143" s="243"/>
      <c r="Q143" s="243"/>
      <c r="R143" s="243"/>
      <c r="S143" s="243"/>
      <c r="T143" s="243"/>
      <c r="U143" s="243"/>
      <c r="V143" s="243"/>
      <c r="W143" s="243"/>
      <c r="X143" s="243"/>
      <c r="Y143" s="243"/>
      <c r="Z143" s="243"/>
    </row>
    <row r="144" spans="1:26" ht="13.5" customHeight="1">
      <c r="A144" s="243"/>
      <c r="B144" s="243"/>
      <c r="C144" s="243"/>
      <c r="D144" s="243"/>
      <c r="E144" s="243"/>
      <c r="F144" s="243"/>
      <c r="G144" s="243"/>
      <c r="H144" s="243"/>
      <c r="I144" s="243"/>
      <c r="J144" s="243"/>
      <c r="K144" s="243"/>
      <c r="L144" s="243"/>
      <c r="M144" s="243"/>
      <c r="N144" s="243"/>
      <c r="O144" s="243"/>
      <c r="P144" s="243"/>
      <c r="Q144" s="243"/>
      <c r="R144" s="243"/>
      <c r="S144" s="243"/>
      <c r="T144" s="243"/>
      <c r="U144" s="243"/>
      <c r="V144" s="243"/>
      <c r="W144" s="243"/>
      <c r="X144" s="243"/>
      <c r="Y144" s="243"/>
      <c r="Z144" s="243"/>
    </row>
    <row r="145" spans="1:26" ht="13.5" customHeight="1">
      <c r="A145" s="243"/>
      <c r="B145" s="243"/>
      <c r="C145" s="243"/>
      <c r="D145" s="243"/>
      <c r="E145" s="243"/>
      <c r="F145" s="243"/>
      <c r="G145" s="243"/>
      <c r="H145" s="243"/>
      <c r="I145" s="243"/>
      <c r="J145" s="243"/>
      <c r="K145" s="243"/>
      <c r="L145" s="243"/>
      <c r="M145" s="243"/>
      <c r="N145" s="243"/>
      <c r="O145" s="243"/>
      <c r="P145" s="243"/>
      <c r="Q145" s="243"/>
      <c r="R145" s="243"/>
      <c r="S145" s="243"/>
      <c r="T145" s="243"/>
      <c r="U145" s="243"/>
      <c r="V145" s="243"/>
      <c r="W145" s="243"/>
      <c r="X145" s="243"/>
      <c r="Y145" s="243"/>
      <c r="Z145" s="243"/>
    </row>
    <row r="146" spans="1:26" ht="13.5" customHeight="1">
      <c r="A146" s="243"/>
      <c r="B146" s="243"/>
      <c r="C146" s="243"/>
      <c r="D146" s="243"/>
      <c r="E146" s="243"/>
      <c r="F146" s="243"/>
      <c r="G146" s="243"/>
      <c r="H146" s="243"/>
      <c r="I146" s="243"/>
      <c r="J146" s="243"/>
      <c r="K146" s="243"/>
      <c r="L146" s="243"/>
      <c r="M146" s="243"/>
      <c r="N146" s="243"/>
      <c r="O146" s="243"/>
      <c r="P146" s="243"/>
      <c r="Q146" s="243"/>
      <c r="R146" s="243"/>
      <c r="S146" s="243"/>
      <c r="T146" s="243"/>
      <c r="U146" s="243"/>
      <c r="V146" s="243"/>
      <c r="W146" s="243"/>
      <c r="X146" s="243"/>
      <c r="Y146" s="243"/>
      <c r="Z146" s="243"/>
    </row>
    <row r="147" spans="1:26" ht="13.5" customHeight="1">
      <c r="A147" s="243"/>
      <c r="B147" s="243"/>
      <c r="C147" s="243"/>
      <c r="D147" s="243"/>
      <c r="E147" s="243"/>
      <c r="F147" s="243"/>
      <c r="G147" s="243"/>
      <c r="H147" s="243"/>
      <c r="I147" s="243"/>
      <c r="J147" s="243"/>
      <c r="K147" s="243"/>
      <c r="L147" s="243"/>
      <c r="M147" s="243"/>
      <c r="N147" s="243"/>
      <c r="O147" s="243"/>
      <c r="P147" s="243"/>
      <c r="Q147" s="243"/>
      <c r="R147" s="243"/>
      <c r="S147" s="243"/>
      <c r="T147" s="243"/>
      <c r="U147" s="243"/>
      <c r="V147" s="243"/>
      <c r="W147" s="243"/>
      <c r="X147" s="243"/>
      <c r="Y147" s="243"/>
      <c r="Z147" s="243"/>
    </row>
    <row r="148" spans="1:26" ht="13.5" customHeight="1">
      <c r="A148" s="243"/>
      <c r="B148" s="243"/>
      <c r="C148" s="243"/>
      <c r="D148" s="243"/>
      <c r="E148" s="243"/>
      <c r="F148" s="243"/>
      <c r="G148" s="243"/>
      <c r="H148" s="243"/>
      <c r="I148" s="243"/>
      <c r="J148" s="243"/>
      <c r="K148" s="243"/>
      <c r="L148" s="243"/>
      <c r="M148" s="243"/>
      <c r="N148" s="243"/>
      <c r="O148" s="243"/>
      <c r="P148" s="243"/>
      <c r="Q148" s="243"/>
      <c r="R148" s="243"/>
      <c r="S148" s="243"/>
      <c r="T148" s="243"/>
      <c r="U148" s="243"/>
      <c r="V148" s="243"/>
      <c r="W148" s="243"/>
      <c r="X148" s="243"/>
      <c r="Y148" s="243"/>
      <c r="Z148" s="243"/>
    </row>
    <row r="149" spans="1:26" ht="13.5" customHeight="1">
      <c r="A149" s="243"/>
      <c r="B149" s="243"/>
      <c r="C149" s="243"/>
      <c r="D149" s="243"/>
      <c r="E149" s="243"/>
      <c r="F149" s="243"/>
      <c r="G149" s="243"/>
      <c r="H149" s="243"/>
      <c r="I149" s="243"/>
      <c r="J149" s="243"/>
      <c r="K149" s="243"/>
      <c r="L149" s="243"/>
      <c r="M149" s="243"/>
      <c r="N149" s="243"/>
      <c r="O149" s="243"/>
      <c r="P149" s="243"/>
      <c r="Q149" s="243"/>
      <c r="R149" s="243"/>
      <c r="S149" s="243"/>
      <c r="T149" s="243"/>
      <c r="U149" s="243"/>
      <c r="V149" s="243"/>
      <c r="W149" s="243"/>
      <c r="X149" s="243"/>
      <c r="Y149" s="243"/>
      <c r="Z149" s="243"/>
    </row>
    <row r="150" spans="1:26" ht="13.5" customHeight="1">
      <c r="A150" s="243"/>
      <c r="B150" s="243"/>
      <c r="C150" s="243"/>
      <c r="D150" s="243"/>
      <c r="E150" s="243"/>
      <c r="F150" s="243"/>
      <c r="G150" s="243"/>
      <c r="H150" s="243"/>
      <c r="I150" s="243"/>
      <c r="J150" s="243"/>
      <c r="K150" s="243"/>
      <c r="L150" s="243"/>
      <c r="M150" s="243"/>
      <c r="N150" s="243"/>
      <c r="O150" s="243"/>
      <c r="P150" s="243"/>
      <c r="Q150" s="243"/>
      <c r="R150" s="243"/>
      <c r="S150" s="243"/>
      <c r="T150" s="243"/>
      <c r="U150" s="243"/>
      <c r="V150" s="243"/>
      <c r="W150" s="243"/>
      <c r="X150" s="243"/>
      <c r="Y150" s="243"/>
      <c r="Z150" s="243"/>
    </row>
    <row r="151" spans="1:26" ht="13.5" customHeight="1">
      <c r="A151" s="243"/>
      <c r="B151" s="243"/>
      <c r="C151" s="243"/>
      <c r="D151" s="243"/>
      <c r="E151" s="243"/>
      <c r="F151" s="243"/>
      <c r="G151" s="243"/>
      <c r="H151" s="243"/>
      <c r="I151" s="243"/>
      <c r="J151" s="243"/>
      <c r="K151" s="243"/>
      <c r="L151" s="243"/>
      <c r="M151" s="243"/>
      <c r="N151" s="243"/>
      <c r="O151" s="243"/>
      <c r="P151" s="243"/>
      <c r="Q151" s="243"/>
      <c r="R151" s="243"/>
      <c r="S151" s="243"/>
      <c r="T151" s="243"/>
      <c r="U151" s="243"/>
      <c r="V151" s="243"/>
      <c r="W151" s="243"/>
      <c r="X151" s="243"/>
      <c r="Y151" s="243"/>
      <c r="Z151" s="243"/>
    </row>
    <row r="152" spans="1:26" ht="13.5" customHeight="1">
      <c r="A152" s="243"/>
      <c r="B152" s="243"/>
      <c r="C152" s="243"/>
      <c r="D152" s="243"/>
      <c r="E152" s="243"/>
      <c r="F152" s="243"/>
      <c r="G152" s="243"/>
      <c r="H152" s="243"/>
      <c r="I152" s="243"/>
      <c r="J152" s="243"/>
      <c r="K152" s="243"/>
      <c r="L152" s="243"/>
      <c r="M152" s="243"/>
      <c r="N152" s="243"/>
      <c r="O152" s="243"/>
      <c r="P152" s="243"/>
      <c r="Q152" s="243"/>
      <c r="R152" s="243"/>
      <c r="S152" s="243"/>
      <c r="T152" s="243"/>
      <c r="U152" s="243"/>
      <c r="V152" s="243"/>
      <c r="W152" s="243"/>
      <c r="X152" s="243"/>
      <c r="Y152" s="243"/>
      <c r="Z152" s="243"/>
    </row>
    <row r="153" spans="1:26" ht="13.5" customHeight="1">
      <c r="A153" s="243"/>
      <c r="B153" s="243"/>
      <c r="C153" s="243"/>
      <c r="D153" s="243"/>
      <c r="E153" s="243"/>
      <c r="F153" s="243"/>
      <c r="G153" s="243"/>
      <c r="H153" s="243"/>
      <c r="I153" s="243"/>
      <c r="J153" s="243"/>
      <c r="K153" s="243"/>
      <c r="L153" s="243"/>
      <c r="M153" s="243"/>
      <c r="N153" s="243"/>
      <c r="O153" s="243"/>
      <c r="P153" s="243"/>
      <c r="Q153" s="243"/>
      <c r="R153" s="243"/>
      <c r="S153" s="243"/>
      <c r="T153" s="243"/>
      <c r="U153" s="243"/>
      <c r="V153" s="243"/>
      <c r="W153" s="243"/>
      <c r="X153" s="243"/>
      <c r="Y153" s="243"/>
      <c r="Z153" s="243"/>
    </row>
    <row r="154" spans="1:26" ht="13.5" customHeight="1">
      <c r="A154" s="243"/>
      <c r="B154" s="243"/>
      <c r="C154" s="243"/>
      <c r="D154" s="243"/>
      <c r="E154" s="243"/>
      <c r="F154" s="243"/>
      <c r="G154" s="243"/>
      <c r="H154" s="243"/>
      <c r="I154" s="243"/>
      <c r="J154" s="243"/>
      <c r="K154" s="243"/>
      <c r="L154" s="243"/>
      <c r="M154" s="243"/>
      <c r="N154" s="243"/>
      <c r="O154" s="243"/>
      <c r="P154" s="243"/>
      <c r="Q154" s="243"/>
      <c r="R154" s="243"/>
      <c r="S154" s="243"/>
      <c r="T154" s="243"/>
      <c r="U154" s="243"/>
      <c r="V154" s="243"/>
      <c r="W154" s="243"/>
      <c r="X154" s="243"/>
      <c r="Y154" s="243"/>
      <c r="Z154" s="243"/>
    </row>
    <row r="155" spans="1:26" ht="13.5" customHeight="1">
      <c r="A155" s="243"/>
      <c r="B155" s="243"/>
      <c r="C155" s="243"/>
      <c r="D155" s="243"/>
      <c r="E155" s="243"/>
      <c r="F155" s="243"/>
      <c r="G155" s="243"/>
      <c r="H155" s="243"/>
      <c r="I155" s="243"/>
      <c r="J155" s="243"/>
      <c r="K155" s="243"/>
      <c r="L155" s="243"/>
      <c r="M155" s="243"/>
      <c r="N155" s="243"/>
      <c r="O155" s="243"/>
      <c r="P155" s="243"/>
      <c r="Q155" s="243"/>
      <c r="R155" s="243"/>
      <c r="S155" s="243"/>
      <c r="T155" s="243"/>
      <c r="U155" s="243"/>
      <c r="V155" s="243"/>
      <c r="W155" s="243"/>
      <c r="X155" s="243"/>
      <c r="Y155" s="243"/>
      <c r="Z155" s="243"/>
    </row>
    <row r="156" spans="1:26" ht="13.5" customHeight="1">
      <c r="A156" s="243"/>
      <c r="B156" s="243"/>
      <c r="C156" s="243"/>
      <c r="D156" s="243"/>
      <c r="E156" s="243"/>
      <c r="F156" s="243"/>
      <c r="G156" s="243"/>
      <c r="H156" s="243"/>
      <c r="I156" s="243"/>
      <c r="J156" s="243"/>
      <c r="K156" s="243"/>
      <c r="L156" s="243"/>
      <c r="M156" s="243"/>
      <c r="N156" s="243"/>
      <c r="O156" s="243"/>
      <c r="P156" s="243"/>
      <c r="Q156" s="243"/>
      <c r="R156" s="243"/>
      <c r="S156" s="243"/>
      <c r="T156" s="243"/>
      <c r="U156" s="243"/>
      <c r="V156" s="243"/>
      <c r="W156" s="243"/>
      <c r="X156" s="243"/>
      <c r="Y156" s="243"/>
      <c r="Z156" s="243"/>
    </row>
    <row r="157" spans="1:26" ht="13.5" customHeight="1">
      <c r="A157" s="243"/>
      <c r="B157" s="243"/>
      <c r="C157" s="243"/>
      <c r="D157" s="243"/>
      <c r="E157" s="243"/>
      <c r="F157" s="243"/>
      <c r="G157" s="243"/>
      <c r="H157" s="243"/>
      <c r="I157" s="243"/>
      <c r="J157" s="243"/>
      <c r="K157" s="243"/>
      <c r="L157" s="243"/>
      <c r="M157" s="243"/>
      <c r="N157" s="243"/>
      <c r="O157" s="243"/>
      <c r="P157" s="243"/>
      <c r="Q157" s="243"/>
      <c r="R157" s="243"/>
      <c r="S157" s="243"/>
      <c r="T157" s="243"/>
      <c r="U157" s="243"/>
      <c r="V157" s="243"/>
      <c r="W157" s="243"/>
      <c r="X157" s="243"/>
      <c r="Y157" s="243"/>
      <c r="Z157" s="243"/>
    </row>
    <row r="158" spans="1:26" ht="13.5" customHeight="1">
      <c r="A158" s="243"/>
      <c r="B158" s="243"/>
      <c r="C158" s="243"/>
      <c r="D158" s="243"/>
      <c r="E158" s="243"/>
      <c r="F158" s="243"/>
      <c r="G158" s="243"/>
      <c r="H158" s="243"/>
      <c r="I158" s="243"/>
      <c r="J158" s="243"/>
      <c r="K158" s="243"/>
      <c r="L158" s="243"/>
      <c r="M158" s="243"/>
      <c r="N158" s="243"/>
      <c r="O158" s="243"/>
      <c r="P158" s="243"/>
      <c r="Q158" s="243"/>
      <c r="R158" s="243"/>
      <c r="S158" s="243"/>
      <c r="T158" s="243"/>
      <c r="U158" s="243"/>
      <c r="V158" s="243"/>
      <c r="W158" s="243"/>
      <c r="X158" s="243"/>
      <c r="Y158" s="243"/>
      <c r="Z158" s="243"/>
    </row>
    <row r="159" spans="1:26" ht="13.5" customHeight="1">
      <c r="A159" s="243"/>
      <c r="B159" s="243"/>
      <c r="C159" s="243"/>
      <c r="D159" s="243"/>
      <c r="E159" s="243"/>
      <c r="F159" s="243"/>
      <c r="G159" s="243"/>
      <c r="H159" s="243"/>
      <c r="I159" s="243"/>
      <c r="J159" s="243"/>
      <c r="K159" s="243"/>
      <c r="L159" s="243"/>
      <c r="M159" s="243"/>
      <c r="N159" s="243"/>
      <c r="O159" s="243"/>
      <c r="P159" s="243"/>
      <c r="Q159" s="243"/>
      <c r="R159" s="243"/>
      <c r="S159" s="243"/>
      <c r="T159" s="243"/>
      <c r="U159" s="243"/>
      <c r="V159" s="243"/>
      <c r="W159" s="243"/>
      <c r="X159" s="243"/>
      <c r="Y159" s="243"/>
      <c r="Z159" s="243"/>
    </row>
    <row r="160" spans="1:26" ht="13.5" customHeight="1">
      <c r="A160" s="243"/>
      <c r="B160" s="243"/>
      <c r="C160" s="243"/>
      <c r="D160" s="243"/>
      <c r="E160" s="243"/>
      <c r="F160" s="243"/>
      <c r="G160" s="243"/>
      <c r="H160" s="243"/>
      <c r="I160" s="243"/>
      <c r="J160" s="243"/>
      <c r="K160" s="243"/>
      <c r="L160" s="243"/>
      <c r="M160" s="243"/>
      <c r="N160" s="243"/>
      <c r="O160" s="243"/>
      <c r="P160" s="243"/>
      <c r="Q160" s="243"/>
      <c r="R160" s="243"/>
      <c r="S160" s="243"/>
      <c r="T160" s="243"/>
      <c r="U160" s="243"/>
      <c r="V160" s="243"/>
      <c r="W160" s="243"/>
      <c r="X160" s="243"/>
      <c r="Y160" s="243"/>
      <c r="Z160" s="243"/>
    </row>
    <row r="161" spans="1:26" ht="13.5" customHeight="1">
      <c r="A161" s="243"/>
      <c r="B161" s="243"/>
      <c r="C161" s="243"/>
      <c r="D161" s="243"/>
      <c r="E161" s="243"/>
      <c r="F161" s="243"/>
      <c r="G161" s="243"/>
      <c r="H161" s="243"/>
      <c r="I161" s="243"/>
      <c r="J161" s="243"/>
      <c r="K161" s="243"/>
      <c r="L161" s="243"/>
      <c r="M161" s="243"/>
      <c r="N161" s="243"/>
      <c r="O161" s="243"/>
      <c r="P161" s="243"/>
      <c r="Q161" s="243"/>
      <c r="R161" s="243"/>
      <c r="S161" s="243"/>
      <c r="T161" s="243"/>
      <c r="U161" s="243"/>
      <c r="V161" s="243"/>
      <c r="W161" s="243"/>
      <c r="X161" s="243"/>
      <c r="Y161" s="243"/>
      <c r="Z161" s="243"/>
    </row>
    <row r="162" spans="1:26" ht="13.5" customHeight="1">
      <c r="A162" s="243"/>
      <c r="B162" s="243"/>
      <c r="C162" s="243"/>
      <c r="D162" s="243"/>
      <c r="E162" s="243"/>
      <c r="F162" s="243"/>
      <c r="G162" s="243"/>
      <c r="H162" s="243"/>
      <c r="I162" s="243"/>
      <c r="J162" s="243"/>
      <c r="K162" s="243"/>
      <c r="L162" s="243"/>
      <c r="M162" s="243"/>
      <c r="N162" s="243"/>
      <c r="O162" s="243"/>
      <c r="P162" s="243"/>
      <c r="Q162" s="243"/>
      <c r="R162" s="243"/>
      <c r="S162" s="243"/>
      <c r="T162" s="243"/>
      <c r="U162" s="243"/>
      <c r="V162" s="243"/>
      <c r="W162" s="243"/>
      <c r="X162" s="243"/>
      <c r="Y162" s="243"/>
      <c r="Z162" s="243"/>
    </row>
    <row r="163" spans="1:26" ht="13.5" customHeight="1">
      <c r="A163" s="243"/>
      <c r="B163" s="243"/>
      <c r="C163" s="243"/>
      <c r="D163" s="243"/>
      <c r="E163" s="243"/>
      <c r="F163" s="243"/>
      <c r="G163" s="243"/>
      <c r="H163" s="243"/>
      <c r="I163" s="243"/>
      <c r="J163" s="243"/>
      <c r="K163" s="243"/>
      <c r="L163" s="243"/>
      <c r="M163" s="243"/>
      <c r="N163" s="243"/>
      <c r="O163" s="243"/>
      <c r="P163" s="243"/>
      <c r="Q163" s="243"/>
      <c r="R163" s="243"/>
      <c r="S163" s="243"/>
      <c r="T163" s="243"/>
      <c r="U163" s="243"/>
      <c r="V163" s="243"/>
      <c r="W163" s="243"/>
      <c r="X163" s="243"/>
      <c r="Y163" s="243"/>
      <c r="Z163" s="243"/>
    </row>
    <row r="164" spans="1:26" ht="13.5" customHeight="1">
      <c r="A164" s="243"/>
      <c r="B164" s="243"/>
      <c r="C164" s="243"/>
      <c r="D164" s="243"/>
      <c r="E164" s="243"/>
      <c r="F164" s="243"/>
      <c r="G164" s="243"/>
      <c r="H164" s="243"/>
      <c r="I164" s="243"/>
      <c r="J164" s="243"/>
      <c r="K164" s="243"/>
      <c r="L164" s="243"/>
      <c r="M164" s="243"/>
      <c r="N164" s="243"/>
      <c r="O164" s="243"/>
      <c r="P164" s="243"/>
      <c r="Q164" s="243"/>
      <c r="R164" s="243"/>
      <c r="S164" s="243"/>
      <c r="T164" s="243"/>
      <c r="U164" s="243"/>
      <c r="V164" s="243"/>
      <c r="W164" s="243"/>
      <c r="X164" s="243"/>
      <c r="Y164" s="243"/>
      <c r="Z164" s="243"/>
    </row>
    <row r="165" spans="1:26" ht="13.5" customHeight="1">
      <c r="A165" s="243"/>
      <c r="B165" s="243"/>
      <c r="C165" s="243"/>
      <c r="D165" s="243"/>
      <c r="E165" s="243"/>
      <c r="F165" s="243"/>
      <c r="G165" s="243"/>
      <c r="H165" s="243"/>
      <c r="I165" s="243"/>
      <c r="J165" s="243"/>
      <c r="K165" s="243"/>
      <c r="L165" s="243"/>
      <c r="M165" s="243"/>
      <c r="N165" s="243"/>
      <c r="O165" s="243"/>
      <c r="P165" s="243"/>
      <c r="Q165" s="243"/>
      <c r="R165" s="243"/>
      <c r="S165" s="243"/>
      <c r="T165" s="243"/>
      <c r="U165" s="243"/>
      <c r="V165" s="243"/>
      <c r="W165" s="243"/>
      <c r="X165" s="243"/>
      <c r="Y165" s="243"/>
      <c r="Z165" s="243"/>
    </row>
    <row r="166" spans="1:26" ht="13.5" customHeight="1">
      <c r="A166" s="243"/>
      <c r="B166" s="243"/>
      <c r="C166" s="243"/>
      <c r="D166" s="243"/>
      <c r="E166" s="243"/>
      <c r="F166" s="243"/>
      <c r="G166" s="243"/>
      <c r="H166" s="243"/>
      <c r="I166" s="243"/>
      <c r="J166" s="243"/>
      <c r="K166" s="243"/>
      <c r="L166" s="243"/>
      <c r="M166" s="243"/>
      <c r="N166" s="243"/>
      <c r="O166" s="243"/>
      <c r="P166" s="243"/>
      <c r="Q166" s="243"/>
      <c r="R166" s="243"/>
      <c r="S166" s="243"/>
      <c r="T166" s="243"/>
      <c r="U166" s="243"/>
      <c r="V166" s="243"/>
      <c r="W166" s="243"/>
      <c r="X166" s="243"/>
      <c r="Y166" s="243"/>
      <c r="Z166" s="243"/>
    </row>
    <row r="167" spans="1:26" ht="13.5" customHeight="1">
      <c r="A167" s="243"/>
      <c r="B167" s="243"/>
      <c r="C167" s="243"/>
      <c r="D167" s="243"/>
      <c r="E167" s="243"/>
      <c r="F167" s="243"/>
      <c r="G167" s="243"/>
      <c r="H167" s="243"/>
      <c r="I167" s="243"/>
      <c r="J167" s="243"/>
      <c r="K167" s="243"/>
      <c r="L167" s="243"/>
      <c r="M167" s="243"/>
      <c r="N167" s="243"/>
      <c r="O167" s="243"/>
      <c r="P167" s="243"/>
      <c r="Q167" s="243"/>
      <c r="R167" s="243"/>
      <c r="S167" s="243"/>
      <c r="T167" s="243"/>
      <c r="U167" s="243"/>
      <c r="V167" s="243"/>
      <c r="W167" s="243"/>
      <c r="X167" s="243"/>
      <c r="Y167" s="243"/>
      <c r="Z167" s="243"/>
    </row>
    <row r="168" spans="1:26" ht="13.5" customHeight="1">
      <c r="A168" s="243"/>
      <c r="B168" s="243"/>
      <c r="C168" s="243"/>
      <c r="D168" s="243"/>
      <c r="E168" s="243"/>
      <c r="F168" s="243"/>
      <c r="G168" s="243"/>
      <c r="H168" s="243"/>
      <c r="I168" s="243"/>
      <c r="J168" s="243"/>
      <c r="K168" s="243"/>
      <c r="L168" s="243"/>
      <c r="M168" s="243"/>
      <c r="N168" s="243"/>
      <c r="O168" s="243"/>
      <c r="P168" s="243"/>
      <c r="Q168" s="243"/>
      <c r="R168" s="243"/>
      <c r="S168" s="243"/>
      <c r="T168" s="243"/>
      <c r="U168" s="243"/>
      <c r="V168" s="243"/>
      <c r="W168" s="243"/>
      <c r="X168" s="243"/>
      <c r="Y168" s="243"/>
      <c r="Z168" s="243"/>
    </row>
    <row r="169" spans="1:26" ht="13.5" customHeight="1">
      <c r="A169" s="243"/>
      <c r="B169" s="243"/>
      <c r="C169" s="243"/>
      <c r="D169" s="243"/>
      <c r="E169" s="243"/>
      <c r="F169" s="243"/>
      <c r="G169" s="243"/>
      <c r="H169" s="243"/>
      <c r="I169" s="243"/>
      <c r="J169" s="243"/>
      <c r="K169" s="243"/>
      <c r="L169" s="243"/>
      <c r="M169" s="243"/>
      <c r="N169" s="243"/>
      <c r="O169" s="243"/>
      <c r="P169" s="243"/>
      <c r="Q169" s="243"/>
      <c r="R169" s="243"/>
      <c r="S169" s="243"/>
      <c r="T169" s="243"/>
      <c r="U169" s="243"/>
      <c r="V169" s="243"/>
      <c r="W169" s="243"/>
      <c r="X169" s="243"/>
      <c r="Y169" s="243"/>
      <c r="Z169" s="243"/>
    </row>
    <row r="170" spans="1:26" ht="13.5" customHeight="1">
      <c r="A170" s="243"/>
      <c r="B170" s="243"/>
      <c r="C170" s="243"/>
      <c r="D170" s="243"/>
      <c r="E170" s="243"/>
      <c r="F170" s="243"/>
      <c r="G170" s="243"/>
      <c r="H170" s="243"/>
      <c r="I170" s="243"/>
      <c r="J170" s="243"/>
      <c r="K170" s="243"/>
      <c r="L170" s="243"/>
      <c r="M170" s="243"/>
      <c r="N170" s="243"/>
      <c r="O170" s="243"/>
      <c r="P170" s="243"/>
      <c r="Q170" s="243"/>
      <c r="R170" s="243"/>
      <c r="S170" s="243"/>
      <c r="T170" s="243"/>
      <c r="U170" s="243"/>
      <c r="V170" s="243"/>
      <c r="W170" s="243"/>
      <c r="X170" s="243"/>
      <c r="Y170" s="243"/>
      <c r="Z170" s="243"/>
    </row>
    <row r="171" spans="1:26" ht="13.5" customHeight="1">
      <c r="A171" s="243"/>
      <c r="B171" s="243"/>
      <c r="C171" s="243"/>
      <c r="D171" s="243"/>
      <c r="E171" s="243"/>
      <c r="F171" s="243"/>
      <c r="G171" s="243"/>
      <c r="H171" s="243"/>
      <c r="I171" s="243"/>
      <c r="J171" s="243"/>
      <c r="K171" s="243"/>
      <c r="L171" s="243"/>
      <c r="M171" s="243"/>
      <c r="N171" s="243"/>
      <c r="O171" s="243"/>
      <c r="P171" s="243"/>
      <c r="Q171" s="243"/>
      <c r="R171" s="243"/>
      <c r="S171" s="243"/>
      <c r="T171" s="243"/>
      <c r="U171" s="243"/>
      <c r="V171" s="243"/>
      <c r="W171" s="243"/>
      <c r="X171" s="243"/>
      <c r="Y171" s="243"/>
      <c r="Z171" s="243"/>
    </row>
    <row r="172" spans="1:26" ht="13.5" customHeight="1">
      <c r="A172" s="243"/>
      <c r="B172" s="243"/>
      <c r="C172" s="243"/>
      <c r="D172" s="243"/>
      <c r="E172" s="243"/>
      <c r="F172" s="243"/>
      <c r="G172" s="243"/>
      <c r="H172" s="243"/>
      <c r="I172" s="243"/>
      <c r="J172" s="243"/>
      <c r="K172" s="243"/>
      <c r="L172" s="243"/>
      <c r="M172" s="243"/>
      <c r="N172" s="243"/>
      <c r="O172" s="243"/>
      <c r="P172" s="243"/>
      <c r="Q172" s="243"/>
      <c r="R172" s="243"/>
      <c r="S172" s="243"/>
      <c r="T172" s="243"/>
      <c r="U172" s="243"/>
      <c r="V172" s="243"/>
      <c r="W172" s="243"/>
      <c r="X172" s="243"/>
      <c r="Y172" s="243"/>
      <c r="Z172" s="243"/>
    </row>
    <row r="173" spans="1:26" ht="13.5" customHeight="1">
      <c r="A173" s="243"/>
      <c r="B173" s="243"/>
      <c r="C173" s="243"/>
      <c r="D173" s="243"/>
      <c r="E173" s="243"/>
      <c r="F173" s="243"/>
      <c r="G173" s="243"/>
      <c r="H173" s="243"/>
      <c r="I173" s="243"/>
      <c r="J173" s="243"/>
      <c r="K173" s="243"/>
      <c r="L173" s="243"/>
      <c r="M173" s="243"/>
      <c r="N173" s="243"/>
      <c r="O173" s="243"/>
      <c r="P173" s="243"/>
      <c r="Q173" s="243"/>
      <c r="R173" s="243"/>
      <c r="S173" s="243"/>
      <c r="T173" s="243"/>
      <c r="U173" s="243"/>
      <c r="V173" s="243"/>
      <c r="W173" s="243"/>
      <c r="X173" s="243"/>
      <c r="Y173" s="243"/>
      <c r="Z173" s="243"/>
    </row>
    <row r="174" spans="1:26" ht="13.5" customHeight="1">
      <c r="A174" s="243"/>
      <c r="B174" s="243"/>
      <c r="C174" s="243"/>
      <c r="D174" s="243"/>
      <c r="E174" s="243"/>
      <c r="F174" s="243"/>
      <c r="G174" s="243"/>
      <c r="H174" s="243"/>
      <c r="I174" s="243"/>
      <c r="J174" s="243"/>
      <c r="K174" s="243"/>
      <c r="L174" s="243"/>
      <c r="M174" s="243"/>
      <c r="N174" s="243"/>
      <c r="O174" s="243"/>
      <c r="P174" s="243"/>
      <c r="Q174" s="243"/>
      <c r="R174" s="243"/>
      <c r="S174" s="243"/>
      <c r="T174" s="243"/>
      <c r="U174" s="243"/>
      <c r="V174" s="243"/>
      <c r="W174" s="243"/>
      <c r="X174" s="243"/>
      <c r="Y174" s="243"/>
      <c r="Z174" s="243"/>
    </row>
    <row r="175" spans="1:26" ht="13.5" customHeight="1">
      <c r="A175" s="243"/>
      <c r="B175" s="243"/>
      <c r="C175" s="243"/>
      <c r="D175" s="243"/>
      <c r="E175" s="243"/>
      <c r="F175" s="243"/>
      <c r="G175" s="243"/>
      <c r="H175" s="243"/>
      <c r="I175" s="243"/>
      <c r="J175" s="243"/>
      <c r="K175" s="243"/>
      <c r="L175" s="243"/>
      <c r="M175" s="243"/>
      <c r="N175" s="243"/>
      <c r="O175" s="243"/>
      <c r="P175" s="243"/>
      <c r="Q175" s="243"/>
      <c r="R175" s="243"/>
      <c r="S175" s="243"/>
      <c r="T175" s="243"/>
      <c r="U175" s="243"/>
      <c r="V175" s="243"/>
      <c r="W175" s="243"/>
      <c r="X175" s="243"/>
      <c r="Y175" s="243"/>
      <c r="Z175" s="243"/>
    </row>
    <row r="176" spans="1:26" ht="13.5" customHeight="1">
      <c r="A176" s="243"/>
      <c r="B176" s="243"/>
      <c r="C176" s="243"/>
      <c r="D176" s="243"/>
      <c r="E176" s="243"/>
      <c r="F176" s="243"/>
      <c r="G176" s="243"/>
      <c r="H176" s="243"/>
      <c r="I176" s="243"/>
      <c r="J176" s="243"/>
      <c r="K176" s="243"/>
      <c r="L176" s="243"/>
      <c r="M176" s="243"/>
      <c r="N176" s="243"/>
      <c r="O176" s="243"/>
      <c r="P176" s="243"/>
      <c r="Q176" s="243"/>
      <c r="R176" s="243"/>
      <c r="S176" s="243"/>
      <c r="T176" s="243"/>
      <c r="U176" s="243"/>
      <c r="V176" s="243"/>
      <c r="W176" s="243"/>
      <c r="X176" s="243"/>
      <c r="Y176" s="243"/>
      <c r="Z176" s="243"/>
    </row>
    <row r="177" spans="1:26" ht="13.5" customHeight="1">
      <c r="A177" s="243"/>
      <c r="B177" s="243"/>
      <c r="C177" s="243"/>
      <c r="D177" s="243"/>
      <c r="E177" s="243"/>
      <c r="F177" s="243"/>
      <c r="G177" s="243"/>
      <c r="H177" s="243"/>
      <c r="I177" s="243"/>
      <c r="J177" s="243"/>
      <c r="K177" s="243"/>
      <c r="L177" s="243"/>
      <c r="M177" s="243"/>
      <c r="N177" s="243"/>
      <c r="O177" s="243"/>
      <c r="P177" s="243"/>
      <c r="Q177" s="243"/>
      <c r="R177" s="243"/>
      <c r="S177" s="243"/>
      <c r="T177" s="243"/>
      <c r="U177" s="243"/>
      <c r="V177" s="243"/>
      <c r="W177" s="243"/>
      <c r="X177" s="243"/>
      <c r="Y177" s="243"/>
      <c r="Z177" s="243"/>
    </row>
    <row r="178" spans="1:26" ht="13.5" customHeight="1">
      <c r="A178" s="243"/>
      <c r="B178" s="243"/>
      <c r="C178" s="243"/>
      <c r="D178" s="243"/>
      <c r="E178" s="243"/>
      <c r="F178" s="243"/>
      <c r="G178" s="243"/>
      <c r="H178" s="243"/>
      <c r="I178" s="243"/>
      <c r="J178" s="243"/>
      <c r="K178" s="243"/>
      <c r="L178" s="243"/>
      <c r="M178" s="243"/>
      <c r="N178" s="243"/>
      <c r="O178" s="243"/>
      <c r="P178" s="243"/>
      <c r="Q178" s="243"/>
      <c r="R178" s="243"/>
      <c r="S178" s="243"/>
      <c r="T178" s="243"/>
      <c r="U178" s="243"/>
      <c r="V178" s="243"/>
      <c r="W178" s="243"/>
      <c r="X178" s="243"/>
      <c r="Y178" s="243"/>
      <c r="Z178" s="243"/>
    </row>
    <row r="179" spans="1:26" ht="13.5" customHeight="1">
      <c r="A179" s="243"/>
      <c r="B179" s="243"/>
      <c r="C179" s="243"/>
      <c r="D179" s="243"/>
      <c r="E179" s="243"/>
      <c r="F179" s="243"/>
      <c r="G179" s="243"/>
      <c r="H179" s="243"/>
      <c r="I179" s="243"/>
      <c r="J179" s="243"/>
      <c r="K179" s="243"/>
      <c r="L179" s="243"/>
      <c r="M179" s="243"/>
      <c r="N179" s="243"/>
      <c r="O179" s="243"/>
      <c r="P179" s="243"/>
      <c r="Q179" s="243"/>
      <c r="R179" s="243"/>
      <c r="S179" s="243"/>
      <c r="T179" s="243"/>
      <c r="U179" s="243"/>
      <c r="V179" s="243"/>
      <c r="W179" s="243"/>
      <c r="X179" s="243"/>
      <c r="Y179" s="243"/>
      <c r="Z179" s="243"/>
    </row>
    <row r="180" spans="1:26" ht="13.5" customHeight="1">
      <c r="A180" s="243"/>
      <c r="B180" s="243"/>
      <c r="C180" s="243"/>
      <c r="D180" s="243"/>
      <c r="E180" s="243"/>
      <c r="F180" s="243"/>
      <c r="G180" s="243"/>
      <c r="H180" s="243"/>
      <c r="I180" s="243"/>
      <c r="J180" s="243"/>
      <c r="K180" s="243"/>
      <c r="L180" s="243"/>
      <c r="M180" s="243"/>
      <c r="N180" s="243"/>
      <c r="O180" s="243"/>
      <c r="P180" s="243"/>
      <c r="Q180" s="243"/>
      <c r="R180" s="243"/>
      <c r="S180" s="243"/>
      <c r="T180" s="243"/>
      <c r="U180" s="243"/>
      <c r="V180" s="243"/>
      <c r="W180" s="243"/>
      <c r="X180" s="243"/>
      <c r="Y180" s="243"/>
      <c r="Z180" s="243"/>
    </row>
    <row r="181" spans="1:26" ht="13.5" customHeight="1">
      <c r="A181" s="243"/>
      <c r="B181" s="243"/>
      <c r="C181" s="243"/>
      <c r="D181" s="243"/>
      <c r="E181" s="243"/>
      <c r="F181" s="243"/>
      <c r="G181" s="243"/>
      <c r="H181" s="243"/>
      <c r="I181" s="243"/>
      <c r="J181" s="243"/>
      <c r="K181" s="243"/>
      <c r="L181" s="243"/>
      <c r="M181" s="243"/>
      <c r="N181" s="243"/>
      <c r="O181" s="243"/>
      <c r="P181" s="243"/>
      <c r="Q181" s="243"/>
      <c r="R181" s="243"/>
      <c r="S181" s="243"/>
      <c r="T181" s="243"/>
      <c r="U181" s="243"/>
      <c r="V181" s="243"/>
      <c r="W181" s="243"/>
      <c r="X181" s="243"/>
      <c r="Y181" s="243"/>
      <c r="Z181" s="243"/>
    </row>
    <row r="182" spans="1:26" ht="13.5" customHeight="1">
      <c r="A182" s="243"/>
      <c r="B182" s="243"/>
      <c r="C182" s="243"/>
      <c r="D182" s="243"/>
      <c r="E182" s="243"/>
      <c r="F182" s="243"/>
      <c r="G182" s="243"/>
      <c r="H182" s="243"/>
      <c r="I182" s="243"/>
      <c r="J182" s="243"/>
      <c r="K182" s="243"/>
      <c r="L182" s="243"/>
      <c r="M182" s="243"/>
      <c r="N182" s="243"/>
      <c r="O182" s="243"/>
      <c r="P182" s="243"/>
      <c r="Q182" s="243"/>
      <c r="R182" s="243"/>
      <c r="S182" s="243"/>
      <c r="T182" s="243"/>
      <c r="U182" s="243"/>
      <c r="V182" s="243"/>
      <c r="W182" s="243"/>
      <c r="X182" s="243"/>
      <c r="Y182" s="243"/>
      <c r="Z182" s="243"/>
    </row>
    <row r="183" spans="1:26" ht="13.5" customHeight="1">
      <c r="A183" s="243"/>
      <c r="B183" s="243"/>
      <c r="C183" s="243"/>
      <c r="D183" s="243"/>
      <c r="E183" s="243"/>
      <c r="F183" s="243"/>
      <c r="G183" s="243"/>
      <c r="H183" s="243"/>
      <c r="I183" s="243"/>
      <c r="J183" s="243"/>
      <c r="K183" s="243"/>
      <c r="L183" s="243"/>
      <c r="M183" s="243"/>
      <c r="N183" s="243"/>
      <c r="O183" s="243"/>
      <c r="P183" s="243"/>
      <c r="Q183" s="243"/>
      <c r="R183" s="243"/>
      <c r="S183" s="243"/>
      <c r="T183" s="243"/>
      <c r="U183" s="243"/>
      <c r="V183" s="243"/>
      <c r="W183" s="243"/>
      <c r="X183" s="243"/>
      <c r="Y183" s="243"/>
      <c r="Z183" s="243"/>
    </row>
    <row r="184" spans="1:26" ht="13.5" customHeight="1">
      <c r="A184" s="243"/>
      <c r="B184" s="243"/>
      <c r="C184" s="243"/>
      <c r="D184" s="243"/>
      <c r="E184" s="243"/>
      <c r="F184" s="243"/>
      <c r="G184" s="243"/>
      <c r="H184" s="243"/>
      <c r="I184" s="243"/>
      <c r="J184" s="243"/>
      <c r="K184" s="243"/>
      <c r="L184" s="243"/>
      <c r="M184" s="243"/>
      <c r="N184" s="243"/>
      <c r="O184" s="243"/>
      <c r="P184" s="243"/>
      <c r="Q184" s="243"/>
      <c r="R184" s="243"/>
      <c r="S184" s="243"/>
      <c r="T184" s="243"/>
      <c r="U184" s="243"/>
      <c r="V184" s="243"/>
      <c r="W184" s="243"/>
      <c r="X184" s="243"/>
      <c r="Y184" s="243"/>
      <c r="Z184" s="243"/>
    </row>
    <row r="185" spans="1:26" ht="13.5" customHeight="1">
      <c r="A185" s="243"/>
      <c r="B185" s="243"/>
      <c r="C185" s="243"/>
      <c r="D185" s="243"/>
      <c r="E185" s="243"/>
      <c r="F185" s="243"/>
      <c r="G185" s="243"/>
      <c r="H185" s="243"/>
      <c r="I185" s="243"/>
      <c r="J185" s="243"/>
      <c r="K185" s="243"/>
      <c r="L185" s="243"/>
      <c r="M185" s="243"/>
      <c r="N185" s="243"/>
      <c r="O185" s="243"/>
      <c r="P185" s="243"/>
      <c r="Q185" s="243"/>
      <c r="R185" s="243"/>
      <c r="S185" s="243"/>
      <c r="T185" s="243"/>
      <c r="U185" s="243"/>
      <c r="V185" s="243"/>
      <c r="W185" s="243"/>
      <c r="X185" s="243"/>
      <c r="Y185" s="243"/>
      <c r="Z185" s="243"/>
    </row>
    <row r="186" spans="1:26" ht="13.5" customHeight="1">
      <c r="A186" s="243"/>
      <c r="B186" s="243"/>
      <c r="C186" s="243"/>
      <c r="D186" s="243"/>
      <c r="E186" s="243"/>
      <c r="F186" s="243"/>
      <c r="G186" s="243"/>
      <c r="H186" s="243"/>
      <c r="I186" s="243"/>
      <c r="J186" s="243"/>
      <c r="K186" s="243"/>
      <c r="L186" s="243"/>
      <c r="M186" s="243"/>
      <c r="N186" s="243"/>
      <c r="O186" s="243"/>
      <c r="P186" s="243"/>
      <c r="Q186" s="243"/>
      <c r="R186" s="243"/>
      <c r="S186" s="243"/>
      <c r="T186" s="243"/>
      <c r="U186" s="243"/>
      <c r="V186" s="243"/>
      <c r="W186" s="243"/>
      <c r="X186" s="243"/>
      <c r="Y186" s="243"/>
      <c r="Z186" s="243"/>
    </row>
    <row r="187" spans="1:26" ht="13.5" customHeight="1">
      <c r="A187" s="243"/>
      <c r="B187" s="243"/>
      <c r="C187" s="243"/>
      <c r="D187" s="243"/>
      <c r="E187" s="243"/>
      <c r="F187" s="243"/>
      <c r="G187" s="243"/>
      <c r="H187" s="243"/>
      <c r="I187" s="243"/>
      <c r="J187" s="243"/>
      <c r="K187" s="243"/>
      <c r="L187" s="243"/>
      <c r="M187" s="243"/>
      <c r="N187" s="243"/>
      <c r="O187" s="243"/>
      <c r="P187" s="243"/>
      <c r="Q187" s="243"/>
      <c r="R187" s="243"/>
      <c r="S187" s="243"/>
      <c r="T187" s="243"/>
      <c r="U187" s="243"/>
      <c r="V187" s="243"/>
      <c r="W187" s="243"/>
      <c r="X187" s="243"/>
      <c r="Y187" s="243"/>
      <c r="Z187" s="243"/>
    </row>
    <row r="188" spans="1:26" ht="13.5" customHeight="1">
      <c r="A188" s="243"/>
      <c r="B188" s="243"/>
      <c r="C188" s="243"/>
      <c r="D188" s="243"/>
      <c r="E188" s="243"/>
      <c r="F188" s="243"/>
      <c r="G188" s="243"/>
      <c r="H188" s="243"/>
      <c r="I188" s="243"/>
      <c r="J188" s="243"/>
      <c r="K188" s="243"/>
      <c r="L188" s="243"/>
      <c r="M188" s="243"/>
      <c r="N188" s="243"/>
      <c r="O188" s="243"/>
      <c r="P188" s="243"/>
      <c r="Q188" s="243"/>
      <c r="R188" s="243"/>
      <c r="S188" s="243"/>
      <c r="T188" s="243"/>
      <c r="U188" s="243"/>
      <c r="V188" s="243"/>
      <c r="W188" s="243"/>
      <c r="X188" s="243"/>
      <c r="Y188" s="243"/>
      <c r="Z188" s="243"/>
    </row>
    <row r="189" spans="1:26" ht="13.5" customHeight="1">
      <c r="A189" s="243"/>
      <c r="B189" s="243"/>
      <c r="C189" s="243"/>
      <c r="D189" s="243"/>
      <c r="E189" s="243"/>
      <c r="F189" s="243"/>
      <c r="G189" s="243"/>
      <c r="H189" s="243"/>
      <c r="I189" s="243"/>
      <c r="J189" s="243"/>
      <c r="K189" s="243"/>
      <c r="L189" s="243"/>
      <c r="M189" s="243"/>
      <c r="N189" s="243"/>
      <c r="O189" s="243"/>
      <c r="P189" s="243"/>
      <c r="Q189" s="243"/>
      <c r="R189" s="243"/>
      <c r="S189" s="243"/>
      <c r="T189" s="243"/>
      <c r="U189" s="243"/>
      <c r="V189" s="243"/>
      <c r="W189" s="243"/>
      <c r="X189" s="243"/>
      <c r="Y189" s="243"/>
      <c r="Z189" s="243"/>
    </row>
    <row r="190" spans="1:26" ht="13.5" customHeight="1">
      <c r="A190" s="243"/>
      <c r="B190" s="243"/>
      <c r="C190" s="243"/>
      <c r="D190" s="243"/>
      <c r="E190" s="243"/>
      <c r="F190" s="243"/>
      <c r="G190" s="243"/>
      <c r="H190" s="243"/>
      <c r="I190" s="243"/>
      <c r="J190" s="243"/>
      <c r="K190" s="243"/>
      <c r="L190" s="243"/>
      <c r="M190" s="243"/>
      <c r="N190" s="243"/>
      <c r="O190" s="243"/>
      <c r="P190" s="243"/>
      <c r="Q190" s="243"/>
      <c r="R190" s="243"/>
      <c r="S190" s="243"/>
      <c r="T190" s="243"/>
      <c r="U190" s="243"/>
      <c r="V190" s="243"/>
      <c r="W190" s="243"/>
      <c r="X190" s="243"/>
      <c r="Y190" s="243"/>
      <c r="Z190" s="243"/>
    </row>
    <row r="191" spans="1:26" ht="13.5" customHeight="1">
      <c r="A191" s="243"/>
      <c r="B191" s="243"/>
      <c r="C191" s="243"/>
      <c r="D191" s="243"/>
      <c r="E191" s="243"/>
      <c r="F191" s="243"/>
      <c r="G191" s="243"/>
      <c r="H191" s="243"/>
      <c r="I191" s="243"/>
      <c r="J191" s="243"/>
      <c r="K191" s="243"/>
      <c r="L191" s="243"/>
      <c r="M191" s="243"/>
      <c r="N191" s="243"/>
      <c r="O191" s="243"/>
      <c r="P191" s="243"/>
      <c r="Q191" s="243"/>
      <c r="R191" s="243"/>
      <c r="S191" s="243"/>
      <c r="T191" s="243"/>
      <c r="U191" s="243"/>
      <c r="V191" s="243"/>
      <c r="W191" s="243"/>
      <c r="X191" s="243"/>
      <c r="Y191" s="243"/>
      <c r="Z191" s="243"/>
    </row>
    <row r="192" spans="1:26" ht="13.5" customHeight="1">
      <c r="A192" s="243"/>
      <c r="B192" s="243"/>
      <c r="C192" s="243"/>
      <c r="D192" s="243"/>
      <c r="E192" s="243"/>
      <c r="F192" s="243"/>
      <c r="G192" s="243"/>
      <c r="H192" s="243"/>
      <c r="I192" s="243"/>
      <c r="J192" s="243"/>
      <c r="K192" s="243"/>
      <c r="L192" s="243"/>
      <c r="M192" s="243"/>
      <c r="N192" s="243"/>
      <c r="O192" s="243"/>
      <c r="P192" s="243"/>
      <c r="Q192" s="243"/>
      <c r="R192" s="243"/>
      <c r="S192" s="243"/>
      <c r="T192" s="243"/>
      <c r="U192" s="243"/>
      <c r="V192" s="243"/>
      <c r="W192" s="243"/>
      <c r="X192" s="243"/>
      <c r="Y192" s="243"/>
      <c r="Z192" s="243"/>
    </row>
    <row r="193" spans="1:26" ht="13.5" customHeight="1">
      <c r="A193" s="243"/>
      <c r="B193" s="243"/>
      <c r="C193" s="243"/>
      <c r="D193" s="243"/>
      <c r="E193" s="243"/>
      <c r="F193" s="243"/>
      <c r="G193" s="243"/>
      <c r="H193" s="243"/>
      <c r="I193" s="243"/>
      <c r="J193" s="243"/>
      <c r="K193" s="243"/>
      <c r="L193" s="243"/>
      <c r="M193" s="243"/>
      <c r="N193" s="243"/>
      <c r="O193" s="243"/>
      <c r="P193" s="243"/>
      <c r="Q193" s="243"/>
      <c r="R193" s="243"/>
      <c r="S193" s="243"/>
      <c r="T193" s="243"/>
      <c r="U193" s="243"/>
      <c r="V193" s="243"/>
      <c r="W193" s="243"/>
      <c r="X193" s="243"/>
      <c r="Y193" s="243"/>
      <c r="Z193" s="243"/>
    </row>
    <row r="194" spans="1:26" ht="13.5" customHeight="1">
      <c r="A194" s="243"/>
      <c r="B194" s="243"/>
      <c r="C194" s="243"/>
      <c r="D194" s="243"/>
      <c r="E194" s="243"/>
      <c r="F194" s="243"/>
      <c r="G194" s="243"/>
      <c r="H194" s="243"/>
      <c r="I194" s="243"/>
      <c r="J194" s="243"/>
      <c r="K194" s="243"/>
      <c r="L194" s="243"/>
      <c r="M194" s="243"/>
      <c r="N194" s="243"/>
      <c r="O194" s="243"/>
      <c r="P194" s="243"/>
      <c r="Q194" s="243"/>
      <c r="R194" s="243"/>
      <c r="S194" s="243"/>
      <c r="T194" s="243"/>
      <c r="U194" s="243"/>
      <c r="V194" s="243"/>
      <c r="W194" s="243"/>
      <c r="X194" s="243"/>
      <c r="Y194" s="243"/>
      <c r="Z194" s="243"/>
    </row>
    <row r="195" spans="1:26" ht="13.5" customHeight="1">
      <c r="A195" s="243"/>
      <c r="B195" s="243"/>
      <c r="C195" s="243"/>
      <c r="D195" s="243"/>
      <c r="E195" s="243"/>
      <c r="F195" s="243"/>
      <c r="G195" s="243"/>
      <c r="H195" s="243"/>
      <c r="I195" s="243"/>
      <c r="J195" s="243"/>
      <c r="K195" s="243"/>
      <c r="L195" s="243"/>
      <c r="M195" s="243"/>
      <c r="N195" s="243"/>
      <c r="O195" s="243"/>
      <c r="P195" s="243"/>
      <c r="Q195" s="243"/>
      <c r="R195" s="243"/>
      <c r="S195" s="243"/>
      <c r="T195" s="243"/>
      <c r="U195" s="243"/>
      <c r="V195" s="243"/>
      <c r="W195" s="243"/>
      <c r="X195" s="243"/>
      <c r="Y195" s="243"/>
      <c r="Z195" s="243"/>
    </row>
    <row r="196" spans="1:26" ht="13.5" customHeight="1">
      <c r="A196" s="243"/>
      <c r="B196" s="243"/>
      <c r="C196" s="243"/>
      <c r="D196" s="243"/>
      <c r="E196" s="243"/>
      <c r="F196" s="243"/>
      <c r="G196" s="243"/>
      <c r="H196" s="243"/>
      <c r="I196" s="243"/>
      <c r="J196" s="243"/>
      <c r="K196" s="243"/>
      <c r="L196" s="243"/>
      <c r="M196" s="243"/>
      <c r="N196" s="243"/>
      <c r="O196" s="243"/>
      <c r="P196" s="243"/>
      <c r="Q196" s="243"/>
      <c r="R196" s="243"/>
      <c r="S196" s="243"/>
      <c r="T196" s="243"/>
      <c r="U196" s="243"/>
      <c r="V196" s="243"/>
      <c r="W196" s="243"/>
      <c r="X196" s="243"/>
      <c r="Y196" s="243"/>
      <c r="Z196" s="243"/>
    </row>
    <row r="197" spans="1:26" ht="13.5" customHeight="1">
      <c r="A197" s="243"/>
      <c r="B197" s="243"/>
      <c r="C197" s="243"/>
      <c r="D197" s="243"/>
      <c r="E197" s="243"/>
      <c r="F197" s="243"/>
      <c r="G197" s="243"/>
      <c r="H197" s="243"/>
      <c r="I197" s="243"/>
      <c r="J197" s="243"/>
      <c r="K197" s="243"/>
      <c r="L197" s="243"/>
      <c r="M197" s="243"/>
      <c r="N197" s="243"/>
      <c r="O197" s="243"/>
      <c r="P197" s="243"/>
      <c r="Q197" s="243"/>
      <c r="R197" s="243"/>
      <c r="S197" s="243"/>
      <c r="T197" s="243"/>
      <c r="U197" s="243"/>
      <c r="V197" s="243"/>
      <c r="W197" s="243"/>
      <c r="X197" s="243"/>
      <c r="Y197" s="243"/>
      <c r="Z197" s="243"/>
    </row>
    <row r="198" spans="1:26" ht="13.5" customHeight="1">
      <c r="A198" s="243"/>
      <c r="B198" s="243"/>
      <c r="C198" s="243"/>
      <c r="D198" s="243"/>
      <c r="E198" s="243"/>
      <c r="F198" s="243"/>
      <c r="G198" s="243"/>
      <c r="H198" s="243"/>
      <c r="I198" s="243"/>
      <c r="J198" s="243"/>
      <c r="K198" s="243"/>
      <c r="L198" s="243"/>
      <c r="M198" s="243"/>
      <c r="N198" s="243"/>
      <c r="O198" s="243"/>
      <c r="P198" s="243"/>
      <c r="Q198" s="243"/>
      <c r="R198" s="243"/>
      <c r="S198" s="243"/>
      <c r="T198" s="243"/>
      <c r="U198" s="243"/>
      <c r="V198" s="243"/>
      <c r="W198" s="243"/>
      <c r="X198" s="243"/>
      <c r="Y198" s="243"/>
      <c r="Z198" s="243"/>
    </row>
    <row r="199" spans="1:26" ht="13.5" customHeight="1">
      <c r="A199" s="243"/>
      <c r="B199" s="243"/>
      <c r="C199" s="243"/>
      <c r="D199" s="243"/>
      <c r="E199" s="243"/>
      <c r="F199" s="243"/>
      <c r="G199" s="243"/>
      <c r="H199" s="243"/>
      <c r="I199" s="243"/>
      <c r="J199" s="243"/>
      <c r="K199" s="243"/>
      <c r="L199" s="243"/>
      <c r="M199" s="243"/>
      <c r="N199" s="243"/>
      <c r="O199" s="243"/>
      <c r="P199" s="243"/>
      <c r="Q199" s="243"/>
      <c r="R199" s="243"/>
      <c r="S199" s="243"/>
      <c r="T199" s="243"/>
      <c r="U199" s="243"/>
      <c r="V199" s="243"/>
      <c r="W199" s="243"/>
      <c r="X199" s="243"/>
      <c r="Y199" s="243"/>
      <c r="Z199" s="243"/>
    </row>
    <row r="200" spans="1:26" ht="13.5" customHeight="1">
      <c r="A200" s="243"/>
      <c r="B200" s="243"/>
      <c r="C200" s="243"/>
      <c r="D200" s="243"/>
      <c r="E200" s="243"/>
      <c r="F200" s="243"/>
      <c r="G200" s="243"/>
      <c r="H200" s="243"/>
      <c r="I200" s="243"/>
      <c r="J200" s="243"/>
      <c r="K200" s="243"/>
      <c r="L200" s="243"/>
      <c r="M200" s="243"/>
      <c r="N200" s="243"/>
      <c r="O200" s="243"/>
      <c r="P200" s="243"/>
      <c r="Q200" s="243"/>
      <c r="R200" s="243"/>
      <c r="S200" s="243"/>
      <c r="T200" s="243"/>
      <c r="U200" s="243"/>
      <c r="V200" s="243"/>
      <c r="W200" s="243"/>
      <c r="X200" s="243"/>
      <c r="Y200" s="243"/>
      <c r="Z200" s="243"/>
    </row>
    <row r="201" spans="1:26" ht="13.5" customHeight="1">
      <c r="A201" s="243"/>
      <c r="B201" s="243"/>
      <c r="C201" s="243"/>
      <c r="D201" s="243"/>
      <c r="E201" s="243"/>
      <c r="F201" s="243"/>
      <c r="G201" s="243"/>
      <c r="H201" s="243"/>
      <c r="I201" s="243"/>
      <c r="J201" s="243"/>
      <c r="K201" s="243"/>
      <c r="L201" s="243"/>
      <c r="M201" s="243"/>
      <c r="N201" s="243"/>
      <c r="O201" s="243"/>
      <c r="P201" s="243"/>
      <c r="Q201" s="243"/>
      <c r="R201" s="243"/>
      <c r="S201" s="243"/>
      <c r="T201" s="243"/>
      <c r="U201" s="243"/>
      <c r="V201" s="243"/>
      <c r="W201" s="243"/>
      <c r="X201" s="243"/>
      <c r="Y201" s="243"/>
      <c r="Z201" s="243"/>
    </row>
    <row r="202" spans="1:26" ht="13.5" customHeight="1">
      <c r="A202" s="243"/>
      <c r="B202" s="243"/>
      <c r="C202" s="243"/>
      <c r="D202" s="243"/>
      <c r="E202" s="243"/>
      <c r="F202" s="243"/>
      <c r="G202" s="243"/>
      <c r="H202" s="243"/>
      <c r="I202" s="243"/>
      <c r="J202" s="243"/>
      <c r="K202" s="243"/>
      <c r="L202" s="243"/>
      <c r="M202" s="243"/>
      <c r="N202" s="243"/>
      <c r="O202" s="243"/>
      <c r="P202" s="243"/>
      <c r="Q202" s="243"/>
      <c r="R202" s="243"/>
      <c r="S202" s="243"/>
      <c r="T202" s="243"/>
      <c r="U202" s="243"/>
      <c r="V202" s="243"/>
      <c r="W202" s="243"/>
      <c r="X202" s="243"/>
      <c r="Y202" s="243"/>
      <c r="Z202" s="243"/>
    </row>
    <row r="203" spans="1:26" ht="13.5" customHeight="1">
      <c r="A203" s="243"/>
      <c r="B203" s="243"/>
      <c r="C203" s="243"/>
      <c r="D203" s="243"/>
      <c r="E203" s="243"/>
      <c r="F203" s="243"/>
      <c r="G203" s="243"/>
      <c r="H203" s="243"/>
      <c r="I203" s="243"/>
      <c r="J203" s="243"/>
      <c r="K203" s="243"/>
      <c r="L203" s="243"/>
      <c r="M203" s="243"/>
      <c r="N203" s="243"/>
      <c r="O203" s="243"/>
      <c r="P203" s="243"/>
      <c r="Q203" s="243"/>
      <c r="R203" s="243"/>
      <c r="S203" s="243"/>
      <c r="T203" s="243"/>
      <c r="U203" s="243"/>
      <c r="V203" s="243"/>
      <c r="W203" s="243"/>
      <c r="X203" s="243"/>
      <c r="Y203" s="243"/>
      <c r="Z203" s="243"/>
    </row>
    <row r="204" spans="1:26" ht="13.5" customHeight="1">
      <c r="A204" s="243"/>
      <c r="B204" s="243"/>
      <c r="C204" s="243"/>
      <c r="D204" s="243"/>
      <c r="E204" s="243"/>
      <c r="F204" s="243"/>
      <c r="G204" s="243"/>
      <c r="H204" s="243"/>
      <c r="I204" s="243"/>
      <c r="J204" s="243"/>
      <c r="K204" s="243"/>
      <c r="L204" s="243"/>
      <c r="M204" s="243"/>
      <c r="N204" s="243"/>
      <c r="O204" s="243"/>
      <c r="P204" s="243"/>
      <c r="Q204" s="243"/>
      <c r="R204" s="243"/>
      <c r="S204" s="243"/>
      <c r="T204" s="243"/>
      <c r="U204" s="243"/>
      <c r="V204" s="243"/>
      <c r="W204" s="243"/>
      <c r="X204" s="243"/>
      <c r="Y204" s="243"/>
      <c r="Z204" s="243"/>
    </row>
    <row r="205" spans="1:26" ht="13.5" customHeight="1">
      <c r="A205" s="243"/>
      <c r="B205" s="243"/>
      <c r="C205" s="243"/>
      <c r="D205" s="243"/>
      <c r="E205" s="243"/>
      <c r="F205" s="243"/>
      <c r="G205" s="243"/>
      <c r="H205" s="243"/>
      <c r="I205" s="243"/>
      <c r="J205" s="243"/>
      <c r="K205" s="243"/>
      <c r="L205" s="243"/>
      <c r="M205" s="243"/>
      <c r="N205" s="243"/>
      <c r="O205" s="243"/>
      <c r="P205" s="243"/>
      <c r="Q205" s="243"/>
      <c r="R205" s="243"/>
      <c r="S205" s="243"/>
      <c r="T205" s="243"/>
      <c r="U205" s="243"/>
      <c r="V205" s="243"/>
      <c r="W205" s="243"/>
      <c r="X205" s="243"/>
      <c r="Y205" s="243"/>
      <c r="Z205" s="243"/>
    </row>
    <row r="206" spans="1:26" ht="13.5" customHeight="1">
      <c r="A206" s="243"/>
      <c r="B206" s="243"/>
      <c r="C206" s="243"/>
      <c r="D206" s="243"/>
      <c r="E206" s="243"/>
      <c r="F206" s="243"/>
      <c r="G206" s="243"/>
      <c r="H206" s="243"/>
      <c r="I206" s="243"/>
      <c r="J206" s="243"/>
      <c r="K206" s="243"/>
      <c r="L206" s="243"/>
      <c r="M206" s="243"/>
      <c r="N206" s="243"/>
      <c r="O206" s="243"/>
      <c r="P206" s="243"/>
      <c r="Q206" s="243"/>
      <c r="R206" s="243"/>
      <c r="S206" s="243"/>
      <c r="T206" s="243"/>
      <c r="U206" s="243"/>
      <c r="V206" s="243"/>
      <c r="W206" s="243"/>
      <c r="X206" s="243"/>
      <c r="Y206" s="243"/>
      <c r="Z206" s="243"/>
    </row>
    <row r="207" spans="1:26" ht="13.5" customHeight="1">
      <c r="A207" s="243"/>
      <c r="B207" s="243"/>
      <c r="C207" s="243"/>
      <c r="D207" s="243"/>
      <c r="E207" s="243"/>
      <c r="F207" s="243"/>
      <c r="G207" s="243"/>
      <c r="H207" s="243"/>
      <c r="I207" s="243"/>
      <c r="J207" s="243"/>
      <c r="K207" s="243"/>
      <c r="L207" s="243"/>
      <c r="M207" s="243"/>
      <c r="N207" s="243"/>
      <c r="O207" s="243"/>
      <c r="P207" s="243"/>
      <c r="Q207" s="243"/>
      <c r="R207" s="243"/>
      <c r="S207" s="243"/>
      <c r="T207" s="243"/>
      <c r="U207" s="243"/>
      <c r="V207" s="243"/>
      <c r="W207" s="243"/>
      <c r="X207" s="243"/>
      <c r="Y207" s="243"/>
      <c r="Z207" s="243"/>
    </row>
    <row r="208" spans="1:26" ht="13.5" customHeight="1">
      <c r="A208" s="243"/>
      <c r="B208" s="243"/>
      <c r="C208" s="243"/>
      <c r="D208" s="243"/>
      <c r="E208" s="243"/>
      <c r="F208" s="243"/>
      <c r="G208" s="243"/>
      <c r="H208" s="243"/>
      <c r="I208" s="243"/>
      <c r="J208" s="243"/>
      <c r="K208" s="243"/>
      <c r="L208" s="243"/>
      <c r="M208" s="243"/>
      <c r="N208" s="243"/>
      <c r="O208" s="243"/>
      <c r="P208" s="243"/>
      <c r="Q208" s="243"/>
      <c r="R208" s="243"/>
      <c r="S208" s="243"/>
      <c r="T208" s="243"/>
      <c r="U208" s="243"/>
      <c r="V208" s="243"/>
      <c r="W208" s="243"/>
      <c r="X208" s="243"/>
      <c r="Y208" s="243"/>
      <c r="Z208" s="243"/>
    </row>
    <row r="209" spans="1:26" ht="13.5" customHeight="1">
      <c r="A209" s="243"/>
      <c r="B209" s="243"/>
      <c r="C209" s="243"/>
      <c r="D209" s="243"/>
      <c r="E209" s="243"/>
      <c r="F209" s="243"/>
      <c r="G209" s="243"/>
      <c r="H209" s="243"/>
      <c r="I209" s="243"/>
      <c r="J209" s="243"/>
      <c r="K209" s="243"/>
      <c r="L209" s="243"/>
      <c r="M209" s="243"/>
      <c r="N209" s="243"/>
      <c r="O209" s="243"/>
      <c r="P209" s="243"/>
      <c r="Q209" s="243"/>
      <c r="R209" s="243"/>
      <c r="S209" s="243"/>
      <c r="T209" s="243"/>
      <c r="U209" s="243"/>
      <c r="V209" s="243"/>
      <c r="W209" s="243"/>
      <c r="X209" s="243"/>
      <c r="Y209" s="243"/>
      <c r="Z209" s="243"/>
    </row>
    <row r="210" spans="1:26" ht="13.5" customHeight="1">
      <c r="A210" s="243"/>
      <c r="B210" s="243"/>
      <c r="C210" s="243"/>
      <c r="D210" s="243"/>
      <c r="E210" s="243"/>
      <c r="F210" s="243"/>
      <c r="G210" s="243"/>
      <c r="H210" s="243"/>
      <c r="I210" s="243"/>
      <c r="J210" s="243"/>
      <c r="K210" s="243"/>
      <c r="L210" s="243"/>
      <c r="M210" s="243"/>
      <c r="N210" s="243"/>
      <c r="O210" s="243"/>
      <c r="P210" s="243"/>
      <c r="Q210" s="243"/>
      <c r="R210" s="243"/>
      <c r="S210" s="243"/>
      <c r="T210" s="243"/>
      <c r="U210" s="243"/>
      <c r="V210" s="243"/>
      <c r="W210" s="243"/>
      <c r="X210" s="243"/>
      <c r="Y210" s="243"/>
      <c r="Z210" s="243"/>
    </row>
    <row r="211" spans="1:26" ht="13.5" customHeight="1">
      <c r="A211" s="243"/>
      <c r="B211" s="243"/>
      <c r="C211" s="243"/>
      <c r="D211" s="243"/>
      <c r="E211" s="243"/>
      <c r="F211" s="243"/>
      <c r="G211" s="243"/>
      <c r="H211" s="243"/>
      <c r="I211" s="243"/>
      <c r="J211" s="243"/>
      <c r="K211" s="243"/>
      <c r="L211" s="243"/>
      <c r="M211" s="243"/>
      <c r="N211" s="243"/>
      <c r="O211" s="243"/>
      <c r="P211" s="243"/>
      <c r="Q211" s="243"/>
      <c r="R211" s="243"/>
      <c r="S211" s="243"/>
      <c r="T211" s="243"/>
      <c r="U211" s="243"/>
      <c r="V211" s="243"/>
      <c r="W211" s="243"/>
      <c r="X211" s="243"/>
      <c r="Y211" s="243"/>
      <c r="Z211" s="243"/>
    </row>
    <row r="212" spans="1:26" ht="13.5" customHeight="1">
      <c r="A212" s="243"/>
      <c r="B212" s="243"/>
      <c r="C212" s="243"/>
      <c r="D212" s="243"/>
      <c r="E212" s="243"/>
      <c r="F212" s="243"/>
      <c r="G212" s="243"/>
      <c r="H212" s="243"/>
      <c r="I212" s="243"/>
      <c r="J212" s="243"/>
      <c r="K212" s="243"/>
      <c r="L212" s="243"/>
      <c r="M212" s="243"/>
      <c r="N212" s="243"/>
      <c r="O212" s="243"/>
      <c r="P212" s="243"/>
      <c r="Q212" s="243"/>
      <c r="R212" s="243"/>
      <c r="S212" s="243"/>
      <c r="T212" s="243"/>
      <c r="U212" s="243"/>
      <c r="V212" s="243"/>
      <c r="W212" s="243"/>
      <c r="X212" s="243"/>
      <c r="Y212" s="243"/>
      <c r="Z212" s="243"/>
    </row>
    <row r="213" spans="1:26" ht="13.5" customHeight="1">
      <c r="A213" s="243"/>
      <c r="B213" s="243"/>
      <c r="C213" s="243"/>
      <c r="D213" s="243"/>
      <c r="E213" s="243"/>
      <c r="F213" s="243"/>
      <c r="G213" s="243"/>
      <c r="H213" s="243"/>
      <c r="I213" s="243"/>
      <c r="J213" s="243"/>
      <c r="K213" s="243"/>
      <c r="L213" s="243"/>
      <c r="M213" s="243"/>
      <c r="N213" s="243"/>
      <c r="O213" s="243"/>
      <c r="P213" s="243"/>
      <c r="Q213" s="243"/>
      <c r="R213" s="243"/>
      <c r="S213" s="243"/>
      <c r="T213" s="243"/>
      <c r="U213" s="243"/>
      <c r="V213" s="243"/>
      <c r="W213" s="243"/>
      <c r="X213" s="243"/>
      <c r="Y213" s="243"/>
      <c r="Z213" s="243"/>
    </row>
    <row r="214" spans="1:26" ht="13.5" customHeight="1">
      <c r="A214" s="243"/>
      <c r="B214" s="243"/>
      <c r="C214" s="243"/>
      <c r="D214" s="243"/>
      <c r="E214" s="243"/>
      <c r="F214" s="243"/>
      <c r="G214" s="243"/>
      <c r="H214" s="243"/>
      <c r="I214" s="243"/>
      <c r="J214" s="243"/>
      <c r="K214" s="243"/>
      <c r="L214" s="243"/>
      <c r="M214" s="243"/>
      <c r="N214" s="243"/>
      <c r="O214" s="243"/>
      <c r="P214" s="243"/>
      <c r="Q214" s="243"/>
      <c r="R214" s="243"/>
      <c r="S214" s="243"/>
      <c r="T214" s="243"/>
      <c r="U214" s="243"/>
      <c r="V214" s="243"/>
      <c r="W214" s="243"/>
      <c r="X214" s="243"/>
      <c r="Y214" s="243"/>
      <c r="Z214" s="243"/>
    </row>
    <row r="215" spans="1:26" ht="13.5" customHeight="1">
      <c r="A215" s="243"/>
      <c r="B215" s="243"/>
      <c r="C215" s="243"/>
      <c r="D215" s="243"/>
      <c r="E215" s="243"/>
      <c r="F215" s="243"/>
      <c r="G215" s="243"/>
      <c r="H215" s="243"/>
      <c r="I215" s="243"/>
      <c r="J215" s="243"/>
      <c r="K215" s="243"/>
      <c r="L215" s="243"/>
      <c r="M215" s="243"/>
      <c r="N215" s="243"/>
      <c r="O215" s="243"/>
      <c r="P215" s="243"/>
      <c r="Q215" s="243"/>
      <c r="R215" s="243"/>
      <c r="S215" s="243"/>
      <c r="T215" s="243"/>
      <c r="U215" s="243"/>
      <c r="V215" s="243"/>
      <c r="W215" s="243"/>
      <c r="X215" s="243"/>
      <c r="Y215" s="243"/>
      <c r="Z215" s="243"/>
    </row>
    <row r="216" spans="1:26" ht="13.5" customHeight="1">
      <c r="A216" s="243"/>
      <c r="B216" s="243"/>
      <c r="C216" s="243"/>
      <c r="D216" s="243"/>
      <c r="E216" s="243"/>
      <c r="F216" s="243"/>
      <c r="G216" s="243"/>
      <c r="H216" s="243"/>
      <c r="I216" s="243"/>
      <c r="J216" s="243"/>
      <c r="K216" s="243"/>
      <c r="L216" s="243"/>
      <c r="M216" s="243"/>
      <c r="N216" s="243"/>
      <c r="O216" s="243"/>
      <c r="P216" s="243"/>
      <c r="Q216" s="243"/>
      <c r="R216" s="243"/>
      <c r="S216" s="243"/>
      <c r="T216" s="243"/>
      <c r="U216" s="243"/>
      <c r="V216" s="243"/>
      <c r="W216" s="243"/>
      <c r="X216" s="243"/>
      <c r="Y216" s="243"/>
      <c r="Z216" s="243"/>
    </row>
    <row r="217" spans="1:26" ht="13.5" customHeight="1">
      <c r="A217" s="243"/>
      <c r="B217" s="243"/>
      <c r="C217" s="243"/>
      <c r="D217" s="243"/>
      <c r="E217" s="243"/>
      <c r="F217" s="243"/>
      <c r="G217" s="243"/>
      <c r="H217" s="243"/>
      <c r="I217" s="243"/>
      <c r="J217" s="243"/>
      <c r="K217" s="243"/>
      <c r="L217" s="243"/>
      <c r="M217" s="243"/>
      <c r="N217" s="243"/>
      <c r="O217" s="243"/>
      <c r="P217" s="243"/>
      <c r="Q217" s="243"/>
      <c r="R217" s="243"/>
      <c r="S217" s="243"/>
      <c r="T217" s="243"/>
      <c r="U217" s="243"/>
      <c r="V217" s="243"/>
      <c r="W217" s="243"/>
      <c r="X217" s="243"/>
      <c r="Y217" s="243"/>
      <c r="Z217" s="243"/>
    </row>
    <row r="218" spans="1:26" ht="13.5" customHeight="1">
      <c r="A218" s="243"/>
      <c r="B218" s="243"/>
      <c r="C218" s="243"/>
      <c r="D218" s="243"/>
      <c r="E218" s="243"/>
      <c r="F218" s="243"/>
      <c r="G218" s="243"/>
      <c r="H218" s="243"/>
      <c r="I218" s="243"/>
      <c r="J218" s="243"/>
      <c r="K218" s="243"/>
      <c r="L218" s="243"/>
      <c r="M218" s="243"/>
      <c r="N218" s="243"/>
      <c r="O218" s="243"/>
      <c r="P218" s="243"/>
      <c r="Q218" s="243"/>
      <c r="R218" s="243"/>
      <c r="S218" s="243"/>
      <c r="T218" s="243"/>
      <c r="U218" s="243"/>
      <c r="V218" s="243"/>
      <c r="W218" s="243"/>
      <c r="X218" s="243"/>
      <c r="Y218" s="243"/>
      <c r="Z218" s="243"/>
    </row>
    <row r="219" spans="1:26" ht="13.5" customHeight="1">
      <c r="A219" s="243"/>
      <c r="B219" s="243"/>
      <c r="C219" s="243"/>
      <c r="D219" s="243"/>
      <c r="E219" s="243"/>
      <c r="F219" s="243"/>
      <c r="G219" s="243"/>
      <c r="H219" s="243"/>
      <c r="I219" s="243"/>
      <c r="J219" s="243"/>
      <c r="K219" s="243"/>
      <c r="L219" s="243"/>
      <c r="M219" s="243"/>
      <c r="N219" s="243"/>
      <c r="O219" s="243"/>
      <c r="P219" s="243"/>
      <c r="Q219" s="243"/>
      <c r="R219" s="243"/>
      <c r="S219" s="243"/>
      <c r="T219" s="243"/>
      <c r="U219" s="243"/>
      <c r="V219" s="243"/>
      <c r="W219" s="243"/>
      <c r="X219" s="243"/>
      <c r="Y219" s="243"/>
      <c r="Z219" s="243"/>
    </row>
    <row r="220" spans="1:26" ht="13.5" customHeight="1">
      <c r="A220" s="243"/>
      <c r="B220" s="243"/>
      <c r="C220" s="243"/>
      <c r="D220" s="243"/>
      <c r="E220" s="243"/>
      <c r="F220" s="243"/>
      <c r="G220" s="243"/>
      <c r="H220" s="243"/>
      <c r="I220" s="243"/>
      <c r="J220" s="243"/>
      <c r="K220" s="243"/>
      <c r="L220" s="243"/>
      <c r="M220" s="243"/>
      <c r="N220" s="243"/>
      <c r="O220" s="243"/>
      <c r="P220" s="243"/>
      <c r="Q220" s="243"/>
      <c r="R220" s="243"/>
      <c r="S220" s="243"/>
      <c r="T220" s="243"/>
      <c r="U220" s="243"/>
      <c r="V220" s="243"/>
      <c r="W220" s="243"/>
      <c r="X220" s="243"/>
      <c r="Y220" s="243"/>
      <c r="Z220" s="243"/>
    </row>
    <row r="221" spans="1:26" ht="13.5" customHeight="1">
      <c r="A221" s="243"/>
      <c r="B221" s="243"/>
      <c r="C221" s="243"/>
      <c r="D221" s="243"/>
      <c r="E221" s="243"/>
      <c r="F221" s="243"/>
      <c r="G221" s="243"/>
      <c r="H221" s="243"/>
      <c r="I221" s="243"/>
      <c r="J221" s="243"/>
      <c r="K221" s="243"/>
      <c r="L221" s="243"/>
      <c r="M221" s="243"/>
      <c r="N221" s="243"/>
      <c r="O221" s="243"/>
      <c r="P221" s="243"/>
      <c r="Q221" s="243"/>
      <c r="R221" s="243"/>
      <c r="S221" s="243"/>
      <c r="T221" s="243"/>
      <c r="U221" s="243"/>
      <c r="V221" s="243"/>
      <c r="W221" s="243"/>
      <c r="X221" s="243"/>
      <c r="Y221" s="243"/>
      <c r="Z221" s="243"/>
    </row>
    <row r="222" spans="1:26" ht="13.5" customHeight="1">
      <c r="A222" s="243"/>
      <c r="B222" s="243"/>
      <c r="C222" s="243"/>
      <c r="D222" s="243"/>
      <c r="E222" s="243"/>
      <c r="F222" s="243"/>
      <c r="G222" s="243"/>
      <c r="H222" s="243"/>
      <c r="I222" s="243"/>
      <c r="J222" s="243"/>
      <c r="K222" s="243"/>
      <c r="L222" s="243"/>
      <c r="M222" s="243"/>
      <c r="N222" s="243"/>
      <c r="O222" s="243"/>
      <c r="P222" s="243"/>
      <c r="Q222" s="243"/>
      <c r="R222" s="243"/>
      <c r="S222" s="243"/>
      <c r="T222" s="243"/>
      <c r="U222" s="243"/>
      <c r="V222" s="243"/>
      <c r="W222" s="243"/>
      <c r="X222" s="243"/>
      <c r="Y222" s="243"/>
      <c r="Z222" s="243"/>
    </row>
    <row r="223" spans="1:26" ht="13.5" customHeight="1">
      <c r="A223" s="243"/>
      <c r="B223" s="243"/>
      <c r="C223" s="243"/>
      <c r="D223" s="243"/>
      <c r="E223" s="243"/>
      <c r="F223" s="243"/>
      <c r="G223" s="243"/>
      <c r="H223" s="243"/>
      <c r="I223" s="243"/>
      <c r="J223" s="243"/>
      <c r="K223" s="243"/>
      <c r="L223" s="243"/>
      <c r="M223" s="243"/>
      <c r="N223" s="243"/>
      <c r="O223" s="243"/>
      <c r="P223" s="243"/>
      <c r="Q223" s="243"/>
      <c r="R223" s="243"/>
      <c r="S223" s="243"/>
      <c r="T223" s="243"/>
      <c r="U223" s="243"/>
      <c r="V223" s="243"/>
      <c r="W223" s="243"/>
      <c r="X223" s="243"/>
      <c r="Y223" s="243"/>
      <c r="Z223" s="243"/>
    </row>
    <row r="224" spans="1:26" ht="13.5" customHeight="1">
      <c r="A224" s="243"/>
      <c r="B224" s="243"/>
      <c r="C224" s="243"/>
      <c r="D224" s="243"/>
      <c r="E224" s="243"/>
      <c r="F224" s="243"/>
      <c r="G224" s="243"/>
      <c r="H224" s="243"/>
      <c r="I224" s="243"/>
      <c r="J224" s="243"/>
      <c r="K224" s="243"/>
      <c r="L224" s="243"/>
      <c r="M224" s="243"/>
      <c r="N224" s="243"/>
      <c r="O224" s="243"/>
      <c r="P224" s="243"/>
      <c r="Q224" s="243"/>
      <c r="R224" s="243"/>
      <c r="S224" s="243"/>
      <c r="T224" s="243"/>
      <c r="U224" s="243"/>
      <c r="V224" s="243"/>
      <c r="W224" s="243"/>
      <c r="X224" s="243"/>
      <c r="Y224" s="243"/>
      <c r="Z224" s="243"/>
    </row>
    <row r="225" spans="1:26" ht="13.5" customHeight="1">
      <c r="A225" s="243"/>
      <c r="B225" s="243"/>
      <c r="C225" s="243"/>
      <c r="D225" s="243"/>
      <c r="E225" s="243"/>
      <c r="F225" s="243"/>
      <c r="G225" s="243"/>
      <c r="H225" s="243"/>
      <c r="I225" s="243"/>
      <c r="J225" s="243"/>
      <c r="K225" s="243"/>
      <c r="L225" s="243"/>
      <c r="M225" s="243"/>
      <c r="N225" s="243"/>
      <c r="O225" s="243"/>
      <c r="P225" s="243"/>
      <c r="Q225" s="243"/>
      <c r="R225" s="243"/>
      <c r="S225" s="243"/>
      <c r="T225" s="243"/>
      <c r="U225" s="243"/>
      <c r="V225" s="243"/>
      <c r="W225" s="243"/>
      <c r="X225" s="243"/>
      <c r="Y225" s="243"/>
      <c r="Z225" s="243"/>
    </row>
    <row r="226" spans="1:26" ht="13.5" customHeight="1">
      <c r="A226" s="243"/>
      <c r="B226" s="243"/>
      <c r="C226" s="243"/>
      <c r="D226" s="243"/>
      <c r="E226" s="243"/>
      <c r="F226" s="243"/>
      <c r="G226" s="243"/>
      <c r="H226" s="243"/>
      <c r="I226" s="243"/>
      <c r="J226" s="243"/>
      <c r="K226" s="243"/>
      <c r="L226" s="243"/>
      <c r="M226" s="243"/>
      <c r="N226" s="243"/>
      <c r="O226" s="243"/>
      <c r="P226" s="243"/>
      <c r="Q226" s="243"/>
      <c r="R226" s="243"/>
      <c r="S226" s="243"/>
      <c r="T226" s="243"/>
      <c r="U226" s="243"/>
      <c r="V226" s="243"/>
      <c r="W226" s="243"/>
      <c r="X226" s="243"/>
      <c r="Y226" s="243"/>
      <c r="Z226" s="243"/>
    </row>
    <row r="227" spans="1:26" ht="13.5" customHeight="1">
      <c r="A227" s="243"/>
      <c r="B227" s="243"/>
      <c r="C227" s="243"/>
      <c r="D227" s="243"/>
      <c r="E227" s="243"/>
      <c r="F227" s="243"/>
      <c r="G227" s="243"/>
      <c r="H227" s="243"/>
      <c r="I227" s="243"/>
      <c r="J227" s="243"/>
      <c r="K227" s="243"/>
      <c r="L227" s="243"/>
      <c r="M227" s="243"/>
      <c r="N227" s="243"/>
      <c r="O227" s="243"/>
      <c r="P227" s="243"/>
      <c r="Q227" s="243"/>
      <c r="R227" s="243"/>
      <c r="S227" s="243"/>
      <c r="T227" s="243"/>
      <c r="U227" s="243"/>
      <c r="V227" s="243"/>
      <c r="W227" s="243"/>
      <c r="X227" s="243"/>
      <c r="Y227" s="243"/>
      <c r="Z227" s="243"/>
    </row>
    <row r="228" spans="1:26" ht="13.5" customHeight="1">
      <c r="A228" s="243"/>
      <c r="B228" s="243"/>
      <c r="C228" s="243"/>
      <c r="D228" s="243"/>
      <c r="E228" s="243"/>
      <c r="F228" s="243"/>
      <c r="G228" s="243"/>
      <c r="H228" s="243"/>
      <c r="I228" s="243"/>
      <c r="J228" s="243"/>
      <c r="K228" s="243"/>
      <c r="L228" s="243"/>
      <c r="M228" s="243"/>
      <c r="N228" s="243"/>
      <c r="O228" s="243"/>
      <c r="P228" s="243"/>
      <c r="Q228" s="243"/>
      <c r="R228" s="243"/>
      <c r="S228" s="243"/>
      <c r="T228" s="243"/>
      <c r="U228" s="243"/>
      <c r="V228" s="243"/>
      <c r="W228" s="243"/>
      <c r="X228" s="243"/>
      <c r="Y228" s="243"/>
      <c r="Z228" s="243"/>
    </row>
    <row r="229" spans="1:26" ht="13.5" customHeight="1">
      <c r="A229" s="243"/>
      <c r="B229" s="243"/>
      <c r="C229" s="243"/>
      <c r="D229" s="243"/>
      <c r="E229" s="243"/>
      <c r="F229" s="243"/>
      <c r="G229" s="243"/>
      <c r="H229" s="243"/>
      <c r="I229" s="243"/>
      <c r="J229" s="243"/>
      <c r="K229" s="243"/>
      <c r="L229" s="243"/>
      <c r="M229" s="243"/>
      <c r="N229" s="243"/>
      <c r="O229" s="243"/>
      <c r="P229" s="243"/>
      <c r="Q229" s="243"/>
      <c r="R229" s="243"/>
      <c r="S229" s="243"/>
      <c r="T229" s="243"/>
      <c r="U229" s="243"/>
      <c r="V229" s="243"/>
      <c r="W229" s="243"/>
      <c r="X229" s="243"/>
      <c r="Y229" s="243"/>
      <c r="Z229" s="243"/>
    </row>
    <row r="230" spans="1:26" ht="13.5" customHeight="1">
      <c r="A230" s="243"/>
      <c r="B230" s="243"/>
      <c r="C230" s="243"/>
      <c r="D230" s="243"/>
      <c r="E230" s="243"/>
      <c r="F230" s="243"/>
      <c r="G230" s="243"/>
      <c r="H230" s="243"/>
      <c r="I230" s="243"/>
      <c r="J230" s="243"/>
      <c r="K230" s="243"/>
      <c r="L230" s="243"/>
      <c r="M230" s="243"/>
      <c r="N230" s="243"/>
      <c r="O230" s="243"/>
      <c r="P230" s="243"/>
      <c r="Q230" s="243"/>
      <c r="R230" s="243"/>
      <c r="S230" s="243"/>
      <c r="T230" s="243"/>
      <c r="U230" s="243"/>
      <c r="V230" s="243"/>
      <c r="W230" s="243"/>
      <c r="X230" s="243"/>
      <c r="Y230" s="243"/>
      <c r="Z230" s="243"/>
    </row>
    <row r="231" spans="1:26" ht="13.5" customHeight="1">
      <c r="A231" s="243"/>
      <c r="B231" s="243"/>
      <c r="C231" s="243"/>
      <c r="D231" s="243"/>
      <c r="E231" s="243"/>
      <c r="F231" s="243"/>
      <c r="G231" s="243"/>
      <c r="H231" s="243"/>
      <c r="I231" s="243"/>
      <c r="J231" s="243"/>
      <c r="K231" s="243"/>
      <c r="L231" s="243"/>
      <c r="M231" s="243"/>
      <c r="N231" s="243"/>
      <c r="O231" s="243"/>
      <c r="P231" s="243"/>
      <c r="Q231" s="243"/>
      <c r="R231" s="243"/>
      <c r="S231" s="243"/>
      <c r="T231" s="243"/>
      <c r="U231" s="243"/>
      <c r="V231" s="243"/>
      <c r="W231" s="243"/>
      <c r="X231" s="243"/>
      <c r="Y231" s="243"/>
      <c r="Z231" s="243"/>
    </row>
    <row r="232" spans="1:26" ht="13.5" customHeight="1">
      <c r="A232" s="243"/>
      <c r="B232" s="243"/>
      <c r="C232" s="243"/>
      <c r="D232" s="243"/>
      <c r="E232" s="243"/>
      <c r="F232" s="243"/>
      <c r="G232" s="243"/>
      <c r="H232" s="243"/>
      <c r="I232" s="243"/>
      <c r="J232" s="243"/>
      <c r="K232" s="243"/>
      <c r="L232" s="243"/>
      <c r="M232" s="243"/>
      <c r="N232" s="243"/>
      <c r="O232" s="243"/>
      <c r="P232" s="243"/>
      <c r="Q232" s="243"/>
      <c r="R232" s="243"/>
      <c r="S232" s="243"/>
      <c r="T232" s="243"/>
      <c r="U232" s="243"/>
      <c r="V232" s="243"/>
      <c r="W232" s="243"/>
      <c r="X232" s="243"/>
      <c r="Y232" s="243"/>
      <c r="Z232" s="243"/>
    </row>
    <row r="233" spans="1:26" ht="13.5" customHeight="1">
      <c r="A233" s="243"/>
      <c r="B233" s="243"/>
      <c r="C233" s="243"/>
      <c r="D233" s="243"/>
      <c r="E233" s="243"/>
      <c r="F233" s="243"/>
      <c r="G233" s="243"/>
      <c r="H233" s="243"/>
      <c r="I233" s="243"/>
      <c r="J233" s="243"/>
      <c r="K233" s="243"/>
      <c r="L233" s="243"/>
      <c r="M233" s="243"/>
      <c r="N233" s="243"/>
      <c r="O233" s="243"/>
      <c r="P233" s="243"/>
      <c r="Q233" s="243"/>
      <c r="R233" s="243"/>
      <c r="S233" s="243"/>
      <c r="T233" s="243"/>
      <c r="U233" s="243"/>
      <c r="V233" s="243"/>
      <c r="W233" s="243"/>
      <c r="X233" s="243"/>
      <c r="Y233" s="243"/>
      <c r="Z233" s="243"/>
    </row>
    <row r="234" spans="1:26" ht="13.5" customHeight="1">
      <c r="A234" s="243"/>
      <c r="B234" s="243"/>
      <c r="C234" s="243"/>
      <c r="D234" s="243"/>
      <c r="E234" s="243"/>
      <c r="F234" s="243"/>
      <c r="G234" s="243"/>
      <c r="H234" s="243"/>
      <c r="I234" s="243"/>
      <c r="J234" s="243"/>
      <c r="K234" s="243"/>
      <c r="L234" s="243"/>
      <c r="M234" s="243"/>
      <c r="N234" s="243"/>
      <c r="O234" s="243"/>
      <c r="P234" s="243"/>
      <c r="Q234" s="243"/>
      <c r="R234" s="243"/>
      <c r="S234" s="243"/>
      <c r="T234" s="243"/>
      <c r="U234" s="243"/>
      <c r="V234" s="243"/>
      <c r="W234" s="243"/>
      <c r="X234" s="243"/>
      <c r="Y234" s="243"/>
      <c r="Z234" s="243"/>
    </row>
    <row r="235" spans="1:26" ht="13.5" customHeight="1">
      <c r="A235" s="243"/>
      <c r="B235" s="243"/>
      <c r="C235" s="243"/>
      <c r="D235" s="243"/>
      <c r="E235" s="243"/>
      <c r="F235" s="243"/>
      <c r="G235" s="243"/>
      <c r="H235" s="243"/>
      <c r="I235" s="243"/>
      <c r="J235" s="243"/>
      <c r="K235" s="243"/>
      <c r="L235" s="243"/>
      <c r="M235" s="243"/>
      <c r="N235" s="243"/>
      <c r="O235" s="243"/>
      <c r="P235" s="243"/>
      <c r="Q235" s="243"/>
      <c r="R235" s="243"/>
      <c r="S235" s="243"/>
      <c r="T235" s="243"/>
      <c r="U235" s="243"/>
      <c r="V235" s="243"/>
      <c r="W235" s="243"/>
      <c r="X235" s="243"/>
      <c r="Y235" s="243"/>
      <c r="Z235" s="243"/>
    </row>
    <row r="236" spans="1:26" ht="13.5" customHeight="1">
      <c r="A236" s="243"/>
      <c r="B236" s="243"/>
      <c r="C236" s="243"/>
      <c r="D236" s="243"/>
      <c r="E236" s="243"/>
      <c r="F236" s="243"/>
      <c r="G236" s="243"/>
      <c r="H236" s="243"/>
      <c r="I236" s="243"/>
      <c r="J236" s="243"/>
      <c r="K236" s="243"/>
      <c r="L236" s="243"/>
      <c r="M236" s="243"/>
      <c r="N236" s="243"/>
      <c r="O236" s="243"/>
      <c r="P236" s="243"/>
      <c r="Q236" s="243"/>
      <c r="R236" s="243"/>
      <c r="S236" s="243"/>
      <c r="T236" s="243"/>
      <c r="U236" s="243"/>
      <c r="V236" s="243"/>
      <c r="W236" s="243"/>
      <c r="X236" s="243"/>
      <c r="Y236" s="243"/>
      <c r="Z236" s="243"/>
    </row>
    <row r="237" spans="1:26" ht="13.5" customHeight="1">
      <c r="A237" s="243"/>
      <c r="B237" s="243"/>
      <c r="C237" s="243"/>
      <c r="D237" s="243"/>
      <c r="E237" s="243"/>
      <c r="F237" s="243"/>
      <c r="G237" s="243"/>
      <c r="H237" s="243"/>
      <c r="I237" s="243"/>
      <c r="J237" s="243"/>
      <c r="K237" s="243"/>
      <c r="L237" s="243"/>
      <c r="M237" s="243"/>
      <c r="N237" s="243"/>
      <c r="O237" s="243"/>
      <c r="P237" s="243"/>
      <c r="Q237" s="243"/>
      <c r="R237" s="243"/>
      <c r="S237" s="243"/>
      <c r="T237" s="243"/>
      <c r="U237" s="243"/>
      <c r="V237" s="243"/>
      <c r="W237" s="243"/>
      <c r="X237" s="243"/>
      <c r="Y237" s="243"/>
      <c r="Z237" s="243"/>
    </row>
    <row r="238" spans="1:26" ht="13.5" customHeight="1">
      <c r="A238" s="243"/>
      <c r="B238" s="243"/>
      <c r="C238" s="243"/>
      <c r="D238" s="243"/>
      <c r="E238" s="243"/>
      <c r="F238" s="243"/>
      <c r="G238" s="243"/>
      <c r="H238" s="243"/>
      <c r="I238" s="243"/>
      <c r="J238" s="243"/>
      <c r="K238" s="243"/>
      <c r="L238" s="243"/>
      <c r="M238" s="243"/>
      <c r="N238" s="243"/>
      <c r="O238" s="243"/>
      <c r="P238" s="243"/>
      <c r="Q238" s="243"/>
      <c r="R238" s="243"/>
      <c r="S238" s="243"/>
      <c r="T238" s="243"/>
      <c r="U238" s="243"/>
      <c r="V238" s="243"/>
      <c r="W238" s="243"/>
      <c r="X238" s="243"/>
      <c r="Y238" s="243"/>
      <c r="Z238" s="243"/>
    </row>
    <row r="239" spans="1:26" ht="13.5" customHeight="1">
      <c r="A239" s="243"/>
      <c r="B239" s="243"/>
      <c r="C239" s="243"/>
      <c r="D239" s="243"/>
      <c r="E239" s="243"/>
      <c r="F239" s="243"/>
      <c r="G239" s="243"/>
      <c r="H239" s="243"/>
      <c r="I239" s="243"/>
      <c r="J239" s="243"/>
      <c r="K239" s="243"/>
      <c r="L239" s="243"/>
      <c r="M239" s="243"/>
      <c r="N239" s="243"/>
      <c r="O239" s="243"/>
      <c r="P239" s="243"/>
      <c r="Q239" s="243"/>
      <c r="R239" s="243"/>
      <c r="S239" s="243"/>
      <c r="T239" s="243"/>
      <c r="U239" s="243"/>
      <c r="V239" s="243"/>
      <c r="W239" s="243"/>
      <c r="X239" s="243"/>
      <c r="Y239" s="243"/>
      <c r="Z239" s="243"/>
    </row>
    <row r="240" spans="1:26" ht="13.5" customHeight="1">
      <c r="A240" s="243"/>
      <c r="B240" s="243"/>
      <c r="C240" s="243"/>
      <c r="D240" s="243"/>
      <c r="E240" s="243"/>
      <c r="F240" s="243"/>
      <c r="G240" s="243"/>
      <c r="H240" s="243"/>
      <c r="I240" s="243"/>
      <c r="J240" s="243"/>
      <c r="K240" s="243"/>
      <c r="L240" s="243"/>
      <c r="M240" s="243"/>
      <c r="N240" s="243"/>
      <c r="O240" s="243"/>
      <c r="P240" s="243"/>
      <c r="Q240" s="243"/>
      <c r="R240" s="243"/>
      <c r="S240" s="243"/>
      <c r="T240" s="243"/>
      <c r="U240" s="243"/>
      <c r="V240" s="243"/>
      <c r="W240" s="243"/>
      <c r="X240" s="243"/>
      <c r="Y240" s="243"/>
      <c r="Z240" s="243"/>
    </row>
    <row r="241" spans="1:26" ht="13.5" customHeight="1">
      <c r="A241" s="243"/>
      <c r="B241" s="243"/>
      <c r="C241" s="243"/>
      <c r="D241" s="243"/>
      <c r="E241" s="243"/>
      <c r="F241" s="243"/>
      <c r="G241" s="243"/>
      <c r="H241" s="243"/>
      <c r="I241" s="243"/>
      <c r="J241" s="243"/>
      <c r="K241" s="243"/>
      <c r="L241" s="243"/>
      <c r="M241" s="243"/>
      <c r="N241" s="243"/>
      <c r="O241" s="243"/>
      <c r="P241" s="243"/>
      <c r="Q241" s="243"/>
      <c r="R241" s="243"/>
      <c r="S241" s="243"/>
      <c r="T241" s="243"/>
      <c r="U241" s="243"/>
      <c r="V241" s="243"/>
      <c r="W241" s="243"/>
      <c r="X241" s="243"/>
      <c r="Y241" s="243"/>
      <c r="Z241" s="243"/>
    </row>
    <row r="242" spans="1:26" ht="13.5" customHeight="1">
      <c r="A242" s="243"/>
      <c r="B242" s="243"/>
      <c r="C242" s="243"/>
      <c r="D242" s="243"/>
      <c r="E242" s="243"/>
      <c r="F242" s="243"/>
      <c r="G242" s="243"/>
      <c r="H242" s="243"/>
      <c r="I242" s="243"/>
      <c r="J242" s="243"/>
      <c r="K242" s="243"/>
      <c r="L242" s="243"/>
      <c r="M242" s="243"/>
      <c r="N242" s="243"/>
      <c r="O242" s="243"/>
      <c r="P242" s="243"/>
      <c r="Q242" s="243"/>
      <c r="R242" s="243"/>
      <c r="S242" s="243"/>
      <c r="T242" s="243"/>
      <c r="U242" s="243"/>
      <c r="V242" s="243"/>
      <c r="W242" s="243"/>
      <c r="X242" s="243"/>
      <c r="Y242" s="243"/>
      <c r="Z242" s="243"/>
    </row>
    <row r="243" spans="1:26" ht="13.5" customHeight="1">
      <c r="A243" s="243"/>
      <c r="B243" s="243"/>
      <c r="C243" s="243"/>
      <c r="D243" s="243"/>
      <c r="E243" s="243"/>
      <c r="F243" s="243"/>
      <c r="G243" s="243"/>
      <c r="H243" s="243"/>
      <c r="I243" s="243"/>
      <c r="J243" s="243"/>
      <c r="K243" s="243"/>
      <c r="L243" s="243"/>
      <c r="M243" s="243"/>
      <c r="N243" s="243"/>
      <c r="O243" s="243"/>
      <c r="P243" s="243"/>
      <c r="Q243" s="243"/>
      <c r="R243" s="243"/>
      <c r="S243" s="243"/>
      <c r="T243" s="243"/>
      <c r="U243" s="243"/>
      <c r="V243" s="243"/>
      <c r="W243" s="243"/>
      <c r="X243" s="243"/>
      <c r="Y243" s="243"/>
      <c r="Z243" s="243"/>
    </row>
    <row r="244" spans="1:26" ht="13.5" customHeight="1">
      <c r="A244" s="243"/>
      <c r="B244" s="243"/>
      <c r="C244" s="243"/>
      <c r="D244" s="243"/>
      <c r="E244" s="243"/>
      <c r="F244" s="243"/>
      <c r="G244" s="243"/>
      <c r="H244" s="243"/>
      <c r="I244" s="243"/>
      <c r="J244" s="243"/>
      <c r="K244" s="243"/>
      <c r="L244" s="243"/>
      <c r="M244" s="243"/>
      <c r="N244" s="243"/>
      <c r="O244" s="243"/>
      <c r="P244" s="243"/>
      <c r="Q244" s="243"/>
      <c r="R244" s="243"/>
      <c r="S244" s="243"/>
      <c r="T244" s="243"/>
      <c r="U244" s="243"/>
      <c r="V244" s="243"/>
      <c r="W244" s="243"/>
      <c r="X244" s="243"/>
      <c r="Y244" s="243"/>
      <c r="Z244" s="243"/>
    </row>
    <row r="245" spans="1:26" ht="13.5" customHeight="1">
      <c r="A245" s="243"/>
      <c r="B245" s="243"/>
      <c r="C245" s="243"/>
      <c r="D245" s="243"/>
      <c r="E245" s="243"/>
      <c r="F245" s="243"/>
      <c r="G245" s="243"/>
      <c r="H245" s="243"/>
      <c r="I245" s="243"/>
      <c r="J245" s="243"/>
      <c r="K245" s="243"/>
      <c r="L245" s="243"/>
      <c r="M245" s="243"/>
      <c r="N245" s="243"/>
      <c r="O245" s="243"/>
      <c r="P245" s="243"/>
      <c r="Q245" s="243"/>
      <c r="R245" s="243"/>
      <c r="S245" s="243"/>
      <c r="T245" s="243"/>
      <c r="U245" s="243"/>
      <c r="V245" s="243"/>
      <c r="W245" s="243"/>
      <c r="X245" s="243"/>
      <c r="Y245" s="243"/>
      <c r="Z245" s="243"/>
    </row>
    <row r="246" spans="1:26" ht="13.5" customHeight="1">
      <c r="A246" s="243"/>
      <c r="B246" s="243"/>
      <c r="C246" s="243"/>
      <c r="D246" s="243"/>
      <c r="E246" s="243"/>
      <c r="F246" s="243"/>
      <c r="G246" s="243"/>
      <c r="H246" s="243"/>
      <c r="I246" s="243"/>
      <c r="J246" s="243"/>
      <c r="K246" s="243"/>
      <c r="L246" s="243"/>
      <c r="M246" s="243"/>
      <c r="N246" s="243"/>
      <c r="O246" s="243"/>
      <c r="P246" s="243"/>
      <c r="Q246" s="243"/>
      <c r="R246" s="243"/>
      <c r="S246" s="243"/>
      <c r="T246" s="243"/>
      <c r="U246" s="243"/>
      <c r="V246" s="243"/>
      <c r="W246" s="243"/>
      <c r="X246" s="243"/>
      <c r="Y246" s="243"/>
      <c r="Z246" s="243"/>
    </row>
    <row r="247" spans="1:26" ht="13.5" customHeight="1">
      <c r="A247" s="243"/>
      <c r="B247" s="243"/>
      <c r="C247" s="243"/>
      <c r="D247" s="243"/>
      <c r="E247" s="243"/>
      <c r="F247" s="243"/>
      <c r="G247" s="243"/>
      <c r="H247" s="243"/>
      <c r="I247" s="243"/>
      <c r="J247" s="243"/>
      <c r="K247" s="243"/>
      <c r="L247" s="243"/>
      <c r="M247" s="243"/>
      <c r="N247" s="243"/>
      <c r="O247" s="243"/>
      <c r="P247" s="243"/>
      <c r="Q247" s="243"/>
      <c r="R247" s="243"/>
      <c r="S247" s="243"/>
      <c r="T247" s="243"/>
      <c r="U247" s="243"/>
      <c r="V247" s="243"/>
      <c r="W247" s="243"/>
      <c r="X247" s="243"/>
      <c r="Y247" s="243"/>
      <c r="Z247" s="243"/>
    </row>
    <row r="248" spans="1:26" ht="13.5" customHeight="1">
      <c r="A248" s="243"/>
      <c r="B248" s="243"/>
      <c r="C248" s="243"/>
      <c r="D248" s="243"/>
      <c r="E248" s="243"/>
      <c r="F248" s="243"/>
      <c r="G248" s="243"/>
      <c r="H248" s="243"/>
      <c r="I248" s="243"/>
      <c r="J248" s="243"/>
      <c r="K248" s="243"/>
      <c r="L248" s="243"/>
      <c r="M248" s="243"/>
      <c r="N248" s="243"/>
      <c r="O248" s="243"/>
      <c r="P248" s="243"/>
      <c r="Q248" s="243"/>
      <c r="R248" s="243"/>
      <c r="S248" s="243"/>
      <c r="T248" s="243"/>
      <c r="U248" s="243"/>
      <c r="V248" s="243"/>
      <c r="W248" s="243"/>
      <c r="X248" s="243"/>
      <c r="Y248" s="243"/>
      <c r="Z248" s="243"/>
    </row>
    <row r="249" spans="1:26" ht="13.5" customHeight="1">
      <c r="A249" s="243"/>
      <c r="B249" s="243"/>
      <c r="C249" s="243"/>
      <c r="D249" s="243"/>
      <c r="E249" s="243"/>
      <c r="F249" s="243"/>
      <c r="G249" s="243"/>
      <c r="H249" s="243"/>
      <c r="I249" s="243"/>
      <c r="J249" s="243"/>
      <c r="K249" s="243"/>
      <c r="L249" s="243"/>
      <c r="M249" s="243"/>
      <c r="N249" s="243"/>
      <c r="O249" s="243"/>
      <c r="P249" s="243"/>
      <c r="Q249" s="243"/>
      <c r="R249" s="243"/>
      <c r="S249" s="243"/>
      <c r="T249" s="243"/>
      <c r="U249" s="243"/>
      <c r="V249" s="243"/>
      <c r="W249" s="243"/>
      <c r="X249" s="243"/>
      <c r="Y249" s="243"/>
      <c r="Z249" s="243"/>
    </row>
    <row r="250" spans="1:26" ht="13.5" customHeight="1">
      <c r="A250" s="243"/>
      <c r="B250" s="243"/>
      <c r="C250" s="243"/>
      <c r="D250" s="243"/>
      <c r="E250" s="243"/>
      <c r="F250" s="243"/>
      <c r="G250" s="243"/>
      <c r="H250" s="243"/>
      <c r="I250" s="243"/>
      <c r="J250" s="243"/>
      <c r="K250" s="243"/>
      <c r="L250" s="243"/>
      <c r="M250" s="243"/>
      <c r="N250" s="243"/>
      <c r="O250" s="243"/>
      <c r="P250" s="243"/>
      <c r="Q250" s="243"/>
      <c r="R250" s="243"/>
      <c r="S250" s="243"/>
      <c r="T250" s="243"/>
      <c r="U250" s="243"/>
      <c r="V250" s="243"/>
      <c r="W250" s="243"/>
      <c r="X250" s="243"/>
      <c r="Y250" s="243"/>
      <c r="Z250" s="243"/>
    </row>
    <row r="251" spans="1:26" ht="13.5" customHeight="1">
      <c r="A251" s="243"/>
      <c r="B251" s="243"/>
      <c r="C251" s="243"/>
      <c r="D251" s="243"/>
      <c r="E251" s="243"/>
      <c r="F251" s="243"/>
      <c r="G251" s="243"/>
      <c r="H251" s="243"/>
      <c r="I251" s="243"/>
      <c r="J251" s="243"/>
      <c r="K251" s="243"/>
      <c r="L251" s="243"/>
      <c r="M251" s="243"/>
      <c r="N251" s="243"/>
      <c r="O251" s="243"/>
      <c r="P251" s="243"/>
      <c r="Q251" s="243"/>
      <c r="R251" s="243"/>
      <c r="S251" s="243"/>
      <c r="T251" s="243"/>
      <c r="U251" s="243"/>
      <c r="V251" s="243"/>
      <c r="W251" s="243"/>
      <c r="X251" s="243"/>
      <c r="Y251" s="243"/>
      <c r="Z251" s="243"/>
    </row>
    <row r="252" spans="1:26" ht="13.5" customHeight="1">
      <c r="A252" s="243"/>
      <c r="B252" s="243"/>
      <c r="C252" s="243"/>
      <c r="D252" s="243"/>
      <c r="E252" s="243"/>
      <c r="F252" s="243"/>
      <c r="G252" s="243"/>
      <c r="H252" s="243"/>
      <c r="I252" s="243"/>
      <c r="J252" s="243"/>
      <c r="K252" s="243"/>
      <c r="L252" s="243"/>
      <c r="M252" s="243"/>
      <c r="N252" s="243"/>
      <c r="O252" s="243"/>
      <c r="P252" s="243"/>
      <c r="Q252" s="243"/>
      <c r="R252" s="243"/>
      <c r="S252" s="243"/>
      <c r="T252" s="243"/>
      <c r="U252" s="243"/>
      <c r="V252" s="243"/>
      <c r="W252" s="243"/>
      <c r="X252" s="243"/>
      <c r="Y252" s="243"/>
      <c r="Z252" s="243"/>
    </row>
    <row r="253" spans="1:26" ht="13.5" customHeight="1">
      <c r="A253" s="243"/>
      <c r="B253" s="243"/>
      <c r="C253" s="243"/>
      <c r="D253" s="243"/>
      <c r="E253" s="243"/>
      <c r="F253" s="243"/>
      <c r="G253" s="243"/>
      <c r="H253" s="243"/>
      <c r="I253" s="243"/>
      <c r="J253" s="243"/>
      <c r="K253" s="243"/>
      <c r="L253" s="243"/>
      <c r="M253" s="243"/>
      <c r="N253" s="243"/>
      <c r="O253" s="243"/>
      <c r="P253" s="243"/>
      <c r="Q253" s="243"/>
      <c r="R253" s="243"/>
      <c r="S253" s="243"/>
      <c r="T253" s="243"/>
      <c r="U253" s="243"/>
      <c r="V253" s="243"/>
      <c r="W253" s="243"/>
      <c r="X253" s="243"/>
      <c r="Y253" s="243"/>
      <c r="Z253" s="243"/>
    </row>
    <row r="254" spans="1:26" ht="13.5" customHeight="1">
      <c r="A254" s="243"/>
      <c r="B254" s="243"/>
      <c r="C254" s="243"/>
      <c r="D254" s="243"/>
      <c r="E254" s="243"/>
      <c r="F254" s="243"/>
      <c r="G254" s="243"/>
      <c r="H254" s="243"/>
      <c r="I254" s="243"/>
      <c r="J254" s="243"/>
      <c r="K254" s="243"/>
      <c r="L254" s="243"/>
      <c r="M254" s="243"/>
      <c r="N254" s="243"/>
      <c r="O254" s="243"/>
      <c r="P254" s="243"/>
      <c r="Q254" s="243"/>
      <c r="R254" s="243"/>
      <c r="S254" s="243"/>
      <c r="T254" s="243"/>
      <c r="U254" s="243"/>
      <c r="V254" s="243"/>
      <c r="W254" s="243"/>
      <c r="X254" s="243"/>
      <c r="Y254" s="243"/>
      <c r="Z254" s="243"/>
    </row>
    <row r="255" spans="1:26" ht="13.5" customHeight="1">
      <c r="A255" s="243"/>
      <c r="B255" s="243"/>
      <c r="C255" s="243"/>
      <c r="D255" s="243"/>
      <c r="E255" s="243"/>
      <c r="F255" s="243"/>
      <c r="G255" s="243"/>
      <c r="H255" s="243"/>
      <c r="I255" s="243"/>
      <c r="J255" s="243"/>
      <c r="K255" s="243"/>
      <c r="L255" s="243"/>
      <c r="M255" s="243"/>
      <c r="N255" s="243"/>
      <c r="O255" s="243"/>
      <c r="P255" s="243"/>
      <c r="Q255" s="243"/>
      <c r="R255" s="243"/>
      <c r="S255" s="243"/>
      <c r="T255" s="243"/>
      <c r="U255" s="243"/>
      <c r="V255" s="243"/>
      <c r="W255" s="243"/>
      <c r="X255" s="243"/>
      <c r="Y255" s="243"/>
      <c r="Z255" s="243"/>
    </row>
    <row r="256" spans="1:26" ht="13.5" customHeight="1">
      <c r="A256" s="243"/>
      <c r="B256" s="243"/>
      <c r="C256" s="243"/>
      <c r="D256" s="243"/>
      <c r="E256" s="243"/>
      <c r="F256" s="243"/>
      <c r="G256" s="243"/>
      <c r="H256" s="243"/>
      <c r="I256" s="243"/>
      <c r="J256" s="243"/>
      <c r="K256" s="243"/>
      <c r="L256" s="243"/>
      <c r="M256" s="243"/>
      <c r="N256" s="243"/>
      <c r="O256" s="243"/>
      <c r="P256" s="243"/>
      <c r="Q256" s="243"/>
      <c r="R256" s="243"/>
      <c r="S256" s="243"/>
      <c r="T256" s="243"/>
      <c r="U256" s="243"/>
      <c r="V256" s="243"/>
      <c r="W256" s="243"/>
      <c r="X256" s="243"/>
      <c r="Y256" s="243"/>
      <c r="Z256" s="243"/>
    </row>
    <row r="257" spans="1:26" ht="13.5" customHeight="1">
      <c r="A257" s="243"/>
      <c r="B257" s="243"/>
      <c r="C257" s="243"/>
      <c r="D257" s="243"/>
      <c r="E257" s="243"/>
      <c r="F257" s="243"/>
      <c r="G257" s="243"/>
      <c r="H257" s="243"/>
      <c r="I257" s="243"/>
      <c r="J257" s="243"/>
      <c r="K257" s="243"/>
      <c r="L257" s="243"/>
      <c r="M257" s="243"/>
      <c r="N257" s="243"/>
      <c r="O257" s="243"/>
      <c r="P257" s="243"/>
      <c r="Q257" s="243"/>
      <c r="R257" s="243"/>
      <c r="S257" s="243"/>
      <c r="T257" s="243"/>
      <c r="U257" s="243"/>
      <c r="V257" s="243"/>
      <c r="W257" s="243"/>
      <c r="X257" s="243"/>
      <c r="Y257" s="243"/>
      <c r="Z257" s="243"/>
    </row>
    <row r="258" spans="1:26" ht="13.5" customHeight="1">
      <c r="A258" s="243"/>
      <c r="B258" s="243"/>
      <c r="C258" s="243"/>
      <c r="D258" s="243"/>
      <c r="E258" s="243"/>
      <c r="F258" s="243"/>
      <c r="G258" s="243"/>
      <c r="H258" s="243"/>
      <c r="I258" s="243"/>
      <c r="J258" s="243"/>
      <c r="K258" s="243"/>
      <c r="L258" s="243"/>
      <c r="M258" s="243"/>
      <c r="N258" s="243"/>
      <c r="O258" s="243"/>
      <c r="P258" s="243"/>
      <c r="Q258" s="243"/>
      <c r="R258" s="243"/>
      <c r="S258" s="243"/>
      <c r="T258" s="243"/>
      <c r="U258" s="243"/>
      <c r="V258" s="243"/>
      <c r="W258" s="243"/>
      <c r="X258" s="243"/>
      <c r="Y258" s="243"/>
      <c r="Z258" s="243"/>
    </row>
    <row r="259" spans="1:26" ht="13.5" customHeight="1">
      <c r="A259" s="243"/>
      <c r="B259" s="243"/>
      <c r="C259" s="243"/>
      <c r="D259" s="243"/>
      <c r="E259" s="243"/>
      <c r="F259" s="243"/>
      <c r="G259" s="243"/>
      <c r="H259" s="243"/>
      <c r="I259" s="243"/>
      <c r="J259" s="243"/>
      <c r="K259" s="243"/>
      <c r="L259" s="243"/>
      <c r="M259" s="243"/>
      <c r="N259" s="243"/>
      <c r="O259" s="243"/>
      <c r="P259" s="243"/>
      <c r="Q259" s="243"/>
      <c r="R259" s="243"/>
      <c r="S259" s="243"/>
      <c r="T259" s="243"/>
      <c r="U259" s="243"/>
      <c r="V259" s="243"/>
      <c r="W259" s="243"/>
      <c r="X259" s="243"/>
      <c r="Y259" s="243"/>
      <c r="Z259" s="243"/>
    </row>
    <row r="260" spans="1:26" ht="13.5" customHeight="1">
      <c r="A260" s="243"/>
      <c r="B260" s="243"/>
      <c r="C260" s="243"/>
      <c r="D260" s="243"/>
      <c r="E260" s="243"/>
      <c r="F260" s="243"/>
      <c r="G260" s="243"/>
      <c r="H260" s="243"/>
      <c r="I260" s="243"/>
      <c r="J260" s="243"/>
      <c r="K260" s="243"/>
      <c r="L260" s="243"/>
      <c r="M260" s="243"/>
      <c r="N260" s="243"/>
      <c r="O260" s="243"/>
      <c r="P260" s="243"/>
      <c r="Q260" s="243"/>
      <c r="R260" s="243"/>
      <c r="S260" s="243"/>
      <c r="T260" s="243"/>
      <c r="U260" s="243"/>
      <c r="V260" s="243"/>
      <c r="W260" s="243"/>
      <c r="X260" s="243"/>
      <c r="Y260" s="243"/>
      <c r="Z260" s="243"/>
    </row>
    <row r="261" spans="1:26" ht="13.5" customHeight="1">
      <c r="A261" s="243"/>
      <c r="B261" s="243"/>
      <c r="C261" s="243"/>
      <c r="D261" s="243"/>
      <c r="E261" s="243"/>
      <c r="F261" s="243"/>
      <c r="G261" s="243"/>
      <c r="H261" s="243"/>
      <c r="I261" s="243"/>
      <c r="J261" s="243"/>
      <c r="K261" s="243"/>
      <c r="L261" s="243"/>
      <c r="M261" s="243"/>
      <c r="N261" s="243"/>
      <c r="O261" s="243"/>
      <c r="P261" s="243"/>
      <c r="Q261" s="243"/>
      <c r="R261" s="243"/>
      <c r="S261" s="243"/>
      <c r="T261" s="243"/>
      <c r="U261" s="243"/>
      <c r="V261" s="243"/>
      <c r="W261" s="243"/>
      <c r="X261" s="243"/>
      <c r="Y261" s="243"/>
      <c r="Z261" s="243"/>
    </row>
    <row r="262" spans="1:26" ht="13.5" customHeight="1">
      <c r="A262" s="243"/>
      <c r="B262" s="243"/>
      <c r="C262" s="243"/>
      <c r="D262" s="243"/>
      <c r="E262" s="243"/>
      <c r="F262" s="243"/>
      <c r="G262" s="243"/>
      <c r="H262" s="243"/>
      <c r="I262" s="243"/>
      <c r="J262" s="243"/>
      <c r="K262" s="243"/>
      <c r="L262" s="243"/>
      <c r="M262" s="243"/>
      <c r="N262" s="243"/>
      <c r="O262" s="243"/>
      <c r="P262" s="243"/>
      <c r="Q262" s="243"/>
      <c r="R262" s="243"/>
      <c r="S262" s="243"/>
      <c r="T262" s="243"/>
      <c r="U262" s="243"/>
      <c r="V262" s="243"/>
      <c r="W262" s="243"/>
      <c r="X262" s="243"/>
      <c r="Y262" s="243"/>
      <c r="Z262" s="243"/>
    </row>
    <row r="263" spans="1:26" ht="13.5" customHeight="1">
      <c r="A263" s="243"/>
      <c r="B263" s="243"/>
      <c r="C263" s="243"/>
      <c r="D263" s="243"/>
      <c r="E263" s="243"/>
      <c r="F263" s="243"/>
      <c r="G263" s="243"/>
      <c r="H263" s="243"/>
      <c r="I263" s="243"/>
      <c r="J263" s="243"/>
      <c r="K263" s="243"/>
      <c r="L263" s="243"/>
      <c r="M263" s="243"/>
      <c r="N263" s="243"/>
      <c r="O263" s="243"/>
      <c r="P263" s="243"/>
      <c r="Q263" s="243"/>
      <c r="R263" s="243"/>
      <c r="S263" s="243"/>
      <c r="T263" s="243"/>
      <c r="U263" s="243"/>
      <c r="V263" s="243"/>
      <c r="W263" s="243"/>
      <c r="X263" s="243"/>
      <c r="Y263" s="243"/>
      <c r="Z263" s="243"/>
    </row>
    <row r="264" spans="1:26" ht="13.5" customHeight="1">
      <c r="A264" s="243"/>
      <c r="B264" s="243"/>
      <c r="C264" s="243"/>
      <c r="D264" s="243"/>
      <c r="E264" s="243"/>
      <c r="F264" s="243"/>
      <c r="G264" s="243"/>
      <c r="H264" s="243"/>
      <c r="I264" s="243"/>
      <c r="J264" s="243"/>
      <c r="K264" s="243"/>
      <c r="L264" s="243"/>
      <c r="M264" s="243"/>
      <c r="N264" s="243"/>
      <c r="O264" s="243"/>
      <c r="P264" s="243"/>
      <c r="Q264" s="243"/>
      <c r="R264" s="243"/>
      <c r="S264" s="243"/>
      <c r="T264" s="243"/>
      <c r="U264" s="243"/>
      <c r="V264" s="243"/>
      <c r="W264" s="243"/>
      <c r="X264" s="243"/>
      <c r="Y264" s="243"/>
      <c r="Z264" s="243"/>
    </row>
    <row r="265" spans="1:26" ht="13.5" customHeight="1">
      <c r="A265" s="243"/>
      <c r="B265" s="243"/>
      <c r="C265" s="243"/>
      <c r="D265" s="243"/>
      <c r="E265" s="243"/>
      <c r="F265" s="243"/>
      <c r="G265" s="243"/>
      <c r="H265" s="243"/>
      <c r="I265" s="243"/>
      <c r="J265" s="243"/>
      <c r="K265" s="243"/>
      <c r="L265" s="243"/>
      <c r="M265" s="243"/>
      <c r="N265" s="243"/>
      <c r="O265" s="243"/>
      <c r="P265" s="243"/>
      <c r="Q265" s="243"/>
      <c r="R265" s="243"/>
      <c r="S265" s="243"/>
      <c r="T265" s="243"/>
      <c r="U265" s="243"/>
      <c r="V265" s="243"/>
      <c r="W265" s="243"/>
      <c r="X265" s="243"/>
      <c r="Y265" s="243"/>
      <c r="Z265" s="243"/>
    </row>
    <row r="266" spans="1:26" ht="13.5" customHeight="1">
      <c r="A266" s="243"/>
      <c r="B266" s="243"/>
      <c r="C266" s="243"/>
      <c r="D266" s="243"/>
      <c r="E266" s="243"/>
      <c r="F266" s="243"/>
      <c r="G266" s="243"/>
      <c r="H266" s="243"/>
      <c r="I266" s="243"/>
      <c r="J266" s="243"/>
      <c r="K266" s="243"/>
      <c r="L266" s="243"/>
      <c r="M266" s="243"/>
      <c r="N266" s="243"/>
      <c r="O266" s="243"/>
      <c r="P266" s="243"/>
      <c r="Q266" s="243"/>
      <c r="R266" s="243"/>
      <c r="S266" s="243"/>
      <c r="T266" s="243"/>
      <c r="U266" s="243"/>
      <c r="V266" s="243"/>
      <c r="W266" s="243"/>
      <c r="X266" s="243"/>
      <c r="Y266" s="243"/>
      <c r="Z266" s="243"/>
    </row>
    <row r="267" spans="1:26" ht="13.5" customHeight="1">
      <c r="A267" s="243"/>
      <c r="B267" s="243"/>
      <c r="C267" s="243"/>
      <c r="D267" s="243"/>
      <c r="E267" s="243"/>
      <c r="F267" s="243"/>
      <c r="G267" s="243"/>
      <c r="H267" s="243"/>
      <c r="I267" s="243"/>
      <c r="J267" s="243"/>
      <c r="K267" s="243"/>
      <c r="L267" s="243"/>
      <c r="M267" s="243"/>
      <c r="N267" s="243"/>
      <c r="O267" s="243"/>
      <c r="P267" s="243"/>
      <c r="Q267" s="243"/>
      <c r="R267" s="243"/>
      <c r="S267" s="243"/>
      <c r="T267" s="243"/>
      <c r="U267" s="243"/>
      <c r="V267" s="243"/>
      <c r="W267" s="243"/>
      <c r="X267" s="243"/>
      <c r="Y267" s="243"/>
      <c r="Z267" s="243"/>
    </row>
    <row r="268" spans="1:26" ht="13.5" customHeight="1">
      <c r="A268" s="243"/>
      <c r="B268" s="243"/>
      <c r="C268" s="243"/>
      <c r="D268" s="243"/>
      <c r="E268" s="243"/>
      <c r="F268" s="243"/>
      <c r="G268" s="243"/>
      <c r="H268" s="243"/>
      <c r="I268" s="243"/>
      <c r="J268" s="243"/>
      <c r="K268" s="243"/>
      <c r="L268" s="243"/>
      <c r="M268" s="243"/>
      <c r="N268" s="243"/>
      <c r="O268" s="243"/>
      <c r="P268" s="243"/>
      <c r="Q268" s="243"/>
      <c r="R268" s="243"/>
      <c r="S268" s="243"/>
      <c r="T268" s="243"/>
      <c r="U268" s="243"/>
      <c r="V268" s="243"/>
      <c r="W268" s="243"/>
      <c r="X268" s="243"/>
      <c r="Y268" s="243"/>
      <c r="Z268" s="243"/>
    </row>
    <row r="269" spans="1:26" ht="13.5" customHeight="1">
      <c r="A269" s="243"/>
      <c r="B269" s="243"/>
      <c r="C269" s="243"/>
      <c r="D269" s="243"/>
      <c r="E269" s="243"/>
      <c r="F269" s="243"/>
      <c r="G269" s="243"/>
      <c r="H269" s="243"/>
      <c r="I269" s="243"/>
      <c r="J269" s="243"/>
      <c r="K269" s="243"/>
      <c r="L269" s="243"/>
      <c r="M269" s="243"/>
      <c r="N269" s="243"/>
      <c r="O269" s="243"/>
      <c r="P269" s="243"/>
      <c r="Q269" s="243"/>
      <c r="R269" s="243"/>
      <c r="S269" s="243"/>
      <c r="T269" s="243"/>
      <c r="U269" s="243"/>
      <c r="V269" s="243"/>
      <c r="W269" s="243"/>
      <c r="X269" s="243"/>
      <c r="Y269" s="243"/>
      <c r="Z269" s="243"/>
    </row>
    <row r="270" spans="1:26" ht="13.5" customHeight="1">
      <c r="A270" s="243"/>
      <c r="B270" s="243"/>
      <c r="C270" s="243"/>
      <c r="D270" s="243"/>
      <c r="E270" s="243"/>
      <c r="F270" s="243"/>
      <c r="G270" s="243"/>
      <c r="H270" s="243"/>
      <c r="I270" s="243"/>
      <c r="J270" s="243"/>
      <c r="K270" s="243"/>
      <c r="L270" s="243"/>
      <c r="M270" s="243"/>
      <c r="N270" s="243"/>
      <c r="O270" s="243"/>
      <c r="P270" s="243"/>
      <c r="Q270" s="243"/>
      <c r="R270" s="243"/>
      <c r="S270" s="243"/>
      <c r="T270" s="243"/>
      <c r="U270" s="243"/>
      <c r="V270" s="243"/>
      <c r="W270" s="243"/>
      <c r="X270" s="243"/>
      <c r="Y270" s="243"/>
      <c r="Z270" s="243"/>
    </row>
    <row r="271" spans="1:26" ht="13.5" customHeight="1">
      <c r="A271" s="243"/>
      <c r="B271" s="243"/>
      <c r="C271" s="243"/>
      <c r="D271" s="243"/>
      <c r="E271" s="243"/>
      <c r="F271" s="243"/>
      <c r="G271" s="243"/>
      <c r="H271" s="243"/>
      <c r="I271" s="243"/>
      <c r="J271" s="243"/>
      <c r="K271" s="243"/>
      <c r="L271" s="243"/>
      <c r="M271" s="243"/>
      <c r="N271" s="243"/>
      <c r="O271" s="243"/>
      <c r="P271" s="243"/>
      <c r="Q271" s="243"/>
      <c r="R271" s="243"/>
      <c r="S271" s="243"/>
      <c r="T271" s="243"/>
      <c r="U271" s="243"/>
      <c r="V271" s="243"/>
      <c r="W271" s="243"/>
      <c r="X271" s="243"/>
      <c r="Y271" s="243"/>
      <c r="Z271" s="243"/>
    </row>
    <row r="272" spans="1:26" ht="13.5" customHeight="1">
      <c r="A272" s="243"/>
      <c r="B272" s="243"/>
      <c r="C272" s="243"/>
      <c r="D272" s="243"/>
      <c r="E272" s="243"/>
      <c r="F272" s="243"/>
      <c r="G272" s="243"/>
      <c r="H272" s="243"/>
      <c r="I272" s="243"/>
      <c r="J272" s="243"/>
      <c r="K272" s="243"/>
      <c r="L272" s="243"/>
      <c r="M272" s="243"/>
      <c r="N272" s="243"/>
      <c r="O272" s="243"/>
      <c r="P272" s="243"/>
      <c r="Q272" s="243"/>
      <c r="R272" s="243"/>
      <c r="S272" s="243"/>
      <c r="T272" s="243"/>
      <c r="U272" s="243"/>
      <c r="V272" s="243"/>
      <c r="W272" s="243"/>
      <c r="X272" s="243"/>
      <c r="Y272" s="243"/>
      <c r="Z272" s="243"/>
    </row>
    <row r="273" spans="1:26" ht="13.5" customHeight="1">
      <c r="A273" s="243"/>
      <c r="B273" s="243"/>
      <c r="C273" s="243"/>
      <c r="D273" s="243"/>
      <c r="E273" s="243"/>
      <c r="F273" s="243"/>
      <c r="G273" s="243"/>
      <c r="H273" s="243"/>
      <c r="I273" s="243"/>
      <c r="J273" s="243"/>
      <c r="K273" s="243"/>
      <c r="L273" s="243"/>
      <c r="M273" s="243"/>
      <c r="N273" s="243"/>
      <c r="O273" s="243"/>
      <c r="P273" s="243"/>
      <c r="Q273" s="243"/>
      <c r="R273" s="243"/>
      <c r="S273" s="243"/>
      <c r="T273" s="243"/>
      <c r="U273" s="243"/>
      <c r="V273" s="243"/>
      <c r="W273" s="243"/>
      <c r="X273" s="243"/>
      <c r="Y273" s="243"/>
      <c r="Z273" s="243"/>
    </row>
    <row r="274" spans="1:26" ht="13.5" customHeight="1">
      <c r="A274" s="243"/>
      <c r="B274" s="243"/>
      <c r="C274" s="243"/>
      <c r="D274" s="243"/>
      <c r="E274" s="243"/>
      <c r="F274" s="243"/>
      <c r="G274" s="243"/>
      <c r="H274" s="243"/>
      <c r="I274" s="243"/>
      <c r="J274" s="243"/>
      <c r="K274" s="243"/>
      <c r="L274" s="243"/>
      <c r="M274" s="243"/>
      <c r="N274" s="243"/>
      <c r="O274" s="243"/>
      <c r="P274" s="243"/>
      <c r="Q274" s="243"/>
      <c r="R274" s="243"/>
      <c r="S274" s="243"/>
      <c r="T274" s="243"/>
      <c r="U274" s="243"/>
      <c r="V274" s="243"/>
      <c r="W274" s="243"/>
      <c r="X274" s="243"/>
      <c r="Y274" s="243"/>
      <c r="Z274" s="243"/>
    </row>
    <row r="275" spans="1:26" ht="13.5" customHeight="1">
      <c r="A275" s="243"/>
      <c r="B275" s="243"/>
      <c r="C275" s="243"/>
      <c r="D275" s="243"/>
      <c r="E275" s="243"/>
      <c r="F275" s="243"/>
      <c r="G275" s="243"/>
      <c r="H275" s="243"/>
      <c r="I275" s="243"/>
      <c r="J275" s="243"/>
      <c r="K275" s="243"/>
      <c r="L275" s="243"/>
      <c r="M275" s="243"/>
      <c r="N275" s="243"/>
      <c r="O275" s="243"/>
      <c r="P275" s="243"/>
      <c r="Q275" s="243"/>
      <c r="R275" s="243"/>
      <c r="S275" s="243"/>
      <c r="T275" s="243"/>
      <c r="U275" s="243"/>
      <c r="V275" s="243"/>
      <c r="W275" s="243"/>
      <c r="X275" s="243"/>
      <c r="Y275" s="243"/>
      <c r="Z275" s="243"/>
    </row>
    <row r="276" spans="1:26" ht="13.5" customHeight="1">
      <c r="A276" s="243"/>
      <c r="B276" s="243"/>
      <c r="C276" s="243"/>
      <c r="D276" s="243"/>
      <c r="E276" s="243"/>
      <c r="F276" s="243"/>
      <c r="G276" s="243"/>
      <c r="H276" s="243"/>
      <c r="I276" s="243"/>
      <c r="J276" s="243"/>
      <c r="K276" s="243"/>
      <c r="L276" s="243"/>
      <c r="M276" s="243"/>
      <c r="N276" s="243"/>
      <c r="O276" s="243"/>
      <c r="P276" s="243"/>
      <c r="Q276" s="243"/>
      <c r="R276" s="243"/>
      <c r="S276" s="243"/>
      <c r="T276" s="243"/>
      <c r="U276" s="243"/>
      <c r="V276" s="243"/>
      <c r="W276" s="243"/>
      <c r="X276" s="243"/>
      <c r="Y276" s="243"/>
      <c r="Z276" s="243"/>
    </row>
    <row r="277" spans="1:26" ht="13.5" customHeight="1">
      <c r="A277" s="243"/>
      <c r="B277" s="243"/>
      <c r="C277" s="243"/>
      <c r="D277" s="243"/>
      <c r="E277" s="243"/>
      <c r="F277" s="243"/>
      <c r="G277" s="243"/>
      <c r="H277" s="243"/>
      <c r="I277" s="243"/>
      <c r="J277" s="243"/>
      <c r="K277" s="243"/>
      <c r="L277" s="243"/>
      <c r="M277" s="243"/>
      <c r="N277" s="243"/>
      <c r="O277" s="243"/>
      <c r="P277" s="243"/>
      <c r="Q277" s="243"/>
      <c r="R277" s="243"/>
      <c r="S277" s="243"/>
      <c r="T277" s="243"/>
      <c r="U277" s="243"/>
      <c r="V277" s="243"/>
      <c r="W277" s="243"/>
      <c r="X277" s="243"/>
      <c r="Y277" s="243"/>
      <c r="Z277" s="243"/>
    </row>
    <row r="278" spans="1:26" ht="13.5" customHeight="1">
      <c r="A278" s="243"/>
      <c r="B278" s="243"/>
      <c r="C278" s="243"/>
      <c r="D278" s="243"/>
      <c r="E278" s="243"/>
      <c r="F278" s="243"/>
      <c r="G278" s="243"/>
      <c r="H278" s="243"/>
      <c r="I278" s="243"/>
      <c r="J278" s="243"/>
      <c r="K278" s="243"/>
      <c r="L278" s="243"/>
      <c r="M278" s="243"/>
      <c r="N278" s="243"/>
      <c r="O278" s="243"/>
      <c r="P278" s="243"/>
      <c r="Q278" s="243"/>
      <c r="R278" s="243"/>
      <c r="S278" s="243"/>
      <c r="T278" s="243"/>
      <c r="U278" s="243"/>
      <c r="V278" s="243"/>
      <c r="W278" s="243"/>
      <c r="X278" s="243"/>
      <c r="Y278" s="243"/>
      <c r="Z278" s="243"/>
    </row>
    <row r="279" spans="1:26" ht="13.5" customHeight="1">
      <c r="A279" s="243"/>
      <c r="B279" s="243"/>
      <c r="C279" s="243"/>
      <c r="D279" s="243"/>
      <c r="E279" s="243"/>
      <c r="F279" s="243"/>
      <c r="G279" s="243"/>
      <c r="H279" s="243"/>
      <c r="I279" s="243"/>
      <c r="J279" s="243"/>
      <c r="K279" s="243"/>
      <c r="L279" s="243"/>
      <c r="M279" s="243"/>
      <c r="N279" s="243"/>
      <c r="O279" s="243"/>
      <c r="P279" s="243"/>
      <c r="Q279" s="243"/>
      <c r="R279" s="243"/>
      <c r="S279" s="243"/>
      <c r="T279" s="243"/>
      <c r="U279" s="243"/>
      <c r="V279" s="243"/>
      <c r="W279" s="243"/>
      <c r="X279" s="243"/>
      <c r="Y279" s="243"/>
      <c r="Z279" s="243"/>
    </row>
    <row r="280" spans="1:26" ht="13.5" customHeight="1">
      <c r="A280" s="243"/>
      <c r="B280" s="243"/>
      <c r="C280" s="243"/>
      <c r="D280" s="243"/>
      <c r="E280" s="243"/>
      <c r="F280" s="243"/>
      <c r="G280" s="243"/>
      <c r="H280" s="243"/>
      <c r="I280" s="243"/>
      <c r="J280" s="243"/>
      <c r="K280" s="243"/>
      <c r="L280" s="243"/>
      <c r="M280" s="243"/>
      <c r="N280" s="243"/>
      <c r="O280" s="243"/>
      <c r="P280" s="243"/>
      <c r="Q280" s="243"/>
      <c r="R280" s="243"/>
      <c r="S280" s="243"/>
      <c r="T280" s="243"/>
      <c r="U280" s="243"/>
      <c r="V280" s="243"/>
      <c r="W280" s="243"/>
      <c r="X280" s="243"/>
      <c r="Y280" s="243"/>
      <c r="Z280" s="243"/>
    </row>
    <row r="281" spans="1:26" ht="13.5" customHeight="1">
      <c r="A281" s="243"/>
      <c r="B281" s="243"/>
      <c r="C281" s="243"/>
      <c r="D281" s="243"/>
      <c r="E281" s="243"/>
      <c r="F281" s="243"/>
      <c r="G281" s="243"/>
      <c r="H281" s="243"/>
      <c r="I281" s="243"/>
      <c r="J281" s="243"/>
      <c r="K281" s="243"/>
      <c r="L281" s="243"/>
      <c r="M281" s="243"/>
      <c r="N281" s="243"/>
      <c r="O281" s="243"/>
      <c r="P281" s="243"/>
      <c r="Q281" s="243"/>
      <c r="R281" s="243"/>
      <c r="S281" s="243"/>
      <c r="T281" s="243"/>
      <c r="U281" s="243"/>
      <c r="V281" s="243"/>
      <c r="W281" s="243"/>
      <c r="X281" s="243"/>
      <c r="Y281" s="243"/>
      <c r="Z281" s="243"/>
    </row>
    <row r="282" spans="1:26" ht="13.5" customHeight="1">
      <c r="A282" s="243"/>
      <c r="B282" s="243"/>
      <c r="C282" s="243"/>
      <c r="D282" s="243"/>
      <c r="E282" s="243"/>
      <c r="F282" s="243"/>
      <c r="G282" s="243"/>
      <c r="H282" s="243"/>
      <c r="I282" s="243"/>
      <c r="J282" s="243"/>
      <c r="K282" s="243"/>
      <c r="L282" s="243"/>
      <c r="M282" s="243"/>
      <c r="N282" s="243"/>
      <c r="O282" s="243"/>
      <c r="P282" s="243"/>
      <c r="Q282" s="243"/>
      <c r="R282" s="243"/>
      <c r="S282" s="243"/>
      <c r="T282" s="243"/>
      <c r="U282" s="243"/>
      <c r="V282" s="243"/>
      <c r="W282" s="243"/>
      <c r="X282" s="243"/>
      <c r="Y282" s="243"/>
      <c r="Z282" s="243"/>
    </row>
    <row r="283" spans="1:26" ht="13.5" customHeight="1">
      <c r="A283" s="243"/>
      <c r="B283" s="243"/>
      <c r="C283" s="243"/>
      <c r="D283" s="243"/>
      <c r="E283" s="243"/>
      <c r="F283" s="243"/>
      <c r="G283" s="243"/>
      <c r="H283" s="243"/>
      <c r="I283" s="243"/>
      <c r="J283" s="243"/>
      <c r="K283" s="243"/>
      <c r="L283" s="243"/>
      <c r="M283" s="243"/>
      <c r="N283" s="243"/>
      <c r="O283" s="243"/>
      <c r="P283" s="243"/>
      <c r="Q283" s="243"/>
      <c r="R283" s="243"/>
      <c r="S283" s="243"/>
      <c r="T283" s="243"/>
      <c r="U283" s="243"/>
      <c r="V283" s="243"/>
      <c r="W283" s="243"/>
      <c r="X283" s="243"/>
      <c r="Y283" s="243"/>
      <c r="Z283" s="243"/>
    </row>
    <row r="284" spans="1:26" ht="13.5" customHeight="1">
      <c r="A284" s="243"/>
      <c r="B284" s="243"/>
      <c r="C284" s="243"/>
      <c r="D284" s="243"/>
      <c r="E284" s="243"/>
      <c r="F284" s="243"/>
      <c r="G284" s="243"/>
      <c r="H284" s="243"/>
      <c r="I284" s="243"/>
      <c r="J284" s="243"/>
      <c r="K284" s="243"/>
      <c r="L284" s="243"/>
      <c r="M284" s="243"/>
      <c r="N284" s="243"/>
      <c r="O284" s="243"/>
      <c r="P284" s="243"/>
      <c r="Q284" s="243"/>
      <c r="R284" s="243"/>
      <c r="S284" s="243"/>
      <c r="T284" s="243"/>
      <c r="U284" s="243"/>
      <c r="V284" s="243"/>
      <c r="W284" s="243"/>
      <c r="X284" s="243"/>
      <c r="Y284" s="243"/>
      <c r="Z284" s="243"/>
    </row>
    <row r="285" spans="1:26" ht="13.5" customHeight="1">
      <c r="A285" s="243"/>
      <c r="B285" s="243"/>
      <c r="C285" s="243"/>
      <c r="D285" s="243"/>
      <c r="E285" s="243"/>
      <c r="F285" s="243"/>
      <c r="G285" s="243"/>
      <c r="H285" s="243"/>
      <c r="I285" s="243"/>
      <c r="J285" s="243"/>
      <c r="K285" s="243"/>
      <c r="L285" s="243"/>
      <c r="M285" s="243"/>
      <c r="N285" s="243"/>
      <c r="O285" s="243"/>
      <c r="P285" s="243"/>
      <c r="Q285" s="243"/>
      <c r="R285" s="243"/>
      <c r="S285" s="243"/>
      <c r="T285" s="243"/>
      <c r="U285" s="243"/>
      <c r="V285" s="243"/>
      <c r="W285" s="243"/>
      <c r="X285" s="243"/>
      <c r="Y285" s="243"/>
      <c r="Z285" s="243"/>
    </row>
    <row r="286" spans="1:26" ht="13.5" customHeight="1">
      <c r="A286" s="243"/>
      <c r="B286" s="243"/>
      <c r="C286" s="243"/>
      <c r="D286" s="243"/>
      <c r="E286" s="243"/>
      <c r="F286" s="243"/>
      <c r="G286" s="243"/>
      <c r="H286" s="243"/>
      <c r="I286" s="243"/>
      <c r="J286" s="243"/>
      <c r="K286" s="243"/>
      <c r="L286" s="243"/>
      <c r="M286" s="243"/>
      <c r="N286" s="243"/>
      <c r="O286" s="243"/>
      <c r="P286" s="243"/>
      <c r="Q286" s="243"/>
      <c r="R286" s="243"/>
      <c r="S286" s="243"/>
      <c r="T286" s="243"/>
      <c r="U286" s="243"/>
      <c r="V286" s="243"/>
      <c r="W286" s="243"/>
      <c r="X286" s="243"/>
      <c r="Y286" s="243"/>
      <c r="Z286" s="243"/>
    </row>
    <row r="287" spans="1:26" ht="13.5" customHeight="1">
      <c r="A287" s="243"/>
      <c r="B287" s="243"/>
      <c r="C287" s="243"/>
      <c r="D287" s="243"/>
      <c r="E287" s="243"/>
      <c r="F287" s="243"/>
      <c r="G287" s="243"/>
      <c r="H287" s="243"/>
      <c r="I287" s="243"/>
      <c r="J287" s="243"/>
      <c r="K287" s="243"/>
      <c r="L287" s="243"/>
      <c r="M287" s="243"/>
      <c r="N287" s="243"/>
      <c r="O287" s="243"/>
      <c r="P287" s="243"/>
      <c r="Q287" s="243"/>
      <c r="R287" s="243"/>
      <c r="S287" s="243"/>
      <c r="T287" s="243"/>
      <c r="U287" s="243"/>
      <c r="V287" s="243"/>
      <c r="W287" s="243"/>
      <c r="X287" s="243"/>
      <c r="Y287" s="243"/>
      <c r="Z287" s="243"/>
    </row>
    <row r="288" spans="1:26" ht="13.5" customHeight="1">
      <c r="A288" s="243"/>
      <c r="B288" s="243"/>
      <c r="C288" s="243"/>
      <c r="D288" s="243"/>
      <c r="E288" s="243"/>
      <c r="F288" s="243"/>
      <c r="G288" s="243"/>
      <c r="H288" s="243"/>
      <c r="I288" s="243"/>
      <c r="J288" s="243"/>
      <c r="K288" s="243"/>
      <c r="L288" s="243"/>
      <c r="M288" s="243"/>
      <c r="N288" s="243"/>
      <c r="O288" s="243"/>
      <c r="P288" s="243"/>
      <c r="Q288" s="243"/>
      <c r="R288" s="243"/>
      <c r="S288" s="243"/>
      <c r="T288" s="243"/>
      <c r="U288" s="243"/>
      <c r="V288" s="243"/>
      <c r="W288" s="243"/>
      <c r="X288" s="243"/>
      <c r="Y288" s="243"/>
      <c r="Z288" s="243"/>
    </row>
    <row r="289" spans="1:26" ht="13.5" customHeight="1">
      <c r="A289" s="243"/>
      <c r="B289" s="243"/>
      <c r="C289" s="243"/>
      <c r="D289" s="243"/>
      <c r="E289" s="243"/>
      <c r="F289" s="243"/>
      <c r="G289" s="243"/>
      <c r="H289" s="243"/>
      <c r="I289" s="243"/>
      <c r="J289" s="243"/>
      <c r="K289" s="243"/>
      <c r="L289" s="243"/>
      <c r="M289" s="243"/>
      <c r="N289" s="243"/>
      <c r="O289" s="243"/>
      <c r="P289" s="243"/>
      <c r="Q289" s="243"/>
      <c r="R289" s="243"/>
      <c r="S289" s="243"/>
      <c r="T289" s="243"/>
      <c r="U289" s="243"/>
      <c r="V289" s="243"/>
      <c r="W289" s="243"/>
      <c r="X289" s="243"/>
      <c r="Y289" s="243"/>
      <c r="Z289" s="243"/>
    </row>
    <row r="290" spans="1:26" ht="13.5" customHeight="1">
      <c r="A290" s="243"/>
      <c r="B290" s="243"/>
      <c r="C290" s="243"/>
      <c r="D290" s="243"/>
      <c r="E290" s="243"/>
      <c r="F290" s="243"/>
      <c r="G290" s="243"/>
      <c r="H290" s="243"/>
      <c r="I290" s="243"/>
      <c r="J290" s="243"/>
      <c r="K290" s="243"/>
      <c r="L290" s="243"/>
      <c r="M290" s="243"/>
      <c r="N290" s="243"/>
      <c r="O290" s="243"/>
      <c r="P290" s="243"/>
      <c r="Q290" s="243"/>
      <c r="R290" s="243"/>
      <c r="S290" s="243"/>
      <c r="T290" s="243"/>
      <c r="U290" s="243"/>
      <c r="V290" s="243"/>
      <c r="W290" s="243"/>
      <c r="X290" s="243"/>
      <c r="Y290" s="243"/>
      <c r="Z290" s="243"/>
    </row>
    <row r="291" spans="1:26" ht="13.5" customHeight="1">
      <c r="A291" s="243"/>
      <c r="B291" s="243"/>
      <c r="C291" s="243"/>
      <c r="D291" s="243"/>
      <c r="E291" s="243"/>
      <c r="F291" s="243"/>
      <c r="G291" s="243"/>
      <c r="H291" s="243"/>
      <c r="I291" s="243"/>
      <c r="J291" s="243"/>
      <c r="K291" s="243"/>
      <c r="L291" s="243"/>
      <c r="M291" s="243"/>
      <c r="N291" s="243"/>
      <c r="O291" s="243"/>
      <c r="P291" s="243"/>
      <c r="Q291" s="243"/>
      <c r="R291" s="243"/>
      <c r="S291" s="243"/>
      <c r="T291" s="243"/>
      <c r="U291" s="243"/>
      <c r="V291" s="243"/>
      <c r="W291" s="243"/>
      <c r="X291" s="243"/>
      <c r="Y291" s="243"/>
      <c r="Z291" s="243"/>
    </row>
    <row r="292" spans="1:26" ht="13.5" customHeight="1">
      <c r="A292" s="243"/>
      <c r="B292" s="243"/>
      <c r="C292" s="243"/>
      <c r="D292" s="243"/>
      <c r="E292" s="243"/>
      <c r="F292" s="243"/>
      <c r="G292" s="243"/>
      <c r="H292" s="243"/>
      <c r="I292" s="243"/>
      <c r="J292" s="243"/>
      <c r="K292" s="243"/>
      <c r="L292" s="243"/>
      <c r="M292" s="243"/>
      <c r="N292" s="243"/>
      <c r="O292" s="243"/>
      <c r="P292" s="243"/>
      <c r="Q292" s="243"/>
      <c r="R292" s="243"/>
      <c r="S292" s="243"/>
      <c r="T292" s="243"/>
      <c r="U292" s="243"/>
      <c r="V292" s="243"/>
      <c r="W292" s="243"/>
      <c r="X292" s="243"/>
      <c r="Y292" s="243"/>
      <c r="Z292" s="243"/>
    </row>
    <row r="293" spans="1:26" ht="13.5" customHeight="1">
      <c r="A293" s="243"/>
      <c r="B293" s="243"/>
      <c r="C293" s="243"/>
      <c r="D293" s="243"/>
      <c r="E293" s="243"/>
      <c r="F293" s="243"/>
      <c r="G293" s="243"/>
      <c r="H293" s="243"/>
      <c r="I293" s="243"/>
      <c r="J293" s="243"/>
      <c r="K293" s="243"/>
      <c r="L293" s="243"/>
      <c r="M293" s="243"/>
      <c r="N293" s="243"/>
      <c r="O293" s="243"/>
      <c r="P293" s="243"/>
      <c r="Q293" s="243"/>
      <c r="R293" s="243"/>
      <c r="S293" s="243"/>
      <c r="T293" s="243"/>
      <c r="U293" s="243"/>
      <c r="V293" s="243"/>
      <c r="W293" s="243"/>
      <c r="X293" s="243"/>
      <c r="Y293" s="243"/>
      <c r="Z293" s="243"/>
    </row>
    <row r="294" spans="1:26" ht="13.5" customHeight="1">
      <c r="A294" s="243"/>
      <c r="B294" s="243"/>
      <c r="C294" s="243"/>
      <c r="D294" s="243"/>
      <c r="E294" s="243"/>
      <c r="F294" s="243"/>
      <c r="G294" s="243"/>
      <c r="H294" s="243"/>
      <c r="I294" s="243"/>
      <c r="J294" s="243"/>
      <c r="K294" s="243"/>
      <c r="L294" s="243"/>
      <c r="M294" s="243"/>
      <c r="N294" s="243"/>
      <c r="O294" s="243"/>
      <c r="P294" s="243"/>
      <c r="Q294" s="243"/>
      <c r="R294" s="243"/>
      <c r="S294" s="243"/>
      <c r="T294" s="243"/>
      <c r="U294" s="243"/>
      <c r="V294" s="243"/>
      <c r="W294" s="243"/>
      <c r="X294" s="243"/>
      <c r="Y294" s="243"/>
      <c r="Z294" s="243"/>
    </row>
    <row r="295" spans="1:26" ht="13.5" customHeight="1">
      <c r="A295" s="243"/>
      <c r="B295" s="243"/>
      <c r="C295" s="243"/>
      <c r="D295" s="243"/>
      <c r="E295" s="243"/>
      <c r="F295" s="243"/>
      <c r="G295" s="243"/>
      <c r="H295" s="243"/>
      <c r="I295" s="243"/>
      <c r="J295" s="243"/>
      <c r="K295" s="243"/>
      <c r="L295" s="243"/>
      <c r="M295" s="243"/>
      <c r="N295" s="243"/>
      <c r="O295" s="243"/>
      <c r="P295" s="243"/>
      <c r="Q295" s="243"/>
      <c r="R295" s="243"/>
      <c r="S295" s="243"/>
      <c r="T295" s="243"/>
      <c r="U295" s="243"/>
      <c r="V295" s="243"/>
      <c r="W295" s="243"/>
      <c r="X295" s="243"/>
      <c r="Y295" s="243"/>
      <c r="Z295" s="243"/>
    </row>
    <row r="296" spans="1:26" ht="13.5" customHeight="1">
      <c r="A296" s="243"/>
      <c r="B296" s="243"/>
      <c r="C296" s="243"/>
      <c r="D296" s="243"/>
      <c r="E296" s="243"/>
      <c r="F296" s="243"/>
      <c r="G296" s="243"/>
      <c r="H296" s="243"/>
      <c r="I296" s="243"/>
      <c r="J296" s="243"/>
      <c r="K296" s="243"/>
      <c r="L296" s="243"/>
      <c r="M296" s="243"/>
      <c r="N296" s="243"/>
      <c r="O296" s="243"/>
      <c r="P296" s="243"/>
      <c r="Q296" s="243"/>
      <c r="R296" s="243"/>
      <c r="S296" s="243"/>
      <c r="T296" s="243"/>
      <c r="U296" s="243"/>
      <c r="V296" s="243"/>
      <c r="W296" s="243"/>
      <c r="X296" s="243"/>
      <c r="Y296" s="243"/>
      <c r="Z296" s="243"/>
    </row>
    <row r="297" spans="1:26" ht="13.5" customHeight="1">
      <c r="A297" s="243"/>
      <c r="B297" s="243"/>
      <c r="C297" s="243"/>
      <c r="D297" s="243"/>
      <c r="E297" s="243"/>
      <c r="F297" s="243"/>
      <c r="G297" s="243"/>
      <c r="H297" s="243"/>
      <c r="I297" s="243"/>
      <c r="J297" s="243"/>
      <c r="K297" s="243"/>
      <c r="L297" s="243"/>
      <c r="M297" s="243"/>
      <c r="N297" s="243"/>
      <c r="O297" s="243"/>
      <c r="P297" s="243"/>
      <c r="Q297" s="243"/>
      <c r="R297" s="243"/>
      <c r="S297" s="243"/>
      <c r="T297" s="243"/>
      <c r="U297" s="243"/>
      <c r="V297" s="243"/>
      <c r="W297" s="243"/>
      <c r="X297" s="243"/>
      <c r="Y297" s="243"/>
      <c r="Z297" s="243"/>
    </row>
    <row r="298" spans="1:26" ht="13.5" customHeight="1">
      <c r="A298" s="243"/>
      <c r="B298" s="243"/>
      <c r="C298" s="243"/>
      <c r="D298" s="243"/>
      <c r="E298" s="243"/>
      <c r="F298" s="243"/>
      <c r="G298" s="243"/>
      <c r="H298" s="243"/>
      <c r="I298" s="243"/>
      <c r="J298" s="243"/>
      <c r="K298" s="243"/>
      <c r="L298" s="243"/>
      <c r="M298" s="243"/>
      <c r="N298" s="243"/>
      <c r="O298" s="243"/>
      <c r="P298" s="243"/>
      <c r="Q298" s="243"/>
      <c r="R298" s="243"/>
      <c r="S298" s="243"/>
      <c r="T298" s="243"/>
      <c r="U298" s="243"/>
      <c r="V298" s="243"/>
      <c r="W298" s="243"/>
      <c r="X298" s="243"/>
      <c r="Y298" s="243"/>
      <c r="Z298" s="243"/>
    </row>
    <row r="299" spans="1:26" ht="13.5" customHeight="1">
      <c r="A299" s="243"/>
      <c r="B299" s="243"/>
      <c r="C299" s="243"/>
      <c r="D299" s="243"/>
      <c r="E299" s="243"/>
      <c r="F299" s="243"/>
      <c r="G299" s="243"/>
      <c r="H299" s="243"/>
      <c r="I299" s="243"/>
      <c r="J299" s="243"/>
      <c r="K299" s="243"/>
      <c r="L299" s="243"/>
      <c r="M299" s="243"/>
      <c r="N299" s="243"/>
      <c r="O299" s="243"/>
      <c r="P299" s="243"/>
      <c r="Q299" s="243"/>
      <c r="R299" s="243"/>
      <c r="S299" s="243"/>
      <c r="T299" s="243"/>
      <c r="U299" s="243"/>
      <c r="V299" s="243"/>
      <c r="W299" s="243"/>
      <c r="X299" s="243"/>
      <c r="Y299" s="243"/>
      <c r="Z299" s="243"/>
    </row>
    <row r="300" spans="1:26" ht="13.5" customHeight="1">
      <c r="A300" s="243"/>
      <c r="B300" s="243"/>
      <c r="C300" s="243"/>
      <c r="D300" s="243"/>
      <c r="E300" s="243"/>
      <c r="F300" s="243"/>
      <c r="G300" s="243"/>
      <c r="H300" s="243"/>
      <c r="I300" s="243"/>
      <c r="J300" s="243"/>
      <c r="K300" s="243"/>
      <c r="L300" s="243"/>
      <c r="M300" s="243"/>
      <c r="N300" s="243"/>
      <c r="O300" s="243"/>
      <c r="P300" s="243"/>
      <c r="Q300" s="243"/>
      <c r="R300" s="243"/>
      <c r="S300" s="243"/>
      <c r="T300" s="243"/>
      <c r="U300" s="243"/>
      <c r="V300" s="243"/>
      <c r="W300" s="243"/>
      <c r="X300" s="243"/>
      <c r="Y300" s="243"/>
      <c r="Z300" s="243"/>
    </row>
    <row r="301" spans="1:26" ht="13.5" customHeight="1">
      <c r="A301" s="243"/>
      <c r="B301" s="243"/>
      <c r="C301" s="243"/>
      <c r="D301" s="243"/>
      <c r="E301" s="243"/>
      <c r="F301" s="243"/>
      <c r="G301" s="243"/>
      <c r="H301" s="243"/>
      <c r="I301" s="243"/>
      <c r="J301" s="243"/>
      <c r="K301" s="243"/>
      <c r="L301" s="243"/>
      <c r="M301" s="243"/>
      <c r="N301" s="243"/>
      <c r="O301" s="243"/>
      <c r="P301" s="243"/>
      <c r="Q301" s="243"/>
      <c r="R301" s="243"/>
      <c r="S301" s="243"/>
      <c r="T301" s="243"/>
      <c r="U301" s="243"/>
      <c r="V301" s="243"/>
      <c r="W301" s="243"/>
      <c r="X301" s="243"/>
      <c r="Y301" s="243"/>
      <c r="Z301" s="243"/>
    </row>
    <row r="302" spans="1:26" ht="13.5" customHeight="1">
      <c r="A302" s="243"/>
      <c r="B302" s="243"/>
      <c r="C302" s="243"/>
      <c r="D302" s="243"/>
      <c r="E302" s="243"/>
      <c r="F302" s="243"/>
      <c r="G302" s="243"/>
      <c r="H302" s="243"/>
      <c r="I302" s="243"/>
      <c r="J302" s="243"/>
      <c r="K302" s="243"/>
      <c r="L302" s="243"/>
      <c r="M302" s="243"/>
      <c r="N302" s="243"/>
      <c r="O302" s="243"/>
      <c r="P302" s="243"/>
      <c r="Q302" s="243"/>
      <c r="R302" s="243"/>
      <c r="S302" s="243"/>
      <c r="T302" s="243"/>
      <c r="U302" s="243"/>
      <c r="V302" s="243"/>
      <c r="W302" s="243"/>
      <c r="X302" s="243"/>
      <c r="Y302" s="243"/>
      <c r="Z302" s="243"/>
    </row>
    <row r="303" spans="1:26" ht="13.5" customHeight="1">
      <c r="A303" s="243"/>
      <c r="B303" s="243"/>
      <c r="C303" s="243"/>
      <c r="D303" s="243"/>
      <c r="E303" s="243"/>
      <c r="F303" s="243"/>
      <c r="G303" s="243"/>
      <c r="H303" s="243"/>
      <c r="I303" s="243"/>
      <c r="J303" s="243"/>
      <c r="K303" s="243"/>
      <c r="L303" s="243"/>
      <c r="M303" s="243"/>
      <c r="N303" s="243"/>
      <c r="O303" s="243"/>
      <c r="P303" s="243"/>
      <c r="Q303" s="243"/>
      <c r="R303" s="243"/>
      <c r="S303" s="243"/>
      <c r="T303" s="243"/>
      <c r="U303" s="243"/>
      <c r="V303" s="243"/>
      <c r="W303" s="243"/>
      <c r="X303" s="243"/>
      <c r="Y303" s="243"/>
      <c r="Z303" s="243"/>
    </row>
    <row r="304" spans="1:26" ht="13.5" customHeight="1">
      <c r="A304" s="243"/>
      <c r="B304" s="243"/>
      <c r="C304" s="243"/>
      <c r="D304" s="243"/>
      <c r="E304" s="243"/>
      <c r="F304" s="243"/>
      <c r="G304" s="243"/>
      <c r="H304" s="243"/>
      <c r="I304" s="243"/>
      <c r="J304" s="243"/>
      <c r="K304" s="243"/>
      <c r="L304" s="243"/>
      <c r="M304" s="243"/>
      <c r="N304" s="243"/>
      <c r="O304" s="243"/>
      <c r="P304" s="243"/>
      <c r="Q304" s="243"/>
      <c r="R304" s="243"/>
      <c r="S304" s="243"/>
      <c r="T304" s="243"/>
      <c r="U304" s="243"/>
      <c r="V304" s="243"/>
      <c r="W304" s="243"/>
      <c r="X304" s="243"/>
      <c r="Y304" s="243"/>
      <c r="Z304" s="243"/>
    </row>
    <row r="305" spans="1:26" ht="13.5" customHeight="1">
      <c r="A305" s="243"/>
      <c r="B305" s="243"/>
      <c r="C305" s="243"/>
      <c r="D305" s="243"/>
      <c r="E305" s="243"/>
      <c r="F305" s="243"/>
      <c r="G305" s="243"/>
      <c r="H305" s="243"/>
      <c r="I305" s="243"/>
      <c r="J305" s="243"/>
      <c r="K305" s="243"/>
      <c r="L305" s="243"/>
      <c r="M305" s="243"/>
      <c r="N305" s="243"/>
      <c r="O305" s="243"/>
      <c r="P305" s="243"/>
      <c r="Q305" s="243"/>
      <c r="R305" s="243"/>
      <c r="S305" s="243"/>
      <c r="T305" s="243"/>
      <c r="U305" s="243"/>
      <c r="V305" s="243"/>
      <c r="W305" s="243"/>
      <c r="X305" s="243"/>
      <c r="Y305" s="243"/>
      <c r="Z305" s="243"/>
    </row>
    <row r="306" spans="1:26" ht="13.5" customHeight="1">
      <c r="A306" s="243"/>
      <c r="B306" s="243"/>
      <c r="C306" s="243"/>
      <c r="D306" s="243"/>
      <c r="E306" s="243"/>
      <c r="F306" s="243"/>
      <c r="G306" s="243"/>
      <c r="H306" s="243"/>
      <c r="I306" s="243"/>
      <c r="J306" s="243"/>
      <c r="K306" s="243"/>
      <c r="L306" s="243"/>
      <c r="M306" s="243"/>
      <c r="N306" s="243"/>
      <c r="O306" s="243"/>
      <c r="P306" s="243"/>
      <c r="Q306" s="243"/>
      <c r="R306" s="243"/>
      <c r="S306" s="243"/>
      <c r="T306" s="243"/>
      <c r="U306" s="243"/>
      <c r="V306" s="243"/>
      <c r="W306" s="243"/>
      <c r="X306" s="243"/>
      <c r="Y306" s="243"/>
      <c r="Z306" s="243"/>
    </row>
    <row r="307" spans="1:26" ht="13.5" customHeight="1">
      <c r="A307" s="243"/>
      <c r="B307" s="243"/>
      <c r="C307" s="243"/>
      <c r="D307" s="243"/>
      <c r="E307" s="243"/>
      <c r="F307" s="243"/>
      <c r="G307" s="243"/>
      <c r="H307" s="243"/>
      <c r="I307" s="243"/>
      <c r="J307" s="243"/>
      <c r="K307" s="243"/>
      <c r="L307" s="243"/>
      <c r="M307" s="243"/>
      <c r="N307" s="243"/>
      <c r="O307" s="243"/>
      <c r="P307" s="243"/>
      <c r="Q307" s="243"/>
      <c r="R307" s="243"/>
      <c r="S307" s="243"/>
      <c r="T307" s="243"/>
      <c r="U307" s="243"/>
      <c r="V307" s="243"/>
      <c r="W307" s="243"/>
      <c r="X307" s="243"/>
      <c r="Y307" s="243"/>
      <c r="Z307" s="243"/>
    </row>
    <row r="308" spans="1:26" ht="13.5" customHeight="1">
      <c r="A308" s="243"/>
      <c r="B308" s="243"/>
      <c r="C308" s="243"/>
      <c r="D308" s="243"/>
      <c r="E308" s="243"/>
      <c r="F308" s="243"/>
      <c r="G308" s="243"/>
      <c r="H308" s="243"/>
      <c r="I308" s="243"/>
      <c r="J308" s="243"/>
      <c r="K308" s="243"/>
      <c r="L308" s="243"/>
      <c r="M308" s="243"/>
      <c r="N308" s="243"/>
      <c r="O308" s="243"/>
      <c r="P308" s="243"/>
      <c r="Q308" s="243"/>
      <c r="R308" s="243"/>
      <c r="S308" s="243"/>
      <c r="T308" s="243"/>
      <c r="U308" s="243"/>
      <c r="V308" s="243"/>
      <c r="W308" s="243"/>
      <c r="X308" s="243"/>
      <c r="Y308" s="243"/>
      <c r="Z308" s="243"/>
    </row>
    <row r="309" spans="1:26" ht="13.5" customHeight="1">
      <c r="A309" s="243"/>
      <c r="B309" s="243"/>
      <c r="C309" s="243"/>
      <c r="D309" s="243"/>
      <c r="E309" s="243"/>
      <c r="F309" s="243"/>
      <c r="G309" s="243"/>
      <c r="H309" s="243"/>
      <c r="I309" s="243"/>
      <c r="J309" s="243"/>
      <c r="K309" s="243"/>
      <c r="L309" s="243"/>
      <c r="M309" s="243"/>
      <c r="N309" s="243"/>
      <c r="O309" s="243"/>
      <c r="P309" s="243"/>
      <c r="Q309" s="243"/>
      <c r="R309" s="243"/>
      <c r="S309" s="243"/>
      <c r="T309" s="243"/>
      <c r="U309" s="243"/>
      <c r="V309" s="243"/>
      <c r="W309" s="243"/>
      <c r="X309" s="243"/>
      <c r="Y309" s="243"/>
      <c r="Z309" s="243"/>
    </row>
    <row r="310" spans="1:26" ht="13.5" customHeight="1">
      <c r="A310" s="243"/>
      <c r="B310" s="243"/>
      <c r="C310" s="243"/>
      <c r="D310" s="243"/>
      <c r="E310" s="243"/>
      <c r="F310" s="243"/>
      <c r="G310" s="243"/>
      <c r="H310" s="243"/>
      <c r="I310" s="243"/>
      <c r="J310" s="243"/>
      <c r="K310" s="243"/>
      <c r="L310" s="243"/>
      <c r="M310" s="243"/>
      <c r="N310" s="243"/>
      <c r="O310" s="243"/>
      <c r="P310" s="243"/>
      <c r="Q310" s="243"/>
      <c r="R310" s="243"/>
      <c r="S310" s="243"/>
      <c r="T310" s="243"/>
      <c r="U310" s="243"/>
      <c r="V310" s="243"/>
      <c r="W310" s="243"/>
      <c r="X310" s="243"/>
      <c r="Y310" s="243"/>
      <c r="Z310" s="243"/>
    </row>
    <row r="311" spans="1:26" ht="13.5" customHeight="1">
      <c r="A311" s="243"/>
      <c r="B311" s="243"/>
      <c r="C311" s="243"/>
      <c r="D311" s="243"/>
      <c r="E311" s="243"/>
      <c r="F311" s="243"/>
      <c r="G311" s="243"/>
      <c r="H311" s="243"/>
      <c r="I311" s="243"/>
      <c r="J311" s="243"/>
      <c r="K311" s="243"/>
      <c r="L311" s="243"/>
      <c r="M311" s="243"/>
      <c r="N311" s="243"/>
      <c r="O311" s="243"/>
      <c r="P311" s="243"/>
      <c r="Q311" s="243"/>
      <c r="R311" s="243"/>
      <c r="S311" s="243"/>
      <c r="T311" s="243"/>
      <c r="U311" s="243"/>
      <c r="V311" s="243"/>
      <c r="W311" s="243"/>
      <c r="X311" s="243"/>
      <c r="Y311" s="243"/>
      <c r="Z311" s="243"/>
    </row>
    <row r="312" spans="1:26" ht="13.5" customHeight="1">
      <c r="A312" s="243"/>
      <c r="B312" s="243"/>
      <c r="C312" s="243"/>
      <c r="D312" s="243"/>
      <c r="E312" s="243"/>
      <c r="F312" s="243"/>
      <c r="G312" s="243"/>
      <c r="H312" s="243"/>
      <c r="I312" s="243"/>
      <c r="J312" s="243"/>
      <c r="K312" s="243"/>
      <c r="L312" s="243"/>
      <c r="M312" s="243"/>
      <c r="N312" s="243"/>
      <c r="O312" s="243"/>
      <c r="P312" s="243"/>
      <c r="Q312" s="243"/>
      <c r="R312" s="243"/>
      <c r="S312" s="243"/>
      <c r="T312" s="243"/>
      <c r="U312" s="243"/>
      <c r="V312" s="243"/>
      <c r="W312" s="243"/>
      <c r="X312" s="243"/>
      <c r="Y312" s="243"/>
      <c r="Z312" s="243"/>
    </row>
    <row r="313" spans="1:26" ht="13.5" customHeight="1">
      <c r="A313" s="243"/>
      <c r="B313" s="243"/>
      <c r="C313" s="243"/>
      <c r="D313" s="243"/>
      <c r="E313" s="243"/>
      <c r="F313" s="243"/>
      <c r="G313" s="243"/>
      <c r="H313" s="243"/>
      <c r="I313" s="243"/>
      <c r="J313" s="243"/>
      <c r="K313" s="243"/>
      <c r="L313" s="243"/>
      <c r="M313" s="243"/>
      <c r="N313" s="243"/>
      <c r="O313" s="243"/>
      <c r="P313" s="243"/>
      <c r="Q313" s="243"/>
      <c r="R313" s="243"/>
      <c r="S313" s="243"/>
      <c r="T313" s="243"/>
      <c r="U313" s="243"/>
      <c r="V313" s="243"/>
      <c r="W313" s="243"/>
      <c r="X313" s="243"/>
      <c r="Y313" s="243"/>
      <c r="Z313" s="243"/>
    </row>
    <row r="314" spans="1:26" ht="13.5" customHeight="1">
      <c r="A314" s="243"/>
      <c r="B314" s="243"/>
      <c r="C314" s="243"/>
      <c r="D314" s="243"/>
      <c r="E314" s="243"/>
      <c r="F314" s="243"/>
      <c r="G314" s="243"/>
      <c r="H314" s="243"/>
      <c r="I314" s="243"/>
      <c r="J314" s="243"/>
      <c r="K314" s="243"/>
      <c r="L314" s="243"/>
      <c r="M314" s="243"/>
      <c r="N314" s="243"/>
      <c r="O314" s="243"/>
      <c r="P314" s="243"/>
      <c r="Q314" s="243"/>
      <c r="R314" s="243"/>
      <c r="S314" s="243"/>
      <c r="T314" s="243"/>
      <c r="U314" s="243"/>
      <c r="V314" s="243"/>
      <c r="W314" s="243"/>
      <c r="X314" s="243"/>
      <c r="Y314" s="243"/>
      <c r="Z314" s="243"/>
    </row>
    <row r="315" spans="1:26" ht="13.5" customHeight="1">
      <c r="A315" s="243"/>
      <c r="B315" s="243"/>
      <c r="C315" s="243"/>
      <c r="D315" s="243"/>
      <c r="E315" s="243"/>
      <c r="F315" s="243"/>
      <c r="G315" s="243"/>
      <c r="H315" s="243"/>
      <c r="I315" s="243"/>
      <c r="J315" s="243"/>
      <c r="K315" s="243"/>
      <c r="L315" s="243"/>
      <c r="M315" s="243"/>
      <c r="N315" s="243"/>
      <c r="O315" s="243"/>
      <c r="P315" s="243"/>
      <c r="Q315" s="243"/>
      <c r="R315" s="243"/>
      <c r="S315" s="243"/>
      <c r="T315" s="243"/>
      <c r="U315" s="243"/>
      <c r="V315" s="243"/>
      <c r="W315" s="243"/>
      <c r="X315" s="243"/>
      <c r="Y315" s="243"/>
      <c r="Z315" s="243"/>
    </row>
    <row r="316" spans="1:26" ht="13.5" customHeight="1">
      <c r="A316" s="243"/>
      <c r="B316" s="243"/>
      <c r="C316" s="243"/>
      <c r="D316" s="243"/>
      <c r="E316" s="243"/>
      <c r="F316" s="243"/>
      <c r="G316" s="243"/>
      <c r="H316" s="243"/>
      <c r="I316" s="243"/>
      <c r="J316" s="243"/>
      <c r="K316" s="243"/>
      <c r="L316" s="243"/>
      <c r="M316" s="243"/>
      <c r="N316" s="243"/>
      <c r="O316" s="243"/>
      <c r="P316" s="243"/>
      <c r="Q316" s="243"/>
      <c r="R316" s="243"/>
      <c r="S316" s="243"/>
      <c r="T316" s="243"/>
      <c r="U316" s="243"/>
      <c r="V316" s="243"/>
      <c r="W316" s="243"/>
      <c r="X316" s="243"/>
      <c r="Y316" s="243"/>
      <c r="Z316" s="243"/>
    </row>
    <row r="317" spans="1:26" ht="13.5" customHeight="1">
      <c r="A317" s="243"/>
      <c r="B317" s="243"/>
      <c r="C317" s="243"/>
      <c r="D317" s="243"/>
      <c r="E317" s="243"/>
      <c r="F317" s="243"/>
      <c r="G317" s="243"/>
      <c r="H317" s="243"/>
      <c r="I317" s="243"/>
      <c r="J317" s="243"/>
      <c r="K317" s="243"/>
      <c r="L317" s="243"/>
      <c r="M317" s="243"/>
      <c r="N317" s="243"/>
      <c r="O317" s="243"/>
      <c r="P317" s="243"/>
      <c r="Q317" s="243"/>
      <c r="R317" s="243"/>
      <c r="S317" s="243"/>
      <c r="T317" s="243"/>
      <c r="U317" s="243"/>
      <c r="V317" s="243"/>
      <c r="W317" s="243"/>
      <c r="X317" s="243"/>
      <c r="Y317" s="243"/>
      <c r="Z317" s="243"/>
    </row>
    <row r="318" spans="1:26" ht="13.5" customHeight="1">
      <c r="A318" s="243"/>
      <c r="B318" s="243"/>
      <c r="C318" s="243"/>
      <c r="D318" s="243"/>
      <c r="E318" s="243"/>
      <c r="F318" s="243"/>
      <c r="G318" s="243"/>
      <c r="H318" s="243"/>
      <c r="I318" s="243"/>
      <c r="J318" s="243"/>
      <c r="K318" s="243"/>
      <c r="L318" s="243"/>
      <c r="M318" s="243"/>
      <c r="N318" s="243"/>
      <c r="O318" s="243"/>
      <c r="P318" s="243"/>
      <c r="Q318" s="243"/>
      <c r="R318" s="243"/>
      <c r="S318" s="243"/>
      <c r="T318" s="243"/>
      <c r="U318" s="243"/>
      <c r="V318" s="243"/>
      <c r="W318" s="243"/>
      <c r="X318" s="243"/>
      <c r="Y318" s="243"/>
      <c r="Z318" s="243"/>
    </row>
    <row r="319" spans="1:26" ht="13.5" customHeight="1">
      <c r="A319" s="243"/>
      <c r="B319" s="243"/>
      <c r="C319" s="243"/>
      <c r="D319" s="243"/>
      <c r="E319" s="243"/>
      <c r="F319" s="243"/>
      <c r="G319" s="243"/>
      <c r="H319" s="243"/>
      <c r="I319" s="243"/>
      <c r="J319" s="243"/>
      <c r="K319" s="243"/>
      <c r="L319" s="243"/>
      <c r="M319" s="243"/>
      <c r="N319" s="243"/>
      <c r="O319" s="243"/>
      <c r="P319" s="243"/>
      <c r="Q319" s="243"/>
      <c r="R319" s="243"/>
      <c r="S319" s="243"/>
      <c r="T319" s="243"/>
      <c r="U319" s="243"/>
      <c r="V319" s="243"/>
      <c r="W319" s="243"/>
      <c r="X319" s="243"/>
      <c r="Y319" s="243"/>
      <c r="Z319" s="243"/>
    </row>
    <row r="320" spans="1:26" ht="13.5" customHeight="1">
      <c r="A320" s="243"/>
      <c r="B320" s="243"/>
      <c r="C320" s="243"/>
      <c r="D320" s="243"/>
      <c r="E320" s="243"/>
      <c r="F320" s="243"/>
      <c r="G320" s="243"/>
      <c r="H320" s="243"/>
      <c r="I320" s="243"/>
      <c r="J320" s="243"/>
      <c r="K320" s="243"/>
      <c r="L320" s="243"/>
      <c r="M320" s="243"/>
      <c r="N320" s="243"/>
      <c r="O320" s="243"/>
      <c r="P320" s="243"/>
      <c r="Q320" s="243"/>
      <c r="R320" s="243"/>
      <c r="S320" s="243"/>
      <c r="T320" s="243"/>
      <c r="U320" s="243"/>
      <c r="V320" s="243"/>
      <c r="W320" s="243"/>
      <c r="X320" s="243"/>
      <c r="Y320" s="243"/>
      <c r="Z320" s="243"/>
    </row>
    <row r="321" spans="1:26" ht="13.5" customHeight="1">
      <c r="A321" s="243"/>
      <c r="B321" s="243"/>
      <c r="C321" s="243"/>
      <c r="D321" s="243"/>
      <c r="E321" s="243"/>
      <c r="F321" s="243"/>
      <c r="G321" s="243"/>
      <c r="H321" s="243"/>
      <c r="I321" s="243"/>
      <c r="J321" s="243"/>
      <c r="K321" s="243"/>
      <c r="L321" s="243"/>
      <c r="M321" s="243"/>
      <c r="N321" s="243"/>
      <c r="O321" s="243"/>
      <c r="P321" s="243"/>
      <c r="Q321" s="243"/>
      <c r="R321" s="243"/>
      <c r="S321" s="243"/>
      <c r="T321" s="243"/>
      <c r="U321" s="243"/>
      <c r="V321" s="243"/>
      <c r="W321" s="243"/>
      <c r="X321" s="243"/>
      <c r="Y321" s="243"/>
      <c r="Z321" s="243"/>
    </row>
    <row r="322" spans="1:26" ht="13.5" customHeight="1">
      <c r="A322" s="243"/>
      <c r="B322" s="243"/>
      <c r="C322" s="243"/>
      <c r="D322" s="243"/>
      <c r="E322" s="243"/>
      <c r="F322" s="243"/>
      <c r="G322" s="243"/>
      <c r="H322" s="243"/>
      <c r="I322" s="243"/>
      <c r="J322" s="243"/>
      <c r="K322" s="243"/>
      <c r="L322" s="243"/>
      <c r="M322" s="243"/>
      <c r="N322" s="243"/>
      <c r="O322" s="243"/>
      <c r="P322" s="243"/>
      <c r="Q322" s="243"/>
      <c r="R322" s="243"/>
      <c r="S322" s="243"/>
      <c r="T322" s="243"/>
      <c r="U322" s="243"/>
      <c r="V322" s="243"/>
      <c r="W322" s="243"/>
      <c r="X322" s="243"/>
      <c r="Y322" s="243"/>
      <c r="Z322" s="243"/>
    </row>
    <row r="323" spans="1:26" ht="13.5" customHeight="1">
      <c r="A323" s="243"/>
      <c r="B323" s="243"/>
      <c r="C323" s="243"/>
      <c r="D323" s="243"/>
      <c r="E323" s="243"/>
      <c r="F323" s="243"/>
      <c r="G323" s="243"/>
      <c r="H323" s="243"/>
      <c r="I323" s="243"/>
      <c r="J323" s="243"/>
      <c r="K323" s="243"/>
      <c r="L323" s="243"/>
      <c r="M323" s="243"/>
      <c r="N323" s="243"/>
      <c r="O323" s="243"/>
      <c r="P323" s="243"/>
      <c r="Q323" s="243"/>
      <c r="R323" s="243"/>
      <c r="S323" s="243"/>
      <c r="T323" s="243"/>
      <c r="U323" s="243"/>
      <c r="V323" s="243"/>
      <c r="W323" s="243"/>
      <c r="X323" s="243"/>
      <c r="Y323" s="243"/>
      <c r="Z323" s="243"/>
    </row>
    <row r="324" spans="1:26" ht="13.5" customHeight="1">
      <c r="A324" s="243"/>
      <c r="B324" s="243"/>
      <c r="C324" s="243"/>
      <c r="D324" s="243"/>
      <c r="E324" s="243"/>
      <c r="F324" s="243"/>
      <c r="G324" s="243"/>
      <c r="H324" s="243"/>
      <c r="I324" s="243"/>
      <c r="J324" s="243"/>
      <c r="K324" s="243"/>
      <c r="L324" s="243"/>
      <c r="M324" s="243"/>
      <c r="N324" s="243"/>
      <c r="O324" s="243"/>
      <c r="P324" s="243"/>
      <c r="Q324" s="243"/>
      <c r="R324" s="243"/>
      <c r="S324" s="243"/>
      <c r="T324" s="243"/>
      <c r="U324" s="243"/>
      <c r="V324" s="243"/>
      <c r="W324" s="243"/>
      <c r="X324" s="243"/>
      <c r="Y324" s="243"/>
      <c r="Z324" s="243"/>
    </row>
    <row r="325" spans="1:26" ht="13.5" customHeight="1">
      <c r="A325" s="243"/>
      <c r="B325" s="243"/>
      <c r="C325" s="243"/>
      <c r="D325" s="243"/>
      <c r="E325" s="243"/>
      <c r="F325" s="243"/>
      <c r="G325" s="243"/>
      <c r="H325" s="243"/>
      <c r="I325" s="243"/>
      <c r="J325" s="243"/>
      <c r="K325" s="243"/>
      <c r="L325" s="243"/>
      <c r="M325" s="243"/>
      <c r="N325" s="243"/>
      <c r="O325" s="243"/>
      <c r="P325" s="243"/>
      <c r="Q325" s="243"/>
      <c r="R325" s="243"/>
      <c r="S325" s="243"/>
      <c r="T325" s="243"/>
      <c r="U325" s="243"/>
      <c r="V325" s="243"/>
      <c r="W325" s="243"/>
      <c r="X325" s="243"/>
      <c r="Y325" s="243"/>
      <c r="Z325" s="243"/>
    </row>
    <row r="326" spans="1:26" ht="13.5" customHeight="1">
      <c r="A326" s="243"/>
      <c r="B326" s="243"/>
      <c r="C326" s="243"/>
      <c r="D326" s="243"/>
      <c r="E326" s="243"/>
      <c r="F326" s="243"/>
      <c r="G326" s="243"/>
      <c r="H326" s="243"/>
      <c r="I326" s="243"/>
      <c r="J326" s="243"/>
      <c r="K326" s="243"/>
      <c r="L326" s="243"/>
      <c r="M326" s="243"/>
      <c r="N326" s="243"/>
      <c r="O326" s="243"/>
      <c r="P326" s="243"/>
      <c r="Q326" s="243"/>
      <c r="R326" s="243"/>
      <c r="S326" s="243"/>
      <c r="T326" s="243"/>
      <c r="U326" s="243"/>
      <c r="V326" s="243"/>
      <c r="W326" s="243"/>
      <c r="X326" s="243"/>
      <c r="Y326" s="243"/>
      <c r="Z326" s="243"/>
    </row>
    <row r="327" spans="1:26" ht="13.5" customHeight="1">
      <c r="A327" s="243"/>
      <c r="B327" s="243"/>
      <c r="C327" s="243"/>
      <c r="D327" s="243"/>
      <c r="E327" s="243"/>
      <c r="F327" s="243"/>
      <c r="G327" s="243"/>
      <c r="H327" s="243"/>
      <c r="I327" s="243"/>
      <c r="J327" s="243"/>
      <c r="K327" s="243"/>
      <c r="L327" s="243"/>
      <c r="M327" s="243"/>
      <c r="N327" s="243"/>
      <c r="O327" s="243"/>
      <c r="P327" s="243"/>
      <c r="Q327" s="243"/>
      <c r="R327" s="243"/>
      <c r="S327" s="243"/>
      <c r="T327" s="243"/>
      <c r="U327" s="243"/>
      <c r="V327" s="243"/>
      <c r="W327" s="243"/>
      <c r="X327" s="243"/>
      <c r="Y327" s="243"/>
      <c r="Z327" s="243"/>
    </row>
    <row r="328" spans="1:26" ht="13.5" customHeight="1">
      <c r="A328" s="243"/>
      <c r="B328" s="243"/>
      <c r="C328" s="243"/>
      <c r="D328" s="243"/>
      <c r="E328" s="243"/>
      <c r="F328" s="243"/>
      <c r="G328" s="243"/>
      <c r="H328" s="243"/>
      <c r="I328" s="243"/>
      <c r="J328" s="243"/>
      <c r="K328" s="243"/>
      <c r="L328" s="243"/>
      <c r="M328" s="243"/>
      <c r="N328" s="243"/>
      <c r="O328" s="243"/>
      <c r="P328" s="243"/>
      <c r="Q328" s="243"/>
      <c r="R328" s="243"/>
      <c r="S328" s="243"/>
      <c r="T328" s="243"/>
      <c r="U328" s="243"/>
      <c r="V328" s="243"/>
      <c r="W328" s="243"/>
      <c r="X328" s="243"/>
      <c r="Y328" s="243"/>
      <c r="Z328" s="243"/>
    </row>
    <row r="329" spans="1:26" ht="13.5" customHeight="1">
      <c r="A329" s="243"/>
      <c r="B329" s="243"/>
      <c r="C329" s="243"/>
      <c r="D329" s="243"/>
      <c r="E329" s="243"/>
      <c r="F329" s="243"/>
      <c r="G329" s="243"/>
      <c r="H329" s="243"/>
      <c r="I329" s="243"/>
      <c r="J329" s="243"/>
      <c r="K329" s="243"/>
      <c r="L329" s="243"/>
      <c r="M329" s="243"/>
      <c r="N329" s="243"/>
      <c r="O329" s="243"/>
      <c r="P329" s="243"/>
      <c r="Q329" s="243"/>
      <c r="R329" s="243"/>
      <c r="S329" s="243"/>
      <c r="T329" s="243"/>
      <c r="U329" s="243"/>
      <c r="V329" s="243"/>
      <c r="W329" s="243"/>
      <c r="X329" s="243"/>
      <c r="Y329" s="243"/>
      <c r="Z329" s="243"/>
    </row>
    <row r="330" spans="1:26" ht="13.5" customHeight="1">
      <c r="A330" s="243"/>
      <c r="B330" s="243"/>
      <c r="C330" s="243"/>
      <c r="D330" s="243"/>
      <c r="E330" s="243"/>
      <c r="F330" s="243"/>
      <c r="G330" s="243"/>
      <c r="H330" s="243"/>
      <c r="I330" s="243"/>
      <c r="J330" s="243"/>
      <c r="K330" s="243"/>
      <c r="L330" s="243"/>
      <c r="M330" s="243"/>
      <c r="N330" s="243"/>
      <c r="O330" s="243"/>
      <c r="P330" s="243"/>
      <c r="Q330" s="243"/>
      <c r="R330" s="243"/>
      <c r="S330" s="243"/>
      <c r="T330" s="243"/>
      <c r="U330" s="243"/>
      <c r="V330" s="243"/>
      <c r="W330" s="243"/>
      <c r="X330" s="243"/>
      <c r="Y330" s="243"/>
      <c r="Z330" s="243"/>
    </row>
    <row r="331" spans="1:26" ht="13.5" customHeight="1">
      <c r="A331" s="243"/>
      <c r="B331" s="243"/>
      <c r="C331" s="243"/>
      <c r="D331" s="243"/>
      <c r="E331" s="243"/>
      <c r="F331" s="243"/>
      <c r="G331" s="243"/>
      <c r="H331" s="243"/>
      <c r="I331" s="243"/>
      <c r="J331" s="243"/>
      <c r="K331" s="243"/>
      <c r="L331" s="243"/>
      <c r="M331" s="243"/>
      <c r="N331" s="243"/>
      <c r="O331" s="243"/>
      <c r="P331" s="243"/>
      <c r="Q331" s="243"/>
      <c r="R331" s="243"/>
      <c r="S331" s="243"/>
      <c r="T331" s="243"/>
      <c r="U331" s="243"/>
      <c r="V331" s="243"/>
      <c r="W331" s="243"/>
      <c r="X331" s="243"/>
      <c r="Y331" s="243"/>
      <c r="Z331" s="243"/>
    </row>
    <row r="332" spans="1:26" ht="13.5" customHeight="1">
      <c r="A332" s="243"/>
      <c r="B332" s="243"/>
      <c r="C332" s="243"/>
      <c r="D332" s="243"/>
      <c r="E332" s="243"/>
      <c r="F332" s="243"/>
      <c r="G332" s="243"/>
      <c r="H332" s="243"/>
      <c r="I332" s="243"/>
      <c r="J332" s="243"/>
      <c r="K332" s="243"/>
      <c r="L332" s="243"/>
      <c r="M332" s="243"/>
      <c r="N332" s="243"/>
      <c r="O332" s="243"/>
      <c r="P332" s="243"/>
      <c r="Q332" s="243"/>
      <c r="R332" s="243"/>
      <c r="S332" s="243"/>
      <c r="T332" s="243"/>
      <c r="U332" s="243"/>
      <c r="V332" s="243"/>
      <c r="W332" s="243"/>
      <c r="X332" s="243"/>
      <c r="Y332" s="243"/>
      <c r="Z332" s="243"/>
    </row>
    <row r="333" spans="1:26" ht="13.5" customHeight="1">
      <c r="A333" s="243"/>
      <c r="B333" s="243"/>
      <c r="C333" s="243"/>
      <c r="D333" s="243"/>
      <c r="E333" s="243"/>
      <c r="F333" s="243"/>
      <c r="G333" s="243"/>
      <c r="H333" s="243"/>
      <c r="I333" s="243"/>
      <c r="J333" s="243"/>
      <c r="K333" s="243"/>
      <c r="L333" s="243"/>
      <c r="M333" s="243"/>
      <c r="N333" s="243"/>
      <c r="O333" s="243"/>
      <c r="P333" s="243"/>
      <c r="Q333" s="243"/>
      <c r="R333" s="243"/>
      <c r="S333" s="243"/>
      <c r="T333" s="243"/>
      <c r="U333" s="243"/>
      <c r="V333" s="243"/>
      <c r="W333" s="243"/>
      <c r="X333" s="243"/>
      <c r="Y333" s="243"/>
      <c r="Z333" s="243"/>
    </row>
    <row r="334" spans="1:26" ht="13.5" customHeight="1">
      <c r="A334" s="243"/>
      <c r="B334" s="243"/>
      <c r="C334" s="243"/>
      <c r="D334" s="243"/>
      <c r="E334" s="243"/>
      <c r="F334" s="243"/>
      <c r="G334" s="243"/>
      <c r="H334" s="243"/>
      <c r="I334" s="243"/>
      <c r="J334" s="243"/>
      <c r="K334" s="243"/>
      <c r="L334" s="243"/>
      <c r="M334" s="243"/>
      <c r="N334" s="243"/>
      <c r="O334" s="243"/>
      <c r="P334" s="243"/>
      <c r="Q334" s="243"/>
      <c r="R334" s="243"/>
      <c r="S334" s="243"/>
      <c r="T334" s="243"/>
      <c r="U334" s="243"/>
      <c r="V334" s="243"/>
      <c r="W334" s="243"/>
      <c r="X334" s="243"/>
      <c r="Y334" s="243"/>
      <c r="Z334" s="243"/>
    </row>
    <row r="335" spans="1:26" ht="13.5" customHeight="1">
      <c r="A335" s="243"/>
      <c r="B335" s="243"/>
      <c r="C335" s="243"/>
      <c r="D335" s="243"/>
      <c r="E335" s="243"/>
      <c r="F335" s="243"/>
      <c r="G335" s="243"/>
      <c r="H335" s="243"/>
      <c r="I335" s="243"/>
      <c r="J335" s="243"/>
      <c r="K335" s="243"/>
      <c r="L335" s="243"/>
      <c r="M335" s="243"/>
      <c r="N335" s="243"/>
      <c r="O335" s="243"/>
      <c r="P335" s="243"/>
      <c r="Q335" s="243"/>
      <c r="R335" s="243"/>
      <c r="S335" s="243"/>
      <c r="T335" s="243"/>
      <c r="U335" s="243"/>
      <c r="V335" s="243"/>
      <c r="W335" s="243"/>
      <c r="X335" s="243"/>
      <c r="Y335" s="243"/>
      <c r="Z335" s="243"/>
    </row>
    <row r="336" spans="1:26" ht="13.5" customHeight="1">
      <c r="A336" s="243"/>
      <c r="B336" s="243"/>
      <c r="C336" s="243"/>
      <c r="D336" s="243"/>
      <c r="E336" s="243"/>
      <c r="F336" s="243"/>
      <c r="G336" s="243"/>
      <c r="H336" s="243"/>
      <c r="I336" s="243"/>
      <c r="J336" s="243"/>
      <c r="K336" s="243"/>
      <c r="L336" s="243"/>
      <c r="M336" s="243"/>
      <c r="N336" s="243"/>
      <c r="O336" s="243"/>
      <c r="P336" s="243"/>
      <c r="Q336" s="243"/>
      <c r="R336" s="243"/>
      <c r="S336" s="243"/>
      <c r="T336" s="243"/>
      <c r="U336" s="243"/>
      <c r="V336" s="243"/>
      <c r="W336" s="243"/>
      <c r="X336" s="243"/>
      <c r="Y336" s="243"/>
      <c r="Z336" s="243"/>
    </row>
    <row r="337" spans="1:26" ht="13.5" customHeight="1">
      <c r="A337" s="243"/>
      <c r="B337" s="243"/>
      <c r="C337" s="243"/>
      <c r="D337" s="243"/>
      <c r="E337" s="243"/>
      <c r="F337" s="243"/>
      <c r="G337" s="243"/>
      <c r="H337" s="243"/>
      <c r="I337" s="243"/>
      <c r="J337" s="243"/>
      <c r="K337" s="243"/>
      <c r="L337" s="243"/>
      <c r="M337" s="243"/>
      <c r="N337" s="243"/>
      <c r="O337" s="243"/>
      <c r="P337" s="243"/>
      <c r="Q337" s="243"/>
      <c r="R337" s="243"/>
      <c r="S337" s="243"/>
      <c r="T337" s="243"/>
      <c r="U337" s="243"/>
      <c r="V337" s="243"/>
      <c r="W337" s="243"/>
      <c r="X337" s="243"/>
      <c r="Y337" s="243"/>
      <c r="Z337" s="243"/>
    </row>
    <row r="338" spans="1:26" ht="13.5" customHeight="1">
      <c r="A338" s="243"/>
      <c r="B338" s="243"/>
      <c r="C338" s="243"/>
      <c r="D338" s="243"/>
      <c r="E338" s="243"/>
      <c r="F338" s="243"/>
      <c r="G338" s="243"/>
      <c r="H338" s="243"/>
      <c r="I338" s="243"/>
      <c r="J338" s="243"/>
      <c r="K338" s="243"/>
      <c r="L338" s="243"/>
      <c r="M338" s="243"/>
      <c r="N338" s="243"/>
      <c r="O338" s="243"/>
      <c r="P338" s="243"/>
      <c r="Q338" s="243"/>
      <c r="R338" s="243"/>
      <c r="S338" s="243"/>
      <c r="T338" s="243"/>
      <c r="U338" s="243"/>
      <c r="V338" s="243"/>
      <c r="W338" s="243"/>
      <c r="X338" s="243"/>
      <c r="Y338" s="243"/>
      <c r="Z338" s="243"/>
    </row>
    <row r="339" spans="1:26" ht="13.5" customHeight="1">
      <c r="A339" s="243"/>
      <c r="B339" s="243"/>
      <c r="C339" s="243"/>
      <c r="D339" s="243"/>
      <c r="E339" s="243"/>
      <c r="F339" s="243"/>
      <c r="G339" s="243"/>
      <c r="H339" s="243"/>
      <c r="I339" s="243"/>
      <c r="J339" s="243"/>
      <c r="K339" s="243"/>
      <c r="L339" s="243"/>
      <c r="M339" s="243"/>
      <c r="N339" s="243"/>
      <c r="O339" s="243"/>
      <c r="P339" s="243"/>
      <c r="Q339" s="243"/>
      <c r="R339" s="243"/>
      <c r="S339" s="243"/>
      <c r="T339" s="243"/>
      <c r="U339" s="243"/>
      <c r="V339" s="243"/>
      <c r="W339" s="243"/>
      <c r="X339" s="243"/>
      <c r="Y339" s="243"/>
      <c r="Z339" s="243"/>
    </row>
    <row r="340" spans="1:26" ht="13.5" customHeight="1">
      <c r="A340" s="243"/>
      <c r="B340" s="243"/>
      <c r="C340" s="243"/>
      <c r="D340" s="243"/>
      <c r="E340" s="243"/>
      <c r="F340" s="243"/>
      <c r="G340" s="243"/>
      <c r="H340" s="243"/>
      <c r="I340" s="243"/>
      <c r="J340" s="243"/>
      <c r="K340" s="243"/>
      <c r="L340" s="243"/>
      <c r="M340" s="243"/>
      <c r="N340" s="243"/>
      <c r="O340" s="243"/>
      <c r="P340" s="243"/>
      <c r="Q340" s="243"/>
      <c r="R340" s="243"/>
      <c r="S340" s="243"/>
      <c r="T340" s="243"/>
      <c r="U340" s="243"/>
      <c r="V340" s="243"/>
      <c r="W340" s="243"/>
      <c r="X340" s="243"/>
      <c r="Y340" s="243"/>
      <c r="Z340" s="243"/>
    </row>
    <row r="341" spans="1:26" ht="13.5" customHeight="1">
      <c r="A341" s="243"/>
      <c r="B341" s="243"/>
      <c r="C341" s="243"/>
      <c r="D341" s="243"/>
      <c r="E341" s="243"/>
      <c r="F341" s="243"/>
      <c r="G341" s="243"/>
      <c r="H341" s="243"/>
      <c r="I341" s="243"/>
      <c r="J341" s="243"/>
      <c r="K341" s="243"/>
      <c r="L341" s="243"/>
      <c r="M341" s="243"/>
      <c r="N341" s="243"/>
      <c r="O341" s="243"/>
      <c r="P341" s="243"/>
      <c r="Q341" s="243"/>
      <c r="R341" s="243"/>
      <c r="S341" s="243"/>
      <c r="T341" s="243"/>
      <c r="U341" s="243"/>
      <c r="V341" s="243"/>
      <c r="W341" s="243"/>
      <c r="X341" s="243"/>
      <c r="Y341" s="243"/>
      <c r="Z341" s="243"/>
    </row>
    <row r="342" spans="1:26" ht="13.5" customHeight="1">
      <c r="A342" s="243"/>
      <c r="B342" s="243"/>
      <c r="C342" s="243"/>
      <c r="D342" s="243"/>
      <c r="E342" s="243"/>
      <c r="F342" s="243"/>
      <c r="G342" s="243"/>
      <c r="H342" s="243"/>
      <c r="I342" s="243"/>
      <c r="J342" s="243"/>
      <c r="K342" s="243"/>
      <c r="L342" s="243"/>
      <c r="M342" s="243"/>
      <c r="N342" s="243"/>
      <c r="O342" s="243"/>
      <c r="P342" s="243"/>
      <c r="Q342" s="243"/>
      <c r="R342" s="243"/>
      <c r="S342" s="243"/>
      <c r="T342" s="243"/>
      <c r="U342" s="243"/>
      <c r="V342" s="243"/>
      <c r="W342" s="243"/>
      <c r="X342" s="243"/>
      <c r="Y342" s="243"/>
      <c r="Z342" s="243"/>
    </row>
    <row r="343" spans="1:26" ht="13.5" customHeight="1">
      <c r="A343" s="243"/>
      <c r="B343" s="243"/>
      <c r="C343" s="243"/>
      <c r="D343" s="243"/>
      <c r="E343" s="243"/>
      <c r="F343" s="243"/>
      <c r="G343" s="243"/>
      <c r="H343" s="243"/>
      <c r="I343" s="243"/>
      <c r="J343" s="243"/>
      <c r="K343" s="243"/>
      <c r="L343" s="243"/>
      <c r="M343" s="243"/>
      <c r="N343" s="243"/>
      <c r="O343" s="243"/>
      <c r="P343" s="243"/>
      <c r="Q343" s="243"/>
      <c r="R343" s="243"/>
      <c r="S343" s="243"/>
      <c r="T343" s="243"/>
      <c r="U343" s="243"/>
      <c r="V343" s="243"/>
      <c r="W343" s="243"/>
      <c r="X343" s="243"/>
      <c r="Y343" s="243"/>
      <c r="Z343" s="243"/>
    </row>
    <row r="344" spans="1:26" ht="13.5" customHeight="1">
      <c r="A344" s="243"/>
      <c r="B344" s="243"/>
      <c r="C344" s="243"/>
      <c r="D344" s="243"/>
      <c r="E344" s="243"/>
      <c r="F344" s="243"/>
      <c r="G344" s="243"/>
      <c r="H344" s="243"/>
      <c r="I344" s="243"/>
      <c r="J344" s="243"/>
      <c r="K344" s="243"/>
      <c r="L344" s="243"/>
      <c r="M344" s="243"/>
      <c r="N344" s="243"/>
      <c r="O344" s="243"/>
      <c r="P344" s="243"/>
      <c r="Q344" s="243"/>
      <c r="R344" s="243"/>
      <c r="S344" s="243"/>
      <c r="T344" s="243"/>
      <c r="U344" s="243"/>
      <c r="V344" s="243"/>
      <c r="W344" s="243"/>
      <c r="X344" s="243"/>
      <c r="Y344" s="243"/>
      <c r="Z344" s="243"/>
    </row>
    <row r="345" spans="1:26" ht="13.5" customHeight="1">
      <c r="A345" s="243"/>
      <c r="B345" s="243"/>
      <c r="C345" s="243"/>
      <c r="D345" s="243"/>
      <c r="E345" s="243"/>
      <c r="F345" s="243"/>
      <c r="G345" s="243"/>
      <c r="H345" s="243"/>
      <c r="I345" s="243"/>
      <c r="J345" s="243"/>
      <c r="K345" s="243"/>
      <c r="L345" s="243"/>
      <c r="M345" s="243"/>
      <c r="N345" s="243"/>
      <c r="O345" s="243"/>
      <c r="P345" s="243"/>
      <c r="Q345" s="243"/>
      <c r="R345" s="243"/>
      <c r="S345" s="243"/>
      <c r="T345" s="243"/>
      <c r="U345" s="243"/>
      <c r="V345" s="243"/>
      <c r="W345" s="243"/>
      <c r="X345" s="243"/>
      <c r="Y345" s="243"/>
      <c r="Z345" s="243"/>
    </row>
    <row r="346" spans="1:26" ht="13.5" customHeight="1">
      <c r="A346" s="243"/>
      <c r="B346" s="243"/>
      <c r="C346" s="243"/>
      <c r="D346" s="243"/>
      <c r="E346" s="243"/>
      <c r="F346" s="243"/>
      <c r="G346" s="243"/>
      <c r="H346" s="243"/>
      <c r="I346" s="243"/>
      <c r="J346" s="243"/>
      <c r="K346" s="243"/>
      <c r="L346" s="243"/>
      <c r="M346" s="243"/>
      <c r="N346" s="243"/>
      <c r="O346" s="243"/>
      <c r="P346" s="243"/>
      <c r="Q346" s="243"/>
      <c r="R346" s="243"/>
      <c r="S346" s="243"/>
      <c r="T346" s="243"/>
      <c r="U346" s="243"/>
      <c r="V346" s="243"/>
      <c r="W346" s="243"/>
      <c r="X346" s="243"/>
      <c r="Y346" s="243"/>
      <c r="Z346" s="243"/>
    </row>
    <row r="347" spans="1:26" ht="13.5" customHeight="1">
      <c r="A347" s="243"/>
      <c r="B347" s="243"/>
      <c r="C347" s="243"/>
      <c r="D347" s="243"/>
      <c r="E347" s="243"/>
      <c r="F347" s="243"/>
      <c r="G347" s="243"/>
      <c r="H347" s="243"/>
      <c r="I347" s="243"/>
      <c r="J347" s="243"/>
      <c r="K347" s="243"/>
      <c r="L347" s="243"/>
      <c r="M347" s="243"/>
      <c r="N347" s="243"/>
      <c r="O347" s="243"/>
      <c r="P347" s="243"/>
      <c r="Q347" s="243"/>
      <c r="R347" s="243"/>
      <c r="S347" s="243"/>
      <c r="T347" s="243"/>
      <c r="U347" s="243"/>
      <c r="V347" s="243"/>
      <c r="W347" s="243"/>
      <c r="X347" s="243"/>
      <c r="Y347" s="243"/>
      <c r="Z347" s="243"/>
    </row>
    <row r="348" spans="1:26" ht="13.5" customHeight="1">
      <c r="A348" s="243"/>
      <c r="B348" s="243"/>
      <c r="C348" s="243"/>
      <c r="D348" s="243"/>
      <c r="E348" s="243"/>
      <c r="F348" s="243"/>
      <c r="G348" s="243"/>
      <c r="H348" s="243"/>
      <c r="I348" s="243"/>
      <c r="J348" s="243"/>
      <c r="K348" s="243"/>
      <c r="L348" s="243"/>
      <c r="M348" s="243"/>
      <c r="N348" s="243"/>
      <c r="O348" s="243"/>
      <c r="P348" s="243"/>
      <c r="Q348" s="243"/>
      <c r="R348" s="243"/>
      <c r="S348" s="243"/>
      <c r="T348" s="243"/>
      <c r="U348" s="243"/>
      <c r="V348" s="243"/>
      <c r="W348" s="243"/>
      <c r="X348" s="243"/>
      <c r="Y348" s="243"/>
      <c r="Z348" s="243"/>
    </row>
    <row r="349" spans="1:26" ht="13.5" customHeight="1">
      <c r="A349" s="243"/>
      <c r="B349" s="243"/>
      <c r="C349" s="243"/>
      <c r="D349" s="243"/>
      <c r="E349" s="243"/>
      <c r="F349" s="243"/>
      <c r="G349" s="243"/>
      <c r="H349" s="243"/>
      <c r="I349" s="243"/>
      <c r="J349" s="243"/>
      <c r="K349" s="243"/>
      <c r="L349" s="243"/>
      <c r="M349" s="243"/>
      <c r="N349" s="243"/>
      <c r="O349" s="243"/>
      <c r="P349" s="243"/>
      <c r="Q349" s="243"/>
      <c r="R349" s="243"/>
      <c r="S349" s="243"/>
      <c r="T349" s="243"/>
      <c r="U349" s="243"/>
      <c r="V349" s="243"/>
      <c r="W349" s="243"/>
      <c r="X349" s="243"/>
      <c r="Y349" s="243"/>
      <c r="Z349" s="243"/>
    </row>
    <row r="350" spans="1:26" ht="13.5" customHeight="1">
      <c r="A350" s="243"/>
      <c r="B350" s="243"/>
      <c r="C350" s="243"/>
      <c r="D350" s="243"/>
      <c r="E350" s="243"/>
      <c r="F350" s="243"/>
      <c r="G350" s="243"/>
      <c r="H350" s="243"/>
      <c r="I350" s="243"/>
      <c r="J350" s="243"/>
      <c r="K350" s="243"/>
      <c r="L350" s="243"/>
      <c r="M350" s="243"/>
      <c r="N350" s="243"/>
      <c r="O350" s="243"/>
      <c r="P350" s="243"/>
      <c r="Q350" s="243"/>
      <c r="R350" s="243"/>
      <c r="S350" s="243"/>
      <c r="T350" s="243"/>
      <c r="U350" s="243"/>
      <c r="V350" s="243"/>
      <c r="W350" s="243"/>
      <c r="X350" s="243"/>
      <c r="Y350" s="243"/>
      <c r="Z350" s="243"/>
    </row>
    <row r="351" spans="1:26" ht="13.5" customHeight="1">
      <c r="A351" s="243"/>
      <c r="B351" s="243"/>
      <c r="C351" s="243"/>
      <c r="D351" s="243"/>
      <c r="E351" s="243"/>
      <c r="F351" s="243"/>
      <c r="G351" s="243"/>
      <c r="H351" s="243"/>
      <c r="I351" s="243"/>
      <c r="J351" s="243"/>
      <c r="K351" s="243"/>
      <c r="L351" s="243"/>
      <c r="M351" s="243"/>
      <c r="N351" s="243"/>
      <c r="O351" s="243"/>
      <c r="P351" s="243"/>
      <c r="Q351" s="243"/>
      <c r="R351" s="243"/>
      <c r="S351" s="243"/>
      <c r="T351" s="243"/>
      <c r="U351" s="243"/>
      <c r="V351" s="243"/>
      <c r="W351" s="243"/>
      <c r="X351" s="243"/>
      <c r="Y351" s="243"/>
      <c r="Z351" s="243"/>
    </row>
    <row r="352" spans="1:26" ht="13.5" customHeight="1">
      <c r="A352" s="243"/>
      <c r="B352" s="243"/>
      <c r="C352" s="243"/>
      <c r="D352" s="243"/>
      <c r="E352" s="243"/>
      <c r="F352" s="243"/>
      <c r="G352" s="243"/>
      <c r="H352" s="243"/>
      <c r="I352" s="243"/>
      <c r="J352" s="243"/>
      <c r="K352" s="243"/>
      <c r="L352" s="243"/>
      <c r="M352" s="243"/>
      <c r="N352" s="243"/>
      <c r="O352" s="243"/>
      <c r="P352" s="243"/>
      <c r="Q352" s="243"/>
      <c r="R352" s="243"/>
      <c r="S352" s="243"/>
      <c r="T352" s="243"/>
      <c r="U352" s="243"/>
      <c r="V352" s="243"/>
      <c r="W352" s="243"/>
      <c r="X352" s="243"/>
      <c r="Y352" s="243"/>
      <c r="Z352" s="243"/>
    </row>
    <row r="353" spans="1:26" ht="13.5" customHeight="1">
      <c r="A353" s="243"/>
      <c r="B353" s="243"/>
      <c r="C353" s="243"/>
      <c r="D353" s="243"/>
      <c r="E353" s="243"/>
      <c r="F353" s="243"/>
      <c r="G353" s="243"/>
      <c r="H353" s="243"/>
      <c r="I353" s="243"/>
      <c r="J353" s="243"/>
      <c r="K353" s="243"/>
      <c r="L353" s="243"/>
      <c r="M353" s="243"/>
      <c r="N353" s="243"/>
      <c r="O353" s="243"/>
      <c r="P353" s="243"/>
      <c r="Q353" s="243"/>
      <c r="R353" s="243"/>
      <c r="S353" s="243"/>
      <c r="T353" s="243"/>
      <c r="U353" s="243"/>
      <c r="V353" s="243"/>
      <c r="W353" s="243"/>
      <c r="X353" s="243"/>
      <c r="Y353" s="243"/>
      <c r="Z353" s="243"/>
    </row>
    <row r="354" spans="1:26" ht="13.5" customHeight="1">
      <c r="A354" s="243"/>
      <c r="B354" s="243"/>
      <c r="C354" s="243"/>
      <c r="D354" s="243"/>
      <c r="E354" s="243"/>
      <c r="F354" s="243"/>
      <c r="G354" s="243"/>
      <c r="H354" s="243"/>
      <c r="I354" s="243"/>
      <c r="J354" s="243"/>
      <c r="K354" s="243"/>
      <c r="L354" s="243"/>
      <c r="M354" s="243"/>
      <c r="N354" s="243"/>
      <c r="O354" s="243"/>
      <c r="P354" s="243"/>
      <c r="Q354" s="243"/>
      <c r="R354" s="243"/>
      <c r="S354" s="243"/>
      <c r="T354" s="243"/>
      <c r="U354" s="243"/>
      <c r="V354" s="243"/>
      <c r="W354" s="243"/>
      <c r="X354" s="243"/>
      <c r="Y354" s="243"/>
      <c r="Z354" s="243"/>
    </row>
    <row r="355" spans="1:26" ht="13.5" customHeight="1">
      <c r="A355" s="243"/>
      <c r="B355" s="243"/>
      <c r="C355" s="243"/>
      <c r="D355" s="243"/>
      <c r="E355" s="243"/>
      <c r="F355" s="243"/>
      <c r="G355" s="243"/>
      <c r="H355" s="243"/>
      <c r="I355" s="243"/>
      <c r="J355" s="243"/>
      <c r="K355" s="243"/>
      <c r="L355" s="243"/>
      <c r="M355" s="243"/>
      <c r="N355" s="243"/>
      <c r="O355" s="243"/>
      <c r="P355" s="243"/>
      <c r="Q355" s="243"/>
      <c r="R355" s="243"/>
      <c r="S355" s="243"/>
      <c r="T355" s="243"/>
      <c r="U355" s="243"/>
      <c r="V355" s="243"/>
      <c r="W355" s="243"/>
      <c r="X355" s="243"/>
      <c r="Y355" s="243"/>
      <c r="Z355" s="243"/>
    </row>
    <row r="356" spans="1:26" ht="13.5" customHeight="1">
      <c r="A356" s="243"/>
      <c r="B356" s="243"/>
      <c r="C356" s="243"/>
      <c r="D356" s="243"/>
      <c r="E356" s="243"/>
      <c r="F356" s="243"/>
      <c r="G356" s="243"/>
      <c r="H356" s="243"/>
      <c r="I356" s="243"/>
      <c r="J356" s="243"/>
      <c r="K356" s="243"/>
      <c r="L356" s="243"/>
      <c r="M356" s="243"/>
      <c r="N356" s="243"/>
      <c r="O356" s="243"/>
      <c r="P356" s="243"/>
      <c r="Q356" s="243"/>
      <c r="R356" s="243"/>
      <c r="S356" s="243"/>
      <c r="T356" s="243"/>
      <c r="U356" s="243"/>
      <c r="V356" s="243"/>
      <c r="W356" s="243"/>
      <c r="X356" s="243"/>
      <c r="Y356" s="243"/>
      <c r="Z356" s="243"/>
    </row>
    <row r="357" spans="1:26" ht="13.5" customHeight="1">
      <c r="A357" s="243"/>
      <c r="B357" s="243"/>
      <c r="C357" s="243"/>
      <c r="D357" s="243"/>
      <c r="E357" s="243"/>
      <c r="F357" s="243"/>
      <c r="G357" s="243"/>
      <c r="H357" s="243"/>
      <c r="I357" s="243"/>
      <c r="J357" s="243"/>
      <c r="K357" s="243"/>
      <c r="L357" s="243"/>
      <c r="M357" s="243"/>
      <c r="N357" s="243"/>
      <c r="O357" s="243"/>
      <c r="P357" s="243"/>
      <c r="Q357" s="243"/>
      <c r="R357" s="243"/>
      <c r="S357" s="243"/>
      <c r="T357" s="243"/>
      <c r="U357" s="243"/>
      <c r="V357" s="243"/>
      <c r="W357" s="243"/>
      <c r="X357" s="243"/>
      <c r="Y357" s="243"/>
      <c r="Z357" s="243"/>
    </row>
    <row r="358" spans="1:26" ht="13.5" customHeight="1">
      <c r="A358" s="243"/>
      <c r="B358" s="243"/>
      <c r="C358" s="243"/>
      <c r="D358" s="243"/>
      <c r="E358" s="243"/>
      <c r="F358" s="243"/>
      <c r="G358" s="243"/>
      <c r="H358" s="243"/>
      <c r="I358" s="243"/>
      <c r="J358" s="243"/>
      <c r="K358" s="243"/>
      <c r="L358" s="243"/>
      <c r="M358" s="243"/>
      <c r="N358" s="243"/>
      <c r="O358" s="243"/>
      <c r="P358" s="243"/>
      <c r="Q358" s="243"/>
      <c r="R358" s="243"/>
      <c r="S358" s="243"/>
      <c r="T358" s="243"/>
      <c r="U358" s="243"/>
      <c r="V358" s="243"/>
      <c r="W358" s="243"/>
      <c r="X358" s="243"/>
      <c r="Y358" s="243"/>
      <c r="Z358" s="243"/>
    </row>
    <row r="359" spans="1:26" ht="13.5" customHeight="1">
      <c r="A359" s="243"/>
      <c r="B359" s="243"/>
      <c r="C359" s="243"/>
      <c r="D359" s="243"/>
      <c r="E359" s="243"/>
      <c r="F359" s="243"/>
      <c r="G359" s="243"/>
      <c r="H359" s="243"/>
      <c r="I359" s="243"/>
      <c r="J359" s="243"/>
      <c r="K359" s="243"/>
      <c r="L359" s="243"/>
      <c r="M359" s="243"/>
      <c r="N359" s="243"/>
      <c r="O359" s="243"/>
      <c r="P359" s="243"/>
      <c r="Q359" s="243"/>
      <c r="R359" s="243"/>
      <c r="S359" s="243"/>
      <c r="T359" s="243"/>
      <c r="U359" s="243"/>
      <c r="V359" s="243"/>
      <c r="W359" s="243"/>
      <c r="X359" s="243"/>
      <c r="Y359" s="243"/>
      <c r="Z359" s="243"/>
    </row>
    <row r="360" spans="1:26" ht="13.5" customHeight="1">
      <c r="A360" s="243"/>
      <c r="B360" s="243"/>
      <c r="C360" s="243"/>
      <c r="D360" s="243"/>
      <c r="E360" s="243"/>
      <c r="F360" s="243"/>
      <c r="G360" s="243"/>
      <c r="H360" s="243"/>
      <c r="I360" s="243"/>
      <c r="J360" s="243"/>
      <c r="K360" s="243"/>
      <c r="L360" s="243"/>
      <c r="M360" s="243"/>
      <c r="N360" s="243"/>
      <c r="O360" s="243"/>
      <c r="P360" s="243"/>
      <c r="Q360" s="243"/>
      <c r="R360" s="243"/>
      <c r="S360" s="243"/>
      <c r="T360" s="243"/>
      <c r="U360" s="243"/>
      <c r="V360" s="243"/>
      <c r="W360" s="243"/>
      <c r="X360" s="243"/>
      <c r="Y360" s="243"/>
      <c r="Z360" s="243"/>
    </row>
    <row r="361" spans="1:26" ht="13.5" customHeight="1">
      <c r="A361" s="243"/>
      <c r="B361" s="243"/>
      <c r="C361" s="243"/>
      <c r="D361" s="243"/>
      <c r="E361" s="243"/>
      <c r="F361" s="243"/>
      <c r="G361" s="243"/>
      <c r="H361" s="243"/>
      <c r="I361" s="243"/>
      <c r="J361" s="243"/>
      <c r="K361" s="243"/>
      <c r="L361" s="243"/>
      <c r="M361" s="243"/>
      <c r="N361" s="243"/>
      <c r="O361" s="243"/>
      <c r="P361" s="243"/>
      <c r="Q361" s="243"/>
      <c r="R361" s="243"/>
      <c r="S361" s="243"/>
      <c r="T361" s="243"/>
      <c r="U361" s="243"/>
      <c r="V361" s="243"/>
      <c r="W361" s="243"/>
      <c r="X361" s="243"/>
      <c r="Y361" s="243"/>
      <c r="Z361" s="243"/>
    </row>
    <row r="362" spans="1:26" ht="13.5" customHeight="1">
      <c r="A362" s="243"/>
      <c r="B362" s="243"/>
      <c r="C362" s="243"/>
      <c r="D362" s="243"/>
      <c r="E362" s="243"/>
      <c r="F362" s="243"/>
      <c r="G362" s="243"/>
      <c r="H362" s="243"/>
      <c r="I362" s="243"/>
      <c r="J362" s="243"/>
      <c r="K362" s="243"/>
      <c r="L362" s="243"/>
      <c r="M362" s="243"/>
      <c r="N362" s="243"/>
      <c r="O362" s="243"/>
      <c r="P362" s="243"/>
      <c r="Q362" s="243"/>
      <c r="R362" s="243"/>
      <c r="S362" s="243"/>
      <c r="T362" s="243"/>
      <c r="U362" s="243"/>
      <c r="V362" s="243"/>
      <c r="W362" s="243"/>
      <c r="X362" s="243"/>
      <c r="Y362" s="243"/>
      <c r="Z362" s="243"/>
    </row>
    <row r="363" spans="1:26" ht="13.5" customHeight="1">
      <c r="A363" s="243"/>
      <c r="B363" s="243"/>
      <c r="C363" s="243"/>
      <c r="D363" s="243"/>
      <c r="E363" s="243"/>
      <c r="F363" s="243"/>
      <c r="G363" s="243"/>
      <c r="H363" s="243"/>
      <c r="I363" s="243"/>
      <c r="J363" s="243"/>
      <c r="K363" s="243"/>
      <c r="L363" s="243"/>
      <c r="M363" s="243"/>
      <c r="N363" s="243"/>
      <c r="O363" s="243"/>
      <c r="P363" s="243"/>
      <c r="Q363" s="243"/>
      <c r="R363" s="243"/>
      <c r="S363" s="243"/>
      <c r="T363" s="243"/>
      <c r="U363" s="243"/>
      <c r="V363" s="243"/>
      <c r="W363" s="243"/>
      <c r="X363" s="243"/>
      <c r="Y363" s="243"/>
      <c r="Z363" s="243"/>
    </row>
    <row r="364" spans="1:26" ht="13.5" customHeight="1">
      <c r="A364" s="243"/>
      <c r="B364" s="243"/>
      <c r="C364" s="243"/>
      <c r="D364" s="243"/>
      <c r="E364" s="243"/>
      <c r="F364" s="243"/>
      <c r="G364" s="243"/>
      <c r="H364" s="243"/>
      <c r="I364" s="243"/>
      <c r="J364" s="243"/>
      <c r="K364" s="243"/>
      <c r="L364" s="243"/>
      <c r="M364" s="243"/>
      <c r="N364" s="243"/>
      <c r="O364" s="243"/>
      <c r="P364" s="243"/>
      <c r="Q364" s="243"/>
      <c r="R364" s="243"/>
      <c r="S364" s="243"/>
      <c r="T364" s="243"/>
      <c r="U364" s="243"/>
      <c r="V364" s="243"/>
      <c r="W364" s="243"/>
      <c r="X364" s="243"/>
      <c r="Y364" s="243"/>
      <c r="Z364" s="243"/>
    </row>
    <row r="365" spans="1:26" ht="13.5" customHeight="1">
      <c r="A365" s="243"/>
      <c r="B365" s="243"/>
      <c r="C365" s="243"/>
      <c r="D365" s="243"/>
      <c r="E365" s="243"/>
      <c r="F365" s="243"/>
      <c r="G365" s="243"/>
      <c r="H365" s="243"/>
      <c r="I365" s="243"/>
      <c r="J365" s="243"/>
      <c r="K365" s="243"/>
      <c r="L365" s="243"/>
      <c r="M365" s="243"/>
      <c r="N365" s="243"/>
      <c r="O365" s="243"/>
      <c r="P365" s="243"/>
      <c r="Q365" s="243"/>
      <c r="R365" s="243"/>
      <c r="S365" s="243"/>
      <c r="T365" s="243"/>
      <c r="U365" s="243"/>
      <c r="V365" s="243"/>
      <c r="W365" s="243"/>
      <c r="X365" s="243"/>
      <c r="Y365" s="243"/>
      <c r="Z365" s="243"/>
    </row>
    <row r="366" spans="1:26" ht="13.5" customHeight="1">
      <c r="A366" s="243"/>
      <c r="B366" s="243"/>
      <c r="C366" s="243"/>
      <c r="D366" s="243"/>
      <c r="E366" s="243"/>
      <c r="F366" s="243"/>
      <c r="G366" s="243"/>
      <c r="H366" s="243"/>
      <c r="I366" s="243"/>
      <c r="J366" s="243"/>
      <c r="K366" s="243"/>
      <c r="L366" s="243"/>
      <c r="M366" s="243"/>
      <c r="N366" s="243"/>
      <c r="O366" s="243"/>
      <c r="P366" s="243"/>
      <c r="Q366" s="243"/>
      <c r="R366" s="243"/>
      <c r="S366" s="243"/>
      <c r="T366" s="243"/>
      <c r="U366" s="243"/>
      <c r="V366" s="243"/>
      <c r="W366" s="243"/>
      <c r="X366" s="243"/>
      <c r="Y366" s="243"/>
      <c r="Z366" s="243"/>
    </row>
    <row r="367" spans="1:26" ht="13.5" customHeight="1">
      <c r="A367" s="243"/>
      <c r="B367" s="243"/>
      <c r="C367" s="243"/>
      <c r="D367" s="243"/>
      <c r="E367" s="243"/>
      <c r="F367" s="243"/>
      <c r="G367" s="243"/>
      <c r="H367" s="243"/>
      <c r="I367" s="243"/>
      <c r="J367" s="243"/>
      <c r="K367" s="243"/>
      <c r="L367" s="243"/>
      <c r="M367" s="243"/>
      <c r="N367" s="243"/>
      <c r="O367" s="243"/>
      <c r="P367" s="243"/>
      <c r="Q367" s="243"/>
      <c r="R367" s="243"/>
      <c r="S367" s="243"/>
      <c r="T367" s="243"/>
      <c r="U367" s="243"/>
      <c r="V367" s="243"/>
      <c r="W367" s="243"/>
      <c r="X367" s="243"/>
      <c r="Y367" s="243"/>
      <c r="Z367" s="243"/>
    </row>
    <row r="368" spans="1:26" ht="13.5" customHeight="1">
      <c r="A368" s="243"/>
      <c r="B368" s="243"/>
      <c r="C368" s="243"/>
      <c r="D368" s="243"/>
      <c r="E368" s="243"/>
      <c r="F368" s="243"/>
      <c r="G368" s="243"/>
      <c r="H368" s="243"/>
      <c r="I368" s="243"/>
      <c r="J368" s="243"/>
      <c r="K368" s="243"/>
      <c r="L368" s="243"/>
      <c r="M368" s="243"/>
      <c r="N368" s="243"/>
      <c r="O368" s="243"/>
      <c r="P368" s="243"/>
      <c r="Q368" s="243"/>
      <c r="R368" s="243"/>
      <c r="S368" s="243"/>
      <c r="T368" s="243"/>
      <c r="U368" s="243"/>
      <c r="V368" s="243"/>
      <c r="W368" s="243"/>
      <c r="X368" s="243"/>
      <c r="Y368" s="243"/>
      <c r="Z368" s="243"/>
    </row>
    <row r="369" spans="1:26" ht="13.5" customHeight="1">
      <c r="A369" s="243"/>
      <c r="B369" s="243"/>
      <c r="C369" s="243"/>
      <c r="D369" s="243"/>
      <c r="E369" s="243"/>
      <c r="F369" s="243"/>
      <c r="G369" s="243"/>
      <c r="H369" s="243"/>
      <c r="I369" s="243"/>
      <c r="J369" s="243"/>
      <c r="K369" s="243"/>
      <c r="L369" s="243"/>
      <c r="M369" s="243"/>
      <c r="N369" s="243"/>
      <c r="O369" s="243"/>
      <c r="P369" s="243"/>
      <c r="Q369" s="243"/>
      <c r="R369" s="243"/>
      <c r="S369" s="243"/>
      <c r="T369" s="243"/>
      <c r="U369" s="243"/>
      <c r="V369" s="243"/>
      <c r="W369" s="243"/>
      <c r="X369" s="243"/>
      <c r="Y369" s="243"/>
      <c r="Z369" s="243"/>
    </row>
    <row r="370" spans="1:26" ht="13.5" customHeight="1">
      <c r="A370" s="243"/>
      <c r="B370" s="243"/>
      <c r="C370" s="243"/>
      <c r="D370" s="243"/>
      <c r="E370" s="243"/>
      <c r="F370" s="243"/>
      <c r="G370" s="243"/>
      <c r="H370" s="243"/>
      <c r="I370" s="243"/>
      <c r="J370" s="243"/>
      <c r="K370" s="243"/>
      <c r="L370" s="243"/>
      <c r="M370" s="243"/>
      <c r="N370" s="243"/>
      <c r="O370" s="243"/>
      <c r="P370" s="243"/>
      <c r="Q370" s="243"/>
      <c r="R370" s="243"/>
      <c r="S370" s="243"/>
      <c r="T370" s="243"/>
      <c r="U370" s="243"/>
      <c r="V370" s="243"/>
      <c r="W370" s="243"/>
      <c r="X370" s="243"/>
      <c r="Y370" s="243"/>
      <c r="Z370" s="243"/>
    </row>
    <row r="371" spans="1:26" ht="13.5" customHeight="1">
      <c r="A371" s="243"/>
      <c r="B371" s="243"/>
      <c r="C371" s="243"/>
      <c r="D371" s="243"/>
      <c r="E371" s="243"/>
      <c r="F371" s="243"/>
      <c r="G371" s="243"/>
      <c r="H371" s="243"/>
      <c r="I371" s="243"/>
      <c r="J371" s="243"/>
      <c r="K371" s="243"/>
      <c r="L371" s="243"/>
      <c r="M371" s="243"/>
      <c r="N371" s="243"/>
      <c r="O371" s="243"/>
      <c r="P371" s="243"/>
      <c r="Q371" s="243"/>
      <c r="R371" s="243"/>
      <c r="S371" s="243"/>
      <c r="T371" s="243"/>
      <c r="U371" s="243"/>
      <c r="V371" s="243"/>
      <c r="W371" s="243"/>
      <c r="X371" s="243"/>
      <c r="Y371" s="243"/>
      <c r="Z371" s="243"/>
    </row>
    <row r="372" spans="1:26" ht="13.5" customHeight="1">
      <c r="A372" s="243"/>
      <c r="B372" s="243"/>
      <c r="C372" s="243"/>
      <c r="D372" s="243"/>
      <c r="E372" s="243"/>
      <c r="F372" s="243"/>
      <c r="G372" s="243"/>
      <c r="H372" s="243"/>
      <c r="I372" s="243"/>
      <c r="J372" s="243"/>
      <c r="K372" s="243"/>
      <c r="L372" s="243"/>
      <c r="M372" s="243"/>
      <c r="N372" s="243"/>
      <c r="O372" s="243"/>
      <c r="P372" s="243"/>
      <c r="Q372" s="243"/>
      <c r="R372" s="243"/>
      <c r="S372" s="243"/>
      <c r="T372" s="243"/>
      <c r="U372" s="243"/>
      <c r="V372" s="243"/>
      <c r="W372" s="243"/>
      <c r="X372" s="243"/>
      <c r="Y372" s="243"/>
      <c r="Z372" s="243"/>
    </row>
    <row r="373" spans="1:26" ht="13.5" customHeight="1">
      <c r="A373" s="243"/>
      <c r="B373" s="243"/>
      <c r="C373" s="243"/>
      <c r="D373" s="243"/>
      <c r="E373" s="243"/>
      <c r="F373" s="243"/>
      <c r="G373" s="243"/>
      <c r="H373" s="243"/>
      <c r="I373" s="243"/>
      <c r="J373" s="243"/>
      <c r="K373" s="243"/>
      <c r="L373" s="243"/>
      <c r="M373" s="243"/>
      <c r="N373" s="243"/>
      <c r="O373" s="243"/>
      <c r="P373" s="243"/>
      <c r="Q373" s="243"/>
      <c r="R373" s="243"/>
      <c r="S373" s="243"/>
      <c r="T373" s="243"/>
      <c r="U373" s="243"/>
      <c r="V373" s="243"/>
      <c r="W373" s="243"/>
      <c r="X373" s="243"/>
      <c r="Y373" s="243"/>
      <c r="Z373" s="243"/>
    </row>
    <row r="374" spans="1:26" ht="13.5" customHeight="1">
      <c r="A374" s="243"/>
      <c r="B374" s="243"/>
      <c r="C374" s="243"/>
      <c r="D374" s="243"/>
      <c r="E374" s="243"/>
      <c r="F374" s="243"/>
      <c r="G374" s="243"/>
      <c r="H374" s="243"/>
      <c r="I374" s="243"/>
      <c r="J374" s="243"/>
      <c r="K374" s="243"/>
      <c r="L374" s="243"/>
      <c r="M374" s="243"/>
      <c r="N374" s="243"/>
      <c r="O374" s="243"/>
      <c r="P374" s="243"/>
      <c r="Q374" s="243"/>
      <c r="R374" s="243"/>
      <c r="S374" s="243"/>
      <c r="T374" s="243"/>
      <c r="U374" s="243"/>
      <c r="V374" s="243"/>
      <c r="W374" s="243"/>
      <c r="X374" s="243"/>
      <c r="Y374" s="243"/>
      <c r="Z374" s="243"/>
    </row>
    <row r="375" spans="1:26" ht="13.5" customHeight="1">
      <c r="A375" s="243"/>
      <c r="B375" s="243"/>
      <c r="C375" s="243"/>
      <c r="D375" s="243"/>
      <c r="E375" s="243"/>
      <c r="F375" s="243"/>
      <c r="G375" s="243"/>
      <c r="H375" s="243"/>
      <c r="I375" s="243"/>
      <c r="J375" s="243"/>
      <c r="K375" s="243"/>
      <c r="L375" s="243"/>
      <c r="M375" s="243"/>
      <c r="N375" s="243"/>
      <c r="O375" s="243"/>
      <c r="P375" s="243"/>
      <c r="Q375" s="243"/>
      <c r="R375" s="243"/>
      <c r="S375" s="243"/>
      <c r="T375" s="243"/>
      <c r="U375" s="243"/>
      <c r="V375" s="243"/>
      <c r="W375" s="243"/>
      <c r="X375" s="243"/>
      <c r="Y375" s="243"/>
      <c r="Z375" s="243"/>
    </row>
    <row r="376" spans="1:26" ht="13.5" customHeight="1">
      <c r="A376" s="243"/>
      <c r="B376" s="243"/>
      <c r="C376" s="243"/>
      <c r="D376" s="243"/>
      <c r="E376" s="243"/>
      <c r="F376" s="243"/>
      <c r="G376" s="243"/>
      <c r="H376" s="243"/>
      <c r="I376" s="243"/>
      <c r="J376" s="243"/>
      <c r="K376" s="243"/>
      <c r="L376" s="243"/>
      <c r="M376" s="243"/>
      <c r="N376" s="243"/>
      <c r="O376" s="243"/>
      <c r="P376" s="243"/>
      <c r="Q376" s="243"/>
      <c r="R376" s="243"/>
      <c r="S376" s="243"/>
      <c r="T376" s="243"/>
      <c r="U376" s="243"/>
      <c r="V376" s="243"/>
      <c r="W376" s="243"/>
      <c r="X376" s="243"/>
      <c r="Y376" s="243"/>
      <c r="Z376" s="243"/>
    </row>
    <row r="377" spans="1:26" ht="13.5" customHeight="1">
      <c r="A377" s="243"/>
      <c r="B377" s="243"/>
      <c r="C377" s="243"/>
      <c r="D377" s="243"/>
      <c r="E377" s="243"/>
      <c r="F377" s="243"/>
      <c r="G377" s="243"/>
      <c r="H377" s="243"/>
      <c r="I377" s="243"/>
      <c r="J377" s="243"/>
      <c r="K377" s="243"/>
      <c r="L377" s="243"/>
      <c r="M377" s="243"/>
      <c r="N377" s="243"/>
      <c r="O377" s="243"/>
      <c r="P377" s="243"/>
      <c r="Q377" s="243"/>
      <c r="R377" s="243"/>
      <c r="S377" s="243"/>
      <c r="T377" s="243"/>
      <c r="U377" s="243"/>
      <c r="V377" s="243"/>
      <c r="W377" s="243"/>
      <c r="X377" s="243"/>
      <c r="Y377" s="243"/>
      <c r="Z377" s="243"/>
    </row>
    <row r="378" spans="1:26" ht="13.5" customHeight="1">
      <c r="A378" s="243"/>
      <c r="B378" s="243"/>
      <c r="C378" s="243"/>
      <c r="D378" s="243"/>
      <c r="E378" s="243"/>
      <c r="F378" s="243"/>
      <c r="G378" s="243"/>
      <c r="H378" s="243"/>
      <c r="I378" s="243"/>
      <c r="J378" s="243"/>
      <c r="K378" s="243"/>
      <c r="L378" s="243"/>
      <c r="M378" s="243"/>
      <c r="N378" s="243"/>
      <c r="O378" s="243"/>
      <c r="P378" s="243"/>
      <c r="Q378" s="243"/>
      <c r="R378" s="243"/>
      <c r="S378" s="243"/>
      <c r="T378" s="243"/>
      <c r="U378" s="243"/>
      <c r="V378" s="243"/>
      <c r="W378" s="243"/>
      <c r="X378" s="243"/>
      <c r="Y378" s="243"/>
      <c r="Z378" s="243"/>
    </row>
    <row r="379" spans="1:26" ht="13.5" customHeight="1">
      <c r="A379" s="243"/>
      <c r="B379" s="243"/>
      <c r="C379" s="243"/>
      <c r="D379" s="243"/>
      <c r="E379" s="243"/>
      <c r="F379" s="243"/>
      <c r="G379" s="243"/>
      <c r="H379" s="243"/>
      <c r="I379" s="243"/>
      <c r="J379" s="243"/>
      <c r="K379" s="243"/>
      <c r="L379" s="243"/>
      <c r="M379" s="243"/>
      <c r="N379" s="243"/>
      <c r="O379" s="243"/>
      <c r="P379" s="243"/>
      <c r="Q379" s="243"/>
      <c r="R379" s="243"/>
      <c r="S379" s="243"/>
      <c r="T379" s="243"/>
      <c r="U379" s="243"/>
      <c r="V379" s="243"/>
      <c r="W379" s="243"/>
      <c r="X379" s="243"/>
      <c r="Y379" s="243"/>
      <c r="Z379" s="243"/>
    </row>
    <row r="380" spans="1:26" ht="13.5" customHeight="1">
      <c r="A380" s="243"/>
      <c r="B380" s="243"/>
      <c r="C380" s="243"/>
      <c r="D380" s="243"/>
      <c r="E380" s="243"/>
      <c r="F380" s="243"/>
      <c r="G380" s="243"/>
      <c r="H380" s="243"/>
      <c r="I380" s="243"/>
      <c r="J380" s="243"/>
      <c r="K380" s="243"/>
      <c r="L380" s="243"/>
      <c r="M380" s="243"/>
      <c r="N380" s="243"/>
      <c r="O380" s="243"/>
      <c r="P380" s="243"/>
      <c r="Q380" s="243"/>
      <c r="R380" s="243"/>
      <c r="S380" s="243"/>
      <c r="T380" s="243"/>
      <c r="U380" s="243"/>
      <c r="V380" s="243"/>
      <c r="W380" s="243"/>
      <c r="X380" s="243"/>
      <c r="Y380" s="243"/>
      <c r="Z380" s="243"/>
    </row>
    <row r="381" spans="1:26" ht="13.5" customHeight="1">
      <c r="A381" s="243"/>
      <c r="B381" s="243"/>
      <c r="C381" s="243"/>
      <c r="D381" s="243"/>
      <c r="E381" s="243"/>
      <c r="F381" s="243"/>
      <c r="G381" s="243"/>
      <c r="H381" s="243"/>
      <c r="I381" s="243"/>
      <c r="J381" s="243"/>
      <c r="K381" s="243"/>
      <c r="L381" s="243"/>
      <c r="M381" s="243"/>
      <c r="N381" s="243"/>
      <c r="O381" s="243"/>
      <c r="P381" s="243"/>
      <c r="Q381" s="243"/>
      <c r="R381" s="243"/>
      <c r="S381" s="243"/>
      <c r="T381" s="243"/>
      <c r="U381" s="243"/>
      <c r="V381" s="243"/>
      <c r="W381" s="243"/>
      <c r="X381" s="243"/>
      <c r="Y381" s="243"/>
      <c r="Z381" s="243"/>
    </row>
    <row r="382" spans="1:26" ht="13.5" customHeight="1">
      <c r="A382" s="243"/>
      <c r="B382" s="243"/>
      <c r="C382" s="243"/>
      <c r="D382" s="243"/>
      <c r="E382" s="243"/>
      <c r="F382" s="243"/>
      <c r="G382" s="243"/>
      <c r="H382" s="243"/>
      <c r="I382" s="243"/>
      <c r="J382" s="243"/>
      <c r="K382" s="243"/>
      <c r="L382" s="243"/>
      <c r="M382" s="243"/>
      <c r="N382" s="243"/>
      <c r="O382" s="243"/>
      <c r="P382" s="243"/>
      <c r="Q382" s="243"/>
      <c r="R382" s="243"/>
      <c r="S382" s="243"/>
      <c r="T382" s="243"/>
      <c r="U382" s="243"/>
      <c r="V382" s="243"/>
      <c r="W382" s="243"/>
      <c r="X382" s="243"/>
      <c r="Y382" s="243"/>
      <c r="Z382" s="243"/>
    </row>
    <row r="383" spans="1:26" ht="13.5" customHeight="1">
      <c r="A383" s="243"/>
      <c r="B383" s="243"/>
      <c r="C383" s="243"/>
      <c r="D383" s="243"/>
      <c r="E383" s="243"/>
      <c r="F383" s="243"/>
      <c r="G383" s="243"/>
      <c r="H383" s="243"/>
      <c r="I383" s="243"/>
      <c r="J383" s="243"/>
      <c r="K383" s="243"/>
      <c r="L383" s="243"/>
      <c r="M383" s="243"/>
      <c r="N383" s="243"/>
      <c r="O383" s="243"/>
      <c r="P383" s="243"/>
      <c r="Q383" s="243"/>
      <c r="R383" s="243"/>
      <c r="S383" s="243"/>
      <c r="T383" s="243"/>
      <c r="U383" s="243"/>
      <c r="V383" s="243"/>
      <c r="W383" s="243"/>
      <c r="X383" s="243"/>
      <c r="Y383" s="243"/>
      <c r="Z383" s="243"/>
    </row>
    <row r="384" spans="1:26" ht="13.5" customHeight="1">
      <c r="A384" s="243"/>
      <c r="B384" s="243"/>
      <c r="C384" s="243"/>
      <c r="D384" s="243"/>
      <c r="E384" s="243"/>
      <c r="F384" s="243"/>
      <c r="G384" s="243"/>
      <c r="H384" s="243"/>
      <c r="I384" s="243"/>
      <c r="J384" s="243"/>
      <c r="K384" s="243"/>
      <c r="L384" s="243"/>
      <c r="M384" s="243"/>
      <c r="N384" s="243"/>
      <c r="O384" s="243"/>
      <c r="P384" s="243"/>
      <c r="Q384" s="243"/>
      <c r="R384" s="243"/>
      <c r="S384" s="243"/>
      <c r="T384" s="243"/>
      <c r="U384" s="243"/>
      <c r="V384" s="243"/>
      <c r="W384" s="243"/>
      <c r="X384" s="243"/>
      <c r="Y384" s="243"/>
      <c r="Z384" s="243"/>
    </row>
    <row r="385" spans="1:26" ht="13.5" customHeight="1">
      <c r="A385" s="243"/>
      <c r="B385" s="243"/>
      <c r="C385" s="243"/>
      <c r="D385" s="243"/>
      <c r="E385" s="243"/>
      <c r="F385" s="243"/>
      <c r="G385" s="243"/>
      <c r="H385" s="243"/>
      <c r="I385" s="243"/>
      <c r="J385" s="243"/>
      <c r="K385" s="243"/>
      <c r="L385" s="243"/>
      <c r="M385" s="243"/>
      <c r="N385" s="243"/>
      <c r="O385" s="243"/>
      <c r="P385" s="243"/>
      <c r="Q385" s="243"/>
      <c r="R385" s="243"/>
      <c r="S385" s="243"/>
      <c r="T385" s="243"/>
      <c r="U385" s="243"/>
      <c r="V385" s="243"/>
      <c r="W385" s="243"/>
      <c r="X385" s="243"/>
      <c r="Y385" s="243"/>
      <c r="Z385" s="243"/>
    </row>
    <row r="386" spans="1:26" ht="13.5" customHeight="1">
      <c r="A386" s="243"/>
      <c r="B386" s="243"/>
      <c r="C386" s="243"/>
      <c r="D386" s="243"/>
      <c r="E386" s="243"/>
      <c r="F386" s="243"/>
      <c r="G386" s="243"/>
      <c r="H386" s="243"/>
      <c r="I386" s="243"/>
      <c r="J386" s="243"/>
      <c r="K386" s="243"/>
      <c r="L386" s="243"/>
      <c r="M386" s="243"/>
      <c r="N386" s="243"/>
      <c r="O386" s="243"/>
      <c r="P386" s="243"/>
      <c r="Q386" s="243"/>
      <c r="R386" s="243"/>
      <c r="S386" s="243"/>
      <c r="T386" s="243"/>
      <c r="U386" s="243"/>
      <c r="V386" s="243"/>
      <c r="W386" s="243"/>
      <c r="X386" s="243"/>
      <c r="Y386" s="243"/>
      <c r="Z386" s="243"/>
    </row>
    <row r="387" spans="1:26" ht="13.5" customHeight="1">
      <c r="A387" s="243"/>
      <c r="B387" s="243"/>
      <c r="C387" s="243"/>
      <c r="D387" s="243"/>
      <c r="E387" s="243"/>
      <c r="F387" s="243"/>
      <c r="G387" s="243"/>
      <c r="H387" s="243"/>
      <c r="I387" s="243"/>
      <c r="J387" s="243"/>
      <c r="K387" s="243"/>
      <c r="L387" s="243"/>
      <c r="M387" s="243"/>
      <c r="N387" s="243"/>
      <c r="O387" s="243"/>
      <c r="P387" s="243"/>
      <c r="Q387" s="243"/>
      <c r="R387" s="243"/>
      <c r="S387" s="243"/>
      <c r="T387" s="243"/>
      <c r="U387" s="243"/>
      <c r="V387" s="243"/>
      <c r="W387" s="243"/>
      <c r="X387" s="243"/>
      <c r="Y387" s="243"/>
      <c r="Z387" s="243"/>
    </row>
    <row r="388" spans="1:26" ht="13.5" customHeight="1">
      <c r="A388" s="243"/>
      <c r="B388" s="243"/>
      <c r="C388" s="243"/>
      <c r="D388" s="243"/>
      <c r="E388" s="243"/>
      <c r="F388" s="243"/>
      <c r="G388" s="243"/>
      <c r="H388" s="243"/>
      <c r="I388" s="243"/>
      <c r="J388" s="243"/>
      <c r="K388" s="243"/>
      <c r="L388" s="243"/>
      <c r="M388" s="243"/>
      <c r="N388" s="243"/>
      <c r="O388" s="243"/>
      <c r="P388" s="243"/>
      <c r="Q388" s="243"/>
      <c r="R388" s="243"/>
      <c r="S388" s="243"/>
      <c r="T388" s="243"/>
      <c r="U388" s="243"/>
      <c r="V388" s="243"/>
      <c r="W388" s="243"/>
      <c r="X388" s="243"/>
      <c r="Y388" s="243"/>
      <c r="Z388" s="243"/>
    </row>
    <row r="389" spans="1:26" ht="13.5" customHeight="1">
      <c r="A389" s="243"/>
      <c r="B389" s="243"/>
      <c r="C389" s="243"/>
      <c r="D389" s="243"/>
      <c r="E389" s="243"/>
      <c r="F389" s="243"/>
      <c r="G389" s="243"/>
      <c r="H389" s="243"/>
      <c r="I389" s="243"/>
      <c r="J389" s="243"/>
      <c r="K389" s="243"/>
      <c r="L389" s="243"/>
      <c r="M389" s="243"/>
      <c r="N389" s="243"/>
      <c r="O389" s="243"/>
      <c r="P389" s="243"/>
      <c r="Q389" s="243"/>
      <c r="R389" s="243"/>
      <c r="S389" s="243"/>
      <c r="T389" s="243"/>
      <c r="U389" s="243"/>
      <c r="V389" s="243"/>
      <c r="W389" s="243"/>
      <c r="X389" s="243"/>
      <c r="Y389" s="243"/>
      <c r="Z389" s="243"/>
    </row>
    <row r="390" spans="1:26" ht="13.5" customHeight="1">
      <c r="A390" s="243"/>
      <c r="B390" s="243"/>
      <c r="C390" s="243"/>
      <c r="D390" s="243"/>
      <c r="E390" s="243"/>
      <c r="F390" s="243"/>
      <c r="G390" s="243"/>
      <c r="H390" s="243"/>
      <c r="I390" s="243"/>
      <c r="J390" s="243"/>
      <c r="K390" s="243"/>
      <c r="L390" s="243"/>
      <c r="M390" s="243"/>
      <c r="N390" s="243"/>
      <c r="O390" s="243"/>
      <c r="P390" s="243"/>
      <c r="Q390" s="243"/>
      <c r="R390" s="243"/>
      <c r="S390" s="243"/>
      <c r="T390" s="243"/>
      <c r="U390" s="243"/>
      <c r="V390" s="243"/>
      <c r="W390" s="243"/>
      <c r="X390" s="243"/>
      <c r="Y390" s="243"/>
      <c r="Z390" s="243"/>
    </row>
    <row r="391" spans="1:26" ht="13.5" customHeight="1">
      <c r="A391" s="243"/>
      <c r="B391" s="243"/>
      <c r="C391" s="243"/>
      <c r="D391" s="243"/>
      <c r="E391" s="243"/>
      <c r="F391" s="243"/>
      <c r="G391" s="243"/>
      <c r="H391" s="243"/>
      <c r="I391" s="243"/>
      <c r="J391" s="243"/>
      <c r="K391" s="243"/>
      <c r="L391" s="243"/>
      <c r="M391" s="243"/>
      <c r="N391" s="243"/>
      <c r="O391" s="243"/>
      <c r="P391" s="243"/>
      <c r="Q391" s="243"/>
      <c r="R391" s="243"/>
      <c r="S391" s="243"/>
      <c r="T391" s="243"/>
      <c r="U391" s="243"/>
      <c r="V391" s="243"/>
      <c r="W391" s="243"/>
      <c r="X391" s="243"/>
      <c r="Y391" s="243"/>
      <c r="Z391" s="243"/>
    </row>
    <row r="392" spans="1:26" ht="13.5" customHeight="1">
      <c r="A392" s="243"/>
      <c r="B392" s="243"/>
      <c r="C392" s="243"/>
      <c r="D392" s="243"/>
      <c r="E392" s="243"/>
      <c r="F392" s="243"/>
      <c r="G392" s="243"/>
      <c r="H392" s="243"/>
      <c r="I392" s="243"/>
      <c r="J392" s="243"/>
      <c r="K392" s="243"/>
      <c r="L392" s="243"/>
      <c r="M392" s="243"/>
      <c r="N392" s="243"/>
      <c r="O392" s="243"/>
      <c r="P392" s="243"/>
      <c r="Q392" s="243"/>
      <c r="R392" s="243"/>
      <c r="S392" s="243"/>
      <c r="T392" s="243"/>
      <c r="U392" s="243"/>
      <c r="V392" s="243"/>
      <c r="W392" s="243"/>
      <c r="X392" s="243"/>
      <c r="Y392" s="243"/>
      <c r="Z392" s="243"/>
    </row>
    <row r="393" spans="1:26" ht="13.5" customHeight="1">
      <c r="A393" s="243"/>
      <c r="B393" s="243"/>
      <c r="C393" s="243"/>
      <c r="D393" s="243"/>
      <c r="E393" s="243"/>
      <c r="F393" s="243"/>
      <c r="G393" s="243"/>
      <c r="H393" s="243"/>
      <c r="I393" s="243"/>
      <c r="J393" s="243"/>
      <c r="K393" s="243"/>
      <c r="L393" s="243"/>
      <c r="M393" s="243"/>
      <c r="N393" s="243"/>
      <c r="O393" s="243"/>
      <c r="P393" s="243"/>
      <c r="Q393" s="243"/>
      <c r="R393" s="243"/>
      <c r="S393" s="243"/>
      <c r="T393" s="243"/>
      <c r="U393" s="243"/>
      <c r="V393" s="243"/>
      <c r="W393" s="243"/>
      <c r="X393" s="243"/>
      <c r="Y393" s="243"/>
      <c r="Z393" s="243"/>
    </row>
    <row r="394" spans="1:26" ht="13.5" customHeight="1">
      <c r="A394" s="243"/>
      <c r="B394" s="243"/>
      <c r="C394" s="243"/>
      <c r="D394" s="243"/>
      <c r="E394" s="243"/>
      <c r="F394" s="243"/>
      <c r="G394" s="243"/>
      <c r="H394" s="243"/>
      <c r="I394" s="243"/>
      <c r="J394" s="243"/>
      <c r="K394" s="243"/>
      <c r="L394" s="243"/>
      <c r="M394" s="243"/>
      <c r="N394" s="243"/>
      <c r="O394" s="243"/>
      <c r="P394" s="243"/>
      <c r="Q394" s="243"/>
      <c r="R394" s="243"/>
      <c r="S394" s="243"/>
      <c r="T394" s="243"/>
      <c r="U394" s="243"/>
      <c r="V394" s="243"/>
      <c r="W394" s="243"/>
      <c r="X394" s="243"/>
      <c r="Y394" s="243"/>
      <c r="Z394" s="243"/>
    </row>
    <row r="395" spans="1:26" ht="13.5" customHeight="1">
      <c r="A395" s="243"/>
      <c r="B395" s="243"/>
      <c r="C395" s="243"/>
      <c r="D395" s="243"/>
      <c r="E395" s="243"/>
      <c r="F395" s="243"/>
      <c r="G395" s="243"/>
      <c r="H395" s="243"/>
      <c r="I395" s="243"/>
      <c r="J395" s="243"/>
      <c r="K395" s="243"/>
      <c r="L395" s="243"/>
      <c r="M395" s="243"/>
      <c r="N395" s="243"/>
      <c r="O395" s="243"/>
      <c r="P395" s="243"/>
      <c r="Q395" s="243"/>
      <c r="R395" s="243"/>
      <c r="S395" s="243"/>
      <c r="T395" s="243"/>
      <c r="U395" s="243"/>
      <c r="V395" s="243"/>
      <c r="W395" s="243"/>
      <c r="X395" s="243"/>
      <c r="Y395" s="243"/>
      <c r="Z395" s="243"/>
    </row>
    <row r="396" spans="1:26" ht="13.5" customHeight="1">
      <c r="A396" s="243"/>
      <c r="B396" s="243"/>
      <c r="C396" s="243"/>
      <c r="D396" s="243"/>
      <c r="E396" s="243"/>
      <c r="F396" s="243"/>
      <c r="G396" s="243"/>
      <c r="H396" s="243"/>
      <c r="I396" s="243"/>
      <c r="J396" s="243"/>
      <c r="K396" s="243"/>
      <c r="L396" s="243"/>
      <c r="M396" s="243"/>
      <c r="N396" s="243"/>
      <c r="O396" s="243"/>
      <c r="P396" s="243"/>
      <c r="Q396" s="243"/>
      <c r="R396" s="243"/>
      <c r="S396" s="243"/>
      <c r="T396" s="243"/>
      <c r="U396" s="243"/>
      <c r="V396" s="243"/>
      <c r="W396" s="243"/>
      <c r="X396" s="243"/>
      <c r="Y396" s="243"/>
      <c r="Z396" s="243"/>
    </row>
    <row r="397" spans="1:26" ht="13.5" customHeight="1">
      <c r="A397" s="243"/>
      <c r="B397" s="243"/>
      <c r="C397" s="243"/>
      <c r="D397" s="243"/>
      <c r="E397" s="243"/>
      <c r="F397" s="243"/>
      <c r="G397" s="243"/>
      <c r="H397" s="243"/>
      <c r="I397" s="243"/>
      <c r="J397" s="243"/>
      <c r="K397" s="243"/>
      <c r="L397" s="243"/>
      <c r="M397" s="243"/>
      <c r="N397" s="243"/>
      <c r="O397" s="243"/>
      <c r="P397" s="243"/>
      <c r="Q397" s="243"/>
      <c r="R397" s="243"/>
      <c r="S397" s="243"/>
      <c r="T397" s="243"/>
      <c r="U397" s="243"/>
      <c r="V397" s="243"/>
      <c r="W397" s="243"/>
      <c r="X397" s="243"/>
      <c r="Y397" s="243"/>
      <c r="Z397" s="243"/>
    </row>
    <row r="398" spans="1:26" ht="13.5" customHeight="1">
      <c r="A398" s="243"/>
      <c r="B398" s="243"/>
      <c r="C398" s="243"/>
      <c r="D398" s="243"/>
      <c r="E398" s="243"/>
      <c r="F398" s="243"/>
      <c r="G398" s="243"/>
      <c r="H398" s="243"/>
      <c r="I398" s="243"/>
      <c r="J398" s="243"/>
      <c r="K398" s="243"/>
      <c r="L398" s="243"/>
      <c r="M398" s="243"/>
      <c r="N398" s="243"/>
      <c r="O398" s="243"/>
      <c r="P398" s="243"/>
      <c r="Q398" s="243"/>
      <c r="R398" s="243"/>
      <c r="S398" s="243"/>
      <c r="T398" s="243"/>
      <c r="U398" s="243"/>
      <c r="V398" s="243"/>
      <c r="W398" s="243"/>
      <c r="X398" s="243"/>
      <c r="Y398" s="243"/>
      <c r="Z398" s="243"/>
    </row>
    <row r="399" spans="1:26" ht="13.5" customHeight="1">
      <c r="A399" s="243"/>
      <c r="B399" s="243"/>
      <c r="C399" s="243"/>
      <c r="D399" s="243"/>
      <c r="E399" s="243"/>
      <c r="F399" s="243"/>
      <c r="G399" s="243"/>
      <c r="H399" s="243"/>
      <c r="I399" s="243"/>
      <c r="J399" s="243"/>
      <c r="K399" s="243"/>
      <c r="L399" s="243"/>
      <c r="M399" s="243"/>
      <c r="N399" s="243"/>
      <c r="O399" s="243"/>
      <c r="P399" s="243"/>
      <c r="Q399" s="243"/>
      <c r="R399" s="243"/>
      <c r="S399" s="243"/>
      <c r="T399" s="243"/>
      <c r="U399" s="243"/>
      <c r="V399" s="243"/>
      <c r="W399" s="243"/>
      <c r="X399" s="243"/>
      <c r="Y399" s="243"/>
      <c r="Z399" s="243"/>
    </row>
    <row r="400" spans="1:26" ht="13.5" customHeight="1">
      <c r="A400" s="243"/>
      <c r="B400" s="243"/>
      <c r="C400" s="243"/>
      <c r="D400" s="243"/>
      <c r="E400" s="243"/>
      <c r="F400" s="243"/>
      <c r="G400" s="243"/>
      <c r="H400" s="243"/>
      <c r="I400" s="243"/>
      <c r="J400" s="243"/>
      <c r="K400" s="243"/>
      <c r="L400" s="243"/>
      <c r="M400" s="243"/>
      <c r="N400" s="243"/>
      <c r="O400" s="243"/>
      <c r="P400" s="243"/>
      <c r="Q400" s="243"/>
      <c r="R400" s="243"/>
      <c r="S400" s="243"/>
      <c r="T400" s="243"/>
      <c r="U400" s="243"/>
      <c r="V400" s="243"/>
      <c r="W400" s="243"/>
      <c r="X400" s="243"/>
      <c r="Y400" s="243"/>
      <c r="Z400" s="243"/>
    </row>
    <row r="401" spans="1:26" ht="13.5" customHeight="1">
      <c r="A401" s="243"/>
      <c r="B401" s="243"/>
      <c r="C401" s="243"/>
      <c r="D401" s="243"/>
      <c r="E401" s="243"/>
      <c r="F401" s="243"/>
      <c r="G401" s="243"/>
      <c r="H401" s="243"/>
      <c r="I401" s="243"/>
      <c r="J401" s="243"/>
      <c r="K401" s="243"/>
      <c r="L401" s="243"/>
      <c r="M401" s="243"/>
      <c r="N401" s="243"/>
      <c r="O401" s="243"/>
      <c r="P401" s="243"/>
      <c r="Q401" s="243"/>
      <c r="R401" s="243"/>
      <c r="S401" s="243"/>
      <c r="T401" s="243"/>
      <c r="U401" s="243"/>
      <c r="V401" s="243"/>
      <c r="W401" s="243"/>
      <c r="X401" s="243"/>
      <c r="Y401" s="243"/>
      <c r="Z401" s="243"/>
    </row>
    <row r="402" spans="1:26" ht="13.5" customHeight="1">
      <c r="A402" s="243"/>
      <c r="B402" s="243"/>
      <c r="C402" s="243"/>
      <c r="D402" s="243"/>
      <c r="E402" s="243"/>
      <c r="F402" s="243"/>
      <c r="G402" s="243"/>
      <c r="H402" s="243"/>
      <c r="I402" s="243"/>
      <c r="J402" s="243"/>
      <c r="K402" s="243"/>
      <c r="L402" s="243"/>
      <c r="M402" s="243"/>
      <c r="N402" s="243"/>
      <c r="O402" s="243"/>
      <c r="P402" s="243"/>
      <c r="Q402" s="243"/>
      <c r="R402" s="243"/>
      <c r="S402" s="243"/>
      <c r="T402" s="243"/>
      <c r="U402" s="243"/>
      <c r="V402" s="243"/>
      <c r="W402" s="243"/>
      <c r="X402" s="243"/>
      <c r="Y402" s="243"/>
      <c r="Z402" s="243"/>
    </row>
    <row r="403" spans="1:26" ht="13.5" customHeight="1">
      <c r="A403" s="243"/>
      <c r="B403" s="243"/>
      <c r="C403" s="243"/>
      <c r="D403" s="243"/>
      <c r="E403" s="243"/>
      <c r="F403" s="243"/>
      <c r="G403" s="243"/>
      <c r="H403" s="243"/>
      <c r="I403" s="243"/>
      <c r="J403" s="243"/>
      <c r="K403" s="243"/>
      <c r="L403" s="243"/>
      <c r="M403" s="243"/>
      <c r="N403" s="243"/>
      <c r="O403" s="243"/>
      <c r="P403" s="243"/>
      <c r="Q403" s="243"/>
      <c r="R403" s="243"/>
      <c r="S403" s="243"/>
      <c r="T403" s="243"/>
      <c r="U403" s="243"/>
      <c r="V403" s="243"/>
      <c r="W403" s="243"/>
      <c r="X403" s="243"/>
      <c r="Y403" s="243"/>
      <c r="Z403" s="243"/>
    </row>
    <row r="404" spans="1:26" ht="13.5" customHeight="1">
      <c r="A404" s="243"/>
      <c r="B404" s="243"/>
      <c r="C404" s="243"/>
      <c r="D404" s="243"/>
      <c r="E404" s="243"/>
      <c r="F404" s="243"/>
      <c r="G404" s="243"/>
      <c r="H404" s="243"/>
      <c r="I404" s="243"/>
      <c r="J404" s="243"/>
      <c r="K404" s="243"/>
      <c r="L404" s="243"/>
      <c r="M404" s="243"/>
      <c r="N404" s="243"/>
      <c r="O404" s="243"/>
      <c r="P404" s="243"/>
      <c r="Q404" s="243"/>
      <c r="R404" s="243"/>
      <c r="S404" s="243"/>
      <c r="T404" s="243"/>
      <c r="U404" s="243"/>
      <c r="V404" s="243"/>
      <c r="W404" s="243"/>
      <c r="X404" s="243"/>
      <c r="Y404" s="243"/>
      <c r="Z404" s="243"/>
    </row>
    <row r="405" spans="1:26" ht="13.5" customHeight="1">
      <c r="A405" s="243"/>
      <c r="B405" s="243"/>
      <c r="C405" s="243"/>
      <c r="D405" s="243"/>
      <c r="E405" s="243"/>
      <c r="F405" s="243"/>
      <c r="G405" s="243"/>
      <c r="H405" s="243"/>
      <c r="I405" s="243"/>
      <c r="J405" s="243"/>
      <c r="K405" s="243"/>
      <c r="L405" s="243"/>
      <c r="M405" s="243"/>
      <c r="N405" s="243"/>
      <c r="O405" s="243"/>
      <c r="P405" s="243"/>
      <c r="Q405" s="243"/>
      <c r="R405" s="243"/>
      <c r="S405" s="243"/>
      <c r="T405" s="243"/>
      <c r="U405" s="243"/>
      <c r="V405" s="243"/>
      <c r="W405" s="243"/>
      <c r="X405" s="243"/>
      <c r="Y405" s="243"/>
      <c r="Z405" s="243"/>
    </row>
    <row r="406" spans="1:26" ht="13.5" customHeight="1">
      <c r="A406" s="243"/>
      <c r="B406" s="243"/>
      <c r="C406" s="243"/>
      <c r="D406" s="243"/>
      <c r="E406" s="243"/>
      <c r="F406" s="243"/>
      <c r="G406" s="243"/>
      <c r="H406" s="243"/>
      <c r="I406" s="243"/>
      <c r="J406" s="243"/>
      <c r="K406" s="243"/>
      <c r="L406" s="243"/>
      <c r="M406" s="243"/>
      <c r="N406" s="243"/>
      <c r="O406" s="243"/>
      <c r="P406" s="243"/>
      <c r="Q406" s="243"/>
      <c r="R406" s="243"/>
      <c r="S406" s="243"/>
      <c r="T406" s="243"/>
      <c r="U406" s="243"/>
      <c r="V406" s="243"/>
      <c r="W406" s="243"/>
      <c r="X406" s="243"/>
      <c r="Y406" s="243"/>
      <c r="Z406" s="243"/>
    </row>
    <row r="407" spans="1:26" ht="13.5" customHeight="1">
      <c r="A407" s="243"/>
      <c r="B407" s="243"/>
      <c r="C407" s="243"/>
      <c r="D407" s="243"/>
      <c r="E407" s="243"/>
      <c r="F407" s="243"/>
      <c r="G407" s="243"/>
      <c r="H407" s="243"/>
      <c r="I407" s="243"/>
      <c r="J407" s="243"/>
      <c r="K407" s="243"/>
      <c r="L407" s="243"/>
      <c r="M407" s="243"/>
      <c r="N407" s="243"/>
      <c r="O407" s="243"/>
      <c r="P407" s="243"/>
      <c r="Q407" s="243"/>
      <c r="R407" s="243"/>
      <c r="S407" s="243"/>
      <c r="T407" s="243"/>
      <c r="U407" s="243"/>
      <c r="V407" s="243"/>
      <c r="W407" s="243"/>
      <c r="X407" s="243"/>
      <c r="Y407" s="243"/>
      <c r="Z407" s="243"/>
    </row>
    <row r="408" spans="1:26" ht="13.5" customHeight="1">
      <c r="A408" s="243"/>
      <c r="B408" s="243"/>
      <c r="C408" s="243"/>
      <c r="D408" s="243"/>
      <c r="E408" s="243"/>
      <c r="F408" s="243"/>
      <c r="G408" s="243"/>
      <c r="H408" s="243"/>
      <c r="I408" s="243"/>
      <c r="J408" s="243"/>
      <c r="K408" s="243"/>
      <c r="L408" s="243"/>
      <c r="M408" s="243"/>
      <c r="N408" s="243"/>
      <c r="O408" s="243"/>
      <c r="P408" s="243"/>
      <c r="Q408" s="243"/>
      <c r="R408" s="243"/>
      <c r="S408" s="243"/>
      <c r="T408" s="243"/>
      <c r="U408" s="243"/>
      <c r="V408" s="243"/>
      <c r="W408" s="243"/>
      <c r="X408" s="243"/>
      <c r="Y408" s="243"/>
      <c r="Z408" s="243"/>
    </row>
    <row r="409" spans="1:26" ht="13.5" customHeight="1">
      <c r="A409" s="243"/>
      <c r="B409" s="243"/>
      <c r="C409" s="243"/>
      <c r="D409" s="243"/>
      <c r="E409" s="243"/>
      <c r="F409" s="243"/>
      <c r="G409" s="243"/>
      <c r="H409" s="243"/>
      <c r="I409" s="243"/>
      <c r="J409" s="243"/>
      <c r="K409" s="243"/>
      <c r="L409" s="243"/>
      <c r="M409" s="243"/>
      <c r="N409" s="243"/>
      <c r="O409" s="243"/>
      <c r="P409" s="243"/>
      <c r="Q409" s="243"/>
      <c r="R409" s="243"/>
      <c r="S409" s="243"/>
      <c r="T409" s="243"/>
      <c r="U409" s="243"/>
      <c r="V409" s="243"/>
      <c r="W409" s="243"/>
      <c r="X409" s="243"/>
      <c r="Y409" s="243"/>
      <c r="Z409" s="243"/>
    </row>
    <row r="410" spans="1:26" ht="13.5" customHeight="1">
      <c r="A410" s="243"/>
      <c r="B410" s="243"/>
      <c r="C410" s="243"/>
      <c r="D410" s="243"/>
      <c r="E410" s="243"/>
      <c r="F410" s="243"/>
      <c r="G410" s="243"/>
      <c r="H410" s="243"/>
      <c r="I410" s="243"/>
      <c r="J410" s="243"/>
      <c r="K410" s="243"/>
      <c r="L410" s="243"/>
      <c r="M410" s="243"/>
      <c r="N410" s="243"/>
      <c r="O410" s="243"/>
      <c r="P410" s="243"/>
      <c r="Q410" s="243"/>
      <c r="R410" s="243"/>
      <c r="S410" s="243"/>
      <c r="T410" s="243"/>
      <c r="U410" s="243"/>
      <c r="V410" s="243"/>
      <c r="W410" s="243"/>
      <c r="X410" s="243"/>
      <c r="Y410" s="243"/>
      <c r="Z410" s="243"/>
    </row>
    <row r="411" spans="1:26" ht="13.5" customHeight="1">
      <c r="A411" s="243"/>
      <c r="B411" s="243"/>
      <c r="C411" s="243"/>
      <c r="D411" s="243"/>
      <c r="E411" s="243"/>
      <c r="F411" s="243"/>
      <c r="G411" s="243"/>
      <c r="H411" s="243"/>
      <c r="I411" s="243"/>
      <c r="J411" s="243"/>
      <c r="K411" s="243"/>
      <c r="L411" s="243"/>
      <c r="M411" s="243"/>
      <c r="N411" s="243"/>
      <c r="O411" s="243"/>
      <c r="P411" s="243"/>
      <c r="Q411" s="243"/>
      <c r="R411" s="243"/>
      <c r="S411" s="243"/>
      <c r="T411" s="243"/>
      <c r="U411" s="243"/>
      <c r="V411" s="243"/>
      <c r="W411" s="243"/>
      <c r="X411" s="243"/>
      <c r="Y411" s="243"/>
      <c r="Z411" s="243"/>
    </row>
    <row r="412" spans="1:26" ht="13.5" customHeight="1">
      <c r="A412" s="243"/>
      <c r="B412" s="243"/>
      <c r="C412" s="243"/>
      <c r="D412" s="243"/>
      <c r="E412" s="243"/>
      <c r="F412" s="243"/>
      <c r="G412" s="243"/>
      <c r="H412" s="243"/>
      <c r="I412" s="243"/>
      <c r="J412" s="243"/>
      <c r="K412" s="243"/>
      <c r="L412" s="243"/>
      <c r="M412" s="243"/>
      <c r="N412" s="243"/>
      <c r="O412" s="243"/>
      <c r="P412" s="243"/>
      <c r="Q412" s="243"/>
      <c r="R412" s="243"/>
      <c r="S412" s="243"/>
      <c r="T412" s="243"/>
      <c r="U412" s="243"/>
      <c r="V412" s="243"/>
      <c r="W412" s="243"/>
      <c r="X412" s="243"/>
      <c r="Y412" s="243"/>
      <c r="Z412" s="243"/>
    </row>
    <row r="413" spans="1:26" ht="13.5" customHeight="1">
      <c r="A413" s="243"/>
      <c r="B413" s="243"/>
      <c r="C413" s="243"/>
      <c r="D413" s="243"/>
      <c r="E413" s="243"/>
      <c r="F413" s="243"/>
      <c r="G413" s="243"/>
      <c r="H413" s="243"/>
      <c r="I413" s="243"/>
      <c r="J413" s="243"/>
      <c r="K413" s="243"/>
      <c r="L413" s="243"/>
      <c r="M413" s="243"/>
      <c r="N413" s="243"/>
      <c r="O413" s="243"/>
      <c r="P413" s="243"/>
      <c r="Q413" s="243"/>
      <c r="R413" s="243"/>
      <c r="S413" s="243"/>
      <c r="T413" s="243"/>
      <c r="U413" s="243"/>
      <c r="V413" s="243"/>
      <c r="W413" s="243"/>
      <c r="X413" s="243"/>
      <c r="Y413" s="243"/>
      <c r="Z413" s="243"/>
    </row>
    <row r="414" spans="1:26" ht="13.5" customHeight="1">
      <c r="A414" s="243"/>
      <c r="B414" s="243"/>
      <c r="C414" s="243"/>
      <c r="D414" s="243"/>
      <c r="E414" s="243"/>
      <c r="F414" s="243"/>
      <c r="G414" s="243"/>
      <c r="H414" s="243"/>
      <c r="I414" s="243"/>
      <c r="J414" s="243"/>
      <c r="K414" s="243"/>
      <c r="L414" s="243"/>
      <c r="M414" s="243"/>
      <c r="N414" s="243"/>
      <c r="O414" s="243"/>
      <c r="P414" s="243"/>
      <c r="Q414" s="243"/>
      <c r="R414" s="243"/>
      <c r="S414" s="243"/>
      <c r="T414" s="243"/>
      <c r="U414" s="243"/>
      <c r="V414" s="243"/>
      <c r="W414" s="243"/>
      <c r="X414" s="243"/>
      <c r="Y414" s="243"/>
      <c r="Z414" s="243"/>
    </row>
    <row r="415" spans="1:26" ht="13.5" customHeight="1">
      <c r="A415" s="243"/>
      <c r="B415" s="243"/>
      <c r="C415" s="243"/>
      <c r="D415" s="243"/>
      <c r="E415" s="243"/>
      <c r="F415" s="243"/>
      <c r="G415" s="243"/>
      <c r="H415" s="243"/>
      <c r="I415" s="243"/>
      <c r="J415" s="243"/>
      <c r="K415" s="243"/>
      <c r="L415" s="243"/>
      <c r="M415" s="243"/>
      <c r="N415" s="243"/>
      <c r="O415" s="243"/>
      <c r="P415" s="243"/>
      <c r="Q415" s="243"/>
      <c r="R415" s="243"/>
      <c r="S415" s="243"/>
      <c r="T415" s="243"/>
      <c r="U415" s="243"/>
      <c r="V415" s="243"/>
      <c r="W415" s="243"/>
      <c r="X415" s="243"/>
      <c r="Y415" s="243"/>
      <c r="Z415" s="243"/>
    </row>
    <row r="416" spans="1:26" ht="13.5" customHeight="1">
      <c r="A416" s="243"/>
      <c r="B416" s="243"/>
      <c r="C416" s="243"/>
      <c r="D416" s="243"/>
      <c r="E416" s="243"/>
      <c r="F416" s="243"/>
      <c r="G416" s="243"/>
      <c r="H416" s="243"/>
      <c r="I416" s="243"/>
      <c r="J416" s="243"/>
      <c r="K416" s="243"/>
      <c r="L416" s="243"/>
      <c r="M416" s="243"/>
      <c r="N416" s="243"/>
      <c r="O416" s="243"/>
      <c r="P416" s="243"/>
      <c r="Q416" s="243"/>
      <c r="R416" s="243"/>
      <c r="S416" s="243"/>
      <c r="T416" s="243"/>
      <c r="U416" s="243"/>
      <c r="V416" s="243"/>
      <c r="W416" s="243"/>
      <c r="X416" s="243"/>
      <c r="Y416" s="243"/>
      <c r="Z416" s="243"/>
    </row>
    <row r="417" spans="1:26" ht="13.5" customHeight="1">
      <c r="A417" s="243"/>
      <c r="B417" s="243"/>
      <c r="C417" s="243"/>
      <c r="D417" s="243"/>
      <c r="E417" s="243"/>
      <c r="F417" s="243"/>
      <c r="G417" s="243"/>
      <c r="H417" s="243"/>
      <c r="I417" s="243"/>
      <c r="J417" s="243"/>
      <c r="K417" s="243"/>
      <c r="L417" s="243"/>
      <c r="M417" s="243"/>
      <c r="N417" s="243"/>
      <c r="O417" s="243"/>
      <c r="P417" s="243"/>
      <c r="Q417" s="243"/>
      <c r="R417" s="243"/>
      <c r="S417" s="243"/>
      <c r="T417" s="243"/>
      <c r="U417" s="243"/>
      <c r="V417" s="243"/>
      <c r="W417" s="243"/>
      <c r="X417" s="243"/>
      <c r="Y417" s="243"/>
      <c r="Z417" s="243"/>
    </row>
    <row r="418" spans="1:26" ht="13.5" customHeight="1">
      <c r="A418" s="243"/>
      <c r="B418" s="243"/>
      <c r="C418" s="243"/>
      <c r="D418" s="243"/>
      <c r="E418" s="243"/>
      <c r="F418" s="243"/>
      <c r="G418" s="243"/>
      <c r="H418" s="243"/>
      <c r="I418" s="243"/>
      <c r="J418" s="243"/>
      <c r="K418" s="243"/>
      <c r="L418" s="243"/>
      <c r="M418" s="243"/>
      <c r="N418" s="243"/>
      <c r="O418" s="243"/>
      <c r="P418" s="243"/>
      <c r="Q418" s="243"/>
      <c r="R418" s="243"/>
      <c r="S418" s="243"/>
      <c r="T418" s="243"/>
      <c r="U418" s="243"/>
      <c r="V418" s="243"/>
      <c r="W418" s="243"/>
      <c r="X418" s="243"/>
      <c r="Y418" s="243"/>
      <c r="Z418" s="243"/>
    </row>
    <row r="419" spans="1:26" ht="13.5" customHeight="1">
      <c r="A419" s="243"/>
      <c r="B419" s="243"/>
      <c r="C419" s="243"/>
      <c r="D419" s="243"/>
      <c r="E419" s="243"/>
      <c r="F419" s="243"/>
      <c r="G419" s="243"/>
      <c r="H419" s="243"/>
      <c r="I419" s="243"/>
      <c r="J419" s="243"/>
      <c r="K419" s="243"/>
      <c r="L419" s="243"/>
      <c r="M419" s="243"/>
      <c r="N419" s="243"/>
      <c r="O419" s="243"/>
      <c r="P419" s="243"/>
      <c r="Q419" s="243"/>
      <c r="R419" s="243"/>
      <c r="S419" s="243"/>
      <c r="T419" s="243"/>
      <c r="U419" s="243"/>
      <c r="V419" s="243"/>
      <c r="W419" s="243"/>
      <c r="X419" s="243"/>
      <c r="Y419" s="243"/>
      <c r="Z419" s="243"/>
    </row>
    <row r="420" spans="1:26" ht="13.5" customHeight="1">
      <c r="A420" s="243"/>
      <c r="B420" s="243"/>
      <c r="C420" s="243"/>
      <c r="D420" s="243"/>
      <c r="E420" s="243"/>
      <c r="F420" s="243"/>
      <c r="G420" s="243"/>
      <c r="H420" s="243"/>
      <c r="I420" s="243"/>
      <c r="J420" s="243"/>
      <c r="K420" s="243"/>
      <c r="L420" s="243"/>
      <c r="M420" s="243"/>
      <c r="N420" s="243"/>
      <c r="O420" s="243"/>
      <c r="P420" s="243"/>
      <c r="Q420" s="243"/>
      <c r="R420" s="243"/>
      <c r="S420" s="243"/>
      <c r="T420" s="243"/>
      <c r="U420" s="243"/>
      <c r="V420" s="243"/>
      <c r="W420" s="243"/>
      <c r="X420" s="243"/>
      <c r="Y420" s="243"/>
      <c r="Z420" s="243"/>
    </row>
    <row r="421" spans="1:26" ht="13.5" customHeight="1">
      <c r="A421" s="243"/>
      <c r="B421" s="243"/>
      <c r="C421" s="243"/>
      <c r="D421" s="243"/>
      <c r="E421" s="243"/>
      <c r="F421" s="243"/>
      <c r="G421" s="243"/>
      <c r="H421" s="243"/>
      <c r="I421" s="243"/>
      <c r="J421" s="243"/>
      <c r="K421" s="243"/>
      <c r="L421" s="243"/>
      <c r="M421" s="243"/>
      <c r="N421" s="243"/>
      <c r="O421" s="243"/>
      <c r="P421" s="243"/>
      <c r="Q421" s="243"/>
      <c r="R421" s="243"/>
      <c r="S421" s="243"/>
      <c r="T421" s="243"/>
      <c r="U421" s="243"/>
      <c r="V421" s="243"/>
      <c r="W421" s="243"/>
      <c r="X421" s="243"/>
      <c r="Y421" s="243"/>
      <c r="Z421" s="243"/>
    </row>
    <row r="422" spans="1:26" ht="13.5" customHeight="1">
      <c r="A422" s="243"/>
      <c r="B422" s="243"/>
      <c r="C422" s="243"/>
      <c r="D422" s="243"/>
      <c r="E422" s="243"/>
      <c r="F422" s="243"/>
      <c r="G422" s="243"/>
      <c r="H422" s="243"/>
      <c r="I422" s="243"/>
      <c r="J422" s="243"/>
      <c r="K422" s="243"/>
      <c r="L422" s="243"/>
      <c r="M422" s="243"/>
      <c r="N422" s="243"/>
      <c r="O422" s="243"/>
      <c r="P422" s="243"/>
      <c r="Q422" s="243"/>
      <c r="R422" s="243"/>
      <c r="S422" s="243"/>
      <c r="T422" s="243"/>
      <c r="U422" s="243"/>
      <c r="V422" s="243"/>
      <c r="W422" s="243"/>
      <c r="X422" s="243"/>
      <c r="Y422" s="243"/>
      <c r="Z422" s="243"/>
    </row>
    <row r="423" spans="1:26" ht="13.5" customHeight="1">
      <c r="A423" s="243"/>
      <c r="B423" s="243"/>
      <c r="C423" s="243"/>
      <c r="D423" s="243"/>
      <c r="E423" s="243"/>
      <c r="F423" s="243"/>
      <c r="G423" s="243"/>
      <c r="H423" s="243"/>
      <c r="I423" s="243"/>
      <c r="J423" s="243"/>
      <c r="K423" s="243"/>
      <c r="L423" s="243"/>
      <c r="M423" s="243"/>
      <c r="N423" s="243"/>
      <c r="O423" s="243"/>
      <c r="P423" s="243"/>
      <c r="Q423" s="243"/>
      <c r="R423" s="243"/>
      <c r="S423" s="243"/>
      <c r="T423" s="243"/>
      <c r="U423" s="243"/>
      <c r="V423" s="243"/>
      <c r="W423" s="243"/>
      <c r="X423" s="243"/>
      <c r="Y423" s="243"/>
      <c r="Z423" s="243"/>
    </row>
    <row r="424" spans="1:26" ht="13.5" customHeight="1">
      <c r="A424" s="243"/>
      <c r="B424" s="243"/>
      <c r="C424" s="243"/>
      <c r="D424" s="243"/>
      <c r="E424" s="243"/>
      <c r="F424" s="243"/>
      <c r="G424" s="243"/>
      <c r="H424" s="243"/>
      <c r="I424" s="243"/>
      <c r="J424" s="243"/>
      <c r="K424" s="243"/>
      <c r="L424" s="243"/>
      <c r="M424" s="243"/>
      <c r="N424" s="243"/>
      <c r="O424" s="243"/>
      <c r="P424" s="243"/>
      <c r="Q424" s="243"/>
      <c r="R424" s="243"/>
      <c r="S424" s="243"/>
      <c r="T424" s="243"/>
      <c r="U424" s="243"/>
      <c r="V424" s="243"/>
      <c r="W424" s="243"/>
      <c r="X424" s="243"/>
      <c r="Y424" s="243"/>
      <c r="Z424" s="243"/>
    </row>
    <row r="425" spans="1:26" ht="13.5" customHeight="1">
      <c r="A425" s="243"/>
      <c r="B425" s="243"/>
      <c r="C425" s="243"/>
      <c r="D425" s="243"/>
      <c r="E425" s="243"/>
      <c r="F425" s="243"/>
      <c r="G425" s="243"/>
      <c r="H425" s="243"/>
      <c r="I425" s="243"/>
      <c r="J425" s="243"/>
      <c r="K425" s="243"/>
      <c r="L425" s="243"/>
      <c r="M425" s="243"/>
      <c r="N425" s="243"/>
      <c r="O425" s="243"/>
      <c r="P425" s="243"/>
      <c r="Q425" s="243"/>
      <c r="R425" s="243"/>
      <c r="S425" s="243"/>
      <c r="T425" s="243"/>
      <c r="U425" s="243"/>
      <c r="V425" s="243"/>
      <c r="W425" s="243"/>
      <c r="X425" s="243"/>
      <c r="Y425" s="243"/>
      <c r="Z425" s="243"/>
    </row>
    <row r="426" spans="1:26" ht="13.5" customHeight="1">
      <c r="A426" s="243"/>
      <c r="B426" s="243"/>
      <c r="C426" s="243"/>
      <c r="D426" s="243"/>
      <c r="E426" s="243"/>
      <c r="F426" s="243"/>
      <c r="G426" s="243"/>
      <c r="H426" s="243"/>
      <c r="I426" s="243"/>
      <c r="J426" s="243"/>
      <c r="K426" s="243"/>
      <c r="L426" s="243"/>
      <c r="M426" s="243"/>
      <c r="N426" s="243"/>
      <c r="O426" s="243"/>
      <c r="P426" s="243"/>
      <c r="Q426" s="243"/>
      <c r="R426" s="243"/>
      <c r="S426" s="243"/>
      <c r="T426" s="243"/>
      <c r="U426" s="243"/>
      <c r="V426" s="243"/>
      <c r="W426" s="243"/>
      <c r="X426" s="243"/>
      <c r="Y426" s="243"/>
      <c r="Z426" s="243"/>
    </row>
    <row r="427" spans="1:26" ht="13.5" customHeight="1">
      <c r="A427" s="243"/>
      <c r="B427" s="243"/>
      <c r="C427" s="243"/>
      <c r="D427" s="243"/>
      <c r="E427" s="243"/>
      <c r="F427" s="243"/>
      <c r="G427" s="243"/>
      <c r="H427" s="243"/>
      <c r="I427" s="243"/>
      <c r="J427" s="243"/>
      <c r="K427" s="243"/>
      <c r="L427" s="243"/>
      <c r="M427" s="243"/>
      <c r="N427" s="243"/>
      <c r="O427" s="243"/>
      <c r="P427" s="243"/>
      <c r="Q427" s="243"/>
      <c r="R427" s="243"/>
      <c r="S427" s="243"/>
      <c r="T427" s="243"/>
      <c r="U427" s="243"/>
      <c r="V427" s="243"/>
      <c r="W427" s="243"/>
      <c r="X427" s="243"/>
      <c r="Y427" s="243"/>
      <c r="Z427" s="243"/>
    </row>
    <row r="428" spans="1:26" ht="13.5" customHeight="1">
      <c r="A428" s="243"/>
      <c r="B428" s="243"/>
      <c r="C428" s="243"/>
      <c r="D428" s="243"/>
      <c r="E428" s="243"/>
      <c r="F428" s="243"/>
      <c r="G428" s="243"/>
      <c r="H428" s="243"/>
      <c r="I428" s="243"/>
      <c r="J428" s="243"/>
      <c r="K428" s="243"/>
      <c r="L428" s="243"/>
      <c r="M428" s="243"/>
      <c r="N428" s="243"/>
      <c r="O428" s="243"/>
      <c r="P428" s="243"/>
      <c r="Q428" s="243"/>
      <c r="R428" s="243"/>
      <c r="S428" s="243"/>
      <c r="T428" s="243"/>
      <c r="U428" s="243"/>
      <c r="V428" s="243"/>
      <c r="W428" s="243"/>
      <c r="X428" s="243"/>
      <c r="Y428" s="243"/>
      <c r="Z428" s="243"/>
    </row>
    <row r="429" spans="1:26" ht="13.5" customHeight="1">
      <c r="A429" s="243"/>
      <c r="B429" s="243"/>
      <c r="C429" s="243"/>
      <c r="D429" s="243"/>
      <c r="E429" s="243"/>
      <c r="F429" s="243"/>
      <c r="G429" s="243"/>
      <c r="H429" s="243"/>
      <c r="I429" s="243"/>
      <c r="J429" s="243"/>
      <c r="K429" s="243"/>
      <c r="L429" s="243"/>
      <c r="M429" s="243"/>
      <c r="N429" s="243"/>
      <c r="O429" s="243"/>
      <c r="P429" s="243"/>
      <c r="Q429" s="243"/>
      <c r="R429" s="243"/>
      <c r="S429" s="243"/>
      <c r="T429" s="243"/>
      <c r="U429" s="243"/>
      <c r="V429" s="243"/>
      <c r="W429" s="243"/>
      <c r="X429" s="243"/>
      <c r="Y429" s="243"/>
      <c r="Z429" s="243"/>
    </row>
    <row r="430" spans="1:26" ht="13.5" customHeight="1">
      <c r="A430" s="243"/>
      <c r="B430" s="243"/>
      <c r="C430" s="243"/>
      <c r="D430" s="243"/>
      <c r="E430" s="243"/>
      <c r="F430" s="243"/>
      <c r="G430" s="243"/>
      <c r="H430" s="243"/>
      <c r="I430" s="243"/>
      <c r="J430" s="243"/>
      <c r="K430" s="243"/>
      <c r="L430" s="243"/>
      <c r="M430" s="243"/>
      <c r="N430" s="243"/>
      <c r="O430" s="243"/>
      <c r="P430" s="243"/>
      <c r="Q430" s="243"/>
      <c r="R430" s="243"/>
      <c r="S430" s="243"/>
      <c r="T430" s="243"/>
      <c r="U430" s="243"/>
      <c r="V430" s="243"/>
      <c r="W430" s="243"/>
      <c r="X430" s="243"/>
      <c r="Y430" s="243"/>
      <c r="Z430" s="243"/>
    </row>
    <row r="431" spans="1:26" ht="13.5" customHeight="1">
      <c r="A431" s="243"/>
      <c r="B431" s="243"/>
      <c r="C431" s="243"/>
      <c r="D431" s="243"/>
      <c r="E431" s="243"/>
      <c r="F431" s="243"/>
      <c r="G431" s="243"/>
      <c r="H431" s="243"/>
      <c r="I431" s="243"/>
      <c r="J431" s="243"/>
      <c r="K431" s="243"/>
      <c r="L431" s="243"/>
      <c r="M431" s="243"/>
      <c r="N431" s="243"/>
      <c r="O431" s="243"/>
      <c r="P431" s="243"/>
      <c r="Q431" s="243"/>
      <c r="R431" s="243"/>
      <c r="S431" s="243"/>
      <c r="T431" s="243"/>
      <c r="U431" s="243"/>
      <c r="V431" s="243"/>
      <c r="W431" s="243"/>
      <c r="X431" s="243"/>
      <c r="Y431" s="243"/>
      <c r="Z431" s="243"/>
    </row>
    <row r="432" spans="1:26" ht="13.5" customHeight="1">
      <c r="A432" s="243"/>
      <c r="B432" s="243"/>
      <c r="C432" s="243"/>
      <c r="D432" s="243"/>
      <c r="E432" s="243"/>
      <c r="F432" s="243"/>
      <c r="G432" s="243"/>
      <c r="H432" s="243"/>
      <c r="I432" s="243"/>
      <c r="J432" s="243"/>
      <c r="K432" s="243"/>
      <c r="L432" s="243"/>
      <c r="M432" s="243"/>
      <c r="N432" s="243"/>
      <c r="O432" s="243"/>
      <c r="P432" s="243"/>
      <c r="Q432" s="243"/>
      <c r="R432" s="243"/>
      <c r="S432" s="243"/>
      <c r="T432" s="243"/>
      <c r="U432" s="243"/>
      <c r="V432" s="243"/>
      <c r="W432" s="243"/>
      <c r="X432" s="243"/>
      <c r="Y432" s="243"/>
      <c r="Z432" s="243"/>
    </row>
    <row r="433" spans="1:26" ht="13.5" customHeight="1">
      <c r="A433" s="243"/>
      <c r="B433" s="243"/>
      <c r="C433" s="243"/>
      <c r="D433" s="243"/>
      <c r="E433" s="243"/>
      <c r="F433" s="243"/>
      <c r="G433" s="243"/>
      <c r="H433" s="243"/>
      <c r="I433" s="243"/>
      <c r="J433" s="243"/>
      <c r="K433" s="243"/>
      <c r="L433" s="243"/>
      <c r="M433" s="243"/>
      <c r="N433" s="243"/>
      <c r="O433" s="243"/>
      <c r="P433" s="243"/>
      <c r="Q433" s="243"/>
      <c r="R433" s="243"/>
      <c r="S433" s="243"/>
      <c r="T433" s="243"/>
      <c r="U433" s="243"/>
      <c r="V433" s="243"/>
      <c r="W433" s="243"/>
      <c r="X433" s="243"/>
      <c r="Y433" s="243"/>
      <c r="Z433" s="243"/>
    </row>
    <row r="434" spans="1:26" ht="13.5" customHeight="1">
      <c r="A434" s="243"/>
      <c r="B434" s="243"/>
      <c r="C434" s="243"/>
      <c r="D434" s="243"/>
      <c r="E434" s="243"/>
      <c r="F434" s="243"/>
      <c r="G434" s="243"/>
      <c r="H434" s="243"/>
      <c r="I434" s="243"/>
      <c r="J434" s="243"/>
      <c r="K434" s="243"/>
      <c r="L434" s="243"/>
      <c r="M434" s="243"/>
      <c r="N434" s="243"/>
      <c r="O434" s="243"/>
      <c r="P434" s="243"/>
      <c r="Q434" s="243"/>
      <c r="R434" s="243"/>
      <c r="S434" s="243"/>
      <c r="T434" s="243"/>
      <c r="U434" s="243"/>
      <c r="V434" s="243"/>
      <c r="W434" s="243"/>
      <c r="X434" s="243"/>
      <c r="Y434" s="243"/>
      <c r="Z434" s="243"/>
    </row>
    <row r="435" spans="1:26" ht="13.5" customHeight="1">
      <c r="A435" s="243"/>
      <c r="B435" s="243"/>
      <c r="C435" s="243"/>
      <c r="D435" s="243"/>
      <c r="E435" s="243"/>
      <c r="F435" s="243"/>
      <c r="G435" s="243"/>
      <c r="H435" s="243"/>
      <c r="I435" s="243"/>
      <c r="J435" s="243"/>
      <c r="K435" s="243"/>
      <c r="L435" s="243"/>
      <c r="M435" s="243"/>
      <c r="N435" s="243"/>
      <c r="O435" s="243"/>
      <c r="P435" s="243"/>
      <c r="Q435" s="243"/>
      <c r="R435" s="243"/>
      <c r="S435" s="243"/>
      <c r="T435" s="243"/>
      <c r="U435" s="243"/>
      <c r="V435" s="243"/>
      <c r="W435" s="243"/>
      <c r="X435" s="243"/>
      <c r="Y435" s="243"/>
      <c r="Z435" s="243"/>
    </row>
    <row r="436" spans="1:26" ht="13.5" customHeight="1">
      <c r="A436" s="243"/>
      <c r="B436" s="243"/>
      <c r="C436" s="243"/>
      <c r="D436" s="243"/>
      <c r="E436" s="243"/>
      <c r="F436" s="243"/>
      <c r="G436" s="243"/>
      <c r="H436" s="243"/>
      <c r="I436" s="243"/>
      <c r="J436" s="243"/>
      <c r="K436" s="243"/>
      <c r="L436" s="243"/>
      <c r="M436" s="243"/>
      <c r="N436" s="243"/>
      <c r="O436" s="243"/>
      <c r="P436" s="243"/>
      <c r="Q436" s="243"/>
      <c r="R436" s="243"/>
      <c r="S436" s="243"/>
      <c r="T436" s="243"/>
      <c r="U436" s="243"/>
      <c r="V436" s="243"/>
      <c r="W436" s="243"/>
      <c r="X436" s="243"/>
      <c r="Y436" s="243"/>
      <c r="Z436" s="243"/>
    </row>
    <row r="437" spans="1:26" ht="13.5" customHeight="1">
      <c r="A437" s="243"/>
      <c r="B437" s="243"/>
      <c r="C437" s="243"/>
      <c r="D437" s="243"/>
      <c r="E437" s="243"/>
      <c r="F437" s="243"/>
      <c r="G437" s="243"/>
      <c r="H437" s="243"/>
      <c r="I437" s="243"/>
      <c r="J437" s="243"/>
      <c r="K437" s="243"/>
      <c r="L437" s="243"/>
      <c r="M437" s="243"/>
      <c r="N437" s="243"/>
      <c r="O437" s="243"/>
      <c r="P437" s="243"/>
      <c r="Q437" s="243"/>
      <c r="R437" s="243"/>
      <c r="S437" s="243"/>
      <c r="T437" s="243"/>
      <c r="U437" s="243"/>
      <c r="V437" s="243"/>
      <c r="W437" s="243"/>
      <c r="X437" s="243"/>
      <c r="Y437" s="243"/>
      <c r="Z437" s="243"/>
    </row>
    <row r="438" spans="1:26" ht="13.5" customHeight="1">
      <c r="A438" s="243"/>
      <c r="B438" s="243"/>
      <c r="C438" s="243"/>
      <c r="D438" s="243"/>
      <c r="E438" s="243"/>
      <c r="F438" s="243"/>
      <c r="G438" s="243"/>
      <c r="H438" s="243"/>
      <c r="I438" s="243"/>
      <c r="J438" s="243"/>
      <c r="K438" s="243"/>
      <c r="L438" s="243"/>
      <c r="M438" s="243"/>
      <c r="N438" s="243"/>
      <c r="O438" s="243"/>
      <c r="P438" s="243"/>
      <c r="Q438" s="243"/>
      <c r="R438" s="243"/>
      <c r="S438" s="243"/>
      <c r="T438" s="243"/>
      <c r="U438" s="243"/>
      <c r="V438" s="243"/>
      <c r="W438" s="243"/>
      <c r="X438" s="243"/>
      <c r="Y438" s="243"/>
      <c r="Z438" s="243"/>
    </row>
    <row r="439" spans="1:26" ht="13.5" customHeight="1">
      <c r="A439" s="243"/>
      <c r="B439" s="243"/>
      <c r="C439" s="243"/>
      <c r="D439" s="243"/>
      <c r="E439" s="243"/>
      <c r="F439" s="243"/>
      <c r="G439" s="243"/>
      <c r="H439" s="243"/>
      <c r="I439" s="243"/>
      <c r="J439" s="243"/>
      <c r="K439" s="243"/>
      <c r="L439" s="243"/>
      <c r="M439" s="243"/>
      <c r="N439" s="243"/>
      <c r="O439" s="243"/>
      <c r="P439" s="243"/>
      <c r="Q439" s="243"/>
      <c r="R439" s="243"/>
      <c r="S439" s="243"/>
      <c r="T439" s="243"/>
      <c r="U439" s="243"/>
      <c r="V439" s="243"/>
      <c r="W439" s="243"/>
      <c r="X439" s="243"/>
      <c r="Y439" s="243"/>
      <c r="Z439" s="243"/>
    </row>
    <row r="440" spans="1:26" ht="13.5" customHeight="1">
      <c r="A440" s="243"/>
      <c r="B440" s="243"/>
      <c r="C440" s="243"/>
      <c r="D440" s="243"/>
      <c r="E440" s="243"/>
      <c r="F440" s="243"/>
      <c r="G440" s="243"/>
      <c r="H440" s="243"/>
      <c r="I440" s="243"/>
      <c r="J440" s="243"/>
      <c r="K440" s="243"/>
      <c r="L440" s="243"/>
      <c r="M440" s="243"/>
      <c r="N440" s="243"/>
      <c r="O440" s="243"/>
      <c r="P440" s="243"/>
      <c r="Q440" s="243"/>
      <c r="R440" s="243"/>
      <c r="S440" s="243"/>
      <c r="T440" s="243"/>
      <c r="U440" s="243"/>
      <c r="V440" s="243"/>
      <c r="W440" s="243"/>
      <c r="X440" s="243"/>
      <c r="Y440" s="243"/>
      <c r="Z440" s="243"/>
    </row>
    <row r="441" spans="1:26" ht="13.5" customHeight="1">
      <c r="A441" s="243"/>
      <c r="B441" s="243"/>
      <c r="C441" s="243"/>
      <c r="D441" s="243"/>
      <c r="E441" s="243"/>
      <c r="F441" s="243"/>
      <c r="G441" s="243"/>
      <c r="H441" s="243"/>
      <c r="I441" s="243"/>
      <c r="J441" s="243"/>
      <c r="K441" s="243"/>
      <c r="L441" s="243"/>
      <c r="M441" s="243"/>
      <c r="N441" s="243"/>
      <c r="O441" s="243"/>
      <c r="P441" s="243"/>
      <c r="Q441" s="243"/>
      <c r="R441" s="243"/>
      <c r="S441" s="243"/>
      <c r="T441" s="243"/>
      <c r="U441" s="243"/>
      <c r="V441" s="243"/>
      <c r="W441" s="243"/>
      <c r="X441" s="243"/>
      <c r="Y441" s="243"/>
      <c r="Z441" s="243"/>
    </row>
    <row r="442" spans="1:26" ht="13.5" customHeight="1">
      <c r="A442" s="243"/>
      <c r="B442" s="243"/>
      <c r="C442" s="243"/>
      <c r="D442" s="243"/>
      <c r="E442" s="243"/>
      <c r="F442" s="243"/>
      <c r="G442" s="243"/>
      <c r="H442" s="243"/>
      <c r="I442" s="243"/>
      <c r="J442" s="243"/>
      <c r="K442" s="243"/>
      <c r="L442" s="243"/>
      <c r="M442" s="243"/>
      <c r="N442" s="243"/>
      <c r="O442" s="243"/>
      <c r="P442" s="243"/>
      <c r="Q442" s="243"/>
      <c r="R442" s="243"/>
      <c r="S442" s="243"/>
      <c r="T442" s="243"/>
      <c r="U442" s="243"/>
      <c r="V442" s="243"/>
      <c r="W442" s="243"/>
      <c r="X442" s="243"/>
      <c r="Y442" s="243"/>
      <c r="Z442" s="243"/>
    </row>
    <row r="443" spans="1:26" ht="13.5" customHeight="1">
      <c r="A443" s="243"/>
      <c r="B443" s="243"/>
      <c r="C443" s="243"/>
      <c r="D443" s="243"/>
      <c r="E443" s="243"/>
      <c r="F443" s="243"/>
      <c r="G443" s="243"/>
      <c r="H443" s="243"/>
      <c r="I443" s="243"/>
      <c r="J443" s="243"/>
      <c r="K443" s="243"/>
      <c r="L443" s="243"/>
      <c r="M443" s="243"/>
      <c r="N443" s="243"/>
      <c r="O443" s="243"/>
      <c r="P443" s="243"/>
      <c r="Q443" s="243"/>
      <c r="R443" s="243"/>
      <c r="S443" s="243"/>
      <c r="T443" s="243"/>
      <c r="U443" s="243"/>
      <c r="V443" s="243"/>
      <c r="W443" s="243"/>
      <c r="X443" s="243"/>
      <c r="Y443" s="243"/>
      <c r="Z443" s="243"/>
    </row>
    <row r="444" spans="1:26" ht="13.5" customHeight="1">
      <c r="A444" s="243"/>
      <c r="B444" s="243"/>
      <c r="C444" s="243"/>
      <c r="D444" s="243"/>
      <c r="E444" s="243"/>
      <c r="F444" s="243"/>
      <c r="G444" s="243"/>
      <c r="H444" s="243"/>
      <c r="I444" s="243"/>
      <c r="J444" s="243"/>
      <c r="K444" s="243"/>
      <c r="L444" s="243"/>
      <c r="M444" s="243"/>
      <c r="N444" s="243"/>
      <c r="O444" s="243"/>
      <c r="P444" s="243"/>
      <c r="Q444" s="243"/>
      <c r="R444" s="243"/>
      <c r="S444" s="243"/>
      <c r="T444" s="243"/>
      <c r="U444" s="243"/>
      <c r="V444" s="243"/>
      <c r="W444" s="243"/>
      <c r="X444" s="243"/>
      <c r="Y444" s="243"/>
      <c r="Z444" s="243"/>
    </row>
    <row r="445" spans="1:26" ht="13.5" customHeight="1">
      <c r="A445" s="243"/>
      <c r="B445" s="243"/>
      <c r="C445" s="243"/>
      <c r="D445" s="243"/>
      <c r="E445" s="243"/>
      <c r="F445" s="243"/>
      <c r="G445" s="243"/>
      <c r="H445" s="243"/>
      <c r="I445" s="243"/>
      <c r="J445" s="243"/>
      <c r="K445" s="243"/>
      <c r="L445" s="243"/>
      <c r="M445" s="243"/>
      <c r="N445" s="243"/>
      <c r="O445" s="243"/>
      <c r="P445" s="243"/>
      <c r="Q445" s="243"/>
      <c r="R445" s="243"/>
      <c r="S445" s="243"/>
      <c r="T445" s="243"/>
      <c r="U445" s="243"/>
      <c r="V445" s="243"/>
      <c r="W445" s="243"/>
      <c r="X445" s="243"/>
      <c r="Y445" s="243"/>
      <c r="Z445" s="243"/>
    </row>
    <row r="446" spans="1:26" ht="13.5" customHeight="1">
      <c r="A446" s="243"/>
      <c r="B446" s="243"/>
      <c r="C446" s="243"/>
      <c r="D446" s="243"/>
      <c r="E446" s="243"/>
      <c r="F446" s="243"/>
      <c r="G446" s="243"/>
      <c r="H446" s="243"/>
      <c r="I446" s="243"/>
      <c r="J446" s="243"/>
      <c r="K446" s="243"/>
      <c r="L446" s="243"/>
      <c r="M446" s="243"/>
      <c r="N446" s="243"/>
      <c r="O446" s="243"/>
      <c r="P446" s="243"/>
      <c r="Q446" s="243"/>
      <c r="R446" s="243"/>
      <c r="S446" s="243"/>
      <c r="T446" s="243"/>
      <c r="U446" s="243"/>
      <c r="V446" s="243"/>
      <c r="W446" s="243"/>
      <c r="X446" s="243"/>
      <c r="Y446" s="243"/>
      <c r="Z446" s="243"/>
    </row>
    <row r="447" spans="1:26" ht="13.5" customHeight="1">
      <c r="A447" s="243"/>
      <c r="B447" s="243"/>
      <c r="C447" s="243"/>
      <c r="D447" s="243"/>
      <c r="E447" s="243"/>
      <c r="F447" s="243"/>
      <c r="G447" s="243"/>
      <c r="H447" s="243"/>
      <c r="I447" s="243"/>
      <c r="J447" s="243"/>
      <c r="K447" s="243"/>
      <c r="L447" s="243"/>
      <c r="M447" s="243"/>
      <c r="N447" s="243"/>
      <c r="O447" s="243"/>
      <c r="P447" s="243"/>
      <c r="Q447" s="243"/>
      <c r="R447" s="243"/>
      <c r="S447" s="243"/>
      <c r="T447" s="243"/>
      <c r="U447" s="243"/>
      <c r="V447" s="243"/>
      <c r="W447" s="243"/>
      <c r="X447" s="243"/>
      <c r="Y447" s="243"/>
      <c r="Z447" s="243"/>
    </row>
    <row r="448" spans="1:26" ht="13.5" customHeight="1">
      <c r="A448" s="243"/>
      <c r="B448" s="243"/>
      <c r="C448" s="243"/>
      <c r="D448" s="243"/>
      <c r="E448" s="243"/>
      <c r="F448" s="243"/>
      <c r="G448" s="243"/>
      <c r="H448" s="243"/>
      <c r="I448" s="243"/>
      <c r="J448" s="243"/>
      <c r="K448" s="243"/>
      <c r="L448" s="243"/>
      <c r="M448" s="243"/>
      <c r="N448" s="243"/>
      <c r="O448" s="243"/>
      <c r="P448" s="243"/>
      <c r="Q448" s="243"/>
      <c r="R448" s="243"/>
      <c r="S448" s="243"/>
      <c r="T448" s="243"/>
      <c r="U448" s="243"/>
      <c r="V448" s="243"/>
      <c r="W448" s="243"/>
      <c r="X448" s="243"/>
      <c r="Y448" s="243"/>
      <c r="Z448" s="243"/>
    </row>
    <row r="449" spans="1:26" ht="13.5" customHeight="1">
      <c r="A449" s="243"/>
      <c r="B449" s="243"/>
      <c r="C449" s="243"/>
      <c r="D449" s="243"/>
      <c r="E449" s="243"/>
      <c r="F449" s="243"/>
      <c r="G449" s="243"/>
      <c r="H449" s="243"/>
      <c r="I449" s="243"/>
      <c r="J449" s="243"/>
      <c r="K449" s="243"/>
      <c r="L449" s="243"/>
      <c r="M449" s="243"/>
      <c r="N449" s="243"/>
      <c r="O449" s="243"/>
      <c r="P449" s="243"/>
      <c r="Q449" s="243"/>
      <c r="R449" s="243"/>
      <c r="S449" s="243"/>
      <c r="T449" s="243"/>
      <c r="U449" s="243"/>
      <c r="V449" s="243"/>
      <c r="W449" s="243"/>
      <c r="X449" s="243"/>
      <c r="Y449" s="243"/>
      <c r="Z449" s="243"/>
    </row>
    <row r="450" spans="1:26" ht="13.5" customHeight="1">
      <c r="A450" s="243"/>
      <c r="B450" s="243"/>
      <c r="C450" s="243"/>
      <c r="D450" s="243"/>
      <c r="E450" s="243"/>
      <c r="F450" s="243"/>
      <c r="G450" s="243"/>
      <c r="H450" s="243"/>
      <c r="I450" s="243"/>
      <c r="J450" s="243"/>
      <c r="K450" s="243"/>
      <c r="L450" s="243"/>
      <c r="M450" s="243"/>
      <c r="N450" s="243"/>
      <c r="O450" s="243"/>
      <c r="P450" s="243"/>
      <c r="Q450" s="243"/>
      <c r="R450" s="243"/>
      <c r="S450" s="243"/>
      <c r="T450" s="243"/>
      <c r="U450" s="243"/>
      <c r="V450" s="243"/>
      <c r="W450" s="243"/>
      <c r="X450" s="243"/>
      <c r="Y450" s="243"/>
      <c r="Z450" s="243"/>
    </row>
    <row r="451" spans="1:26" ht="13.5" customHeight="1">
      <c r="A451" s="243"/>
      <c r="B451" s="243"/>
      <c r="C451" s="243"/>
      <c r="D451" s="243"/>
      <c r="E451" s="243"/>
      <c r="F451" s="243"/>
      <c r="G451" s="243"/>
      <c r="H451" s="243"/>
      <c r="I451" s="243"/>
      <c r="J451" s="243"/>
      <c r="K451" s="243"/>
      <c r="L451" s="243"/>
      <c r="M451" s="243"/>
      <c r="N451" s="243"/>
      <c r="O451" s="243"/>
      <c r="P451" s="243"/>
      <c r="Q451" s="243"/>
      <c r="R451" s="243"/>
      <c r="S451" s="243"/>
      <c r="T451" s="243"/>
      <c r="U451" s="243"/>
      <c r="V451" s="243"/>
      <c r="W451" s="243"/>
      <c r="X451" s="243"/>
      <c r="Y451" s="243"/>
      <c r="Z451" s="243"/>
    </row>
    <row r="452" spans="1:26" ht="13.5" customHeight="1">
      <c r="A452" s="243"/>
      <c r="B452" s="243"/>
      <c r="C452" s="243"/>
      <c r="D452" s="243"/>
      <c r="E452" s="243"/>
      <c r="F452" s="243"/>
      <c r="G452" s="243"/>
      <c r="H452" s="243"/>
      <c r="I452" s="243"/>
      <c r="J452" s="243"/>
      <c r="K452" s="243"/>
      <c r="L452" s="243"/>
      <c r="M452" s="243"/>
      <c r="N452" s="243"/>
      <c r="O452" s="243"/>
      <c r="P452" s="243"/>
      <c r="Q452" s="243"/>
      <c r="R452" s="243"/>
      <c r="S452" s="243"/>
      <c r="T452" s="243"/>
      <c r="U452" s="243"/>
      <c r="V452" s="243"/>
      <c r="W452" s="243"/>
      <c r="X452" s="243"/>
      <c r="Y452" s="243"/>
      <c r="Z452" s="243"/>
    </row>
    <row r="453" spans="1:26" ht="13.5" customHeight="1">
      <c r="A453" s="243"/>
      <c r="B453" s="243"/>
      <c r="C453" s="243"/>
      <c r="D453" s="243"/>
      <c r="E453" s="243"/>
      <c r="F453" s="243"/>
      <c r="G453" s="243"/>
      <c r="H453" s="243"/>
      <c r="I453" s="243"/>
      <c r="J453" s="243"/>
      <c r="K453" s="243"/>
      <c r="L453" s="243"/>
      <c r="M453" s="243"/>
      <c r="N453" s="243"/>
      <c r="O453" s="243"/>
      <c r="P453" s="243"/>
      <c r="Q453" s="243"/>
      <c r="R453" s="243"/>
      <c r="S453" s="243"/>
      <c r="T453" s="243"/>
      <c r="U453" s="243"/>
      <c r="V453" s="243"/>
      <c r="W453" s="243"/>
      <c r="X453" s="243"/>
      <c r="Y453" s="243"/>
      <c r="Z453" s="243"/>
    </row>
    <row r="454" spans="1:26" ht="13.5" customHeight="1">
      <c r="A454" s="243"/>
      <c r="B454" s="243"/>
      <c r="C454" s="243"/>
      <c r="D454" s="243"/>
      <c r="E454" s="243"/>
      <c r="F454" s="243"/>
      <c r="G454" s="243"/>
      <c r="H454" s="243"/>
      <c r="I454" s="243"/>
      <c r="J454" s="243"/>
      <c r="K454" s="243"/>
      <c r="L454" s="243"/>
      <c r="M454" s="243"/>
      <c r="N454" s="243"/>
      <c r="O454" s="243"/>
      <c r="P454" s="243"/>
      <c r="Q454" s="243"/>
      <c r="R454" s="243"/>
      <c r="S454" s="243"/>
      <c r="T454" s="243"/>
      <c r="U454" s="243"/>
      <c r="V454" s="243"/>
      <c r="W454" s="243"/>
      <c r="X454" s="243"/>
      <c r="Y454" s="243"/>
      <c r="Z454" s="243"/>
    </row>
    <row r="455" spans="1:26" ht="13.5" customHeight="1">
      <c r="A455" s="243"/>
      <c r="B455" s="243"/>
      <c r="C455" s="243"/>
      <c r="D455" s="243"/>
      <c r="E455" s="243"/>
      <c r="F455" s="243"/>
      <c r="G455" s="243"/>
      <c r="H455" s="243"/>
      <c r="I455" s="243"/>
      <c r="J455" s="243"/>
      <c r="K455" s="243"/>
      <c r="L455" s="243"/>
      <c r="M455" s="243"/>
      <c r="N455" s="243"/>
      <c r="O455" s="243"/>
      <c r="P455" s="243"/>
      <c r="Q455" s="243"/>
      <c r="R455" s="243"/>
      <c r="S455" s="243"/>
      <c r="T455" s="243"/>
      <c r="U455" s="243"/>
      <c r="V455" s="243"/>
      <c r="W455" s="243"/>
      <c r="X455" s="243"/>
      <c r="Y455" s="243"/>
      <c r="Z455" s="243"/>
    </row>
    <row r="456" spans="1:26" ht="13.5" customHeight="1">
      <c r="A456" s="243"/>
      <c r="B456" s="243"/>
      <c r="C456" s="243"/>
      <c r="D456" s="243"/>
      <c r="E456" s="243"/>
      <c r="F456" s="243"/>
      <c r="G456" s="243"/>
      <c r="H456" s="243"/>
      <c r="I456" s="243"/>
      <c r="J456" s="243"/>
      <c r="K456" s="243"/>
      <c r="L456" s="243"/>
      <c r="M456" s="243"/>
      <c r="N456" s="243"/>
      <c r="O456" s="243"/>
      <c r="P456" s="243"/>
      <c r="Q456" s="243"/>
      <c r="R456" s="243"/>
      <c r="S456" s="243"/>
      <c r="T456" s="243"/>
      <c r="U456" s="243"/>
      <c r="V456" s="243"/>
      <c r="W456" s="243"/>
      <c r="X456" s="243"/>
      <c r="Y456" s="243"/>
      <c r="Z456" s="243"/>
    </row>
    <row r="457" spans="1:26" ht="13.5" customHeight="1">
      <c r="A457" s="243"/>
      <c r="B457" s="243"/>
      <c r="C457" s="243"/>
      <c r="D457" s="243"/>
      <c r="E457" s="243"/>
      <c r="F457" s="243"/>
      <c r="G457" s="243"/>
      <c r="H457" s="243"/>
      <c r="I457" s="243"/>
      <c r="J457" s="243"/>
      <c r="K457" s="243"/>
      <c r="L457" s="243"/>
      <c r="M457" s="243"/>
      <c r="N457" s="243"/>
      <c r="O457" s="243"/>
      <c r="P457" s="243"/>
      <c r="Q457" s="243"/>
      <c r="R457" s="243"/>
      <c r="S457" s="243"/>
      <c r="T457" s="243"/>
      <c r="U457" s="243"/>
      <c r="V457" s="243"/>
      <c r="W457" s="243"/>
      <c r="X457" s="243"/>
      <c r="Y457" s="243"/>
      <c r="Z457" s="243"/>
    </row>
    <row r="458" spans="1:26" ht="13.5" customHeight="1">
      <c r="A458" s="243"/>
      <c r="B458" s="243"/>
      <c r="C458" s="243"/>
      <c r="D458" s="243"/>
      <c r="E458" s="243"/>
      <c r="F458" s="243"/>
      <c r="G458" s="243"/>
      <c r="H458" s="243"/>
      <c r="I458" s="243"/>
      <c r="J458" s="243"/>
      <c r="K458" s="243"/>
      <c r="L458" s="243"/>
      <c r="M458" s="243"/>
      <c r="N458" s="243"/>
      <c r="O458" s="243"/>
      <c r="P458" s="243"/>
      <c r="Q458" s="243"/>
      <c r="R458" s="243"/>
      <c r="S458" s="243"/>
      <c r="T458" s="243"/>
      <c r="U458" s="243"/>
      <c r="V458" s="243"/>
      <c r="W458" s="243"/>
      <c r="X458" s="243"/>
      <c r="Y458" s="243"/>
      <c r="Z458" s="243"/>
    </row>
    <row r="459" spans="1:26" ht="13.5" customHeight="1">
      <c r="A459" s="243"/>
      <c r="B459" s="243"/>
      <c r="C459" s="243"/>
      <c r="D459" s="243"/>
      <c r="E459" s="243"/>
      <c r="F459" s="243"/>
      <c r="G459" s="243"/>
      <c r="H459" s="243"/>
      <c r="I459" s="243"/>
      <c r="J459" s="243"/>
      <c r="K459" s="243"/>
      <c r="L459" s="243"/>
      <c r="M459" s="243"/>
      <c r="N459" s="243"/>
      <c r="O459" s="243"/>
      <c r="P459" s="243"/>
      <c r="Q459" s="243"/>
      <c r="R459" s="243"/>
      <c r="S459" s="243"/>
      <c r="T459" s="243"/>
      <c r="U459" s="243"/>
      <c r="V459" s="243"/>
      <c r="W459" s="243"/>
      <c r="X459" s="243"/>
      <c r="Y459" s="243"/>
      <c r="Z459" s="243"/>
    </row>
    <row r="460" spans="1:26" ht="13.5" customHeight="1">
      <c r="A460" s="243"/>
      <c r="B460" s="243"/>
      <c r="C460" s="243"/>
      <c r="D460" s="243"/>
      <c r="E460" s="243"/>
      <c r="F460" s="243"/>
      <c r="G460" s="243"/>
      <c r="H460" s="243"/>
      <c r="I460" s="243"/>
      <c r="J460" s="243"/>
      <c r="K460" s="243"/>
      <c r="L460" s="243"/>
      <c r="M460" s="243"/>
      <c r="N460" s="243"/>
      <c r="O460" s="243"/>
      <c r="P460" s="243"/>
      <c r="Q460" s="243"/>
      <c r="R460" s="243"/>
      <c r="S460" s="243"/>
      <c r="T460" s="243"/>
      <c r="U460" s="243"/>
      <c r="V460" s="243"/>
      <c r="W460" s="243"/>
      <c r="X460" s="243"/>
      <c r="Y460" s="243"/>
      <c r="Z460" s="243"/>
    </row>
    <row r="461" spans="1:26" ht="13.5" customHeight="1">
      <c r="A461" s="243"/>
      <c r="B461" s="243"/>
      <c r="C461" s="243"/>
      <c r="D461" s="243"/>
      <c r="E461" s="243"/>
      <c r="F461" s="243"/>
      <c r="G461" s="243"/>
      <c r="H461" s="243"/>
      <c r="I461" s="243"/>
      <c r="J461" s="243"/>
      <c r="K461" s="243"/>
      <c r="L461" s="243"/>
      <c r="M461" s="243"/>
      <c r="N461" s="243"/>
      <c r="O461" s="243"/>
      <c r="P461" s="243"/>
      <c r="Q461" s="243"/>
      <c r="R461" s="243"/>
      <c r="S461" s="243"/>
      <c r="T461" s="243"/>
      <c r="U461" s="243"/>
      <c r="V461" s="243"/>
      <c r="W461" s="243"/>
      <c r="X461" s="243"/>
      <c r="Y461" s="243"/>
      <c r="Z461" s="243"/>
    </row>
    <row r="462" spans="1:26" ht="13.5" customHeight="1">
      <c r="A462" s="243"/>
      <c r="B462" s="243"/>
      <c r="C462" s="243"/>
      <c r="D462" s="243"/>
      <c r="E462" s="243"/>
      <c r="F462" s="243"/>
      <c r="G462" s="243"/>
      <c r="H462" s="243"/>
      <c r="I462" s="243"/>
      <c r="J462" s="243"/>
      <c r="K462" s="243"/>
      <c r="L462" s="243"/>
      <c r="M462" s="243"/>
      <c r="N462" s="243"/>
      <c r="O462" s="243"/>
      <c r="P462" s="243"/>
      <c r="Q462" s="243"/>
      <c r="R462" s="243"/>
      <c r="S462" s="243"/>
      <c r="T462" s="243"/>
      <c r="U462" s="243"/>
      <c r="V462" s="243"/>
      <c r="W462" s="243"/>
      <c r="X462" s="243"/>
      <c r="Y462" s="243"/>
      <c r="Z462" s="243"/>
    </row>
    <row r="463" spans="1:26" ht="13.5" customHeight="1">
      <c r="A463" s="243"/>
      <c r="B463" s="243"/>
      <c r="C463" s="243"/>
      <c r="D463" s="243"/>
      <c r="E463" s="243"/>
      <c r="F463" s="243"/>
      <c r="G463" s="243"/>
      <c r="H463" s="243"/>
      <c r="I463" s="243"/>
      <c r="J463" s="243"/>
      <c r="K463" s="243"/>
      <c r="L463" s="243"/>
      <c r="M463" s="243"/>
      <c r="N463" s="243"/>
      <c r="O463" s="243"/>
      <c r="P463" s="243"/>
      <c r="Q463" s="243"/>
      <c r="R463" s="243"/>
      <c r="S463" s="243"/>
      <c r="T463" s="243"/>
      <c r="U463" s="243"/>
      <c r="V463" s="243"/>
      <c r="W463" s="243"/>
      <c r="X463" s="243"/>
      <c r="Y463" s="243"/>
      <c r="Z463" s="243"/>
    </row>
    <row r="464" spans="1:26" ht="13.5" customHeight="1">
      <c r="A464" s="243"/>
      <c r="B464" s="243"/>
      <c r="C464" s="243"/>
      <c r="D464" s="243"/>
      <c r="E464" s="243"/>
      <c r="F464" s="243"/>
      <c r="G464" s="243"/>
      <c r="H464" s="243"/>
      <c r="I464" s="243"/>
      <c r="J464" s="243"/>
      <c r="K464" s="243"/>
      <c r="L464" s="243"/>
      <c r="M464" s="243"/>
      <c r="N464" s="243"/>
      <c r="O464" s="243"/>
      <c r="P464" s="243"/>
      <c r="Q464" s="243"/>
      <c r="R464" s="243"/>
      <c r="S464" s="243"/>
      <c r="T464" s="243"/>
      <c r="U464" s="243"/>
      <c r="V464" s="243"/>
      <c r="W464" s="243"/>
      <c r="X464" s="243"/>
      <c r="Y464" s="243"/>
      <c r="Z464" s="243"/>
    </row>
    <row r="465" spans="1:26" ht="13.5" customHeight="1">
      <c r="A465" s="243"/>
      <c r="B465" s="243"/>
      <c r="C465" s="243"/>
      <c r="D465" s="243"/>
      <c r="E465" s="243"/>
      <c r="F465" s="243"/>
      <c r="G465" s="243"/>
      <c r="H465" s="243"/>
      <c r="I465" s="243"/>
      <c r="J465" s="243"/>
      <c r="K465" s="243"/>
      <c r="L465" s="243"/>
      <c r="M465" s="243"/>
      <c r="N465" s="243"/>
      <c r="O465" s="243"/>
      <c r="P465" s="243"/>
      <c r="Q465" s="243"/>
      <c r="R465" s="243"/>
      <c r="S465" s="243"/>
      <c r="T465" s="243"/>
      <c r="U465" s="243"/>
      <c r="V465" s="243"/>
      <c r="W465" s="243"/>
      <c r="X465" s="243"/>
      <c r="Y465" s="243"/>
      <c r="Z465" s="243"/>
    </row>
    <row r="466" spans="1:26" ht="13.5" customHeight="1">
      <c r="A466" s="243"/>
      <c r="B466" s="243"/>
      <c r="C466" s="243"/>
      <c r="D466" s="243"/>
      <c r="E466" s="243"/>
      <c r="F466" s="243"/>
      <c r="G466" s="243"/>
      <c r="H466" s="243"/>
      <c r="I466" s="243"/>
      <c r="J466" s="243"/>
      <c r="K466" s="243"/>
      <c r="L466" s="243"/>
      <c r="M466" s="243"/>
      <c r="N466" s="243"/>
      <c r="O466" s="243"/>
      <c r="P466" s="243"/>
      <c r="Q466" s="243"/>
      <c r="R466" s="243"/>
      <c r="S466" s="243"/>
      <c r="T466" s="243"/>
      <c r="U466" s="243"/>
      <c r="V466" s="243"/>
      <c r="W466" s="243"/>
      <c r="X466" s="243"/>
      <c r="Y466" s="243"/>
      <c r="Z466" s="243"/>
    </row>
    <row r="467" spans="1:26" ht="13.5" customHeight="1">
      <c r="A467" s="243"/>
      <c r="B467" s="243"/>
      <c r="C467" s="243"/>
      <c r="D467" s="243"/>
      <c r="E467" s="243"/>
      <c r="F467" s="243"/>
      <c r="G467" s="243"/>
      <c r="H467" s="243"/>
      <c r="I467" s="243"/>
      <c r="J467" s="243"/>
      <c r="K467" s="243"/>
      <c r="L467" s="243"/>
      <c r="M467" s="243"/>
      <c r="N467" s="243"/>
      <c r="O467" s="243"/>
      <c r="P467" s="243"/>
      <c r="Q467" s="243"/>
      <c r="R467" s="243"/>
      <c r="S467" s="243"/>
      <c r="T467" s="243"/>
      <c r="U467" s="243"/>
      <c r="V467" s="243"/>
      <c r="W467" s="243"/>
      <c r="X467" s="243"/>
      <c r="Y467" s="243"/>
      <c r="Z467" s="243"/>
    </row>
    <row r="468" spans="1:26" ht="13.5" customHeight="1">
      <c r="A468" s="243"/>
      <c r="B468" s="243"/>
      <c r="C468" s="243"/>
      <c r="D468" s="243"/>
      <c r="E468" s="243"/>
      <c r="F468" s="243"/>
      <c r="G468" s="243"/>
      <c r="H468" s="243"/>
      <c r="I468" s="243"/>
      <c r="J468" s="243"/>
      <c r="K468" s="243"/>
      <c r="L468" s="243"/>
      <c r="M468" s="243"/>
      <c r="N468" s="243"/>
      <c r="O468" s="243"/>
      <c r="P468" s="243"/>
      <c r="Q468" s="243"/>
      <c r="R468" s="243"/>
      <c r="S468" s="243"/>
      <c r="T468" s="243"/>
      <c r="U468" s="243"/>
      <c r="V468" s="243"/>
      <c r="W468" s="243"/>
      <c r="X468" s="243"/>
      <c r="Y468" s="243"/>
      <c r="Z468" s="243"/>
    </row>
    <row r="469" spans="1:26" ht="13.5" customHeight="1">
      <c r="A469" s="243"/>
      <c r="B469" s="243"/>
      <c r="C469" s="243"/>
      <c r="D469" s="243"/>
      <c r="E469" s="243"/>
      <c r="F469" s="243"/>
      <c r="G469" s="243"/>
      <c r="H469" s="243"/>
      <c r="I469" s="243"/>
      <c r="J469" s="243"/>
      <c r="K469" s="243"/>
      <c r="L469" s="243"/>
      <c r="M469" s="243"/>
      <c r="N469" s="243"/>
      <c r="O469" s="243"/>
      <c r="P469" s="243"/>
      <c r="Q469" s="243"/>
      <c r="R469" s="243"/>
      <c r="S469" s="243"/>
      <c r="T469" s="243"/>
      <c r="U469" s="243"/>
      <c r="V469" s="243"/>
      <c r="W469" s="243"/>
      <c r="X469" s="243"/>
      <c r="Y469" s="243"/>
      <c r="Z469" s="243"/>
    </row>
    <row r="470" spans="1:26" ht="13.5" customHeight="1">
      <c r="A470" s="243"/>
      <c r="B470" s="243"/>
      <c r="C470" s="243"/>
      <c r="D470" s="243"/>
      <c r="E470" s="243"/>
      <c r="F470" s="243"/>
      <c r="G470" s="243"/>
      <c r="H470" s="243"/>
      <c r="I470" s="243"/>
      <c r="J470" s="243"/>
      <c r="K470" s="243"/>
      <c r="L470" s="243"/>
      <c r="M470" s="243"/>
      <c r="N470" s="243"/>
      <c r="O470" s="243"/>
      <c r="P470" s="243"/>
      <c r="Q470" s="243"/>
      <c r="R470" s="243"/>
      <c r="S470" s="243"/>
      <c r="T470" s="243"/>
      <c r="U470" s="243"/>
      <c r="V470" s="243"/>
      <c r="W470" s="243"/>
      <c r="X470" s="243"/>
      <c r="Y470" s="243"/>
      <c r="Z470" s="243"/>
    </row>
    <row r="471" spans="1:26" ht="13.5" customHeight="1">
      <c r="A471" s="243"/>
      <c r="B471" s="243"/>
      <c r="C471" s="243"/>
      <c r="D471" s="243"/>
      <c r="E471" s="243"/>
      <c r="F471" s="243"/>
      <c r="G471" s="243"/>
      <c r="H471" s="243"/>
      <c r="I471" s="243"/>
      <c r="J471" s="243"/>
      <c r="K471" s="243"/>
      <c r="L471" s="243"/>
      <c r="M471" s="243"/>
      <c r="N471" s="243"/>
      <c r="O471" s="243"/>
      <c r="P471" s="243"/>
      <c r="Q471" s="243"/>
      <c r="R471" s="243"/>
      <c r="S471" s="243"/>
      <c r="T471" s="243"/>
      <c r="U471" s="243"/>
      <c r="V471" s="243"/>
      <c r="W471" s="243"/>
      <c r="X471" s="243"/>
      <c r="Y471" s="243"/>
      <c r="Z471" s="243"/>
    </row>
    <row r="472" spans="1:26" ht="13.5" customHeight="1">
      <c r="A472" s="243"/>
      <c r="B472" s="243"/>
      <c r="C472" s="243"/>
      <c r="D472" s="243"/>
      <c r="E472" s="243"/>
      <c r="F472" s="243"/>
      <c r="G472" s="243"/>
      <c r="H472" s="243"/>
      <c r="I472" s="243"/>
      <c r="J472" s="243"/>
      <c r="K472" s="243"/>
      <c r="L472" s="243"/>
      <c r="M472" s="243"/>
      <c r="N472" s="243"/>
      <c r="O472" s="243"/>
      <c r="P472" s="243"/>
      <c r="Q472" s="243"/>
      <c r="R472" s="243"/>
      <c r="S472" s="243"/>
      <c r="T472" s="243"/>
      <c r="U472" s="243"/>
      <c r="V472" s="243"/>
      <c r="W472" s="243"/>
      <c r="X472" s="243"/>
      <c r="Y472" s="243"/>
      <c r="Z472" s="243"/>
    </row>
    <row r="473" spans="1:26" ht="13.5" customHeight="1">
      <c r="A473" s="243"/>
      <c r="B473" s="243"/>
      <c r="C473" s="243"/>
      <c r="D473" s="243"/>
      <c r="E473" s="243"/>
      <c r="F473" s="243"/>
      <c r="G473" s="243"/>
      <c r="H473" s="243"/>
      <c r="I473" s="243"/>
      <c r="J473" s="243"/>
      <c r="K473" s="243"/>
      <c r="L473" s="243"/>
      <c r="M473" s="243"/>
      <c r="N473" s="243"/>
      <c r="O473" s="243"/>
      <c r="P473" s="243"/>
      <c r="Q473" s="243"/>
      <c r="R473" s="243"/>
      <c r="S473" s="243"/>
      <c r="T473" s="243"/>
      <c r="U473" s="243"/>
      <c r="V473" s="243"/>
      <c r="W473" s="243"/>
      <c r="X473" s="243"/>
      <c r="Y473" s="243"/>
      <c r="Z473" s="243"/>
    </row>
    <row r="474" spans="1:26" ht="13.5" customHeight="1">
      <c r="A474" s="243"/>
      <c r="B474" s="243"/>
      <c r="C474" s="243"/>
      <c r="D474" s="243"/>
      <c r="E474" s="243"/>
      <c r="F474" s="243"/>
      <c r="G474" s="243"/>
      <c r="H474" s="243"/>
      <c r="I474" s="243"/>
      <c r="J474" s="243"/>
      <c r="K474" s="243"/>
      <c r="L474" s="243"/>
      <c r="M474" s="243"/>
      <c r="N474" s="243"/>
      <c r="O474" s="243"/>
      <c r="P474" s="243"/>
      <c r="Q474" s="243"/>
      <c r="R474" s="243"/>
      <c r="S474" s="243"/>
      <c r="T474" s="243"/>
      <c r="U474" s="243"/>
      <c r="V474" s="243"/>
      <c r="W474" s="243"/>
      <c r="X474" s="243"/>
      <c r="Y474" s="243"/>
      <c r="Z474" s="243"/>
    </row>
    <row r="475" spans="1:26" ht="13.5" customHeight="1">
      <c r="A475" s="243"/>
      <c r="B475" s="243"/>
      <c r="C475" s="243"/>
      <c r="D475" s="243"/>
      <c r="E475" s="243"/>
      <c r="F475" s="243"/>
      <c r="G475" s="243"/>
      <c r="H475" s="243"/>
      <c r="I475" s="243"/>
      <c r="J475" s="243"/>
      <c r="K475" s="243"/>
      <c r="L475" s="243"/>
      <c r="M475" s="243"/>
      <c r="N475" s="243"/>
      <c r="O475" s="243"/>
      <c r="P475" s="243"/>
      <c r="Q475" s="243"/>
      <c r="R475" s="243"/>
      <c r="S475" s="243"/>
      <c r="T475" s="243"/>
      <c r="U475" s="243"/>
      <c r="V475" s="243"/>
      <c r="W475" s="243"/>
      <c r="X475" s="243"/>
      <c r="Y475" s="243"/>
      <c r="Z475" s="243"/>
    </row>
    <row r="476" spans="1:26" ht="13.5" customHeight="1">
      <c r="A476" s="243"/>
      <c r="B476" s="243"/>
      <c r="C476" s="243"/>
      <c r="D476" s="243"/>
      <c r="E476" s="243"/>
      <c r="F476" s="243"/>
      <c r="G476" s="243"/>
      <c r="H476" s="243"/>
      <c r="I476" s="243"/>
      <c r="J476" s="243"/>
      <c r="K476" s="243"/>
      <c r="L476" s="243"/>
      <c r="M476" s="243"/>
      <c r="N476" s="243"/>
      <c r="O476" s="243"/>
      <c r="P476" s="243"/>
      <c r="Q476" s="243"/>
      <c r="R476" s="243"/>
      <c r="S476" s="243"/>
      <c r="T476" s="243"/>
      <c r="U476" s="243"/>
      <c r="V476" s="243"/>
      <c r="W476" s="243"/>
      <c r="X476" s="243"/>
      <c r="Y476" s="243"/>
      <c r="Z476" s="243"/>
    </row>
    <row r="477" spans="1:26" ht="13.5" customHeight="1">
      <c r="A477" s="243"/>
      <c r="B477" s="243"/>
      <c r="C477" s="243"/>
      <c r="D477" s="243"/>
      <c r="E477" s="243"/>
      <c r="F477" s="243"/>
      <c r="G477" s="243"/>
      <c r="H477" s="243"/>
      <c r="I477" s="243"/>
      <c r="J477" s="243"/>
      <c r="K477" s="243"/>
      <c r="L477" s="243"/>
      <c r="M477" s="243"/>
      <c r="N477" s="243"/>
      <c r="O477" s="243"/>
      <c r="P477" s="243"/>
      <c r="Q477" s="243"/>
      <c r="R477" s="243"/>
      <c r="S477" s="243"/>
      <c r="T477" s="243"/>
      <c r="U477" s="243"/>
      <c r="V477" s="243"/>
      <c r="W477" s="243"/>
      <c r="X477" s="243"/>
      <c r="Y477" s="243"/>
      <c r="Z477" s="243"/>
    </row>
    <row r="478" spans="1:26" ht="13.5" customHeight="1">
      <c r="A478" s="243"/>
      <c r="B478" s="243"/>
      <c r="C478" s="243"/>
      <c r="D478" s="243"/>
      <c r="E478" s="243"/>
      <c r="F478" s="243"/>
      <c r="G478" s="243"/>
      <c r="H478" s="243"/>
      <c r="I478" s="243"/>
      <c r="J478" s="243"/>
      <c r="K478" s="243"/>
      <c r="L478" s="243"/>
      <c r="M478" s="243"/>
      <c r="N478" s="243"/>
      <c r="O478" s="243"/>
      <c r="P478" s="243"/>
      <c r="Q478" s="243"/>
      <c r="R478" s="243"/>
      <c r="S478" s="243"/>
      <c r="T478" s="243"/>
      <c r="U478" s="243"/>
      <c r="V478" s="243"/>
      <c r="W478" s="243"/>
      <c r="X478" s="243"/>
      <c r="Y478" s="243"/>
      <c r="Z478" s="243"/>
    </row>
    <row r="479" spans="1:26" ht="13.5" customHeight="1">
      <c r="A479" s="243"/>
      <c r="B479" s="243"/>
      <c r="C479" s="243"/>
      <c r="D479" s="243"/>
      <c r="E479" s="243"/>
      <c r="F479" s="243"/>
      <c r="G479" s="243"/>
      <c r="H479" s="243"/>
      <c r="I479" s="243"/>
      <c r="J479" s="243"/>
      <c r="K479" s="243"/>
      <c r="L479" s="243"/>
      <c r="M479" s="243"/>
      <c r="N479" s="243"/>
      <c r="O479" s="243"/>
      <c r="P479" s="243"/>
      <c r="Q479" s="243"/>
      <c r="R479" s="243"/>
      <c r="S479" s="243"/>
      <c r="T479" s="243"/>
      <c r="U479" s="243"/>
      <c r="V479" s="243"/>
      <c r="W479" s="243"/>
      <c r="X479" s="243"/>
      <c r="Y479" s="243"/>
      <c r="Z479" s="243"/>
    </row>
    <row r="480" spans="1:26" ht="13.5" customHeight="1">
      <c r="A480" s="243"/>
      <c r="B480" s="243"/>
      <c r="C480" s="243"/>
      <c r="D480" s="243"/>
      <c r="E480" s="243"/>
      <c r="F480" s="243"/>
      <c r="G480" s="243"/>
      <c r="H480" s="243"/>
      <c r="I480" s="243"/>
      <c r="J480" s="243"/>
      <c r="K480" s="243"/>
      <c r="L480" s="243"/>
      <c r="M480" s="243"/>
      <c r="N480" s="243"/>
      <c r="O480" s="243"/>
      <c r="P480" s="243"/>
      <c r="Q480" s="243"/>
      <c r="R480" s="243"/>
      <c r="S480" s="243"/>
      <c r="T480" s="243"/>
      <c r="U480" s="243"/>
      <c r="V480" s="243"/>
      <c r="W480" s="243"/>
      <c r="X480" s="243"/>
      <c r="Y480" s="243"/>
      <c r="Z480" s="243"/>
    </row>
    <row r="481" spans="1:26" ht="13.5" customHeight="1">
      <c r="A481" s="243"/>
      <c r="B481" s="243"/>
      <c r="C481" s="243"/>
      <c r="D481" s="243"/>
      <c r="E481" s="243"/>
      <c r="F481" s="243"/>
      <c r="G481" s="243"/>
      <c r="H481" s="243"/>
      <c r="I481" s="243"/>
      <c r="J481" s="243"/>
      <c r="K481" s="243"/>
      <c r="L481" s="243"/>
      <c r="M481" s="243"/>
      <c r="N481" s="243"/>
      <c r="O481" s="243"/>
      <c r="P481" s="243"/>
      <c r="Q481" s="243"/>
      <c r="R481" s="243"/>
      <c r="S481" s="243"/>
      <c r="T481" s="243"/>
      <c r="U481" s="243"/>
      <c r="V481" s="243"/>
      <c r="W481" s="243"/>
      <c r="X481" s="243"/>
      <c r="Y481" s="243"/>
      <c r="Z481" s="243"/>
    </row>
    <row r="482" spans="1:26" ht="13.5" customHeight="1">
      <c r="A482" s="243"/>
      <c r="B482" s="243"/>
      <c r="C482" s="243"/>
      <c r="D482" s="243"/>
      <c r="E482" s="243"/>
      <c r="F482" s="243"/>
      <c r="G482" s="243"/>
      <c r="H482" s="243"/>
      <c r="I482" s="243"/>
      <c r="J482" s="243"/>
      <c r="K482" s="243"/>
      <c r="L482" s="243"/>
      <c r="M482" s="243"/>
      <c r="N482" s="243"/>
      <c r="O482" s="243"/>
      <c r="P482" s="243"/>
      <c r="Q482" s="243"/>
      <c r="R482" s="243"/>
      <c r="S482" s="243"/>
      <c r="T482" s="243"/>
      <c r="U482" s="243"/>
      <c r="V482" s="243"/>
      <c r="W482" s="243"/>
      <c r="X482" s="243"/>
      <c r="Y482" s="243"/>
      <c r="Z482" s="243"/>
    </row>
    <row r="483" spans="1:26" ht="13.5" customHeight="1">
      <c r="A483" s="243"/>
      <c r="B483" s="243"/>
      <c r="C483" s="243"/>
      <c r="D483" s="243"/>
      <c r="E483" s="243"/>
      <c r="F483" s="243"/>
      <c r="G483" s="243"/>
      <c r="H483" s="243"/>
      <c r="I483" s="243"/>
      <c r="J483" s="243"/>
      <c r="K483" s="243"/>
      <c r="L483" s="243"/>
      <c r="M483" s="243"/>
      <c r="N483" s="243"/>
      <c r="O483" s="243"/>
      <c r="P483" s="243"/>
      <c r="Q483" s="243"/>
      <c r="R483" s="243"/>
      <c r="S483" s="243"/>
      <c r="T483" s="243"/>
      <c r="U483" s="243"/>
      <c r="V483" s="243"/>
      <c r="W483" s="243"/>
      <c r="X483" s="243"/>
      <c r="Y483" s="243"/>
      <c r="Z483" s="243"/>
    </row>
    <row r="484" spans="1:26" ht="13.5" customHeight="1">
      <c r="A484" s="243"/>
      <c r="B484" s="243"/>
      <c r="C484" s="243"/>
      <c r="D484" s="243"/>
      <c r="E484" s="243"/>
      <c r="F484" s="243"/>
      <c r="G484" s="243"/>
      <c r="H484" s="243"/>
      <c r="I484" s="243"/>
      <c r="J484" s="243"/>
      <c r="K484" s="243"/>
      <c r="L484" s="243"/>
      <c r="M484" s="243"/>
      <c r="N484" s="243"/>
      <c r="O484" s="243"/>
      <c r="P484" s="243"/>
      <c r="Q484" s="243"/>
      <c r="R484" s="243"/>
      <c r="S484" s="243"/>
      <c r="T484" s="243"/>
      <c r="U484" s="243"/>
      <c r="V484" s="243"/>
      <c r="W484" s="243"/>
      <c r="X484" s="243"/>
      <c r="Y484" s="243"/>
      <c r="Z484" s="243"/>
    </row>
    <row r="485" spans="1:26" ht="13.5" customHeight="1">
      <c r="A485" s="243"/>
      <c r="B485" s="243"/>
      <c r="C485" s="243"/>
      <c r="D485" s="243"/>
      <c r="E485" s="243"/>
      <c r="F485" s="243"/>
      <c r="G485" s="243"/>
      <c r="H485" s="243"/>
      <c r="I485" s="243"/>
      <c r="J485" s="243"/>
      <c r="K485" s="243"/>
      <c r="L485" s="243"/>
      <c r="M485" s="243"/>
      <c r="N485" s="243"/>
      <c r="O485" s="243"/>
      <c r="P485" s="243"/>
      <c r="Q485" s="243"/>
      <c r="R485" s="243"/>
      <c r="S485" s="243"/>
      <c r="T485" s="243"/>
      <c r="U485" s="243"/>
      <c r="V485" s="243"/>
      <c r="W485" s="243"/>
      <c r="X485" s="243"/>
      <c r="Y485" s="243"/>
      <c r="Z485" s="243"/>
    </row>
    <row r="486" spans="1:26" ht="13.5" customHeight="1">
      <c r="A486" s="243"/>
      <c r="B486" s="243"/>
      <c r="C486" s="243"/>
      <c r="D486" s="243"/>
      <c r="E486" s="243"/>
      <c r="F486" s="243"/>
      <c r="G486" s="243"/>
      <c r="H486" s="243"/>
      <c r="I486" s="243"/>
      <c r="J486" s="243"/>
      <c r="K486" s="243"/>
      <c r="L486" s="243"/>
      <c r="M486" s="243"/>
      <c r="N486" s="243"/>
      <c r="O486" s="243"/>
      <c r="P486" s="243"/>
      <c r="Q486" s="243"/>
      <c r="R486" s="243"/>
      <c r="S486" s="243"/>
      <c r="T486" s="243"/>
      <c r="U486" s="243"/>
      <c r="V486" s="243"/>
      <c r="W486" s="243"/>
      <c r="X486" s="243"/>
      <c r="Y486" s="243"/>
      <c r="Z486" s="243"/>
    </row>
    <row r="487" spans="1:26" ht="13.5" customHeight="1">
      <c r="A487" s="243"/>
      <c r="B487" s="243"/>
      <c r="C487" s="243"/>
      <c r="D487" s="243"/>
      <c r="E487" s="243"/>
      <c r="F487" s="243"/>
      <c r="G487" s="243"/>
      <c r="H487" s="243"/>
      <c r="I487" s="243"/>
      <c r="J487" s="243"/>
      <c r="K487" s="243"/>
      <c r="L487" s="243"/>
      <c r="M487" s="243"/>
      <c r="N487" s="243"/>
      <c r="O487" s="243"/>
      <c r="P487" s="243"/>
      <c r="Q487" s="243"/>
      <c r="R487" s="243"/>
      <c r="S487" s="243"/>
      <c r="T487" s="243"/>
      <c r="U487" s="243"/>
      <c r="V487" s="243"/>
      <c r="W487" s="243"/>
      <c r="X487" s="243"/>
      <c r="Y487" s="243"/>
      <c r="Z487" s="243"/>
    </row>
    <row r="488" spans="1:26" ht="13.5" customHeight="1">
      <c r="A488" s="243"/>
      <c r="B488" s="243"/>
      <c r="C488" s="243"/>
      <c r="D488" s="243"/>
      <c r="E488" s="243"/>
      <c r="F488" s="243"/>
      <c r="G488" s="243"/>
      <c r="H488" s="243"/>
      <c r="I488" s="243"/>
      <c r="J488" s="243"/>
      <c r="K488" s="243"/>
      <c r="L488" s="243"/>
      <c r="M488" s="243"/>
      <c r="N488" s="243"/>
      <c r="O488" s="243"/>
      <c r="P488" s="243"/>
      <c r="Q488" s="243"/>
      <c r="R488" s="243"/>
      <c r="S488" s="243"/>
      <c r="T488" s="243"/>
      <c r="U488" s="243"/>
      <c r="V488" s="243"/>
      <c r="W488" s="243"/>
      <c r="X488" s="243"/>
      <c r="Y488" s="243"/>
      <c r="Z488" s="243"/>
    </row>
    <row r="489" spans="1:26" ht="13.5" customHeight="1">
      <c r="A489" s="243"/>
      <c r="B489" s="243"/>
      <c r="C489" s="243"/>
      <c r="D489" s="243"/>
      <c r="E489" s="243"/>
      <c r="F489" s="243"/>
      <c r="G489" s="243"/>
      <c r="H489" s="243"/>
      <c r="I489" s="243"/>
      <c r="J489" s="243"/>
      <c r="K489" s="243"/>
      <c r="L489" s="243"/>
      <c r="M489" s="243"/>
      <c r="N489" s="243"/>
      <c r="O489" s="243"/>
      <c r="P489" s="243"/>
      <c r="Q489" s="243"/>
      <c r="R489" s="243"/>
      <c r="S489" s="243"/>
      <c r="T489" s="243"/>
      <c r="U489" s="243"/>
      <c r="V489" s="243"/>
      <c r="W489" s="243"/>
      <c r="X489" s="243"/>
      <c r="Y489" s="243"/>
      <c r="Z489" s="243"/>
    </row>
    <row r="490" spans="1:26" ht="13.5" customHeight="1">
      <c r="A490" s="243"/>
      <c r="B490" s="243"/>
      <c r="C490" s="243"/>
      <c r="D490" s="243"/>
      <c r="E490" s="243"/>
      <c r="F490" s="243"/>
      <c r="G490" s="243"/>
      <c r="H490" s="243"/>
      <c r="I490" s="243"/>
      <c r="J490" s="243"/>
      <c r="K490" s="243"/>
      <c r="L490" s="243"/>
      <c r="M490" s="243"/>
      <c r="N490" s="243"/>
      <c r="O490" s="243"/>
      <c r="P490" s="243"/>
      <c r="Q490" s="243"/>
      <c r="R490" s="243"/>
      <c r="S490" s="243"/>
      <c r="T490" s="243"/>
      <c r="U490" s="243"/>
      <c r="V490" s="243"/>
      <c r="W490" s="243"/>
      <c r="X490" s="243"/>
      <c r="Y490" s="243"/>
      <c r="Z490" s="243"/>
    </row>
    <row r="491" spans="1:26" ht="13.5" customHeight="1">
      <c r="A491" s="243"/>
      <c r="B491" s="243"/>
      <c r="C491" s="243"/>
      <c r="D491" s="243"/>
      <c r="E491" s="243"/>
      <c r="F491" s="243"/>
      <c r="G491" s="243"/>
      <c r="H491" s="243"/>
      <c r="I491" s="243"/>
      <c r="J491" s="243"/>
      <c r="K491" s="243"/>
      <c r="L491" s="243"/>
      <c r="M491" s="243"/>
      <c r="N491" s="243"/>
      <c r="O491" s="243"/>
      <c r="P491" s="243"/>
      <c r="Q491" s="243"/>
      <c r="R491" s="243"/>
      <c r="S491" s="243"/>
      <c r="T491" s="243"/>
      <c r="U491" s="243"/>
      <c r="V491" s="243"/>
      <c r="W491" s="243"/>
      <c r="X491" s="243"/>
      <c r="Y491" s="243"/>
      <c r="Z491" s="243"/>
    </row>
    <row r="492" spans="1:26" ht="13.5" customHeight="1">
      <c r="A492" s="243"/>
      <c r="B492" s="243"/>
      <c r="C492" s="243"/>
      <c r="D492" s="243"/>
      <c r="E492" s="243"/>
      <c r="F492" s="243"/>
      <c r="G492" s="243"/>
      <c r="H492" s="243"/>
      <c r="I492" s="243"/>
      <c r="J492" s="243"/>
      <c r="K492" s="243"/>
      <c r="L492" s="243"/>
      <c r="M492" s="243"/>
      <c r="N492" s="243"/>
      <c r="O492" s="243"/>
      <c r="P492" s="243"/>
      <c r="Q492" s="243"/>
      <c r="R492" s="243"/>
      <c r="S492" s="243"/>
      <c r="T492" s="243"/>
      <c r="U492" s="243"/>
      <c r="V492" s="243"/>
      <c r="W492" s="243"/>
      <c r="X492" s="243"/>
      <c r="Y492" s="243"/>
      <c r="Z492" s="243"/>
    </row>
    <row r="493" spans="1:26" ht="13.5" customHeight="1">
      <c r="A493" s="243"/>
      <c r="B493" s="243"/>
      <c r="C493" s="243"/>
      <c r="D493" s="243"/>
      <c r="E493" s="243"/>
      <c r="F493" s="243"/>
      <c r="G493" s="243"/>
      <c r="H493" s="243"/>
      <c r="I493" s="243"/>
      <c r="J493" s="243"/>
      <c r="K493" s="243"/>
      <c r="L493" s="243"/>
      <c r="M493" s="243"/>
      <c r="N493" s="243"/>
      <c r="O493" s="243"/>
      <c r="P493" s="243"/>
      <c r="Q493" s="243"/>
      <c r="R493" s="243"/>
      <c r="S493" s="243"/>
      <c r="T493" s="243"/>
      <c r="U493" s="243"/>
      <c r="V493" s="243"/>
      <c r="W493" s="243"/>
      <c r="X493" s="243"/>
      <c r="Y493" s="243"/>
      <c r="Z493" s="243"/>
    </row>
    <row r="494" spans="1:26" ht="13.5" customHeight="1">
      <c r="A494" s="243"/>
      <c r="B494" s="243"/>
      <c r="C494" s="243"/>
      <c r="D494" s="243"/>
      <c r="E494" s="243"/>
      <c r="F494" s="243"/>
      <c r="G494" s="243"/>
      <c r="H494" s="243"/>
      <c r="I494" s="243"/>
      <c r="J494" s="243"/>
      <c r="K494" s="243"/>
      <c r="L494" s="243"/>
      <c r="M494" s="243"/>
      <c r="N494" s="243"/>
      <c r="O494" s="243"/>
      <c r="P494" s="243"/>
      <c r="Q494" s="243"/>
      <c r="R494" s="243"/>
      <c r="S494" s="243"/>
      <c r="T494" s="243"/>
      <c r="U494" s="243"/>
      <c r="V494" s="243"/>
      <c r="W494" s="243"/>
      <c r="X494" s="243"/>
      <c r="Y494" s="243"/>
      <c r="Z494" s="243"/>
    </row>
    <row r="495" spans="1:26" ht="13.5" customHeight="1">
      <c r="A495" s="243"/>
      <c r="B495" s="243"/>
      <c r="C495" s="243"/>
      <c r="D495" s="243"/>
      <c r="E495" s="243"/>
      <c r="F495" s="243"/>
      <c r="G495" s="243"/>
      <c r="H495" s="243"/>
      <c r="I495" s="243"/>
      <c r="J495" s="243"/>
      <c r="K495" s="243"/>
      <c r="L495" s="243"/>
      <c r="M495" s="243"/>
      <c r="N495" s="243"/>
      <c r="O495" s="243"/>
      <c r="P495" s="243"/>
      <c r="Q495" s="243"/>
      <c r="R495" s="243"/>
      <c r="S495" s="243"/>
      <c r="T495" s="243"/>
      <c r="U495" s="243"/>
      <c r="V495" s="243"/>
      <c r="W495" s="243"/>
      <c r="X495" s="243"/>
      <c r="Y495" s="243"/>
      <c r="Z495" s="243"/>
    </row>
    <row r="496" spans="1:26" ht="13.5" customHeight="1">
      <c r="A496" s="243"/>
      <c r="B496" s="243"/>
      <c r="C496" s="243"/>
      <c r="D496" s="243"/>
      <c r="E496" s="243"/>
      <c r="F496" s="243"/>
      <c r="G496" s="243"/>
      <c r="H496" s="243"/>
      <c r="I496" s="243"/>
      <c r="J496" s="243"/>
      <c r="K496" s="243"/>
      <c r="L496" s="243"/>
      <c r="M496" s="243"/>
      <c r="N496" s="243"/>
      <c r="O496" s="243"/>
      <c r="P496" s="243"/>
      <c r="Q496" s="243"/>
      <c r="R496" s="243"/>
      <c r="S496" s="243"/>
      <c r="T496" s="243"/>
      <c r="U496" s="243"/>
      <c r="V496" s="243"/>
      <c r="W496" s="243"/>
      <c r="X496" s="243"/>
      <c r="Y496" s="243"/>
      <c r="Z496" s="243"/>
    </row>
    <row r="497" spans="1:26" ht="13.5" customHeight="1">
      <c r="A497" s="243"/>
      <c r="B497" s="243"/>
      <c r="C497" s="243"/>
      <c r="D497" s="243"/>
      <c r="E497" s="243"/>
      <c r="F497" s="243"/>
      <c r="G497" s="243"/>
      <c r="H497" s="243"/>
      <c r="I497" s="243"/>
      <c r="J497" s="243"/>
      <c r="K497" s="243"/>
      <c r="L497" s="243"/>
      <c r="M497" s="243"/>
      <c r="N497" s="243"/>
      <c r="O497" s="243"/>
      <c r="P497" s="243"/>
      <c r="Q497" s="243"/>
      <c r="R497" s="243"/>
      <c r="S497" s="243"/>
      <c r="T497" s="243"/>
      <c r="U497" s="243"/>
      <c r="V497" s="243"/>
      <c r="W497" s="243"/>
      <c r="X497" s="243"/>
      <c r="Y497" s="243"/>
      <c r="Z497" s="243"/>
    </row>
    <row r="498" spans="1:26" ht="13.5" customHeight="1">
      <c r="A498" s="243"/>
      <c r="B498" s="243"/>
      <c r="C498" s="243"/>
      <c r="D498" s="243"/>
      <c r="E498" s="243"/>
      <c r="F498" s="243"/>
      <c r="G498" s="243"/>
      <c r="H498" s="243"/>
      <c r="I498" s="243"/>
      <c r="J498" s="243"/>
      <c r="K498" s="243"/>
      <c r="L498" s="243"/>
      <c r="M498" s="243"/>
      <c r="N498" s="243"/>
      <c r="O498" s="243"/>
      <c r="P498" s="243"/>
      <c r="Q498" s="243"/>
      <c r="R498" s="243"/>
      <c r="S498" s="243"/>
      <c r="T498" s="243"/>
      <c r="U498" s="243"/>
      <c r="V498" s="243"/>
      <c r="W498" s="243"/>
      <c r="X498" s="243"/>
      <c r="Y498" s="243"/>
      <c r="Z498" s="243"/>
    </row>
    <row r="499" spans="1:26" ht="13.5" customHeight="1">
      <c r="A499" s="243"/>
      <c r="B499" s="243"/>
      <c r="C499" s="243"/>
      <c r="D499" s="243"/>
      <c r="E499" s="243"/>
      <c r="F499" s="243"/>
      <c r="G499" s="243"/>
      <c r="H499" s="243"/>
      <c r="I499" s="243"/>
      <c r="J499" s="243"/>
      <c r="K499" s="243"/>
      <c r="L499" s="243"/>
      <c r="M499" s="243"/>
      <c r="N499" s="243"/>
      <c r="O499" s="243"/>
      <c r="P499" s="243"/>
      <c r="Q499" s="243"/>
      <c r="R499" s="243"/>
      <c r="S499" s="243"/>
      <c r="T499" s="243"/>
      <c r="U499" s="243"/>
      <c r="V499" s="243"/>
      <c r="W499" s="243"/>
      <c r="X499" s="243"/>
      <c r="Y499" s="243"/>
      <c r="Z499" s="243"/>
    </row>
    <row r="500" spans="1:26" ht="13.5" customHeight="1">
      <c r="A500" s="243"/>
      <c r="B500" s="243"/>
      <c r="C500" s="243"/>
      <c r="D500" s="243"/>
      <c r="E500" s="243"/>
      <c r="F500" s="243"/>
      <c r="G500" s="243"/>
      <c r="H500" s="243"/>
      <c r="I500" s="243"/>
      <c r="J500" s="243"/>
      <c r="K500" s="243"/>
      <c r="L500" s="243"/>
      <c r="M500" s="243"/>
      <c r="N500" s="243"/>
      <c r="O500" s="243"/>
      <c r="P500" s="243"/>
      <c r="Q500" s="243"/>
      <c r="R500" s="243"/>
      <c r="S500" s="243"/>
      <c r="T500" s="243"/>
      <c r="U500" s="243"/>
      <c r="V500" s="243"/>
      <c r="W500" s="243"/>
      <c r="X500" s="243"/>
      <c r="Y500" s="243"/>
      <c r="Z500" s="243"/>
    </row>
    <row r="501" spans="1:26" ht="13.5" customHeight="1">
      <c r="A501" s="243"/>
      <c r="B501" s="243"/>
      <c r="C501" s="243"/>
      <c r="D501" s="243"/>
      <c r="E501" s="243"/>
      <c r="F501" s="243"/>
      <c r="G501" s="243"/>
      <c r="H501" s="243"/>
      <c r="I501" s="243"/>
      <c r="J501" s="243"/>
      <c r="K501" s="243"/>
      <c r="L501" s="243"/>
      <c r="M501" s="243"/>
      <c r="N501" s="243"/>
      <c r="O501" s="243"/>
      <c r="P501" s="243"/>
      <c r="Q501" s="243"/>
      <c r="R501" s="243"/>
      <c r="S501" s="243"/>
      <c r="T501" s="243"/>
      <c r="U501" s="243"/>
      <c r="V501" s="243"/>
      <c r="W501" s="243"/>
      <c r="X501" s="243"/>
      <c r="Y501" s="243"/>
      <c r="Z501" s="243"/>
    </row>
    <row r="502" spans="1:26" ht="13.5" customHeight="1">
      <c r="A502" s="243"/>
      <c r="B502" s="243"/>
      <c r="C502" s="243"/>
      <c r="D502" s="243"/>
      <c r="E502" s="243"/>
      <c r="F502" s="243"/>
      <c r="G502" s="243"/>
      <c r="H502" s="243"/>
      <c r="I502" s="243"/>
      <c r="J502" s="243"/>
      <c r="K502" s="243"/>
      <c r="L502" s="243"/>
      <c r="M502" s="243"/>
      <c r="N502" s="243"/>
      <c r="O502" s="243"/>
      <c r="P502" s="243"/>
      <c r="Q502" s="243"/>
      <c r="R502" s="243"/>
      <c r="S502" s="243"/>
      <c r="T502" s="243"/>
      <c r="U502" s="243"/>
      <c r="V502" s="243"/>
      <c r="W502" s="243"/>
      <c r="X502" s="243"/>
      <c r="Y502" s="243"/>
      <c r="Z502" s="243"/>
    </row>
    <row r="503" spans="1:26" ht="13.5" customHeight="1">
      <c r="A503" s="243"/>
      <c r="B503" s="243"/>
      <c r="C503" s="243"/>
      <c r="D503" s="243"/>
      <c r="E503" s="243"/>
      <c r="F503" s="243"/>
      <c r="G503" s="243"/>
      <c r="H503" s="243"/>
      <c r="I503" s="243"/>
      <c r="J503" s="243"/>
      <c r="K503" s="243"/>
      <c r="L503" s="243"/>
      <c r="M503" s="243"/>
      <c r="N503" s="243"/>
      <c r="O503" s="243"/>
      <c r="P503" s="243"/>
      <c r="Q503" s="243"/>
      <c r="R503" s="243"/>
      <c r="S503" s="243"/>
      <c r="T503" s="243"/>
      <c r="U503" s="243"/>
      <c r="V503" s="243"/>
      <c r="W503" s="243"/>
      <c r="X503" s="243"/>
      <c r="Y503" s="243"/>
      <c r="Z503" s="243"/>
    </row>
    <row r="504" spans="1:26" ht="13.5" customHeight="1">
      <c r="A504" s="243"/>
      <c r="B504" s="243"/>
      <c r="C504" s="243"/>
      <c r="D504" s="243"/>
      <c r="E504" s="243"/>
      <c r="F504" s="243"/>
      <c r="G504" s="243"/>
      <c r="H504" s="243"/>
      <c r="I504" s="243"/>
      <c r="J504" s="243"/>
      <c r="K504" s="243"/>
      <c r="L504" s="243"/>
      <c r="M504" s="243"/>
      <c r="N504" s="243"/>
      <c r="O504" s="243"/>
      <c r="P504" s="243"/>
      <c r="Q504" s="243"/>
      <c r="R504" s="243"/>
      <c r="S504" s="243"/>
      <c r="T504" s="243"/>
      <c r="U504" s="243"/>
      <c r="V504" s="243"/>
      <c r="W504" s="243"/>
      <c r="X504" s="243"/>
      <c r="Y504" s="243"/>
      <c r="Z504" s="243"/>
    </row>
    <row r="505" spans="1:26" ht="13.5" customHeight="1">
      <c r="A505" s="243"/>
      <c r="B505" s="243"/>
      <c r="C505" s="243"/>
      <c r="D505" s="243"/>
      <c r="E505" s="243"/>
      <c r="F505" s="243"/>
      <c r="G505" s="243"/>
      <c r="H505" s="243"/>
      <c r="I505" s="243"/>
      <c r="J505" s="243"/>
      <c r="K505" s="243"/>
      <c r="L505" s="243"/>
      <c r="M505" s="243"/>
      <c r="N505" s="243"/>
      <c r="O505" s="243"/>
      <c r="P505" s="243"/>
      <c r="Q505" s="243"/>
      <c r="R505" s="243"/>
      <c r="S505" s="243"/>
      <c r="T505" s="243"/>
      <c r="U505" s="243"/>
      <c r="V505" s="243"/>
      <c r="W505" s="243"/>
      <c r="X505" s="243"/>
      <c r="Y505" s="243"/>
      <c r="Z505" s="243"/>
    </row>
    <row r="506" spans="1:26" ht="13.5" customHeight="1">
      <c r="A506" s="243"/>
      <c r="B506" s="243"/>
      <c r="C506" s="243"/>
      <c r="D506" s="243"/>
      <c r="E506" s="243"/>
      <c r="F506" s="243"/>
      <c r="G506" s="243"/>
      <c r="H506" s="243"/>
      <c r="I506" s="243"/>
      <c r="J506" s="243"/>
      <c r="K506" s="243"/>
      <c r="L506" s="243"/>
      <c r="M506" s="243"/>
      <c r="N506" s="243"/>
      <c r="O506" s="243"/>
      <c r="P506" s="243"/>
      <c r="Q506" s="243"/>
      <c r="R506" s="243"/>
      <c r="S506" s="243"/>
      <c r="T506" s="243"/>
      <c r="U506" s="243"/>
      <c r="V506" s="243"/>
      <c r="W506" s="243"/>
      <c r="X506" s="243"/>
      <c r="Y506" s="243"/>
      <c r="Z506" s="243"/>
    </row>
    <row r="507" spans="1:26" ht="13.5" customHeight="1">
      <c r="A507" s="243"/>
      <c r="B507" s="243"/>
      <c r="C507" s="243"/>
      <c r="D507" s="243"/>
      <c r="E507" s="243"/>
      <c r="F507" s="243"/>
      <c r="G507" s="243"/>
      <c r="H507" s="243"/>
      <c r="I507" s="243"/>
      <c r="J507" s="243"/>
      <c r="K507" s="243"/>
      <c r="L507" s="243"/>
      <c r="M507" s="243"/>
      <c r="N507" s="243"/>
      <c r="O507" s="243"/>
      <c r="P507" s="243"/>
      <c r="Q507" s="243"/>
      <c r="R507" s="243"/>
      <c r="S507" s="243"/>
      <c r="T507" s="243"/>
      <c r="U507" s="243"/>
      <c r="V507" s="243"/>
      <c r="W507" s="243"/>
      <c r="X507" s="243"/>
      <c r="Y507" s="243"/>
      <c r="Z507" s="243"/>
    </row>
    <row r="508" spans="1:26" ht="13.5" customHeight="1">
      <c r="A508" s="243"/>
      <c r="B508" s="243"/>
      <c r="C508" s="243"/>
      <c r="D508" s="243"/>
      <c r="E508" s="243"/>
      <c r="F508" s="243"/>
      <c r="G508" s="243"/>
      <c r="H508" s="243"/>
      <c r="I508" s="243"/>
      <c r="J508" s="243"/>
      <c r="K508" s="243"/>
      <c r="L508" s="243"/>
      <c r="M508" s="243"/>
      <c r="N508" s="243"/>
      <c r="O508" s="243"/>
      <c r="P508" s="243"/>
      <c r="Q508" s="243"/>
      <c r="R508" s="243"/>
      <c r="S508" s="243"/>
      <c r="T508" s="243"/>
      <c r="U508" s="243"/>
      <c r="V508" s="243"/>
      <c r="W508" s="243"/>
      <c r="X508" s="243"/>
      <c r="Y508" s="243"/>
      <c r="Z508" s="243"/>
    </row>
    <row r="509" spans="1:26" ht="13.5" customHeight="1">
      <c r="A509" s="243"/>
      <c r="B509" s="243"/>
      <c r="C509" s="243"/>
      <c r="D509" s="243"/>
      <c r="E509" s="243"/>
      <c r="F509" s="243"/>
      <c r="G509" s="243"/>
      <c r="H509" s="243"/>
      <c r="I509" s="243"/>
      <c r="J509" s="243"/>
      <c r="K509" s="243"/>
      <c r="L509" s="243"/>
      <c r="M509" s="243"/>
      <c r="N509" s="243"/>
      <c r="O509" s="243"/>
      <c r="P509" s="243"/>
      <c r="Q509" s="243"/>
      <c r="R509" s="243"/>
      <c r="S509" s="243"/>
      <c r="T509" s="243"/>
      <c r="U509" s="243"/>
      <c r="V509" s="243"/>
      <c r="W509" s="243"/>
      <c r="X509" s="243"/>
      <c r="Y509" s="243"/>
      <c r="Z509" s="243"/>
    </row>
    <row r="510" spans="1:26" ht="13.5" customHeight="1">
      <c r="A510" s="243"/>
      <c r="B510" s="243"/>
      <c r="C510" s="243"/>
      <c r="D510" s="243"/>
      <c r="E510" s="243"/>
      <c r="F510" s="243"/>
      <c r="G510" s="243"/>
      <c r="H510" s="243"/>
      <c r="I510" s="243"/>
      <c r="J510" s="243"/>
      <c r="K510" s="243"/>
      <c r="L510" s="243"/>
      <c r="M510" s="243"/>
      <c r="N510" s="243"/>
      <c r="O510" s="243"/>
      <c r="P510" s="243"/>
      <c r="Q510" s="243"/>
      <c r="R510" s="243"/>
      <c r="S510" s="243"/>
      <c r="T510" s="243"/>
      <c r="U510" s="243"/>
      <c r="V510" s="243"/>
      <c r="W510" s="243"/>
      <c r="X510" s="243"/>
      <c r="Y510" s="243"/>
      <c r="Z510" s="243"/>
    </row>
    <row r="511" spans="1:26" ht="13.5" customHeight="1">
      <c r="A511" s="243"/>
      <c r="B511" s="243"/>
      <c r="C511" s="243"/>
      <c r="D511" s="243"/>
      <c r="E511" s="243"/>
      <c r="F511" s="243"/>
      <c r="G511" s="243"/>
      <c r="H511" s="243"/>
      <c r="I511" s="243"/>
      <c r="J511" s="243"/>
      <c r="K511" s="243"/>
      <c r="L511" s="243"/>
      <c r="M511" s="243"/>
      <c r="N511" s="243"/>
      <c r="O511" s="243"/>
      <c r="P511" s="243"/>
      <c r="Q511" s="243"/>
      <c r="R511" s="243"/>
      <c r="S511" s="243"/>
      <c r="T511" s="243"/>
      <c r="U511" s="243"/>
      <c r="V511" s="243"/>
      <c r="W511" s="243"/>
      <c r="X511" s="243"/>
      <c r="Y511" s="243"/>
      <c r="Z511" s="243"/>
    </row>
    <row r="512" spans="1:26" ht="13.5" customHeight="1">
      <c r="A512" s="243"/>
      <c r="B512" s="243"/>
      <c r="C512" s="243"/>
      <c r="D512" s="243"/>
      <c r="E512" s="243"/>
      <c r="F512" s="243"/>
      <c r="G512" s="243"/>
      <c r="H512" s="243"/>
      <c r="I512" s="243"/>
      <c r="J512" s="243"/>
      <c r="K512" s="243"/>
      <c r="L512" s="243"/>
      <c r="M512" s="243"/>
      <c r="N512" s="243"/>
      <c r="O512" s="243"/>
      <c r="P512" s="243"/>
      <c r="Q512" s="243"/>
      <c r="R512" s="243"/>
      <c r="S512" s="243"/>
      <c r="T512" s="243"/>
      <c r="U512" s="243"/>
      <c r="V512" s="243"/>
      <c r="W512" s="243"/>
      <c r="X512" s="243"/>
      <c r="Y512" s="243"/>
      <c r="Z512" s="243"/>
    </row>
    <row r="513" spans="1:26" ht="13.5" customHeight="1">
      <c r="A513" s="243"/>
      <c r="B513" s="243"/>
      <c r="C513" s="243"/>
      <c r="D513" s="243"/>
      <c r="E513" s="243"/>
      <c r="F513" s="243"/>
      <c r="G513" s="243"/>
      <c r="H513" s="243"/>
      <c r="I513" s="243"/>
      <c r="J513" s="243"/>
      <c r="K513" s="243"/>
      <c r="L513" s="243"/>
      <c r="M513" s="243"/>
      <c r="N513" s="243"/>
      <c r="O513" s="243"/>
      <c r="P513" s="243"/>
      <c r="Q513" s="243"/>
      <c r="R513" s="243"/>
      <c r="S513" s="243"/>
      <c r="T513" s="243"/>
      <c r="U513" s="243"/>
      <c r="V513" s="243"/>
      <c r="W513" s="243"/>
      <c r="X513" s="243"/>
      <c r="Y513" s="243"/>
      <c r="Z513" s="243"/>
    </row>
    <row r="514" spans="1:26" ht="13.5" customHeight="1">
      <c r="A514" s="243"/>
      <c r="B514" s="243"/>
      <c r="C514" s="243"/>
      <c r="D514" s="243"/>
      <c r="E514" s="243"/>
      <c r="F514" s="243"/>
      <c r="G514" s="243"/>
      <c r="H514" s="243"/>
      <c r="I514" s="243"/>
      <c r="J514" s="243"/>
      <c r="K514" s="243"/>
      <c r="L514" s="243"/>
      <c r="M514" s="243"/>
      <c r="N514" s="243"/>
      <c r="O514" s="243"/>
      <c r="P514" s="243"/>
      <c r="Q514" s="243"/>
      <c r="R514" s="243"/>
      <c r="S514" s="243"/>
      <c r="T514" s="243"/>
      <c r="U514" s="243"/>
      <c r="V514" s="243"/>
      <c r="W514" s="243"/>
      <c r="X514" s="243"/>
      <c r="Y514" s="243"/>
      <c r="Z514" s="243"/>
    </row>
    <row r="515" spans="1:26" ht="13.5" customHeight="1">
      <c r="A515" s="243"/>
      <c r="B515" s="243"/>
      <c r="C515" s="243"/>
      <c r="D515" s="243"/>
      <c r="E515" s="243"/>
      <c r="F515" s="243"/>
      <c r="G515" s="243"/>
      <c r="H515" s="243"/>
      <c r="I515" s="243"/>
      <c r="J515" s="243"/>
      <c r="K515" s="243"/>
      <c r="L515" s="243"/>
      <c r="M515" s="243"/>
      <c r="N515" s="243"/>
      <c r="O515" s="243"/>
      <c r="P515" s="243"/>
      <c r="Q515" s="243"/>
      <c r="R515" s="243"/>
      <c r="S515" s="243"/>
      <c r="T515" s="243"/>
      <c r="U515" s="243"/>
      <c r="V515" s="243"/>
      <c r="W515" s="243"/>
      <c r="X515" s="243"/>
      <c r="Y515" s="243"/>
      <c r="Z515" s="243"/>
    </row>
    <row r="516" spans="1:26" ht="13.5" customHeight="1">
      <c r="A516" s="243"/>
      <c r="B516" s="243"/>
      <c r="C516" s="243"/>
      <c r="D516" s="243"/>
      <c r="E516" s="243"/>
      <c r="F516" s="243"/>
      <c r="G516" s="243"/>
      <c r="H516" s="243"/>
      <c r="I516" s="243"/>
      <c r="J516" s="243"/>
      <c r="K516" s="243"/>
      <c r="L516" s="243"/>
      <c r="M516" s="243"/>
      <c r="N516" s="243"/>
      <c r="O516" s="243"/>
      <c r="P516" s="243"/>
      <c r="Q516" s="243"/>
      <c r="R516" s="243"/>
      <c r="S516" s="243"/>
      <c r="T516" s="243"/>
      <c r="U516" s="243"/>
      <c r="V516" s="243"/>
      <c r="W516" s="243"/>
      <c r="X516" s="243"/>
      <c r="Y516" s="243"/>
      <c r="Z516" s="243"/>
    </row>
    <row r="517" spans="1:26" ht="13.5" customHeight="1">
      <c r="A517" s="243"/>
      <c r="B517" s="243"/>
      <c r="C517" s="243"/>
      <c r="D517" s="243"/>
      <c r="E517" s="243"/>
      <c r="F517" s="243"/>
      <c r="G517" s="243"/>
      <c r="H517" s="243"/>
      <c r="I517" s="243"/>
      <c r="J517" s="243"/>
      <c r="K517" s="243"/>
      <c r="L517" s="243"/>
      <c r="M517" s="243"/>
      <c r="N517" s="243"/>
      <c r="O517" s="243"/>
      <c r="P517" s="243"/>
      <c r="Q517" s="243"/>
      <c r="R517" s="243"/>
      <c r="S517" s="243"/>
      <c r="T517" s="243"/>
      <c r="U517" s="243"/>
      <c r="V517" s="243"/>
      <c r="W517" s="243"/>
      <c r="X517" s="243"/>
      <c r="Y517" s="243"/>
      <c r="Z517" s="243"/>
    </row>
    <row r="518" spans="1:26" ht="13.5" customHeight="1">
      <c r="A518" s="243"/>
      <c r="B518" s="243"/>
      <c r="C518" s="243"/>
      <c r="D518" s="243"/>
      <c r="E518" s="243"/>
      <c r="F518" s="243"/>
      <c r="G518" s="243"/>
      <c r="H518" s="243"/>
      <c r="I518" s="243"/>
      <c r="J518" s="243"/>
      <c r="K518" s="243"/>
      <c r="L518" s="243"/>
      <c r="M518" s="243"/>
      <c r="N518" s="243"/>
      <c r="O518" s="243"/>
      <c r="P518" s="243"/>
      <c r="Q518" s="243"/>
      <c r="R518" s="243"/>
      <c r="S518" s="243"/>
      <c r="T518" s="243"/>
      <c r="U518" s="243"/>
      <c r="V518" s="243"/>
      <c r="W518" s="243"/>
      <c r="X518" s="243"/>
      <c r="Y518" s="243"/>
      <c r="Z518" s="243"/>
    </row>
    <row r="519" spans="1:26" ht="13.5" customHeight="1">
      <c r="A519" s="243"/>
      <c r="B519" s="243"/>
      <c r="C519" s="243"/>
      <c r="D519" s="243"/>
      <c r="E519" s="243"/>
      <c r="F519" s="243"/>
      <c r="G519" s="243"/>
      <c r="H519" s="243"/>
      <c r="I519" s="243"/>
      <c r="J519" s="243"/>
      <c r="K519" s="243"/>
      <c r="L519" s="243"/>
      <c r="M519" s="243"/>
      <c r="N519" s="243"/>
      <c r="O519" s="243"/>
      <c r="P519" s="243"/>
      <c r="Q519" s="243"/>
      <c r="R519" s="243"/>
      <c r="S519" s="243"/>
      <c r="T519" s="243"/>
      <c r="U519" s="243"/>
      <c r="V519" s="243"/>
      <c r="W519" s="243"/>
      <c r="X519" s="243"/>
      <c r="Y519" s="243"/>
      <c r="Z519" s="243"/>
    </row>
    <row r="520" spans="1:26" ht="13.5" customHeight="1">
      <c r="A520" s="243"/>
      <c r="B520" s="243"/>
      <c r="C520" s="243"/>
      <c r="D520" s="243"/>
      <c r="E520" s="243"/>
      <c r="F520" s="243"/>
      <c r="G520" s="243"/>
      <c r="H520" s="243"/>
      <c r="I520" s="243"/>
      <c r="J520" s="243"/>
      <c r="K520" s="243"/>
      <c r="L520" s="243"/>
      <c r="M520" s="243"/>
      <c r="N520" s="243"/>
      <c r="O520" s="243"/>
      <c r="P520" s="243"/>
      <c r="Q520" s="243"/>
      <c r="R520" s="243"/>
      <c r="S520" s="243"/>
      <c r="T520" s="243"/>
      <c r="U520" s="243"/>
      <c r="V520" s="243"/>
      <c r="W520" s="243"/>
      <c r="X520" s="243"/>
      <c r="Y520" s="243"/>
      <c r="Z520" s="243"/>
    </row>
    <row r="521" spans="1:26" ht="13.5" customHeight="1">
      <c r="A521" s="243"/>
      <c r="B521" s="243"/>
      <c r="C521" s="243"/>
      <c r="D521" s="243"/>
      <c r="E521" s="243"/>
      <c r="F521" s="243"/>
      <c r="G521" s="243"/>
      <c r="H521" s="243"/>
      <c r="I521" s="243"/>
      <c r="J521" s="243"/>
      <c r="K521" s="243"/>
      <c r="L521" s="243"/>
      <c r="M521" s="243"/>
      <c r="N521" s="243"/>
      <c r="O521" s="243"/>
      <c r="P521" s="243"/>
      <c r="Q521" s="243"/>
      <c r="R521" s="243"/>
      <c r="S521" s="243"/>
      <c r="T521" s="243"/>
      <c r="U521" s="243"/>
      <c r="V521" s="243"/>
      <c r="W521" s="243"/>
      <c r="X521" s="243"/>
      <c r="Y521" s="243"/>
      <c r="Z521" s="243"/>
    </row>
    <row r="522" spans="1:26" ht="13.5" customHeight="1">
      <c r="A522" s="243"/>
      <c r="B522" s="243"/>
      <c r="C522" s="243"/>
      <c r="D522" s="243"/>
      <c r="E522" s="243"/>
      <c r="F522" s="243"/>
      <c r="G522" s="243"/>
      <c r="H522" s="243"/>
      <c r="I522" s="243"/>
      <c r="J522" s="243"/>
      <c r="K522" s="243"/>
      <c r="L522" s="243"/>
      <c r="M522" s="243"/>
      <c r="N522" s="243"/>
      <c r="O522" s="243"/>
      <c r="P522" s="243"/>
      <c r="Q522" s="243"/>
      <c r="R522" s="243"/>
      <c r="S522" s="243"/>
      <c r="T522" s="243"/>
      <c r="U522" s="243"/>
      <c r="V522" s="243"/>
      <c r="W522" s="243"/>
      <c r="X522" s="243"/>
      <c r="Y522" s="243"/>
      <c r="Z522" s="243"/>
    </row>
    <row r="523" spans="1:26" ht="13.5" customHeight="1">
      <c r="A523" s="243"/>
      <c r="B523" s="243"/>
      <c r="C523" s="243"/>
      <c r="D523" s="243"/>
      <c r="E523" s="243"/>
      <c r="F523" s="243"/>
      <c r="G523" s="243"/>
      <c r="H523" s="243"/>
      <c r="I523" s="243"/>
      <c r="J523" s="243"/>
      <c r="K523" s="243"/>
      <c r="L523" s="243"/>
      <c r="M523" s="243"/>
      <c r="N523" s="243"/>
      <c r="O523" s="243"/>
      <c r="P523" s="243"/>
      <c r="Q523" s="243"/>
      <c r="R523" s="243"/>
      <c r="S523" s="243"/>
      <c r="T523" s="243"/>
      <c r="U523" s="243"/>
      <c r="V523" s="243"/>
      <c r="W523" s="243"/>
      <c r="X523" s="243"/>
      <c r="Y523" s="243"/>
      <c r="Z523" s="243"/>
    </row>
    <row r="524" spans="1:26" ht="13.5" customHeight="1">
      <c r="A524" s="243"/>
      <c r="B524" s="243"/>
      <c r="C524" s="243"/>
      <c r="D524" s="243"/>
      <c r="E524" s="243"/>
      <c r="F524" s="243"/>
      <c r="G524" s="243"/>
      <c r="H524" s="243"/>
      <c r="I524" s="243"/>
      <c r="J524" s="243"/>
      <c r="K524" s="243"/>
      <c r="L524" s="243"/>
      <c r="M524" s="243"/>
      <c r="N524" s="243"/>
      <c r="O524" s="243"/>
      <c r="P524" s="243"/>
      <c r="Q524" s="243"/>
      <c r="R524" s="243"/>
      <c r="S524" s="243"/>
      <c r="T524" s="243"/>
      <c r="U524" s="243"/>
      <c r="V524" s="243"/>
      <c r="W524" s="243"/>
      <c r="X524" s="243"/>
      <c r="Y524" s="243"/>
      <c r="Z524" s="243"/>
    </row>
    <row r="525" spans="1:26" ht="13.5" customHeight="1">
      <c r="A525" s="243"/>
      <c r="B525" s="243"/>
      <c r="C525" s="243"/>
      <c r="D525" s="243"/>
      <c r="E525" s="243"/>
      <c r="F525" s="243"/>
      <c r="G525" s="243"/>
      <c r="H525" s="243"/>
      <c r="I525" s="243"/>
      <c r="J525" s="243"/>
      <c r="K525" s="243"/>
      <c r="L525" s="243"/>
      <c r="M525" s="243"/>
      <c r="N525" s="243"/>
      <c r="O525" s="243"/>
      <c r="P525" s="243"/>
      <c r="Q525" s="243"/>
      <c r="R525" s="243"/>
      <c r="S525" s="243"/>
      <c r="T525" s="243"/>
      <c r="U525" s="243"/>
      <c r="V525" s="243"/>
      <c r="W525" s="243"/>
      <c r="X525" s="243"/>
      <c r="Y525" s="243"/>
      <c r="Z525" s="243"/>
    </row>
    <row r="526" spans="1:26" ht="13.5" customHeight="1">
      <c r="A526" s="243"/>
      <c r="B526" s="243"/>
      <c r="C526" s="243"/>
      <c r="D526" s="243"/>
      <c r="E526" s="243"/>
      <c r="F526" s="243"/>
      <c r="G526" s="243"/>
      <c r="H526" s="243"/>
      <c r="I526" s="243"/>
      <c r="J526" s="243"/>
      <c r="K526" s="243"/>
      <c r="L526" s="243"/>
      <c r="M526" s="243"/>
      <c r="N526" s="243"/>
      <c r="O526" s="243"/>
      <c r="P526" s="243"/>
      <c r="Q526" s="243"/>
      <c r="R526" s="243"/>
      <c r="S526" s="243"/>
      <c r="T526" s="243"/>
      <c r="U526" s="243"/>
      <c r="V526" s="243"/>
      <c r="W526" s="243"/>
      <c r="X526" s="243"/>
      <c r="Y526" s="243"/>
      <c r="Z526" s="243"/>
    </row>
    <row r="527" spans="1:26" ht="13.5" customHeight="1">
      <c r="A527" s="243"/>
      <c r="B527" s="243"/>
      <c r="C527" s="243"/>
      <c r="D527" s="243"/>
      <c r="E527" s="243"/>
      <c r="F527" s="243"/>
      <c r="G527" s="243"/>
      <c r="H527" s="243"/>
      <c r="I527" s="243"/>
      <c r="J527" s="243"/>
      <c r="K527" s="243"/>
      <c r="L527" s="243"/>
      <c r="M527" s="243"/>
      <c r="N527" s="243"/>
      <c r="O527" s="243"/>
      <c r="P527" s="243"/>
      <c r="Q527" s="243"/>
      <c r="R527" s="243"/>
      <c r="S527" s="243"/>
      <c r="T527" s="243"/>
      <c r="U527" s="243"/>
      <c r="V527" s="243"/>
      <c r="W527" s="243"/>
      <c r="X527" s="243"/>
      <c r="Y527" s="243"/>
      <c r="Z527" s="243"/>
    </row>
    <row r="528" spans="1:26" ht="13.5" customHeight="1">
      <c r="A528" s="243"/>
      <c r="B528" s="243"/>
      <c r="C528" s="243"/>
      <c r="D528" s="243"/>
      <c r="E528" s="243"/>
      <c r="F528" s="243"/>
      <c r="G528" s="243"/>
      <c r="H528" s="243"/>
      <c r="I528" s="243"/>
      <c r="J528" s="243"/>
      <c r="K528" s="243"/>
      <c r="L528" s="243"/>
      <c r="M528" s="243"/>
      <c r="N528" s="243"/>
      <c r="O528" s="243"/>
      <c r="P528" s="243"/>
      <c r="Q528" s="243"/>
      <c r="R528" s="243"/>
      <c r="S528" s="243"/>
      <c r="T528" s="243"/>
      <c r="U528" s="243"/>
      <c r="V528" s="243"/>
      <c r="W528" s="243"/>
      <c r="X528" s="243"/>
      <c r="Y528" s="243"/>
      <c r="Z528" s="243"/>
    </row>
    <row r="529" spans="1:26" ht="13.5" customHeight="1">
      <c r="A529" s="243"/>
      <c r="B529" s="243"/>
      <c r="C529" s="243"/>
      <c r="D529" s="243"/>
      <c r="E529" s="243"/>
      <c r="F529" s="243"/>
      <c r="G529" s="243"/>
      <c r="H529" s="243"/>
      <c r="I529" s="243"/>
      <c r="J529" s="243"/>
      <c r="K529" s="243"/>
      <c r="L529" s="243"/>
      <c r="M529" s="243"/>
      <c r="N529" s="243"/>
      <c r="O529" s="243"/>
      <c r="P529" s="243"/>
      <c r="Q529" s="243"/>
      <c r="R529" s="243"/>
      <c r="S529" s="243"/>
      <c r="T529" s="243"/>
      <c r="U529" s="243"/>
      <c r="V529" s="243"/>
      <c r="W529" s="243"/>
      <c r="X529" s="243"/>
      <c r="Y529" s="243"/>
      <c r="Z529" s="243"/>
    </row>
    <row r="530" spans="1:26" ht="13.5" customHeight="1">
      <c r="A530" s="243"/>
      <c r="B530" s="243"/>
      <c r="C530" s="243"/>
      <c r="D530" s="243"/>
      <c r="E530" s="243"/>
      <c r="F530" s="243"/>
      <c r="G530" s="243"/>
      <c r="H530" s="243"/>
      <c r="I530" s="243"/>
      <c r="J530" s="243"/>
      <c r="K530" s="243"/>
      <c r="L530" s="243"/>
      <c r="M530" s="243"/>
      <c r="N530" s="243"/>
      <c r="O530" s="243"/>
      <c r="P530" s="243"/>
      <c r="Q530" s="243"/>
      <c r="R530" s="243"/>
      <c r="S530" s="243"/>
      <c r="T530" s="243"/>
      <c r="U530" s="243"/>
      <c r="V530" s="243"/>
      <c r="W530" s="243"/>
      <c r="X530" s="243"/>
      <c r="Y530" s="243"/>
      <c r="Z530" s="243"/>
    </row>
    <row r="531" spans="1:26" ht="13.5" customHeight="1">
      <c r="A531" s="243"/>
      <c r="B531" s="243"/>
      <c r="C531" s="243"/>
      <c r="D531" s="243"/>
      <c r="E531" s="243"/>
      <c r="F531" s="243"/>
      <c r="G531" s="243"/>
      <c r="H531" s="243"/>
      <c r="I531" s="243"/>
      <c r="J531" s="243"/>
      <c r="K531" s="243"/>
      <c r="L531" s="243"/>
      <c r="M531" s="243"/>
      <c r="N531" s="243"/>
      <c r="O531" s="243"/>
      <c r="P531" s="243"/>
      <c r="Q531" s="243"/>
      <c r="R531" s="243"/>
      <c r="S531" s="243"/>
      <c r="T531" s="243"/>
      <c r="U531" s="243"/>
      <c r="V531" s="243"/>
      <c r="W531" s="243"/>
      <c r="X531" s="243"/>
      <c r="Y531" s="243"/>
      <c r="Z531" s="243"/>
    </row>
    <row r="532" spans="1:26" ht="13.5" customHeight="1">
      <c r="A532" s="243"/>
      <c r="B532" s="243"/>
      <c r="C532" s="243"/>
      <c r="D532" s="243"/>
      <c r="E532" s="243"/>
      <c r="F532" s="243"/>
      <c r="G532" s="243"/>
      <c r="H532" s="243"/>
      <c r="I532" s="243"/>
      <c r="J532" s="243"/>
      <c r="K532" s="243"/>
      <c r="L532" s="243"/>
      <c r="M532" s="243"/>
      <c r="N532" s="243"/>
      <c r="O532" s="243"/>
      <c r="P532" s="243"/>
      <c r="Q532" s="243"/>
      <c r="R532" s="243"/>
      <c r="S532" s="243"/>
      <c r="T532" s="243"/>
      <c r="U532" s="243"/>
      <c r="V532" s="243"/>
      <c r="W532" s="243"/>
      <c r="X532" s="243"/>
      <c r="Y532" s="243"/>
      <c r="Z532" s="243"/>
    </row>
    <row r="533" spans="1:26" ht="13.5" customHeight="1">
      <c r="A533" s="243"/>
      <c r="B533" s="243"/>
      <c r="C533" s="243"/>
      <c r="D533" s="243"/>
      <c r="E533" s="243"/>
      <c r="F533" s="243"/>
      <c r="G533" s="243"/>
      <c r="H533" s="243"/>
      <c r="I533" s="243"/>
      <c r="J533" s="243"/>
      <c r="K533" s="243"/>
      <c r="L533" s="243"/>
      <c r="M533" s="243"/>
      <c r="N533" s="243"/>
      <c r="O533" s="243"/>
      <c r="P533" s="243"/>
      <c r="Q533" s="243"/>
      <c r="R533" s="243"/>
      <c r="S533" s="243"/>
      <c r="T533" s="243"/>
      <c r="U533" s="243"/>
      <c r="V533" s="243"/>
      <c r="W533" s="243"/>
      <c r="X533" s="243"/>
      <c r="Y533" s="243"/>
      <c r="Z533" s="243"/>
    </row>
    <row r="534" spans="1:26" ht="13.5" customHeight="1">
      <c r="A534" s="243"/>
      <c r="B534" s="243"/>
      <c r="C534" s="243"/>
      <c r="D534" s="243"/>
      <c r="E534" s="243"/>
      <c r="F534" s="243"/>
      <c r="G534" s="243"/>
      <c r="H534" s="243"/>
      <c r="I534" s="243"/>
      <c r="J534" s="243"/>
      <c r="K534" s="243"/>
      <c r="L534" s="243"/>
      <c r="M534" s="243"/>
      <c r="N534" s="243"/>
      <c r="O534" s="243"/>
      <c r="P534" s="243"/>
      <c r="Q534" s="243"/>
      <c r="R534" s="243"/>
      <c r="S534" s="243"/>
      <c r="T534" s="243"/>
      <c r="U534" s="243"/>
      <c r="V534" s="243"/>
      <c r="W534" s="243"/>
      <c r="X534" s="243"/>
      <c r="Y534" s="243"/>
      <c r="Z534" s="243"/>
    </row>
    <row r="535" spans="1:26" ht="13.5" customHeight="1">
      <c r="A535" s="243"/>
      <c r="B535" s="243"/>
      <c r="C535" s="243"/>
      <c r="D535" s="243"/>
      <c r="E535" s="243"/>
      <c r="F535" s="243"/>
      <c r="G535" s="243"/>
      <c r="H535" s="243"/>
      <c r="I535" s="243"/>
      <c r="J535" s="243"/>
      <c r="K535" s="243"/>
      <c r="L535" s="243"/>
      <c r="M535" s="243"/>
      <c r="N535" s="243"/>
      <c r="O535" s="243"/>
      <c r="P535" s="243"/>
      <c r="Q535" s="243"/>
      <c r="R535" s="243"/>
      <c r="S535" s="243"/>
      <c r="T535" s="243"/>
      <c r="U535" s="243"/>
      <c r="V535" s="243"/>
      <c r="W535" s="243"/>
      <c r="X535" s="243"/>
      <c r="Y535" s="243"/>
      <c r="Z535" s="243"/>
    </row>
    <row r="536" spans="1:26" ht="13.5" customHeight="1">
      <c r="A536" s="243"/>
      <c r="B536" s="243"/>
      <c r="C536" s="243"/>
      <c r="D536" s="243"/>
      <c r="E536" s="243"/>
      <c r="F536" s="243"/>
      <c r="G536" s="243"/>
      <c r="H536" s="243"/>
      <c r="I536" s="243"/>
      <c r="J536" s="243"/>
      <c r="K536" s="243"/>
      <c r="L536" s="243"/>
      <c r="M536" s="243"/>
      <c r="N536" s="243"/>
      <c r="O536" s="243"/>
      <c r="P536" s="243"/>
      <c r="Q536" s="243"/>
      <c r="R536" s="243"/>
      <c r="S536" s="243"/>
      <c r="T536" s="243"/>
      <c r="U536" s="243"/>
      <c r="V536" s="243"/>
      <c r="W536" s="243"/>
      <c r="X536" s="243"/>
      <c r="Y536" s="243"/>
      <c r="Z536" s="243"/>
    </row>
    <row r="537" spans="1:26" ht="13.5" customHeight="1">
      <c r="A537" s="243"/>
      <c r="B537" s="243"/>
      <c r="C537" s="243"/>
      <c r="D537" s="243"/>
      <c r="E537" s="243"/>
      <c r="F537" s="243"/>
      <c r="G537" s="243"/>
      <c r="H537" s="243"/>
      <c r="I537" s="243"/>
      <c r="J537" s="243"/>
      <c r="K537" s="243"/>
      <c r="L537" s="243"/>
      <c r="M537" s="243"/>
      <c r="N537" s="243"/>
      <c r="O537" s="243"/>
      <c r="P537" s="243"/>
      <c r="Q537" s="243"/>
      <c r="R537" s="243"/>
      <c r="S537" s="243"/>
      <c r="T537" s="243"/>
      <c r="U537" s="243"/>
      <c r="V537" s="243"/>
      <c r="W537" s="243"/>
      <c r="X537" s="243"/>
      <c r="Y537" s="243"/>
      <c r="Z537" s="243"/>
    </row>
    <row r="538" spans="1:26" ht="13.5" customHeight="1">
      <c r="A538" s="243"/>
      <c r="B538" s="243"/>
      <c r="C538" s="243"/>
      <c r="D538" s="243"/>
      <c r="E538" s="243"/>
      <c r="F538" s="243"/>
      <c r="G538" s="243"/>
      <c r="H538" s="243"/>
      <c r="I538" s="243"/>
      <c r="J538" s="243"/>
      <c r="K538" s="243"/>
      <c r="L538" s="243"/>
      <c r="M538" s="243"/>
      <c r="N538" s="243"/>
      <c r="O538" s="243"/>
      <c r="P538" s="243"/>
      <c r="Q538" s="243"/>
      <c r="R538" s="243"/>
      <c r="S538" s="243"/>
      <c r="T538" s="243"/>
      <c r="U538" s="243"/>
      <c r="V538" s="243"/>
      <c r="W538" s="243"/>
      <c r="X538" s="243"/>
      <c r="Y538" s="243"/>
      <c r="Z538" s="243"/>
    </row>
    <row r="539" spans="1:26" ht="13.5" customHeight="1">
      <c r="A539" s="243"/>
      <c r="B539" s="243"/>
      <c r="C539" s="243"/>
      <c r="D539" s="243"/>
      <c r="E539" s="243"/>
      <c r="F539" s="243"/>
      <c r="G539" s="243"/>
      <c r="H539" s="243"/>
      <c r="I539" s="243"/>
      <c r="J539" s="243"/>
      <c r="K539" s="243"/>
      <c r="L539" s="243"/>
      <c r="M539" s="243"/>
      <c r="N539" s="243"/>
      <c r="O539" s="243"/>
      <c r="P539" s="243"/>
      <c r="Q539" s="243"/>
      <c r="R539" s="243"/>
      <c r="S539" s="243"/>
      <c r="T539" s="243"/>
      <c r="U539" s="243"/>
      <c r="V539" s="243"/>
      <c r="W539" s="243"/>
      <c r="X539" s="243"/>
      <c r="Y539" s="243"/>
      <c r="Z539" s="243"/>
    </row>
    <row r="540" spans="1:26" ht="13.5" customHeight="1">
      <c r="A540" s="243"/>
      <c r="B540" s="243"/>
      <c r="C540" s="243"/>
      <c r="D540" s="243"/>
      <c r="E540" s="243"/>
      <c r="F540" s="243"/>
      <c r="G540" s="243"/>
      <c r="H540" s="243"/>
      <c r="I540" s="243"/>
      <c r="J540" s="243"/>
      <c r="K540" s="243"/>
      <c r="L540" s="243"/>
      <c r="M540" s="243"/>
      <c r="N540" s="243"/>
      <c r="O540" s="243"/>
      <c r="P540" s="243"/>
      <c r="Q540" s="243"/>
      <c r="R540" s="243"/>
      <c r="S540" s="243"/>
      <c r="T540" s="243"/>
      <c r="U540" s="243"/>
      <c r="V540" s="243"/>
      <c r="W540" s="243"/>
      <c r="X540" s="243"/>
      <c r="Y540" s="243"/>
      <c r="Z540" s="243"/>
    </row>
    <row r="541" spans="1:26" ht="13.5" customHeight="1">
      <c r="A541" s="243"/>
      <c r="B541" s="243"/>
      <c r="C541" s="243"/>
      <c r="D541" s="243"/>
      <c r="E541" s="243"/>
      <c r="F541" s="243"/>
      <c r="G541" s="243"/>
      <c r="H541" s="243"/>
      <c r="I541" s="243"/>
      <c r="J541" s="243"/>
      <c r="K541" s="243"/>
      <c r="L541" s="243"/>
      <c r="M541" s="243"/>
      <c r="N541" s="243"/>
      <c r="O541" s="243"/>
      <c r="P541" s="243"/>
      <c r="Q541" s="243"/>
      <c r="R541" s="243"/>
      <c r="S541" s="243"/>
      <c r="T541" s="243"/>
      <c r="U541" s="243"/>
      <c r="V541" s="243"/>
      <c r="W541" s="243"/>
      <c r="X541" s="243"/>
      <c r="Y541" s="243"/>
      <c r="Z541" s="243"/>
    </row>
    <row r="542" spans="1:26" ht="13.5" customHeight="1">
      <c r="A542" s="243"/>
      <c r="B542" s="243"/>
      <c r="C542" s="243"/>
      <c r="D542" s="243"/>
      <c r="E542" s="243"/>
      <c r="F542" s="243"/>
      <c r="G542" s="243"/>
      <c r="H542" s="243"/>
      <c r="I542" s="243"/>
      <c r="J542" s="243"/>
      <c r="K542" s="243"/>
      <c r="L542" s="243"/>
      <c r="M542" s="243"/>
      <c r="N542" s="243"/>
      <c r="O542" s="243"/>
      <c r="P542" s="243"/>
      <c r="Q542" s="243"/>
      <c r="R542" s="243"/>
      <c r="S542" s="243"/>
      <c r="T542" s="243"/>
      <c r="U542" s="243"/>
      <c r="V542" s="243"/>
      <c r="W542" s="243"/>
      <c r="X542" s="243"/>
      <c r="Y542" s="243"/>
      <c r="Z542" s="243"/>
    </row>
    <row r="543" spans="1:26" ht="13.5" customHeight="1">
      <c r="A543" s="243"/>
      <c r="B543" s="243"/>
      <c r="C543" s="243"/>
      <c r="D543" s="243"/>
      <c r="E543" s="243"/>
      <c r="F543" s="243"/>
      <c r="G543" s="243"/>
      <c r="H543" s="243"/>
      <c r="I543" s="243"/>
      <c r="J543" s="243"/>
      <c r="K543" s="243"/>
      <c r="L543" s="243"/>
      <c r="M543" s="243"/>
      <c r="N543" s="243"/>
      <c r="O543" s="243"/>
      <c r="P543" s="243"/>
      <c r="Q543" s="243"/>
      <c r="R543" s="243"/>
      <c r="S543" s="243"/>
      <c r="T543" s="243"/>
      <c r="U543" s="243"/>
      <c r="V543" s="243"/>
      <c r="W543" s="243"/>
      <c r="X543" s="243"/>
      <c r="Y543" s="243"/>
      <c r="Z543" s="243"/>
    </row>
    <row r="544" spans="1:26" ht="13.5" customHeight="1">
      <c r="A544" s="243"/>
      <c r="B544" s="243"/>
      <c r="C544" s="243"/>
      <c r="D544" s="243"/>
      <c r="E544" s="243"/>
      <c r="F544" s="243"/>
      <c r="G544" s="243"/>
      <c r="H544" s="243"/>
      <c r="I544" s="243"/>
      <c r="J544" s="243"/>
      <c r="K544" s="243"/>
      <c r="L544" s="243"/>
      <c r="M544" s="243"/>
      <c r="N544" s="243"/>
      <c r="O544" s="243"/>
      <c r="P544" s="243"/>
      <c r="Q544" s="243"/>
      <c r="R544" s="243"/>
      <c r="S544" s="243"/>
      <c r="T544" s="243"/>
      <c r="U544" s="243"/>
      <c r="V544" s="243"/>
      <c r="W544" s="243"/>
      <c r="X544" s="243"/>
      <c r="Y544" s="243"/>
      <c r="Z544" s="243"/>
    </row>
    <row r="545" spans="1:26" ht="13.5" customHeight="1">
      <c r="A545" s="243"/>
      <c r="B545" s="243"/>
      <c r="C545" s="243"/>
      <c r="D545" s="243"/>
      <c r="E545" s="243"/>
      <c r="F545" s="243"/>
      <c r="G545" s="243"/>
      <c r="H545" s="243"/>
      <c r="I545" s="243"/>
      <c r="J545" s="243"/>
      <c r="K545" s="243"/>
      <c r="L545" s="243"/>
      <c r="M545" s="243"/>
      <c r="N545" s="243"/>
      <c r="O545" s="243"/>
      <c r="P545" s="243"/>
      <c r="Q545" s="243"/>
      <c r="R545" s="243"/>
      <c r="S545" s="243"/>
      <c r="T545" s="243"/>
      <c r="U545" s="243"/>
      <c r="V545" s="243"/>
      <c r="W545" s="243"/>
      <c r="X545" s="243"/>
      <c r="Y545" s="243"/>
      <c r="Z545" s="243"/>
    </row>
    <row r="546" spans="1:26" ht="13.5" customHeight="1">
      <c r="A546" s="243"/>
      <c r="B546" s="243"/>
      <c r="C546" s="243"/>
      <c r="D546" s="243"/>
      <c r="E546" s="243"/>
      <c r="F546" s="243"/>
      <c r="G546" s="243"/>
      <c r="H546" s="243"/>
      <c r="I546" s="243"/>
      <c r="J546" s="243"/>
      <c r="K546" s="243"/>
      <c r="L546" s="243"/>
      <c r="M546" s="243"/>
      <c r="N546" s="243"/>
      <c r="O546" s="243"/>
      <c r="P546" s="243"/>
      <c r="Q546" s="243"/>
      <c r="R546" s="243"/>
      <c r="S546" s="243"/>
      <c r="T546" s="243"/>
      <c r="U546" s="243"/>
      <c r="V546" s="243"/>
      <c r="W546" s="243"/>
      <c r="X546" s="243"/>
      <c r="Y546" s="243"/>
      <c r="Z546" s="243"/>
    </row>
    <row r="547" spans="1:26" ht="13.5" customHeight="1">
      <c r="A547" s="243"/>
      <c r="B547" s="243"/>
      <c r="C547" s="243"/>
      <c r="D547" s="243"/>
      <c r="E547" s="243"/>
      <c r="F547" s="243"/>
      <c r="G547" s="243"/>
      <c r="H547" s="243"/>
      <c r="I547" s="243"/>
      <c r="J547" s="243"/>
      <c r="K547" s="243"/>
      <c r="L547" s="243"/>
      <c r="M547" s="243"/>
      <c r="N547" s="243"/>
      <c r="O547" s="243"/>
      <c r="P547" s="243"/>
      <c r="Q547" s="243"/>
      <c r="R547" s="243"/>
      <c r="S547" s="243"/>
      <c r="T547" s="243"/>
      <c r="U547" s="243"/>
      <c r="V547" s="243"/>
      <c r="W547" s="243"/>
      <c r="X547" s="243"/>
      <c r="Y547" s="243"/>
      <c r="Z547" s="243"/>
    </row>
    <row r="548" spans="1:26" ht="13.5" customHeight="1">
      <c r="A548" s="243"/>
      <c r="B548" s="243"/>
      <c r="C548" s="243"/>
      <c r="D548" s="243"/>
      <c r="E548" s="243"/>
      <c r="F548" s="243"/>
      <c r="G548" s="243"/>
      <c r="H548" s="243"/>
      <c r="I548" s="243"/>
      <c r="J548" s="243"/>
      <c r="K548" s="243"/>
      <c r="L548" s="243"/>
      <c r="M548" s="243"/>
      <c r="N548" s="243"/>
      <c r="O548" s="243"/>
      <c r="P548" s="243"/>
      <c r="Q548" s="243"/>
      <c r="R548" s="243"/>
      <c r="S548" s="243"/>
      <c r="T548" s="243"/>
      <c r="U548" s="243"/>
      <c r="V548" s="243"/>
      <c r="W548" s="243"/>
      <c r="X548" s="243"/>
      <c r="Y548" s="243"/>
      <c r="Z548" s="243"/>
    </row>
    <row r="549" spans="1:26" ht="13.5" customHeight="1">
      <c r="A549" s="243"/>
      <c r="B549" s="243"/>
      <c r="C549" s="243"/>
      <c r="D549" s="243"/>
      <c r="E549" s="243"/>
      <c r="F549" s="243"/>
      <c r="G549" s="243"/>
      <c r="H549" s="243"/>
      <c r="I549" s="243"/>
      <c r="J549" s="243"/>
      <c r="K549" s="243"/>
      <c r="L549" s="243"/>
      <c r="M549" s="243"/>
      <c r="N549" s="243"/>
      <c r="O549" s="243"/>
      <c r="P549" s="243"/>
      <c r="Q549" s="243"/>
      <c r="R549" s="243"/>
      <c r="S549" s="243"/>
      <c r="T549" s="243"/>
      <c r="U549" s="243"/>
      <c r="V549" s="243"/>
      <c r="W549" s="243"/>
      <c r="X549" s="243"/>
      <c r="Y549" s="243"/>
      <c r="Z549" s="243"/>
    </row>
    <row r="550" spans="1:26" ht="13.5" customHeight="1">
      <c r="A550" s="243"/>
      <c r="B550" s="243"/>
      <c r="C550" s="243"/>
      <c r="D550" s="243"/>
      <c r="E550" s="243"/>
      <c r="F550" s="243"/>
      <c r="G550" s="243"/>
      <c r="H550" s="243"/>
      <c r="I550" s="243"/>
      <c r="J550" s="243"/>
      <c r="K550" s="243"/>
      <c r="L550" s="243"/>
      <c r="M550" s="243"/>
      <c r="N550" s="243"/>
      <c r="O550" s="243"/>
      <c r="P550" s="243"/>
      <c r="Q550" s="243"/>
      <c r="R550" s="243"/>
      <c r="S550" s="243"/>
      <c r="T550" s="243"/>
      <c r="U550" s="243"/>
      <c r="V550" s="243"/>
      <c r="W550" s="243"/>
      <c r="X550" s="243"/>
      <c r="Y550" s="243"/>
      <c r="Z550" s="243"/>
    </row>
    <row r="551" spans="1:26" ht="13.5" customHeight="1">
      <c r="A551" s="243"/>
      <c r="B551" s="243"/>
      <c r="C551" s="243"/>
      <c r="D551" s="243"/>
      <c r="E551" s="243"/>
      <c r="F551" s="243"/>
      <c r="G551" s="243"/>
      <c r="H551" s="243"/>
      <c r="I551" s="243"/>
      <c r="J551" s="243"/>
      <c r="K551" s="243"/>
      <c r="L551" s="243"/>
      <c r="M551" s="243"/>
      <c r="N551" s="243"/>
      <c r="O551" s="243"/>
      <c r="P551" s="243"/>
      <c r="Q551" s="243"/>
      <c r="R551" s="243"/>
      <c r="S551" s="243"/>
      <c r="T551" s="243"/>
      <c r="U551" s="243"/>
      <c r="V551" s="243"/>
      <c r="W551" s="243"/>
      <c r="X551" s="243"/>
      <c r="Y551" s="243"/>
      <c r="Z551" s="243"/>
    </row>
    <row r="552" spans="1:26" ht="13.5" customHeight="1">
      <c r="A552" s="243"/>
      <c r="B552" s="243"/>
      <c r="C552" s="243"/>
      <c r="D552" s="243"/>
      <c r="E552" s="243"/>
      <c r="F552" s="243"/>
      <c r="G552" s="243"/>
      <c r="H552" s="243"/>
      <c r="I552" s="243"/>
      <c r="J552" s="243"/>
      <c r="K552" s="243"/>
      <c r="L552" s="243"/>
      <c r="M552" s="243"/>
      <c r="N552" s="243"/>
      <c r="O552" s="243"/>
      <c r="P552" s="243"/>
      <c r="Q552" s="243"/>
      <c r="R552" s="243"/>
      <c r="S552" s="243"/>
      <c r="T552" s="243"/>
      <c r="U552" s="243"/>
      <c r="V552" s="243"/>
      <c r="W552" s="243"/>
      <c r="X552" s="243"/>
      <c r="Y552" s="243"/>
      <c r="Z552" s="243"/>
    </row>
    <row r="553" spans="1:26" ht="13.5" customHeight="1">
      <c r="A553" s="243"/>
      <c r="B553" s="243"/>
      <c r="C553" s="243"/>
      <c r="D553" s="243"/>
      <c r="E553" s="243"/>
      <c r="F553" s="243"/>
      <c r="G553" s="243"/>
      <c r="H553" s="243"/>
      <c r="I553" s="243"/>
      <c r="J553" s="243"/>
      <c r="K553" s="243"/>
      <c r="L553" s="243"/>
      <c r="M553" s="243"/>
      <c r="N553" s="243"/>
      <c r="O553" s="243"/>
      <c r="P553" s="243"/>
      <c r="Q553" s="243"/>
      <c r="R553" s="243"/>
      <c r="S553" s="243"/>
      <c r="T553" s="243"/>
      <c r="U553" s="243"/>
      <c r="V553" s="243"/>
      <c r="W553" s="243"/>
      <c r="X553" s="243"/>
      <c r="Y553" s="243"/>
      <c r="Z553" s="243"/>
    </row>
    <row r="554" spans="1:26" ht="13.5" customHeight="1">
      <c r="A554" s="243"/>
      <c r="B554" s="243"/>
      <c r="C554" s="243"/>
      <c r="D554" s="243"/>
      <c r="E554" s="243"/>
      <c r="F554" s="243"/>
      <c r="G554" s="243"/>
      <c r="H554" s="243"/>
      <c r="I554" s="243"/>
      <c r="J554" s="243"/>
      <c r="K554" s="243"/>
      <c r="L554" s="243"/>
      <c r="M554" s="243"/>
      <c r="N554" s="243"/>
      <c r="O554" s="243"/>
      <c r="P554" s="243"/>
      <c r="Q554" s="243"/>
      <c r="R554" s="243"/>
      <c r="S554" s="243"/>
      <c r="T554" s="243"/>
      <c r="U554" s="243"/>
      <c r="V554" s="243"/>
      <c r="W554" s="243"/>
      <c r="X554" s="243"/>
      <c r="Y554" s="243"/>
      <c r="Z554" s="243"/>
    </row>
    <row r="555" spans="1:26" ht="13.5" customHeight="1">
      <c r="A555" s="243"/>
      <c r="B555" s="243"/>
      <c r="C555" s="243"/>
      <c r="D555" s="243"/>
      <c r="E555" s="243"/>
      <c r="F555" s="243"/>
      <c r="G555" s="243"/>
      <c r="H555" s="243"/>
      <c r="I555" s="243"/>
      <c r="J555" s="243"/>
      <c r="K555" s="243"/>
      <c r="L555" s="243"/>
      <c r="M555" s="243"/>
      <c r="N555" s="243"/>
      <c r="O555" s="243"/>
      <c r="P555" s="243"/>
      <c r="Q555" s="243"/>
      <c r="R555" s="243"/>
      <c r="S555" s="243"/>
      <c r="T555" s="243"/>
      <c r="U555" s="243"/>
      <c r="V555" s="243"/>
      <c r="W555" s="243"/>
      <c r="X555" s="243"/>
      <c r="Y555" s="243"/>
      <c r="Z555" s="243"/>
    </row>
    <row r="556" spans="1:26" ht="13.5" customHeight="1">
      <c r="A556" s="243"/>
      <c r="B556" s="243"/>
      <c r="C556" s="243"/>
      <c r="D556" s="243"/>
      <c r="E556" s="243"/>
      <c r="F556" s="243"/>
      <c r="G556" s="243"/>
      <c r="H556" s="243"/>
      <c r="I556" s="243"/>
      <c r="J556" s="243"/>
      <c r="K556" s="243"/>
      <c r="L556" s="243"/>
      <c r="M556" s="243"/>
      <c r="N556" s="243"/>
      <c r="O556" s="243"/>
      <c r="P556" s="243"/>
      <c r="Q556" s="243"/>
      <c r="R556" s="243"/>
      <c r="S556" s="243"/>
      <c r="T556" s="243"/>
      <c r="U556" s="243"/>
      <c r="V556" s="243"/>
      <c r="W556" s="243"/>
      <c r="X556" s="243"/>
      <c r="Y556" s="243"/>
      <c r="Z556" s="243"/>
    </row>
    <row r="557" spans="1:26" ht="13.5" customHeight="1">
      <c r="A557" s="243"/>
      <c r="B557" s="243"/>
      <c r="C557" s="243"/>
      <c r="D557" s="243"/>
      <c r="E557" s="243"/>
      <c r="F557" s="243"/>
      <c r="G557" s="243"/>
      <c r="H557" s="243"/>
      <c r="I557" s="243"/>
      <c r="J557" s="243"/>
      <c r="K557" s="243"/>
      <c r="L557" s="243"/>
      <c r="M557" s="243"/>
      <c r="N557" s="243"/>
      <c r="O557" s="243"/>
      <c r="P557" s="243"/>
      <c r="Q557" s="243"/>
      <c r="R557" s="243"/>
      <c r="S557" s="243"/>
      <c r="T557" s="243"/>
      <c r="U557" s="243"/>
      <c r="V557" s="243"/>
      <c r="W557" s="243"/>
      <c r="X557" s="243"/>
      <c r="Y557" s="243"/>
      <c r="Z557" s="243"/>
    </row>
    <row r="558" spans="1:26" ht="13.5" customHeight="1">
      <c r="A558" s="243"/>
      <c r="B558" s="243"/>
      <c r="C558" s="243"/>
      <c r="D558" s="243"/>
      <c r="E558" s="243"/>
      <c r="F558" s="243"/>
      <c r="G558" s="243"/>
      <c r="H558" s="243"/>
      <c r="I558" s="243"/>
      <c r="J558" s="243"/>
      <c r="K558" s="243"/>
      <c r="L558" s="243"/>
      <c r="M558" s="243"/>
      <c r="N558" s="243"/>
      <c r="O558" s="243"/>
      <c r="P558" s="243"/>
      <c r="Q558" s="243"/>
      <c r="R558" s="243"/>
      <c r="S558" s="243"/>
      <c r="T558" s="243"/>
      <c r="U558" s="243"/>
      <c r="V558" s="243"/>
      <c r="W558" s="243"/>
      <c r="X558" s="243"/>
      <c r="Y558" s="243"/>
      <c r="Z558" s="243"/>
    </row>
    <row r="559" spans="1:26" ht="13.5" customHeight="1">
      <c r="A559" s="243"/>
      <c r="B559" s="243"/>
      <c r="C559" s="243"/>
      <c r="D559" s="243"/>
      <c r="E559" s="243"/>
      <c r="F559" s="243"/>
      <c r="G559" s="243"/>
      <c r="H559" s="243"/>
      <c r="I559" s="243"/>
      <c r="J559" s="243"/>
      <c r="K559" s="243"/>
      <c r="L559" s="243"/>
      <c r="M559" s="243"/>
      <c r="N559" s="243"/>
      <c r="O559" s="243"/>
      <c r="P559" s="243"/>
      <c r="Q559" s="243"/>
      <c r="R559" s="243"/>
      <c r="S559" s="243"/>
      <c r="T559" s="243"/>
      <c r="U559" s="243"/>
      <c r="V559" s="243"/>
      <c r="W559" s="243"/>
      <c r="X559" s="243"/>
      <c r="Y559" s="243"/>
      <c r="Z559" s="243"/>
    </row>
    <row r="560" spans="1:26" ht="13.5" customHeight="1">
      <c r="A560" s="243"/>
      <c r="B560" s="243"/>
      <c r="C560" s="243"/>
      <c r="D560" s="243"/>
      <c r="E560" s="243"/>
      <c r="F560" s="243"/>
      <c r="G560" s="243"/>
      <c r="H560" s="243"/>
      <c r="I560" s="243"/>
      <c r="J560" s="243"/>
      <c r="K560" s="243"/>
      <c r="L560" s="243"/>
      <c r="M560" s="243"/>
      <c r="N560" s="243"/>
      <c r="O560" s="243"/>
      <c r="P560" s="243"/>
      <c r="Q560" s="243"/>
      <c r="R560" s="243"/>
      <c r="S560" s="243"/>
      <c r="T560" s="243"/>
      <c r="U560" s="243"/>
      <c r="V560" s="243"/>
      <c r="W560" s="243"/>
      <c r="X560" s="243"/>
      <c r="Y560" s="243"/>
      <c r="Z560" s="243"/>
    </row>
    <row r="561" spans="1:26" ht="13.5" customHeight="1">
      <c r="A561" s="243"/>
      <c r="B561" s="243"/>
      <c r="C561" s="243"/>
      <c r="D561" s="243"/>
      <c r="E561" s="243"/>
      <c r="F561" s="243"/>
      <c r="G561" s="243"/>
      <c r="H561" s="243"/>
      <c r="I561" s="243"/>
      <c r="J561" s="243"/>
      <c r="K561" s="243"/>
      <c r="L561" s="243"/>
      <c r="M561" s="243"/>
      <c r="N561" s="243"/>
      <c r="O561" s="243"/>
      <c r="P561" s="243"/>
      <c r="Q561" s="243"/>
      <c r="R561" s="243"/>
      <c r="S561" s="243"/>
      <c r="T561" s="243"/>
      <c r="U561" s="243"/>
      <c r="V561" s="243"/>
      <c r="W561" s="243"/>
      <c r="X561" s="243"/>
      <c r="Y561" s="243"/>
      <c r="Z561" s="243"/>
    </row>
    <row r="562" spans="1:26" ht="13.5" customHeight="1">
      <c r="A562" s="243"/>
      <c r="B562" s="243"/>
      <c r="C562" s="243"/>
      <c r="D562" s="243"/>
      <c r="E562" s="243"/>
      <c r="F562" s="243"/>
      <c r="G562" s="243"/>
      <c r="H562" s="243"/>
      <c r="I562" s="243"/>
      <c r="J562" s="243"/>
      <c r="K562" s="243"/>
      <c r="L562" s="243"/>
      <c r="M562" s="243"/>
      <c r="N562" s="243"/>
      <c r="O562" s="243"/>
      <c r="P562" s="243"/>
      <c r="Q562" s="243"/>
      <c r="R562" s="243"/>
      <c r="S562" s="243"/>
      <c r="T562" s="243"/>
      <c r="U562" s="243"/>
      <c r="V562" s="243"/>
      <c r="W562" s="243"/>
      <c r="X562" s="243"/>
      <c r="Y562" s="243"/>
      <c r="Z562" s="243"/>
    </row>
    <row r="563" spans="1:26" ht="13.5" customHeight="1">
      <c r="A563" s="243"/>
      <c r="B563" s="243"/>
      <c r="C563" s="243"/>
      <c r="D563" s="243"/>
      <c r="E563" s="243"/>
      <c r="F563" s="243"/>
      <c r="G563" s="243"/>
      <c r="H563" s="243"/>
      <c r="I563" s="243"/>
      <c r="J563" s="243"/>
      <c r="K563" s="243"/>
      <c r="L563" s="243"/>
      <c r="M563" s="243"/>
      <c r="N563" s="243"/>
      <c r="O563" s="243"/>
      <c r="P563" s="243"/>
      <c r="Q563" s="243"/>
      <c r="R563" s="243"/>
      <c r="S563" s="243"/>
      <c r="T563" s="243"/>
      <c r="U563" s="243"/>
      <c r="V563" s="243"/>
      <c r="W563" s="243"/>
      <c r="X563" s="243"/>
      <c r="Y563" s="243"/>
      <c r="Z563" s="243"/>
    </row>
    <row r="564" spans="1:26" ht="13.5" customHeight="1">
      <c r="A564" s="243"/>
      <c r="B564" s="243"/>
      <c r="C564" s="243"/>
      <c r="D564" s="243"/>
      <c r="E564" s="243"/>
      <c r="F564" s="243"/>
      <c r="G564" s="243"/>
      <c r="H564" s="243"/>
      <c r="I564" s="243"/>
      <c r="J564" s="243"/>
      <c r="K564" s="243"/>
      <c r="L564" s="243"/>
      <c r="M564" s="243"/>
      <c r="N564" s="243"/>
      <c r="O564" s="243"/>
      <c r="P564" s="243"/>
      <c r="Q564" s="243"/>
      <c r="R564" s="243"/>
      <c r="S564" s="243"/>
      <c r="T564" s="243"/>
      <c r="U564" s="243"/>
      <c r="V564" s="243"/>
      <c r="W564" s="243"/>
      <c r="X564" s="243"/>
      <c r="Y564" s="243"/>
      <c r="Z564" s="243"/>
    </row>
    <row r="565" spans="1:26" ht="13.5" customHeight="1">
      <c r="A565" s="243"/>
      <c r="B565" s="243"/>
      <c r="C565" s="243"/>
      <c r="D565" s="243"/>
      <c r="E565" s="243"/>
      <c r="F565" s="243"/>
      <c r="G565" s="243"/>
      <c r="H565" s="243"/>
      <c r="I565" s="243"/>
      <c r="J565" s="243"/>
      <c r="K565" s="243"/>
      <c r="L565" s="243"/>
      <c r="M565" s="243"/>
      <c r="N565" s="243"/>
      <c r="O565" s="243"/>
      <c r="P565" s="243"/>
      <c r="Q565" s="243"/>
      <c r="R565" s="243"/>
      <c r="S565" s="243"/>
      <c r="T565" s="243"/>
      <c r="U565" s="243"/>
      <c r="V565" s="243"/>
      <c r="W565" s="243"/>
      <c r="X565" s="243"/>
      <c r="Y565" s="243"/>
      <c r="Z565" s="243"/>
    </row>
    <row r="566" spans="1:26" ht="13.5" customHeight="1">
      <c r="A566" s="243"/>
      <c r="B566" s="243"/>
      <c r="C566" s="243"/>
      <c r="D566" s="243"/>
      <c r="E566" s="243"/>
      <c r="F566" s="243"/>
      <c r="G566" s="243"/>
      <c r="H566" s="243"/>
      <c r="I566" s="243"/>
      <c r="J566" s="243"/>
      <c r="K566" s="243"/>
      <c r="L566" s="243"/>
      <c r="M566" s="243"/>
      <c r="N566" s="243"/>
      <c r="O566" s="243"/>
      <c r="P566" s="243"/>
      <c r="Q566" s="243"/>
      <c r="R566" s="243"/>
      <c r="S566" s="243"/>
      <c r="T566" s="243"/>
      <c r="U566" s="243"/>
      <c r="V566" s="243"/>
      <c r="W566" s="243"/>
      <c r="X566" s="243"/>
      <c r="Y566" s="243"/>
      <c r="Z566" s="243"/>
    </row>
    <row r="567" spans="1:26" ht="13.5" customHeight="1">
      <c r="A567" s="243"/>
      <c r="B567" s="243"/>
      <c r="C567" s="243"/>
      <c r="D567" s="243"/>
      <c r="E567" s="243"/>
      <c r="F567" s="243"/>
      <c r="G567" s="243"/>
      <c r="H567" s="243"/>
      <c r="I567" s="243"/>
      <c r="J567" s="243"/>
      <c r="K567" s="243"/>
      <c r="L567" s="243"/>
      <c r="M567" s="243"/>
      <c r="N567" s="243"/>
      <c r="O567" s="243"/>
      <c r="P567" s="243"/>
      <c r="Q567" s="243"/>
      <c r="R567" s="243"/>
      <c r="S567" s="243"/>
      <c r="T567" s="243"/>
      <c r="U567" s="243"/>
      <c r="V567" s="243"/>
      <c r="W567" s="243"/>
      <c r="X567" s="243"/>
      <c r="Y567" s="243"/>
      <c r="Z567" s="243"/>
    </row>
    <row r="568" spans="1:26" ht="13.5" customHeight="1">
      <c r="A568" s="243"/>
      <c r="B568" s="243"/>
      <c r="C568" s="243"/>
      <c r="D568" s="243"/>
      <c r="E568" s="243"/>
      <c r="F568" s="243"/>
      <c r="G568" s="243"/>
      <c r="H568" s="243"/>
      <c r="I568" s="243"/>
      <c r="J568" s="243"/>
      <c r="K568" s="243"/>
      <c r="L568" s="243"/>
      <c r="M568" s="243"/>
      <c r="N568" s="243"/>
      <c r="O568" s="243"/>
      <c r="P568" s="243"/>
      <c r="Q568" s="243"/>
      <c r="R568" s="243"/>
      <c r="S568" s="243"/>
      <c r="T568" s="243"/>
      <c r="U568" s="243"/>
      <c r="V568" s="243"/>
      <c r="W568" s="243"/>
      <c r="X568" s="243"/>
      <c r="Y568" s="243"/>
      <c r="Z568" s="243"/>
    </row>
    <row r="569" spans="1:26" ht="13.5" customHeight="1">
      <c r="A569" s="243"/>
      <c r="B569" s="243"/>
      <c r="C569" s="243"/>
      <c r="D569" s="243"/>
      <c r="E569" s="243"/>
      <c r="F569" s="243"/>
      <c r="G569" s="243"/>
      <c r="H569" s="243"/>
      <c r="I569" s="243"/>
      <c r="J569" s="243"/>
      <c r="K569" s="243"/>
      <c r="L569" s="243"/>
      <c r="M569" s="243"/>
      <c r="N569" s="243"/>
      <c r="O569" s="243"/>
      <c r="P569" s="243"/>
      <c r="Q569" s="243"/>
      <c r="R569" s="243"/>
      <c r="S569" s="243"/>
      <c r="T569" s="243"/>
      <c r="U569" s="243"/>
      <c r="V569" s="243"/>
      <c r="W569" s="243"/>
      <c r="X569" s="243"/>
      <c r="Y569" s="243"/>
      <c r="Z569" s="243"/>
    </row>
    <row r="570" spans="1:26" ht="13.5" customHeight="1">
      <c r="A570" s="243"/>
      <c r="B570" s="243"/>
      <c r="C570" s="243"/>
      <c r="D570" s="243"/>
      <c r="E570" s="243"/>
      <c r="F570" s="243"/>
      <c r="G570" s="243"/>
      <c r="H570" s="243"/>
      <c r="I570" s="243"/>
      <c r="J570" s="243"/>
      <c r="K570" s="243"/>
      <c r="L570" s="243"/>
      <c r="M570" s="243"/>
      <c r="N570" s="243"/>
      <c r="O570" s="243"/>
      <c r="P570" s="243"/>
      <c r="Q570" s="243"/>
      <c r="R570" s="243"/>
      <c r="S570" s="243"/>
      <c r="T570" s="243"/>
      <c r="U570" s="243"/>
      <c r="V570" s="243"/>
      <c r="W570" s="243"/>
      <c r="X570" s="243"/>
      <c r="Y570" s="243"/>
      <c r="Z570" s="243"/>
    </row>
    <row r="571" spans="1:26" ht="13.5" customHeight="1">
      <c r="A571" s="243"/>
      <c r="B571" s="243"/>
      <c r="C571" s="243"/>
      <c r="D571" s="243"/>
      <c r="E571" s="243"/>
      <c r="F571" s="243"/>
      <c r="G571" s="243"/>
      <c r="H571" s="243"/>
      <c r="I571" s="243"/>
      <c r="J571" s="243"/>
      <c r="K571" s="243"/>
      <c r="L571" s="243"/>
      <c r="M571" s="243"/>
      <c r="N571" s="243"/>
      <c r="O571" s="243"/>
      <c r="P571" s="243"/>
      <c r="Q571" s="243"/>
      <c r="R571" s="243"/>
      <c r="S571" s="243"/>
      <c r="T571" s="243"/>
      <c r="U571" s="243"/>
      <c r="V571" s="243"/>
      <c r="W571" s="243"/>
      <c r="X571" s="243"/>
      <c r="Y571" s="243"/>
      <c r="Z571" s="243"/>
    </row>
    <row r="572" spans="1:26" ht="13.5" customHeight="1">
      <c r="A572" s="243"/>
      <c r="B572" s="243"/>
      <c r="C572" s="243"/>
      <c r="D572" s="243"/>
      <c r="E572" s="243"/>
      <c r="F572" s="243"/>
      <c r="G572" s="243"/>
      <c r="H572" s="243"/>
      <c r="I572" s="243"/>
      <c r="J572" s="243"/>
      <c r="K572" s="243"/>
      <c r="L572" s="243"/>
      <c r="M572" s="243"/>
      <c r="N572" s="243"/>
      <c r="O572" s="243"/>
      <c r="P572" s="243"/>
      <c r="Q572" s="243"/>
      <c r="R572" s="243"/>
      <c r="S572" s="243"/>
      <c r="T572" s="243"/>
      <c r="U572" s="243"/>
      <c r="V572" s="243"/>
      <c r="W572" s="243"/>
      <c r="X572" s="243"/>
      <c r="Y572" s="243"/>
      <c r="Z572" s="243"/>
    </row>
    <row r="573" spans="1:26" ht="13.5" customHeight="1">
      <c r="A573" s="243"/>
      <c r="B573" s="243"/>
      <c r="C573" s="243"/>
      <c r="D573" s="243"/>
      <c r="E573" s="243"/>
      <c r="F573" s="243"/>
      <c r="G573" s="243"/>
      <c r="H573" s="243"/>
      <c r="I573" s="243"/>
      <c r="J573" s="243"/>
      <c r="K573" s="243"/>
      <c r="L573" s="243"/>
      <c r="M573" s="243"/>
      <c r="N573" s="243"/>
      <c r="O573" s="243"/>
      <c r="P573" s="243"/>
      <c r="Q573" s="243"/>
      <c r="R573" s="243"/>
      <c r="S573" s="243"/>
      <c r="T573" s="243"/>
      <c r="U573" s="243"/>
      <c r="V573" s="243"/>
      <c r="W573" s="243"/>
      <c r="X573" s="243"/>
      <c r="Y573" s="243"/>
      <c r="Z573" s="243"/>
    </row>
    <row r="574" spans="1:26" ht="13.5" customHeight="1">
      <c r="A574" s="243"/>
      <c r="B574" s="243"/>
      <c r="C574" s="243"/>
      <c r="D574" s="243"/>
      <c r="E574" s="243"/>
      <c r="F574" s="243"/>
      <c r="G574" s="243"/>
      <c r="H574" s="243"/>
      <c r="I574" s="243"/>
      <c r="J574" s="243"/>
      <c r="K574" s="243"/>
      <c r="L574" s="243"/>
      <c r="M574" s="243"/>
      <c r="N574" s="243"/>
      <c r="O574" s="243"/>
      <c r="P574" s="243"/>
      <c r="Q574" s="243"/>
      <c r="R574" s="243"/>
      <c r="S574" s="243"/>
      <c r="T574" s="243"/>
      <c r="U574" s="243"/>
      <c r="V574" s="243"/>
      <c r="W574" s="243"/>
      <c r="X574" s="243"/>
      <c r="Y574" s="243"/>
      <c r="Z574" s="243"/>
    </row>
    <row r="575" spans="1:26" ht="13.5" customHeight="1">
      <c r="A575" s="243"/>
      <c r="B575" s="243"/>
      <c r="C575" s="243"/>
      <c r="D575" s="243"/>
      <c r="E575" s="243"/>
      <c r="F575" s="243"/>
      <c r="G575" s="243"/>
      <c r="H575" s="243"/>
      <c r="I575" s="243"/>
      <c r="J575" s="243"/>
      <c r="K575" s="243"/>
      <c r="L575" s="243"/>
      <c r="M575" s="243"/>
      <c r="N575" s="243"/>
      <c r="O575" s="243"/>
      <c r="P575" s="243"/>
      <c r="Q575" s="243"/>
      <c r="R575" s="243"/>
      <c r="S575" s="243"/>
      <c r="T575" s="243"/>
      <c r="U575" s="243"/>
      <c r="V575" s="243"/>
      <c r="W575" s="243"/>
      <c r="X575" s="243"/>
      <c r="Y575" s="243"/>
      <c r="Z575" s="243"/>
    </row>
    <row r="576" spans="1:26" ht="13.5" customHeight="1">
      <c r="A576" s="243"/>
      <c r="B576" s="243"/>
      <c r="C576" s="243"/>
      <c r="D576" s="243"/>
      <c r="E576" s="243"/>
      <c r="F576" s="243"/>
      <c r="G576" s="243"/>
      <c r="H576" s="243"/>
      <c r="I576" s="243"/>
      <c r="J576" s="243"/>
      <c r="K576" s="243"/>
      <c r="L576" s="243"/>
      <c r="M576" s="243"/>
      <c r="N576" s="243"/>
      <c r="O576" s="243"/>
      <c r="P576" s="243"/>
      <c r="Q576" s="243"/>
      <c r="R576" s="243"/>
      <c r="S576" s="243"/>
      <c r="T576" s="243"/>
      <c r="U576" s="243"/>
      <c r="V576" s="243"/>
      <c r="W576" s="243"/>
      <c r="X576" s="243"/>
      <c r="Y576" s="243"/>
      <c r="Z576" s="243"/>
    </row>
    <row r="577" spans="1:26" ht="13.5" customHeight="1">
      <c r="A577" s="243"/>
      <c r="B577" s="243"/>
      <c r="C577" s="243"/>
      <c r="D577" s="243"/>
      <c r="E577" s="243"/>
      <c r="F577" s="243"/>
      <c r="G577" s="243"/>
      <c r="H577" s="243"/>
      <c r="I577" s="243"/>
      <c r="J577" s="243"/>
      <c r="K577" s="243"/>
      <c r="L577" s="243"/>
      <c r="M577" s="243"/>
      <c r="N577" s="243"/>
      <c r="O577" s="243"/>
      <c r="P577" s="243"/>
      <c r="Q577" s="243"/>
      <c r="R577" s="243"/>
      <c r="S577" s="243"/>
      <c r="T577" s="243"/>
      <c r="U577" s="243"/>
      <c r="V577" s="243"/>
      <c r="W577" s="243"/>
      <c r="X577" s="243"/>
      <c r="Y577" s="243"/>
      <c r="Z577" s="243"/>
    </row>
    <row r="578" spans="1:26" ht="13.5" customHeight="1">
      <c r="A578" s="243"/>
      <c r="B578" s="243"/>
      <c r="C578" s="243"/>
      <c r="D578" s="243"/>
      <c r="E578" s="243"/>
      <c r="F578" s="243"/>
      <c r="G578" s="243"/>
      <c r="H578" s="243"/>
      <c r="I578" s="243"/>
      <c r="J578" s="243"/>
      <c r="K578" s="243"/>
      <c r="L578" s="243"/>
      <c r="M578" s="243"/>
      <c r="N578" s="243"/>
      <c r="O578" s="243"/>
      <c r="P578" s="243"/>
      <c r="Q578" s="243"/>
      <c r="R578" s="243"/>
      <c r="S578" s="243"/>
      <c r="T578" s="243"/>
      <c r="U578" s="243"/>
      <c r="V578" s="243"/>
      <c r="W578" s="243"/>
      <c r="X578" s="243"/>
      <c r="Y578" s="243"/>
      <c r="Z578" s="243"/>
    </row>
    <row r="579" spans="1:26" ht="13.5" customHeight="1">
      <c r="A579" s="243"/>
      <c r="B579" s="243"/>
      <c r="C579" s="243"/>
      <c r="D579" s="243"/>
      <c r="E579" s="243"/>
      <c r="F579" s="243"/>
      <c r="G579" s="243"/>
      <c r="H579" s="243"/>
      <c r="I579" s="243"/>
      <c r="J579" s="243"/>
      <c r="K579" s="243"/>
      <c r="L579" s="243"/>
      <c r="M579" s="243"/>
      <c r="N579" s="243"/>
      <c r="O579" s="243"/>
      <c r="P579" s="243"/>
      <c r="Q579" s="243"/>
      <c r="R579" s="243"/>
      <c r="S579" s="243"/>
      <c r="T579" s="243"/>
      <c r="U579" s="243"/>
      <c r="V579" s="243"/>
      <c r="W579" s="243"/>
      <c r="X579" s="243"/>
      <c r="Y579" s="243"/>
      <c r="Z579" s="243"/>
    </row>
    <row r="580" spans="1:26" ht="13.5" customHeight="1">
      <c r="A580" s="243"/>
      <c r="B580" s="243"/>
      <c r="C580" s="243"/>
      <c r="D580" s="243"/>
      <c r="E580" s="243"/>
      <c r="F580" s="243"/>
      <c r="G580" s="243"/>
      <c r="H580" s="243"/>
      <c r="I580" s="243"/>
      <c r="J580" s="243"/>
      <c r="K580" s="243"/>
      <c r="L580" s="243"/>
      <c r="M580" s="243"/>
      <c r="N580" s="243"/>
      <c r="O580" s="243"/>
      <c r="P580" s="243"/>
      <c r="Q580" s="243"/>
      <c r="R580" s="243"/>
      <c r="S580" s="243"/>
      <c r="T580" s="243"/>
      <c r="U580" s="243"/>
      <c r="V580" s="243"/>
      <c r="W580" s="243"/>
      <c r="X580" s="243"/>
      <c r="Y580" s="243"/>
      <c r="Z580" s="243"/>
    </row>
    <row r="581" spans="1:26" ht="13.5" customHeight="1">
      <c r="A581" s="243"/>
      <c r="B581" s="243"/>
      <c r="C581" s="243"/>
      <c r="D581" s="243"/>
      <c r="E581" s="243"/>
      <c r="F581" s="243"/>
      <c r="G581" s="243"/>
      <c r="H581" s="243"/>
      <c r="I581" s="243"/>
      <c r="J581" s="243"/>
      <c r="K581" s="243"/>
      <c r="L581" s="243"/>
      <c r="M581" s="243"/>
      <c r="N581" s="243"/>
      <c r="O581" s="243"/>
      <c r="P581" s="243"/>
      <c r="Q581" s="243"/>
      <c r="R581" s="243"/>
      <c r="S581" s="243"/>
      <c r="T581" s="243"/>
      <c r="U581" s="243"/>
      <c r="V581" s="243"/>
      <c r="W581" s="243"/>
      <c r="X581" s="243"/>
      <c r="Y581" s="243"/>
      <c r="Z581" s="243"/>
    </row>
    <row r="582" spans="1:26" ht="13.5" customHeight="1">
      <c r="A582" s="243"/>
      <c r="B582" s="243"/>
      <c r="C582" s="243"/>
      <c r="D582" s="243"/>
      <c r="E582" s="243"/>
      <c r="F582" s="243"/>
      <c r="G582" s="243"/>
      <c r="H582" s="243"/>
      <c r="I582" s="243"/>
      <c r="J582" s="243"/>
      <c r="K582" s="243"/>
      <c r="L582" s="243"/>
      <c r="M582" s="243"/>
      <c r="N582" s="243"/>
      <c r="O582" s="243"/>
      <c r="P582" s="243"/>
      <c r="Q582" s="243"/>
      <c r="R582" s="243"/>
      <c r="S582" s="243"/>
      <c r="T582" s="243"/>
      <c r="U582" s="243"/>
      <c r="V582" s="243"/>
      <c r="W582" s="243"/>
      <c r="X582" s="243"/>
      <c r="Y582" s="243"/>
      <c r="Z582" s="243"/>
    </row>
    <row r="583" spans="1:26" ht="13.5" customHeight="1">
      <c r="A583" s="243"/>
      <c r="B583" s="243"/>
      <c r="C583" s="243"/>
      <c r="D583" s="243"/>
      <c r="E583" s="243"/>
      <c r="F583" s="243"/>
      <c r="G583" s="243"/>
      <c r="H583" s="243"/>
      <c r="I583" s="243"/>
      <c r="J583" s="243"/>
      <c r="K583" s="243"/>
      <c r="L583" s="243"/>
      <c r="M583" s="243"/>
      <c r="N583" s="243"/>
      <c r="O583" s="243"/>
      <c r="P583" s="243"/>
      <c r="Q583" s="243"/>
      <c r="R583" s="243"/>
      <c r="S583" s="243"/>
      <c r="T583" s="243"/>
      <c r="U583" s="243"/>
      <c r="V583" s="243"/>
      <c r="W583" s="243"/>
      <c r="X583" s="243"/>
      <c r="Y583" s="243"/>
      <c r="Z583" s="243"/>
    </row>
    <row r="584" spans="1:26" ht="13.5" customHeight="1">
      <c r="A584" s="243"/>
      <c r="B584" s="243"/>
      <c r="C584" s="243"/>
      <c r="D584" s="243"/>
      <c r="E584" s="243"/>
      <c r="F584" s="243"/>
      <c r="G584" s="243"/>
      <c r="H584" s="243"/>
      <c r="I584" s="243"/>
      <c r="J584" s="243"/>
      <c r="K584" s="243"/>
      <c r="L584" s="243"/>
      <c r="M584" s="243"/>
      <c r="N584" s="243"/>
      <c r="O584" s="243"/>
      <c r="P584" s="243"/>
      <c r="Q584" s="243"/>
      <c r="R584" s="243"/>
      <c r="S584" s="243"/>
      <c r="T584" s="243"/>
      <c r="U584" s="243"/>
      <c r="V584" s="243"/>
      <c r="W584" s="243"/>
      <c r="X584" s="243"/>
      <c r="Y584" s="243"/>
      <c r="Z584" s="243"/>
    </row>
    <row r="585" spans="1:26" ht="13.5" customHeight="1">
      <c r="A585" s="243"/>
      <c r="B585" s="243"/>
      <c r="C585" s="243"/>
      <c r="D585" s="243"/>
      <c r="E585" s="243"/>
      <c r="F585" s="243"/>
      <c r="G585" s="243"/>
      <c r="H585" s="243"/>
      <c r="I585" s="243"/>
      <c r="J585" s="243"/>
      <c r="K585" s="243"/>
      <c r="L585" s="243"/>
      <c r="M585" s="243"/>
      <c r="N585" s="243"/>
      <c r="O585" s="243"/>
      <c r="P585" s="243"/>
      <c r="Q585" s="243"/>
      <c r="R585" s="243"/>
      <c r="S585" s="243"/>
      <c r="T585" s="243"/>
      <c r="U585" s="243"/>
      <c r="V585" s="243"/>
      <c r="W585" s="243"/>
      <c r="X585" s="243"/>
      <c r="Y585" s="243"/>
      <c r="Z585" s="243"/>
    </row>
    <row r="586" spans="1:26" ht="13.5" customHeight="1">
      <c r="A586" s="243"/>
      <c r="B586" s="243"/>
      <c r="C586" s="243"/>
      <c r="D586" s="243"/>
      <c r="E586" s="243"/>
      <c r="F586" s="243"/>
      <c r="G586" s="243"/>
      <c r="H586" s="243"/>
      <c r="I586" s="243"/>
      <c r="J586" s="243"/>
      <c r="K586" s="243"/>
      <c r="L586" s="243"/>
      <c r="M586" s="243"/>
      <c r="N586" s="243"/>
      <c r="O586" s="243"/>
      <c r="P586" s="243"/>
      <c r="Q586" s="243"/>
      <c r="R586" s="243"/>
      <c r="S586" s="243"/>
      <c r="T586" s="243"/>
      <c r="U586" s="243"/>
      <c r="V586" s="243"/>
      <c r="W586" s="243"/>
      <c r="X586" s="243"/>
      <c r="Y586" s="243"/>
      <c r="Z586" s="243"/>
    </row>
    <row r="587" spans="1:26" ht="13.5" customHeight="1">
      <c r="A587" s="243"/>
      <c r="B587" s="243"/>
      <c r="C587" s="243"/>
      <c r="D587" s="243"/>
      <c r="E587" s="243"/>
      <c r="F587" s="243"/>
      <c r="G587" s="243"/>
      <c r="H587" s="243"/>
      <c r="I587" s="243"/>
      <c r="J587" s="243"/>
      <c r="K587" s="243"/>
      <c r="L587" s="243"/>
      <c r="M587" s="243"/>
      <c r="N587" s="243"/>
      <c r="O587" s="243"/>
      <c r="P587" s="243"/>
      <c r="Q587" s="243"/>
      <c r="R587" s="243"/>
      <c r="S587" s="243"/>
      <c r="T587" s="243"/>
      <c r="U587" s="243"/>
      <c r="V587" s="243"/>
      <c r="W587" s="243"/>
      <c r="X587" s="243"/>
      <c r="Y587" s="243"/>
      <c r="Z587" s="243"/>
    </row>
    <row r="588" spans="1:26" ht="13.5" customHeight="1">
      <c r="A588" s="243"/>
      <c r="B588" s="243"/>
      <c r="C588" s="243"/>
      <c r="D588" s="243"/>
      <c r="E588" s="243"/>
      <c r="F588" s="243"/>
      <c r="G588" s="243"/>
      <c r="H588" s="243"/>
      <c r="I588" s="243"/>
      <c r="J588" s="243"/>
      <c r="K588" s="243"/>
      <c r="L588" s="243"/>
      <c r="M588" s="243"/>
      <c r="N588" s="243"/>
      <c r="O588" s="243"/>
      <c r="P588" s="243"/>
      <c r="Q588" s="243"/>
      <c r="R588" s="243"/>
      <c r="S588" s="243"/>
      <c r="T588" s="243"/>
      <c r="U588" s="243"/>
      <c r="V588" s="243"/>
      <c r="W588" s="243"/>
      <c r="X588" s="243"/>
      <c r="Y588" s="243"/>
      <c r="Z588" s="243"/>
    </row>
    <row r="589" spans="1:26" ht="13.5" customHeight="1">
      <c r="A589" s="243"/>
      <c r="B589" s="243"/>
      <c r="C589" s="243"/>
      <c r="D589" s="243"/>
      <c r="E589" s="243"/>
      <c r="F589" s="243"/>
      <c r="G589" s="243"/>
      <c r="H589" s="243"/>
      <c r="I589" s="243"/>
      <c r="J589" s="243"/>
      <c r="K589" s="243"/>
      <c r="L589" s="243"/>
      <c r="M589" s="243"/>
      <c r="N589" s="243"/>
      <c r="O589" s="243"/>
      <c r="P589" s="243"/>
      <c r="Q589" s="243"/>
      <c r="R589" s="243"/>
      <c r="S589" s="243"/>
      <c r="T589" s="243"/>
      <c r="U589" s="243"/>
      <c r="V589" s="243"/>
      <c r="W589" s="243"/>
      <c r="X589" s="243"/>
      <c r="Y589" s="243"/>
      <c r="Z589" s="243"/>
    </row>
    <row r="590" spans="1:26" ht="13.5" customHeight="1">
      <c r="A590" s="243"/>
      <c r="B590" s="243"/>
      <c r="C590" s="243"/>
      <c r="D590" s="243"/>
      <c r="E590" s="243"/>
      <c r="F590" s="243"/>
      <c r="G590" s="243"/>
      <c r="H590" s="243"/>
      <c r="I590" s="243"/>
      <c r="J590" s="243"/>
      <c r="K590" s="243"/>
      <c r="L590" s="243"/>
      <c r="M590" s="243"/>
      <c r="N590" s="243"/>
      <c r="O590" s="243"/>
      <c r="P590" s="243"/>
      <c r="Q590" s="243"/>
      <c r="R590" s="243"/>
      <c r="S590" s="243"/>
      <c r="T590" s="243"/>
      <c r="U590" s="243"/>
      <c r="V590" s="243"/>
      <c r="W590" s="243"/>
      <c r="X590" s="243"/>
      <c r="Y590" s="243"/>
      <c r="Z590" s="243"/>
    </row>
    <row r="591" spans="1:26" ht="13.5" customHeight="1">
      <c r="A591" s="243"/>
      <c r="B591" s="243"/>
      <c r="C591" s="243"/>
      <c r="D591" s="243"/>
      <c r="E591" s="243"/>
      <c r="F591" s="243"/>
      <c r="G591" s="243"/>
      <c r="H591" s="243"/>
      <c r="I591" s="243"/>
      <c r="J591" s="243"/>
      <c r="K591" s="243"/>
      <c r="L591" s="243"/>
      <c r="M591" s="243"/>
      <c r="N591" s="243"/>
      <c r="O591" s="243"/>
      <c r="P591" s="243"/>
      <c r="Q591" s="243"/>
      <c r="R591" s="243"/>
      <c r="S591" s="243"/>
      <c r="T591" s="243"/>
      <c r="U591" s="243"/>
      <c r="V591" s="243"/>
      <c r="W591" s="243"/>
      <c r="X591" s="243"/>
      <c r="Y591" s="243"/>
      <c r="Z591" s="243"/>
    </row>
    <row r="592" spans="1:26" ht="13.5" customHeight="1">
      <c r="A592" s="243"/>
      <c r="B592" s="243"/>
      <c r="C592" s="243"/>
      <c r="D592" s="243"/>
      <c r="E592" s="243"/>
      <c r="F592" s="243"/>
      <c r="G592" s="243"/>
      <c r="H592" s="243"/>
      <c r="I592" s="243"/>
      <c r="J592" s="243"/>
      <c r="K592" s="243"/>
      <c r="L592" s="243"/>
      <c r="M592" s="243"/>
      <c r="N592" s="243"/>
      <c r="O592" s="243"/>
      <c r="P592" s="243"/>
      <c r="Q592" s="243"/>
      <c r="R592" s="243"/>
      <c r="S592" s="243"/>
      <c r="T592" s="243"/>
      <c r="U592" s="243"/>
      <c r="V592" s="243"/>
      <c r="W592" s="243"/>
      <c r="X592" s="243"/>
      <c r="Y592" s="243"/>
      <c r="Z592" s="243"/>
    </row>
    <row r="593" spans="1:26" ht="13.5" customHeight="1">
      <c r="A593" s="243"/>
      <c r="B593" s="243"/>
      <c r="C593" s="243"/>
      <c r="D593" s="243"/>
      <c r="E593" s="243"/>
      <c r="F593" s="243"/>
      <c r="G593" s="243"/>
      <c r="H593" s="243"/>
      <c r="I593" s="243"/>
      <c r="J593" s="243"/>
      <c r="K593" s="243"/>
      <c r="L593" s="243"/>
      <c r="M593" s="243"/>
      <c r="N593" s="243"/>
      <c r="O593" s="243"/>
      <c r="P593" s="243"/>
      <c r="Q593" s="243"/>
      <c r="R593" s="243"/>
      <c r="S593" s="243"/>
      <c r="T593" s="243"/>
      <c r="U593" s="243"/>
      <c r="V593" s="243"/>
      <c r="W593" s="243"/>
      <c r="X593" s="243"/>
      <c r="Y593" s="243"/>
      <c r="Z593" s="243"/>
    </row>
    <row r="594" spans="1:26" ht="13.5" customHeight="1">
      <c r="A594" s="243"/>
      <c r="B594" s="243"/>
      <c r="C594" s="243"/>
      <c r="D594" s="243"/>
      <c r="E594" s="243"/>
      <c r="F594" s="243"/>
      <c r="G594" s="243"/>
      <c r="H594" s="243"/>
      <c r="I594" s="243"/>
      <c r="J594" s="243"/>
      <c r="K594" s="243"/>
      <c r="L594" s="243"/>
      <c r="M594" s="243"/>
      <c r="N594" s="243"/>
      <c r="O594" s="243"/>
      <c r="P594" s="243"/>
      <c r="Q594" s="243"/>
      <c r="R594" s="243"/>
      <c r="S594" s="243"/>
      <c r="T594" s="243"/>
      <c r="U594" s="243"/>
      <c r="V594" s="243"/>
      <c r="W594" s="243"/>
      <c r="X594" s="243"/>
      <c r="Y594" s="243"/>
      <c r="Z594" s="243"/>
    </row>
    <row r="595" spans="1:26" ht="13.5" customHeight="1">
      <c r="A595" s="243"/>
      <c r="B595" s="243"/>
      <c r="C595" s="243"/>
      <c r="D595" s="243"/>
      <c r="E595" s="243"/>
      <c r="F595" s="243"/>
      <c r="G595" s="243"/>
      <c r="H595" s="243"/>
      <c r="I595" s="243"/>
      <c r="J595" s="243"/>
      <c r="K595" s="243"/>
      <c r="L595" s="243"/>
      <c r="M595" s="243"/>
      <c r="N595" s="243"/>
      <c r="O595" s="243"/>
      <c r="P595" s="243"/>
      <c r="Q595" s="243"/>
      <c r="R595" s="243"/>
      <c r="S595" s="243"/>
      <c r="T595" s="243"/>
      <c r="U595" s="243"/>
      <c r="V595" s="243"/>
      <c r="W595" s="243"/>
      <c r="X595" s="243"/>
      <c r="Y595" s="243"/>
      <c r="Z595" s="243"/>
    </row>
    <row r="596" spans="1:26" ht="13.5" customHeight="1">
      <c r="A596" s="243"/>
      <c r="B596" s="243"/>
      <c r="C596" s="243"/>
      <c r="D596" s="243"/>
      <c r="E596" s="243"/>
      <c r="F596" s="243"/>
      <c r="G596" s="243"/>
      <c r="H596" s="243"/>
      <c r="I596" s="243"/>
      <c r="J596" s="243"/>
      <c r="K596" s="243"/>
      <c r="L596" s="243"/>
      <c r="M596" s="243"/>
      <c r="N596" s="243"/>
      <c r="O596" s="243"/>
      <c r="P596" s="243"/>
      <c r="Q596" s="243"/>
      <c r="R596" s="243"/>
      <c r="S596" s="243"/>
      <c r="T596" s="243"/>
      <c r="U596" s="243"/>
      <c r="V596" s="243"/>
      <c r="W596" s="243"/>
      <c r="X596" s="243"/>
      <c r="Y596" s="243"/>
      <c r="Z596" s="243"/>
    </row>
    <row r="597" spans="1:26" ht="13.5" customHeight="1">
      <c r="A597" s="243"/>
      <c r="B597" s="243"/>
      <c r="C597" s="243"/>
      <c r="D597" s="243"/>
      <c r="E597" s="243"/>
      <c r="F597" s="243"/>
      <c r="G597" s="243"/>
      <c r="H597" s="243"/>
      <c r="I597" s="243"/>
      <c r="J597" s="243"/>
      <c r="K597" s="243"/>
      <c r="L597" s="243"/>
      <c r="M597" s="243"/>
      <c r="N597" s="243"/>
      <c r="O597" s="243"/>
      <c r="P597" s="243"/>
      <c r="Q597" s="243"/>
      <c r="R597" s="243"/>
      <c r="S597" s="243"/>
      <c r="T597" s="243"/>
      <c r="U597" s="243"/>
      <c r="V597" s="243"/>
      <c r="W597" s="243"/>
      <c r="X597" s="243"/>
      <c r="Y597" s="243"/>
      <c r="Z597" s="243"/>
    </row>
    <row r="598" spans="1:26" ht="13.5" customHeight="1">
      <c r="A598" s="243"/>
      <c r="B598" s="243"/>
      <c r="C598" s="243"/>
      <c r="D598" s="243"/>
      <c r="E598" s="243"/>
      <c r="F598" s="243"/>
      <c r="G598" s="243"/>
      <c r="H598" s="243"/>
      <c r="I598" s="243"/>
      <c r="J598" s="243"/>
      <c r="K598" s="243"/>
      <c r="L598" s="243"/>
      <c r="M598" s="243"/>
      <c r="N598" s="243"/>
      <c r="O598" s="243"/>
      <c r="P598" s="243"/>
      <c r="Q598" s="243"/>
      <c r="R598" s="243"/>
      <c r="S598" s="243"/>
      <c r="T598" s="243"/>
      <c r="U598" s="243"/>
      <c r="V598" s="243"/>
      <c r="W598" s="243"/>
      <c r="X598" s="243"/>
      <c r="Y598" s="243"/>
      <c r="Z598" s="243"/>
    </row>
    <row r="599" spans="1:26" ht="13.5" customHeight="1">
      <c r="A599" s="243"/>
      <c r="B599" s="243"/>
      <c r="C599" s="243"/>
      <c r="D599" s="243"/>
      <c r="E599" s="243"/>
      <c r="F599" s="243"/>
      <c r="G599" s="243"/>
      <c r="H599" s="243"/>
      <c r="I599" s="243"/>
      <c r="J599" s="243"/>
      <c r="K599" s="243"/>
      <c r="L599" s="243"/>
      <c r="M599" s="243"/>
      <c r="N599" s="243"/>
      <c r="O599" s="243"/>
      <c r="P599" s="243"/>
      <c r="Q599" s="243"/>
      <c r="R599" s="243"/>
      <c r="S599" s="243"/>
      <c r="T599" s="243"/>
      <c r="U599" s="243"/>
      <c r="V599" s="243"/>
      <c r="W599" s="243"/>
      <c r="X599" s="243"/>
      <c r="Y599" s="243"/>
      <c r="Z599" s="243"/>
    </row>
    <row r="600" spans="1:26" ht="13.5" customHeight="1">
      <c r="A600" s="243"/>
      <c r="B600" s="243"/>
      <c r="C600" s="243"/>
      <c r="D600" s="243"/>
      <c r="E600" s="243"/>
      <c r="F600" s="243"/>
      <c r="G600" s="243"/>
      <c r="H600" s="243"/>
      <c r="I600" s="243"/>
      <c r="J600" s="243"/>
      <c r="K600" s="243"/>
      <c r="L600" s="243"/>
      <c r="M600" s="243"/>
      <c r="N600" s="243"/>
      <c r="O600" s="243"/>
      <c r="P600" s="243"/>
      <c r="Q600" s="243"/>
      <c r="R600" s="243"/>
      <c r="S600" s="243"/>
      <c r="T600" s="243"/>
      <c r="U600" s="243"/>
      <c r="V600" s="243"/>
      <c r="W600" s="243"/>
      <c r="X600" s="243"/>
      <c r="Y600" s="243"/>
      <c r="Z600" s="243"/>
    </row>
    <row r="601" spans="1:26" ht="13.5" customHeight="1">
      <c r="A601" s="243"/>
      <c r="B601" s="243"/>
      <c r="C601" s="243"/>
      <c r="D601" s="243"/>
      <c r="E601" s="243"/>
      <c r="F601" s="243"/>
      <c r="G601" s="243"/>
      <c r="H601" s="243"/>
      <c r="I601" s="243"/>
      <c r="J601" s="243"/>
      <c r="K601" s="243"/>
      <c r="L601" s="243"/>
      <c r="M601" s="243"/>
      <c r="N601" s="243"/>
      <c r="O601" s="243"/>
      <c r="P601" s="243"/>
      <c r="Q601" s="243"/>
      <c r="R601" s="243"/>
      <c r="S601" s="243"/>
      <c r="T601" s="243"/>
      <c r="U601" s="243"/>
      <c r="V601" s="243"/>
      <c r="W601" s="243"/>
      <c r="X601" s="243"/>
      <c r="Y601" s="243"/>
      <c r="Z601" s="243"/>
    </row>
    <row r="602" spans="1:26" ht="13.5" customHeight="1">
      <c r="A602" s="243"/>
      <c r="B602" s="243"/>
      <c r="C602" s="243"/>
      <c r="D602" s="243"/>
      <c r="E602" s="243"/>
      <c r="F602" s="243"/>
      <c r="G602" s="243"/>
      <c r="H602" s="243"/>
      <c r="I602" s="243"/>
      <c r="J602" s="243"/>
      <c r="K602" s="243"/>
      <c r="L602" s="243"/>
      <c r="M602" s="243"/>
      <c r="N602" s="243"/>
      <c r="O602" s="243"/>
      <c r="P602" s="243"/>
      <c r="Q602" s="243"/>
      <c r="R602" s="243"/>
      <c r="S602" s="243"/>
      <c r="T602" s="243"/>
      <c r="U602" s="243"/>
      <c r="V602" s="243"/>
      <c r="W602" s="243"/>
      <c r="X602" s="243"/>
      <c r="Y602" s="243"/>
      <c r="Z602" s="243"/>
    </row>
    <row r="603" spans="1:26" ht="13.5" customHeight="1">
      <c r="A603" s="243"/>
      <c r="B603" s="243"/>
      <c r="C603" s="243"/>
      <c r="D603" s="243"/>
      <c r="E603" s="243"/>
      <c r="F603" s="243"/>
      <c r="G603" s="243"/>
      <c r="H603" s="243"/>
      <c r="I603" s="243"/>
      <c r="J603" s="243"/>
      <c r="K603" s="243"/>
      <c r="L603" s="243"/>
      <c r="M603" s="243"/>
      <c r="N603" s="243"/>
      <c r="O603" s="243"/>
      <c r="P603" s="243"/>
      <c r="Q603" s="243"/>
      <c r="R603" s="243"/>
      <c r="S603" s="243"/>
      <c r="T603" s="243"/>
      <c r="U603" s="243"/>
      <c r="V603" s="243"/>
      <c r="W603" s="243"/>
      <c r="X603" s="243"/>
      <c r="Y603" s="243"/>
      <c r="Z603" s="243"/>
    </row>
    <row r="604" spans="1:26" ht="13.5" customHeight="1">
      <c r="A604" s="243"/>
      <c r="B604" s="243"/>
      <c r="C604" s="243"/>
      <c r="D604" s="243"/>
      <c r="E604" s="243"/>
      <c r="F604" s="243"/>
      <c r="G604" s="243"/>
      <c r="H604" s="243"/>
      <c r="I604" s="243"/>
      <c r="J604" s="243"/>
      <c r="K604" s="243"/>
      <c r="L604" s="243"/>
      <c r="M604" s="243"/>
      <c r="N604" s="243"/>
      <c r="O604" s="243"/>
      <c r="P604" s="243"/>
      <c r="Q604" s="243"/>
      <c r="R604" s="243"/>
      <c r="S604" s="243"/>
      <c r="T604" s="243"/>
      <c r="U604" s="243"/>
      <c r="V604" s="243"/>
      <c r="W604" s="243"/>
      <c r="X604" s="243"/>
      <c r="Y604" s="243"/>
      <c r="Z604" s="243"/>
    </row>
    <row r="605" spans="1:26" ht="13.5" customHeight="1">
      <c r="A605" s="243"/>
      <c r="B605" s="243"/>
      <c r="C605" s="243"/>
      <c r="D605" s="243"/>
      <c r="E605" s="243"/>
      <c r="F605" s="243"/>
      <c r="G605" s="243"/>
      <c r="H605" s="243"/>
      <c r="I605" s="243"/>
      <c r="J605" s="243"/>
      <c r="K605" s="243"/>
      <c r="L605" s="243"/>
      <c r="M605" s="243"/>
      <c r="N605" s="243"/>
      <c r="O605" s="243"/>
      <c r="P605" s="243"/>
      <c r="Q605" s="243"/>
      <c r="R605" s="243"/>
      <c r="S605" s="243"/>
      <c r="T605" s="243"/>
      <c r="U605" s="243"/>
      <c r="V605" s="243"/>
      <c r="W605" s="243"/>
      <c r="X605" s="243"/>
      <c r="Y605" s="243"/>
      <c r="Z605" s="243"/>
    </row>
    <row r="606" spans="1:26" ht="13.5" customHeight="1">
      <c r="A606" s="243"/>
      <c r="B606" s="243"/>
      <c r="C606" s="243"/>
      <c r="D606" s="243"/>
      <c r="E606" s="243"/>
      <c r="F606" s="243"/>
      <c r="G606" s="243"/>
      <c r="H606" s="243"/>
      <c r="I606" s="243"/>
      <c r="J606" s="243"/>
      <c r="K606" s="243"/>
      <c r="L606" s="243"/>
      <c r="M606" s="243"/>
      <c r="N606" s="243"/>
      <c r="O606" s="243"/>
      <c r="P606" s="243"/>
      <c r="Q606" s="243"/>
      <c r="R606" s="243"/>
      <c r="S606" s="243"/>
      <c r="T606" s="243"/>
      <c r="U606" s="243"/>
      <c r="V606" s="243"/>
      <c r="W606" s="243"/>
      <c r="X606" s="243"/>
      <c r="Y606" s="243"/>
      <c r="Z606" s="243"/>
    </row>
    <row r="607" spans="1:26" ht="13.5" customHeight="1">
      <c r="A607" s="243"/>
      <c r="B607" s="243"/>
      <c r="C607" s="243"/>
      <c r="D607" s="243"/>
      <c r="E607" s="243"/>
      <c r="F607" s="243"/>
      <c r="G607" s="243"/>
      <c r="H607" s="243"/>
      <c r="I607" s="243"/>
      <c r="J607" s="243"/>
      <c r="K607" s="243"/>
      <c r="L607" s="243"/>
      <c r="M607" s="243"/>
      <c r="N607" s="243"/>
      <c r="O607" s="243"/>
      <c r="P607" s="243"/>
      <c r="Q607" s="243"/>
      <c r="R607" s="243"/>
      <c r="S607" s="243"/>
      <c r="T607" s="243"/>
      <c r="U607" s="243"/>
      <c r="V607" s="243"/>
      <c r="W607" s="243"/>
      <c r="X607" s="243"/>
      <c r="Y607" s="243"/>
      <c r="Z607" s="243"/>
    </row>
    <row r="608" spans="1:26" ht="13.5" customHeight="1">
      <c r="A608" s="243"/>
      <c r="B608" s="243"/>
      <c r="C608" s="243"/>
      <c r="D608" s="243"/>
      <c r="E608" s="243"/>
      <c r="F608" s="243"/>
      <c r="G608" s="243"/>
      <c r="H608" s="243"/>
      <c r="I608" s="243"/>
      <c r="J608" s="243"/>
      <c r="K608" s="243"/>
      <c r="L608" s="243"/>
      <c r="M608" s="243"/>
      <c r="N608" s="243"/>
      <c r="O608" s="243"/>
      <c r="P608" s="243"/>
      <c r="Q608" s="243"/>
      <c r="R608" s="243"/>
      <c r="S608" s="243"/>
      <c r="T608" s="243"/>
      <c r="U608" s="243"/>
      <c r="V608" s="243"/>
      <c r="W608" s="243"/>
      <c r="X608" s="243"/>
      <c r="Y608" s="243"/>
      <c r="Z608" s="243"/>
    </row>
    <row r="609" spans="1:26" ht="13.5" customHeight="1">
      <c r="A609" s="243"/>
      <c r="B609" s="243"/>
      <c r="C609" s="243"/>
      <c r="D609" s="243"/>
      <c r="E609" s="243"/>
      <c r="F609" s="243"/>
      <c r="G609" s="243"/>
      <c r="H609" s="243"/>
      <c r="I609" s="243"/>
      <c r="J609" s="243"/>
      <c r="K609" s="243"/>
      <c r="L609" s="243"/>
      <c r="M609" s="243"/>
      <c r="N609" s="243"/>
      <c r="O609" s="243"/>
      <c r="P609" s="243"/>
      <c r="Q609" s="243"/>
      <c r="R609" s="243"/>
      <c r="S609" s="243"/>
      <c r="T609" s="243"/>
      <c r="U609" s="243"/>
      <c r="V609" s="243"/>
      <c r="W609" s="243"/>
      <c r="X609" s="243"/>
      <c r="Y609" s="243"/>
      <c r="Z609" s="243"/>
    </row>
    <row r="610" spans="1:26" ht="13.5" customHeight="1">
      <c r="A610" s="243"/>
      <c r="B610" s="243"/>
      <c r="C610" s="243"/>
      <c r="D610" s="243"/>
      <c r="E610" s="243"/>
      <c r="F610" s="243"/>
      <c r="G610" s="243"/>
      <c r="H610" s="243"/>
      <c r="I610" s="243"/>
      <c r="J610" s="243"/>
      <c r="K610" s="243"/>
      <c r="L610" s="243"/>
      <c r="M610" s="243"/>
      <c r="N610" s="243"/>
      <c r="O610" s="243"/>
      <c r="P610" s="243"/>
      <c r="Q610" s="243"/>
      <c r="R610" s="243"/>
      <c r="S610" s="243"/>
      <c r="T610" s="243"/>
      <c r="U610" s="243"/>
      <c r="V610" s="243"/>
      <c r="W610" s="243"/>
      <c r="X610" s="243"/>
      <c r="Y610" s="243"/>
      <c r="Z610" s="243"/>
    </row>
    <row r="611" spans="1:26" ht="13.5" customHeight="1">
      <c r="A611" s="243"/>
      <c r="B611" s="243"/>
      <c r="C611" s="243"/>
      <c r="D611" s="243"/>
      <c r="E611" s="243"/>
      <c r="F611" s="243"/>
      <c r="G611" s="243"/>
      <c r="H611" s="243"/>
      <c r="I611" s="243"/>
      <c r="J611" s="243"/>
      <c r="K611" s="243"/>
      <c r="L611" s="243"/>
      <c r="M611" s="243"/>
      <c r="N611" s="243"/>
      <c r="O611" s="243"/>
      <c r="P611" s="243"/>
      <c r="Q611" s="243"/>
      <c r="R611" s="243"/>
      <c r="S611" s="243"/>
      <c r="T611" s="243"/>
      <c r="U611" s="243"/>
      <c r="V611" s="243"/>
      <c r="W611" s="243"/>
      <c r="X611" s="243"/>
      <c r="Y611" s="243"/>
      <c r="Z611" s="243"/>
    </row>
    <row r="612" spans="1:26" ht="13.5" customHeight="1">
      <c r="A612" s="243"/>
      <c r="B612" s="243"/>
      <c r="C612" s="243"/>
      <c r="D612" s="243"/>
      <c r="E612" s="243"/>
      <c r="F612" s="243"/>
      <c r="G612" s="243"/>
      <c r="H612" s="243"/>
      <c r="I612" s="243"/>
      <c r="J612" s="243"/>
      <c r="K612" s="243"/>
      <c r="L612" s="243"/>
      <c r="M612" s="243"/>
      <c r="N612" s="243"/>
      <c r="O612" s="243"/>
      <c r="P612" s="243"/>
      <c r="Q612" s="243"/>
      <c r="R612" s="243"/>
      <c r="S612" s="243"/>
      <c r="T612" s="243"/>
      <c r="U612" s="243"/>
      <c r="V612" s="243"/>
      <c r="W612" s="243"/>
      <c r="X612" s="243"/>
      <c r="Y612" s="243"/>
      <c r="Z612" s="243"/>
    </row>
    <row r="613" spans="1:26" ht="13.5" customHeight="1">
      <c r="A613" s="243"/>
      <c r="B613" s="243"/>
      <c r="C613" s="243"/>
      <c r="D613" s="243"/>
      <c r="E613" s="243"/>
      <c r="F613" s="243"/>
      <c r="G613" s="243"/>
      <c r="H613" s="243"/>
      <c r="I613" s="243"/>
      <c r="J613" s="243"/>
      <c r="K613" s="243"/>
      <c r="L613" s="243"/>
      <c r="M613" s="243"/>
      <c r="N613" s="243"/>
      <c r="O613" s="243"/>
      <c r="P613" s="243"/>
      <c r="Q613" s="243"/>
      <c r="R613" s="243"/>
      <c r="S613" s="243"/>
      <c r="T613" s="243"/>
      <c r="U613" s="243"/>
      <c r="V613" s="243"/>
      <c r="W613" s="243"/>
      <c r="X613" s="243"/>
      <c r="Y613" s="243"/>
      <c r="Z613" s="243"/>
    </row>
    <row r="614" spans="1:26" ht="13.5" customHeight="1">
      <c r="A614" s="243"/>
      <c r="B614" s="243"/>
      <c r="C614" s="243"/>
      <c r="D614" s="243"/>
      <c r="E614" s="243"/>
      <c r="F614" s="243"/>
      <c r="G614" s="243"/>
      <c r="H614" s="243"/>
      <c r="I614" s="243"/>
      <c r="J614" s="243"/>
      <c r="K614" s="243"/>
      <c r="L614" s="243"/>
      <c r="M614" s="243"/>
      <c r="N614" s="243"/>
      <c r="O614" s="243"/>
      <c r="P614" s="243"/>
      <c r="Q614" s="243"/>
      <c r="R614" s="243"/>
      <c r="S614" s="243"/>
      <c r="T614" s="243"/>
      <c r="U614" s="243"/>
      <c r="V614" s="243"/>
      <c r="W614" s="243"/>
      <c r="X614" s="243"/>
      <c r="Y614" s="243"/>
      <c r="Z614" s="243"/>
    </row>
    <row r="615" spans="1:26" ht="13.5" customHeight="1">
      <c r="A615" s="243"/>
      <c r="B615" s="243"/>
      <c r="C615" s="243"/>
      <c r="D615" s="243"/>
      <c r="E615" s="243"/>
      <c r="F615" s="243"/>
      <c r="G615" s="243"/>
      <c r="H615" s="243"/>
      <c r="I615" s="243"/>
      <c r="J615" s="243"/>
      <c r="K615" s="243"/>
      <c r="L615" s="243"/>
      <c r="M615" s="243"/>
      <c r="N615" s="243"/>
      <c r="O615" s="243"/>
      <c r="P615" s="243"/>
      <c r="Q615" s="243"/>
      <c r="R615" s="243"/>
      <c r="S615" s="243"/>
      <c r="T615" s="243"/>
      <c r="U615" s="243"/>
      <c r="V615" s="243"/>
      <c r="W615" s="243"/>
      <c r="X615" s="243"/>
      <c r="Y615" s="243"/>
      <c r="Z615" s="243"/>
    </row>
    <row r="616" spans="1:26" ht="13.5" customHeight="1">
      <c r="A616" s="243"/>
      <c r="B616" s="243"/>
      <c r="C616" s="243"/>
      <c r="D616" s="243"/>
      <c r="E616" s="243"/>
      <c r="F616" s="243"/>
      <c r="G616" s="243"/>
      <c r="H616" s="243"/>
      <c r="I616" s="243"/>
      <c r="J616" s="243"/>
      <c r="K616" s="243"/>
      <c r="L616" s="243"/>
      <c r="M616" s="243"/>
      <c r="N616" s="243"/>
      <c r="O616" s="243"/>
      <c r="P616" s="243"/>
      <c r="Q616" s="243"/>
      <c r="R616" s="243"/>
      <c r="S616" s="243"/>
      <c r="T616" s="243"/>
      <c r="U616" s="243"/>
      <c r="V616" s="243"/>
      <c r="W616" s="243"/>
      <c r="X616" s="243"/>
      <c r="Y616" s="243"/>
      <c r="Z616" s="243"/>
    </row>
    <row r="617" spans="1:26" ht="13.5" customHeight="1">
      <c r="A617" s="243"/>
      <c r="B617" s="243"/>
      <c r="C617" s="243"/>
      <c r="D617" s="243"/>
      <c r="E617" s="243"/>
      <c r="F617" s="243"/>
      <c r="G617" s="243"/>
      <c r="H617" s="243"/>
      <c r="I617" s="243"/>
      <c r="J617" s="243"/>
      <c r="K617" s="243"/>
      <c r="L617" s="243"/>
      <c r="M617" s="243"/>
      <c r="N617" s="243"/>
      <c r="O617" s="243"/>
      <c r="P617" s="243"/>
      <c r="Q617" s="243"/>
      <c r="R617" s="243"/>
      <c r="S617" s="243"/>
      <c r="T617" s="243"/>
      <c r="U617" s="243"/>
      <c r="V617" s="243"/>
      <c r="W617" s="243"/>
      <c r="X617" s="243"/>
      <c r="Y617" s="243"/>
      <c r="Z617" s="243"/>
    </row>
    <row r="618" spans="1:26" ht="13.5" customHeight="1">
      <c r="A618" s="243"/>
      <c r="B618" s="243"/>
      <c r="C618" s="243"/>
      <c r="D618" s="243"/>
      <c r="E618" s="243"/>
      <c r="F618" s="243"/>
      <c r="G618" s="243"/>
      <c r="H618" s="243"/>
      <c r="I618" s="243"/>
      <c r="J618" s="243"/>
      <c r="K618" s="243"/>
      <c r="L618" s="243"/>
      <c r="M618" s="243"/>
      <c r="N618" s="243"/>
      <c r="O618" s="243"/>
      <c r="P618" s="243"/>
      <c r="Q618" s="243"/>
      <c r="R618" s="243"/>
      <c r="S618" s="243"/>
      <c r="T618" s="243"/>
      <c r="U618" s="243"/>
      <c r="V618" s="243"/>
      <c r="W618" s="243"/>
      <c r="X618" s="243"/>
      <c r="Y618" s="243"/>
      <c r="Z618" s="243"/>
    </row>
    <row r="619" spans="1:26" ht="13.5" customHeight="1">
      <c r="A619" s="243"/>
      <c r="B619" s="243"/>
      <c r="C619" s="243"/>
      <c r="D619" s="243"/>
      <c r="E619" s="243"/>
      <c r="F619" s="243"/>
      <c r="G619" s="243"/>
      <c r="H619" s="243"/>
      <c r="I619" s="243"/>
      <c r="J619" s="243"/>
      <c r="K619" s="243"/>
      <c r="L619" s="243"/>
      <c r="M619" s="243"/>
      <c r="N619" s="243"/>
      <c r="O619" s="243"/>
      <c r="P619" s="243"/>
      <c r="Q619" s="243"/>
      <c r="R619" s="243"/>
      <c r="S619" s="243"/>
      <c r="T619" s="243"/>
      <c r="U619" s="243"/>
      <c r="V619" s="243"/>
      <c r="W619" s="243"/>
      <c r="X619" s="243"/>
      <c r="Y619" s="243"/>
      <c r="Z619" s="243"/>
    </row>
    <row r="620" spans="1:26" ht="13.5" customHeight="1">
      <c r="A620" s="243"/>
      <c r="B620" s="243"/>
      <c r="C620" s="243"/>
      <c r="D620" s="243"/>
      <c r="E620" s="243"/>
      <c r="F620" s="243"/>
      <c r="G620" s="243"/>
      <c r="H620" s="243"/>
      <c r="I620" s="243"/>
      <c r="J620" s="243"/>
      <c r="K620" s="243"/>
      <c r="L620" s="243"/>
      <c r="M620" s="243"/>
      <c r="N620" s="243"/>
      <c r="O620" s="243"/>
      <c r="P620" s="243"/>
      <c r="Q620" s="243"/>
      <c r="R620" s="243"/>
      <c r="S620" s="243"/>
      <c r="T620" s="243"/>
      <c r="U620" s="243"/>
      <c r="V620" s="243"/>
      <c r="W620" s="243"/>
      <c r="X620" s="243"/>
      <c r="Y620" s="243"/>
      <c r="Z620" s="243"/>
    </row>
    <row r="621" spans="1:26" ht="13.5" customHeight="1">
      <c r="A621" s="243"/>
      <c r="B621" s="243"/>
      <c r="C621" s="243"/>
      <c r="D621" s="243"/>
      <c r="E621" s="243"/>
      <c r="F621" s="243"/>
      <c r="G621" s="243"/>
      <c r="H621" s="243"/>
      <c r="I621" s="243"/>
      <c r="J621" s="243"/>
      <c r="K621" s="243"/>
      <c r="L621" s="243"/>
      <c r="M621" s="243"/>
      <c r="N621" s="243"/>
      <c r="O621" s="243"/>
      <c r="P621" s="243"/>
      <c r="Q621" s="243"/>
      <c r="R621" s="243"/>
      <c r="S621" s="243"/>
      <c r="T621" s="243"/>
      <c r="U621" s="243"/>
      <c r="V621" s="243"/>
      <c r="W621" s="243"/>
      <c r="X621" s="243"/>
      <c r="Y621" s="243"/>
      <c r="Z621" s="243"/>
    </row>
    <row r="622" spans="1:26" ht="13.5" customHeight="1">
      <c r="A622" s="243"/>
      <c r="B622" s="243"/>
      <c r="C622" s="243"/>
      <c r="D622" s="243"/>
      <c r="E622" s="243"/>
      <c r="F622" s="243"/>
      <c r="G622" s="243"/>
      <c r="H622" s="243"/>
      <c r="I622" s="243"/>
      <c r="J622" s="243"/>
      <c r="K622" s="243"/>
      <c r="L622" s="243"/>
      <c r="M622" s="243"/>
      <c r="N622" s="243"/>
      <c r="O622" s="243"/>
      <c r="P622" s="243"/>
      <c r="Q622" s="243"/>
      <c r="R622" s="243"/>
      <c r="S622" s="243"/>
      <c r="T622" s="243"/>
      <c r="U622" s="243"/>
      <c r="V622" s="243"/>
      <c r="W622" s="243"/>
      <c r="X622" s="243"/>
      <c r="Y622" s="243"/>
      <c r="Z622" s="243"/>
    </row>
    <row r="623" spans="1:26" ht="13.5" customHeight="1">
      <c r="A623" s="243"/>
      <c r="B623" s="243"/>
      <c r="C623" s="243"/>
      <c r="D623" s="243"/>
      <c r="E623" s="243"/>
      <c r="F623" s="243"/>
      <c r="G623" s="243"/>
      <c r="H623" s="243"/>
      <c r="I623" s="243"/>
      <c r="J623" s="243"/>
      <c r="K623" s="243"/>
      <c r="L623" s="243"/>
      <c r="M623" s="243"/>
      <c r="N623" s="243"/>
      <c r="O623" s="243"/>
      <c r="P623" s="243"/>
      <c r="Q623" s="243"/>
      <c r="R623" s="243"/>
      <c r="S623" s="243"/>
      <c r="T623" s="243"/>
      <c r="U623" s="243"/>
      <c r="V623" s="243"/>
      <c r="W623" s="243"/>
      <c r="X623" s="243"/>
      <c r="Y623" s="243"/>
      <c r="Z623" s="243"/>
    </row>
    <row r="624" spans="1:26" ht="13.5" customHeight="1">
      <c r="A624" s="243"/>
      <c r="B624" s="243"/>
      <c r="C624" s="243"/>
      <c r="D624" s="243"/>
      <c r="E624" s="243"/>
      <c r="F624" s="243"/>
      <c r="G624" s="243"/>
      <c r="H624" s="243"/>
      <c r="I624" s="243"/>
      <c r="J624" s="243"/>
      <c r="K624" s="243"/>
      <c r="L624" s="243"/>
      <c r="M624" s="243"/>
      <c r="N624" s="243"/>
      <c r="O624" s="243"/>
      <c r="P624" s="243"/>
      <c r="Q624" s="243"/>
      <c r="R624" s="243"/>
      <c r="S624" s="243"/>
      <c r="T624" s="243"/>
      <c r="U624" s="243"/>
      <c r="V624" s="243"/>
      <c r="W624" s="243"/>
      <c r="X624" s="243"/>
      <c r="Y624" s="243"/>
      <c r="Z624" s="243"/>
    </row>
    <row r="625" spans="1:26" ht="13.5" customHeight="1">
      <c r="A625" s="243"/>
      <c r="B625" s="243"/>
      <c r="C625" s="243"/>
      <c r="D625" s="243"/>
      <c r="E625" s="243"/>
      <c r="F625" s="243"/>
      <c r="G625" s="243"/>
      <c r="H625" s="243"/>
      <c r="I625" s="243"/>
      <c r="J625" s="243"/>
      <c r="K625" s="243"/>
      <c r="L625" s="243"/>
      <c r="M625" s="243"/>
      <c r="N625" s="243"/>
      <c r="O625" s="243"/>
      <c r="P625" s="243"/>
      <c r="Q625" s="243"/>
      <c r="R625" s="243"/>
      <c r="S625" s="243"/>
      <c r="T625" s="243"/>
      <c r="U625" s="243"/>
      <c r="V625" s="243"/>
      <c r="W625" s="243"/>
      <c r="X625" s="243"/>
      <c r="Y625" s="243"/>
      <c r="Z625" s="243"/>
    </row>
    <row r="626" spans="1:26" ht="13.5" customHeight="1">
      <c r="A626" s="243"/>
      <c r="B626" s="243"/>
      <c r="C626" s="243"/>
      <c r="D626" s="243"/>
      <c r="E626" s="243"/>
      <c r="F626" s="243"/>
      <c r="G626" s="243"/>
      <c r="H626" s="243"/>
      <c r="I626" s="243"/>
      <c r="J626" s="243"/>
      <c r="K626" s="243"/>
      <c r="L626" s="243"/>
      <c r="M626" s="243"/>
      <c r="N626" s="243"/>
      <c r="O626" s="243"/>
      <c r="P626" s="243"/>
      <c r="Q626" s="243"/>
      <c r="R626" s="243"/>
      <c r="S626" s="243"/>
      <c r="T626" s="243"/>
      <c r="U626" s="243"/>
      <c r="V626" s="243"/>
      <c r="W626" s="243"/>
      <c r="X626" s="243"/>
      <c r="Y626" s="243"/>
      <c r="Z626" s="243"/>
    </row>
    <row r="627" spans="1:26" ht="13.5" customHeight="1">
      <c r="A627" s="243"/>
      <c r="B627" s="243"/>
      <c r="C627" s="243"/>
      <c r="D627" s="243"/>
      <c r="E627" s="243"/>
      <c r="F627" s="243"/>
      <c r="G627" s="243"/>
      <c r="H627" s="243"/>
      <c r="I627" s="243"/>
      <c r="J627" s="243"/>
      <c r="K627" s="243"/>
      <c r="L627" s="243"/>
      <c r="M627" s="243"/>
      <c r="N627" s="243"/>
      <c r="O627" s="243"/>
      <c r="P627" s="243"/>
      <c r="Q627" s="243"/>
      <c r="R627" s="243"/>
      <c r="S627" s="243"/>
      <c r="T627" s="243"/>
      <c r="U627" s="243"/>
      <c r="V627" s="243"/>
      <c r="W627" s="243"/>
      <c r="X627" s="243"/>
      <c r="Y627" s="243"/>
      <c r="Z627" s="243"/>
    </row>
    <row r="628" spans="1:26" ht="13.5" customHeight="1">
      <c r="A628" s="243"/>
      <c r="B628" s="243"/>
      <c r="C628" s="243"/>
      <c r="D628" s="243"/>
      <c r="E628" s="243"/>
      <c r="F628" s="243"/>
      <c r="G628" s="243"/>
      <c r="H628" s="243"/>
      <c r="I628" s="243"/>
      <c r="J628" s="243"/>
      <c r="K628" s="243"/>
      <c r="L628" s="243"/>
      <c r="M628" s="243"/>
      <c r="N628" s="243"/>
      <c r="O628" s="243"/>
      <c r="P628" s="243"/>
      <c r="Q628" s="243"/>
      <c r="R628" s="243"/>
      <c r="S628" s="243"/>
      <c r="T628" s="243"/>
      <c r="U628" s="243"/>
      <c r="V628" s="243"/>
      <c r="W628" s="243"/>
      <c r="X628" s="243"/>
      <c r="Y628" s="243"/>
      <c r="Z628" s="243"/>
    </row>
    <row r="629" spans="1:26" ht="13.5" customHeight="1">
      <c r="A629" s="243"/>
      <c r="B629" s="243"/>
      <c r="C629" s="243"/>
      <c r="D629" s="243"/>
      <c r="E629" s="243"/>
      <c r="F629" s="243"/>
      <c r="G629" s="243"/>
      <c r="H629" s="243"/>
      <c r="I629" s="243"/>
      <c r="J629" s="243"/>
      <c r="K629" s="243"/>
      <c r="L629" s="243"/>
      <c r="M629" s="243"/>
      <c r="N629" s="243"/>
      <c r="O629" s="243"/>
      <c r="P629" s="243"/>
      <c r="Q629" s="243"/>
      <c r="R629" s="243"/>
      <c r="S629" s="243"/>
      <c r="T629" s="243"/>
      <c r="U629" s="243"/>
      <c r="V629" s="243"/>
      <c r="W629" s="243"/>
      <c r="X629" s="243"/>
      <c r="Y629" s="243"/>
      <c r="Z629" s="243"/>
    </row>
    <row r="630" spans="1:26" ht="13.5" customHeight="1">
      <c r="A630" s="243"/>
      <c r="B630" s="243"/>
      <c r="C630" s="243"/>
      <c r="D630" s="243"/>
      <c r="E630" s="243"/>
      <c r="F630" s="243"/>
      <c r="G630" s="243"/>
      <c r="H630" s="243"/>
      <c r="I630" s="243"/>
      <c r="J630" s="243"/>
      <c r="K630" s="243"/>
      <c r="L630" s="243"/>
      <c r="M630" s="243"/>
      <c r="N630" s="243"/>
      <c r="O630" s="243"/>
      <c r="P630" s="243"/>
      <c r="Q630" s="243"/>
      <c r="R630" s="243"/>
      <c r="S630" s="243"/>
      <c r="T630" s="243"/>
      <c r="U630" s="243"/>
      <c r="V630" s="243"/>
      <c r="W630" s="243"/>
      <c r="X630" s="243"/>
      <c r="Y630" s="243"/>
      <c r="Z630" s="243"/>
    </row>
    <row r="631" spans="1:26" ht="13.5" customHeight="1">
      <c r="A631" s="243"/>
      <c r="B631" s="243"/>
      <c r="C631" s="243"/>
      <c r="D631" s="243"/>
      <c r="E631" s="243"/>
      <c r="F631" s="243"/>
      <c r="G631" s="243"/>
      <c r="H631" s="243"/>
      <c r="I631" s="243"/>
      <c r="J631" s="243"/>
      <c r="K631" s="243"/>
      <c r="L631" s="243"/>
      <c r="M631" s="243"/>
      <c r="N631" s="243"/>
      <c r="O631" s="243"/>
      <c r="P631" s="243"/>
      <c r="Q631" s="243"/>
      <c r="R631" s="243"/>
      <c r="S631" s="243"/>
      <c r="T631" s="243"/>
      <c r="U631" s="243"/>
      <c r="V631" s="243"/>
      <c r="W631" s="243"/>
      <c r="X631" s="243"/>
      <c r="Y631" s="243"/>
      <c r="Z631" s="243"/>
    </row>
    <row r="632" spans="1:26" ht="13.5" customHeight="1">
      <c r="A632" s="243"/>
      <c r="B632" s="243"/>
      <c r="C632" s="243"/>
      <c r="D632" s="243"/>
      <c r="E632" s="243"/>
      <c r="F632" s="243"/>
      <c r="G632" s="243"/>
      <c r="H632" s="243"/>
      <c r="I632" s="243"/>
      <c r="J632" s="243"/>
      <c r="K632" s="243"/>
      <c r="L632" s="243"/>
      <c r="M632" s="243"/>
      <c r="N632" s="243"/>
      <c r="O632" s="243"/>
      <c r="P632" s="243"/>
      <c r="Q632" s="243"/>
      <c r="R632" s="243"/>
      <c r="S632" s="243"/>
      <c r="T632" s="243"/>
      <c r="U632" s="243"/>
      <c r="V632" s="243"/>
      <c r="W632" s="243"/>
      <c r="X632" s="243"/>
      <c r="Y632" s="243"/>
      <c r="Z632" s="243"/>
    </row>
    <row r="633" spans="1:26" ht="13.5" customHeight="1">
      <c r="A633" s="243"/>
      <c r="B633" s="243"/>
      <c r="C633" s="243"/>
      <c r="D633" s="243"/>
      <c r="E633" s="243"/>
      <c r="F633" s="243"/>
      <c r="G633" s="243"/>
      <c r="H633" s="243"/>
      <c r="I633" s="243"/>
      <c r="J633" s="243"/>
      <c r="K633" s="243"/>
      <c r="L633" s="243"/>
      <c r="M633" s="243"/>
      <c r="N633" s="243"/>
      <c r="O633" s="243"/>
      <c r="P633" s="243"/>
      <c r="Q633" s="243"/>
      <c r="R633" s="243"/>
      <c r="S633" s="243"/>
      <c r="T633" s="243"/>
      <c r="U633" s="243"/>
      <c r="V633" s="243"/>
      <c r="W633" s="243"/>
      <c r="X633" s="243"/>
      <c r="Y633" s="243"/>
      <c r="Z633" s="243"/>
    </row>
    <row r="634" spans="1:26" ht="13.5" customHeight="1">
      <c r="A634" s="243"/>
      <c r="B634" s="243"/>
      <c r="C634" s="243"/>
      <c r="D634" s="243"/>
      <c r="E634" s="243"/>
      <c r="F634" s="243"/>
      <c r="G634" s="243"/>
      <c r="H634" s="243"/>
      <c r="I634" s="243"/>
      <c r="J634" s="243"/>
      <c r="K634" s="243"/>
      <c r="L634" s="243"/>
      <c r="M634" s="243"/>
      <c r="N634" s="243"/>
      <c r="O634" s="243"/>
      <c r="P634" s="243"/>
      <c r="Q634" s="243"/>
      <c r="R634" s="243"/>
      <c r="S634" s="243"/>
      <c r="T634" s="243"/>
      <c r="U634" s="243"/>
      <c r="V634" s="243"/>
      <c r="W634" s="243"/>
      <c r="X634" s="243"/>
      <c r="Y634" s="243"/>
      <c r="Z634" s="243"/>
    </row>
    <row r="635" spans="1:26" ht="13.5" customHeight="1">
      <c r="A635" s="243"/>
      <c r="B635" s="243"/>
      <c r="C635" s="243"/>
      <c r="D635" s="243"/>
      <c r="E635" s="243"/>
      <c r="F635" s="243"/>
      <c r="G635" s="243"/>
      <c r="H635" s="243"/>
      <c r="I635" s="243"/>
      <c r="J635" s="243"/>
      <c r="K635" s="243"/>
      <c r="L635" s="243"/>
      <c r="M635" s="243"/>
      <c r="N635" s="243"/>
      <c r="O635" s="243"/>
      <c r="P635" s="243"/>
      <c r="Q635" s="243"/>
      <c r="R635" s="243"/>
      <c r="S635" s="243"/>
      <c r="T635" s="243"/>
      <c r="U635" s="243"/>
      <c r="V635" s="243"/>
      <c r="W635" s="243"/>
      <c r="X635" s="243"/>
      <c r="Y635" s="243"/>
      <c r="Z635" s="243"/>
    </row>
    <row r="636" spans="1:26" ht="13.5" customHeight="1">
      <c r="A636" s="243"/>
      <c r="B636" s="243"/>
      <c r="C636" s="243"/>
      <c r="D636" s="243"/>
      <c r="E636" s="243"/>
      <c r="F636" s="243"/>
      <c r="G636" s="243"/>
      <c r="H636" s="243"/>
      <c r="I636" s="243"/>
      <c r="J636" s="243"/>
      <c r="K636" s="243"/>
      <c r="L636" s="243"/>
      <c r="M636" s="243"/>
      <c r="N636" s="243"/>
      <c r="O636" s="243"/>
      <c r="P636" s="243"/>
      <c r="Q636" s="243"/>
      <c r="R636" s="243"/>
      <c r="S636" s="243"/>
      <c r="T636" s="243"/>
      <c r="U636" s="243"/>
      <c r="V636" s="243"/>
      <c r="W636" s="243"/>
      <c r="X636" s="243"/>
      <c r="Y636" s="243"/>
      <c r="Z636" s="243"/>
    </row>
    <row r="637" spans="1:26" ht="13.5" customHeight="1">
      <c r="A637" s="243"/>
      <c r="B637" s="243"/>
      <c r="C637" s="243"/>
      <c r="D637" s="243"/>
      <c r="E637" s="243"/>
      <c r="F637" s="243"/>
      <c r="G637" s="243"/>
      <c r="H637" s="243"/>
      <c r="I637" s="243"/>
      <c r="J637" s="243"/>
      <c r="K637" s="243"/>
      <c r="L637" s="243"/>
      <c r="M637" s="243"/>
      <c r="N637" s="243"/>
      <c r="O637" s="243"/>
      <c r="P637" s="243"/>
      <c r="Q637" s="243"/>
      <c r="R637" s="243"/>
      <c r="S637" s="243"/>
      <c r="T637" s="243"/>
      <c r="U637" s="243"/>
      <c r="V637" s="243"/>
      <c r="W637" s="243"/>
      <c r="X637" s="243"/>
      <c r="Y637" s="243"/>
      <c r="Z637" s="243"/>
    </row>
    <row r="638" spans="1:26" ht="13.5" customHeight="1">
      <c r="A638" s="243"/>
      <c r="B638" s="243"/>
      <c r="C638" s="243"/>
      <c r="D638" s="243"/>
      <c r="E638" s="243"/>
      <c r="F638" s="243"/>
      <c r="G638" s="243"/>
      <c r="H638" s="243"/>
      <c r="I638" s="243"/>
      <c r="J638" s="243"/>
      <c r="K638" s="243"/>
      <c r="L638" s="243"/>
      <c r="M638" s="243"/>
      <c r="N638" s="243"/>
      <c r="O638" s="243"/>
      <c r="P638" s="243"/>
      <c r="Q638" s="243"/>
      <c r="R638" s="243"/>
      <c r="S638" s="243"/>
      <c r="T638" s="243"/>
      <c r="U638" s="243"/>
      <c r="V638" s="243"/>
      <c r="W638" s="243"/>
      <c r="X638" s="243"/>
      <c r="Y638" s="243"/>
      <c r="Z638" s="243"/>
    </row>
    <row r="639" spans="1:26" ht="13.5" customHeight="1">
      <c r="A639" s="243"/>
      <c r="B639" s="243"/>
      <c r="C639" s="243"/>
      <c r="D639" s="243"/>
      <c r="E639" s="243"/>
      <c r="F639" s="243"/>
      <c r="G639" s="243"/>
      <c r="H639" s="243"/>
      <c r="I639" s="243"/>
      <c r="J639" s="243"/>
      <c r="K639" s="243"/>
      <c r="L639" s="243"/>
      <c r="M639" s="243"/>
      <c r="N639" s="243"/>
      <c r="O639" s="243"/>
      <c r="P639" s="243"/>
      <c r="Q639" s="243"/>
      <c r="R639" s="243"/>
      <c r="S639" s="243"/>
      <c r="T639" s="243"/>
      <c r="U639" s="243"/>
      <c r="V639" s="243"/>
      <c r="W639" s="243"/>
      <c r="X639" s="243"/>
      <c r="Y639" s="243"/>
      <c r="Z639" s="243"/>
    </row>
    <row r="640" spans="1:26" ht="13.5" customHeight="1">
      <c r="A640" s="243"/>
      <c r="B640" s="243"/>
      <c r="C640" s="243"/>
      <c r="D640" s="243"/>
      <c r="E640" s="243"/>
      <c r="F640" s="243"/>
      <c r="G640" s="243"/>
      <c r="H640" s="243"/>
      <c r="I640" s="243"/>
      <c r="J640" s="243"/>
      <c r="K640" s="243"/>
      <c r="L640" s="243"/>
      <c r="M640" s="243"/>
      <c r="N640" s="243"/>
      <c r="O640" s="243"/>
      <c r="P640" s="243"/>
      <c r="Q640" s="243"/>
      <c r="R640" s="243"/>
      <c r="S640" s="243"/>
      <c r="T640" s="243"/>
      <c r="U640" s="243"/>
      <c r="V640" s="243"/>
      <c r="W640" s="243"/>
      <c r="X640" s="243"/>
      <c r="Y640" s="243"/>
      <c r="Z640" s="243"/>
    </row>
    <row r="641" spans="1:26" ht="13.5" customHeight="1">
      <c r="A641" s="243"/>
      <c r="B641" s="243"/>
      <c r="C641" s="243"/>
      <c r="D641" s="243"/>
      <c r="E641" s="243"/>
      <c r="F641" s="243"/>
      <c r="G641" s="243"/>
      <c r="H641" s="243"/>
      <c r="I641" s="243"/>
      <c r="J641" s="243"/>
      <c r="K641" s="243"/>
      <c r="L641" s="243"/>
      <c r="M641" s="243"/>
      <c r="N641" s="243"/>
      <c r="O641" s="243"/>
      <c r="P641" s="243"/>
      <c r="Q641" s="243"/>
      <c r="R641" s="243"/>
      <c r="S641" s="243"/>
      <c r="T641" s="243"/>
      <c r="U641" s="243"/>
      <c r="V641" s="243"/>
      <c r="W641" s="243"/>
      <c r="X641" s="243"/>
      <c r="Y641" s="243"/>
      <c r="Z641" s="243"/>
    </row>
    <row r="642" spans="1:26" ht="13.5" customHeight="1">
      <c r="A642" s="243"/>
      <c r="B642" s="243"/>
      <c r="C642" s="243"/>
      <c r="D642" s="243"/>
      <c r="E642" s="243"/>
      <c r="F642" s="243"/>
      <c r="G642" s="243"/>
      <c r="H642" s="243"/>
      <c r="I642" s="243"/>
      <c r="J642" s="243"/>
      <c r="K642" s="243"/>
      <c r="L642" s="243"/>
      <c r="M642" s="243"/>
      <c r="N642" s="243"/>
      <c r="O642" s="243"/>
      <c r="P642" s="243"/>
      <c r="Q642" s="243"/>
      <c r="R642" s="243"/>
      <c r="S642" s="243"/>
      <c r="T642" s="243"/>
      <c r="U642" s="243"/>
      <c r="V642" s="243"/>
      <c r="W642" s="243"/>
      <c r="X642" s="243"/>
      <c r="Y642" s="243"/>
      <c r="Z642" s="243"/>
    </row>
    <row r="643" spans="1:26" ht="13.5" customHeight="1">
      <c r="A643" s="243"/>
      <c r="B643" s="243"/>
      <c r="C643" s="243"/>
      <c r="D643" s="243"/>
      <c r="E643" s="243"/>
      <c r="F643" s="243"/>
      <c r="G643" s="243"/>
      <c r="H643" s="243"/>
      <c r="I643" s="243"/>
      <c r="J643" s="243"/>
      <c r="K643" s="243"/>
      <c r="L643" s="243"/>
      <c r="M643" s="243"/>
      <c r="N643" s="243"/>
      <c r="O643" s="243"/>
      <c r="P643" s="243"/>
      <c r="Q643" s="243"/>
      <c r="R643" s="243"/>
      <c r="S643" s="243"/>
      <c r="T643" s="243"/>
      <c r="U643" s="243"/>
      <c r="V643" s="243"/>
      <c r="W643" s="243"/>
      <c r="X643" s="243"/>
      <c r="Y643" s="243"/>
      <c r="Z643" s="243"/>
    </row>
    <row r="644" spans="1:26" ht="13.5" customHeight="1">
      <c r="A644" s="243"/>
      <c r="B644" s="243"/>
      <c r="C644" s="243"/>
      <c r="D644" s="243"/>
      <c r="E644" s="243"/>
      <c r="F644" s="243"/>
      <c r="G644" s="243"/>
      <c r="H644" s="243"/>
      <c r="I644" s="243"/>
      <c r="J644" s="243"/>
      <c r="K644" s="243"/>
      <c r="L644" s="243"/>
      <c r="M644" s="243"/>
      <c r="N644" s="243"/>
      <c r="O644" s="243"/>
      <c r="P644" s="243"/>
      <c r="Q644" s="243"/>
      <c r="R644" s="243"/>
      <c r="S644" s="243"/>
      <c r="T644" s="243"/>
      <c r="U644" s="243"/>
      <c r="V644" s="243"/>
      <c r="W644" s="243"/>
      <c r="X644" s="243"/>
      <c r="Y644" s="243"/>
      <c r="Z644" s="243"/>
    </row>
    <row r="645" spans="1:26" ht="13.5" customHeight="1">
      <c r="A645" s="243"/>
      <c r="B645" s="243"/>
      <c r="C645" s="243"/>
      <c r="D645" s="243"/>
      <c r="E645" s="243"/>
      <c r="F645" s="243"/>
      <c r="G645" s="243"/>
      <c r="H645" s="243"/>
      <c r="I645" s="243"/>
      <c r="J645" s="243"/>
      <c r="K645" s="243"/>
      <c r="L645" s="243"/>
      <c r="M645" s="243"/>
      <c r="N645" s="243"/>
      <c r="O645" s="243"/>
      <c r="P645" s="243"/>
      <c r="Q645" s="243"/>
      <c r="R645" s="243"/>
      <c r="S645" s="243"/>
      <c r="T645" s="243"/>
      <c r="U645" s="243"/>
      <c r="V645" s="243"/>
      <c r="W645" s="243"/>
      <c r="X645" s="243"/>
      <c r="Y645" s="243"/>
      <c r="Z645" s="243"/>
    </row>
    <row r="646" spans="1:26" ht="13.5" customHeight="1">
      <c r="A646" s="243"/>
      <c r="B646" s="243"/>
      <c r="C646" s="243"/>
      <c r="D646" s="243"/>
      <c r="E646" s="243"/>
      <c r="F646" s="243"/>
      <c r="G646" s="243"/>
      <c r="H646" s="243"/>
      <c r="I646" s="243"/>
      <c r="J646" s="243"/>
      <c r="K646" s="243"/>
      <c r="L646" s="243"/>
      <c r="M646" s="243"/>
      <c r="N646" s="243"/>
      <c r="O646" s="243"/>
      <c r="P646" s="243"/>
      <c r="Q646" s="243"/>
      <c r="R646" s="243"/>
      <c r="S646" s="243"/>
      <c r="T646" s="243"/>
      <c r="U646" s="243"/>
      <c r="V646" s="243"/>
      <c r="W646" s="243"/>
      <c r="X646" s="243"/>
      <c r="Y646" s="243"/>
      <c r="Z646" s="243"/>
    </row>
    <row r="647" spans="1:26" ht="13.5" customHeight="1">
      <c r="A647" s="243"/>
      <c r="B647" s="243"/>
      <c r="C647" s="243"/>
      <c r="D647" s="243"/>
      <c r="E647" s="243"/>
      <c r="F647" s="243"/>
      <c r="G647" s="243"/>
      <c r="H647" s="243"/>
      <c r="I647" s="243"/>
      <c r="J647" s="243"/>
      <c r="K647" s="243"/>
      <c r="L647" s="243"/>
      <c r="M647" s="243"/>
      <c r="N647" s="243"/>
      <c r="O647" s="243"/>
      <c r="P647" s="243"/>
      <c r="Q647" s="243"/>
      <c r="R647" s="243"/>
      <c r="S647" s="243"/>
      <c r="T647" s="243"/>
      <c r="U647" s="243"/>
      <c r="V647" s="243"/>
      <c r="W647" s="243"/>
      <c r="X647" s="243"/>
      <c r="Y647" s="243"/>
      <c r="Z647" s="243"/>
    </row>
    <row r="648" spans="1:26" ht="13.5" customHeight="1">
      <c r="A648" s="243"/>
      <c r="B648" s="243"/>
      <c r="C648" s="243"/>
      <c r="D648" s="243"/>
      <c r="E648" s="243"/>
      <c r="F648" s="243"/>
      <c r="G648" s="243"/>
      <c r="H648" s="243"/>
      <c r="I648" s="243"/>
      <c r="J648" s="243"/>
      <c r="K648" s="243"/>
      <c r="L648" s="243"/>
      <c r="M648" s="243"/>
      <c r="N648" s="243"/>
      <c r="O648" s="243"/>
      <c r="P648" s="243"/>
      <c r="Q648" s="243"/>
      <c r="R648" s="243"/>
      <c r="S648" s="243"/>
      <c r="T648" s="243"/>
      <c r="U648" s="243"/>
      <c r="V648" s="243"/>
      <c r="W648" s="243"/>
      <c r="X648" s="243"/>
      <c r="Y648" s="243"/>
      <c r="Z648" s="243"/>
    </row>
    <row r="649" spans="1:26" ht="13.5" customHeight="1">
      <c r="A649" s="243"/>
      <c r="B649" s="243"/>
      <c r="C649" s="243"/>
      <c r="D649" s="243"/>
      <c r="E649" s="243"/>
      <c r="F649" s="243"/>
      <c r="G649" s="243"/>
      <c r="H649" s="243"/>
      <c r="I649" s="243"/>
      <c r="J649" s="243"/>
      <c r="K649" s="243"/>
      <c r="L649" s="243"/>
      <c r="M649" s="243"/>
      <c r="N649" s="243"/>
      <c r="O649" s="243"/>
      <c r="P649" s="243"/>
      <c r="Q649" s="243"/>
      <c r="R649" s="243"/>
      <c r="S649" s="243"/>
      <c r="T649" s="243"/>
      <c r="U649" s="243"/>
      <c r="V649" s="243"/>
      <c r="W649" s="243"/>
      <c r="X649" s="243"/>
      <c r="Y649" s="243"/>
      <c r="Z649" s="243"/>
    </row>
    <row r="650" spans="1:26" ht="13.5" customHeight="1">
      <c r="A650" s="243"/>
      <c r="B650" s="243"/>
      <c r="C650" s="243"/>
      <c r="D650" s="243"/>
      <c r="E650" s="243"/>
      <c r="F650" s="243"/>
      <c r="G650" s="243"/>
      <c r="H650" s="243"/>
      <c r="I650" s="243"/>
      <c r="J650" s="243"/>
      <c r="K650" s="243"/>
      <c r="L650" s="243"/>
      <c r="M650" s="243"/>
      <c r="N650" s="243"/>
      <c r="O650" s="243"/>
      <c r="P650" s="243"/>
      <c r="Q650" s="243"/>
      <c r="R650" s="243"/>
      <c r="S650" s="243"/>
      <c r="T650" s="243"/>
      <c r="U650" s="243"/>
      <c r="V650" s="243"/>
      <c r="W650" s="243"/>
      <c r="X650" s="243"/>
      <c r="Y650" s="243"/>
      <c r="Z650" s="243"/>
    </row>
    <row r="651" spans="1:26" ht="13.5" customHeight="1">
      <c r="A651" s="243"/>
      <c r="B651" s="243"/>
      <c r="C651" s="243"/>
      <c r="D651" s="243"/>
      <c r="E651" s="243"/>
      <c r="F651" s="243"/>
      <c r="G651" s="243"/>
      <c r="H651" s="243"/>
      <c r="I651" s="243"/>
      <c r="J651" s="243"/>
      <c r="K651" s="243"/>
      <c r="L651" s="243"/>
      <c r="M651" s="243"/>
      <c r="N651" s="243"/>
      <c r="O651" s="243"/>
      <c r="P651" s="243"/>
      <c r="Q651" s="243"/>
      <c r="R651" s="243"/>
      <c r="S651" s="243"/>
      <c r="T651" s="243"/>
      <c r="U651" s="243"/>
      <c r="V651" s="243"/>
      <c r="W651" s="243"/>
      <c r="X651" s="243"/>
      <c r="Y651" s="243"/>
      <c r="Z651" s="243"/>
    </row>
    <row r="652" spans="1:26" ht="13.5" customHeight="1">
      <c r="A652" s="243"/>
      <c r="B652" s="243"/>
      <c r="C652" s="243"/>
      <c r="D652" s="243"/>
      <c r="E652" s="243"/>
      <c r="F652" s="243"/>
      <c r="G652" s="243"/>
      <c r="H652" s="243"/>
      <c r="I652" s="243"/>
      <c r="J652" s="243"/>
      <c r="K652" s="243"/>
      <c r="L652" s="243"/>
      <c r="M652" s="243"/>
      <c r="N652" s="243"/>
      <c r="O652" s="243"/>
      <c r="P652" s="243"/>
      <c r="Q652" s="243"/>
      <c r="R652" s="243"/>
      <c r="S652" s="243"/>
      <c r="T652" s="243"/>
      <c r="U652" s="243"/>
      <c r="V652" s="243"/>
      <c r="W652" s="243"/>
      <c r="X652" s="243"/>
      <c r="Y652" s="243"/>
      <c r="Z652" s="243"/>
    </row>
    <row r="653" spans="1:26" ht="13.5" customHeight="1">
      <c r="A653" s="243"/>
      <c r="B653" s="243"/>
      <c r="C653" s="243"/>
      <c r="D653" s="243"/>
      <c r="E653" s="243"/>
      <c r="F653" s="243"/>
      <c r="G653" s="243"/>
      <c r="H653" s="243"/>
      <c r="I653" s="243"/>
      <c r="J653" s="243"/>
      <c r="K653" s="243"/>
      <c r="L653" s="243"/>
      <c r="M653" s="243"/>
      <c r="N653" s="243"/>
      <c r="O653" s="243"/>
      <c r="P653" s="243"/>
      <c r="Q653" s="243"/>
      <c r="R653" s="243"/>
      <c r="S653" s="243"/>
      <c r="T653" s="243"/>
      <c r="U653" s="243"/>
      <c r="V653" s="243"/>
      <c r="W653" s="243"/>
      <c r="X653" s="243"/>
      <c r="Y653" s="243"/>
      <c r="Z653" s="243"/>
    </row>
    <row r="654" spans="1:26" ht="13.5" customHeight="1">
      <c r="A654" s="243"/>
      <c r="B654" s="243"/>
      <c r="C654" s="243"/>
      <c r="D654" s="243"/>
      <c r="E654" s="243"/>
      <c r="F654" s="243"/>
      <c r="G654" s="243"/>
      <c r="H654" s="243"/>
      <c r="I654" s="243"/>
      <c r="J654" s="243"/>
      <c r="K654" s="243"/>
      <c r="L654" s="243"/>
      <c r="M654" s="243"/>
      <c r="N654" s="243"/>
      <c r="O654" s="243"/>
      <c r="P654" s="243"/>
      <c r="Q654" s="243"/>
      <c r="R654" s="243"/>
      <c r="S654" s="243"/>
      <c r="T654" s="243"/>
      <c r="U654" s="243"/>
      <c r="V654" s="243"/>
      <c r="W654" s="243"/>
      <c r="X654" s="243"/>
      <c r="Y654" s="243"/>
      <c r="Z654" s="243"/>
    </row>
    <row r="655" spans="1:26" ht="13.5" customHeight="1">
      <c r="A655" s="243"/>
      <c r="B655" s="243"/>
      <c r="C655" s="243"/>
      <c r="D655" s="243"/>
      <c r="E655" s="243"/>
      <c r="F655" s="243"/>
      <c r="G655" s="243"/>
      <c r="H655" s="243"/>
      <c r="I655" s="243"/>
      <c r="J655" s="243"/>
      <c r="K655" s="243"/>
      <c r="L655" s="243"/>
      <c r="M655" s="243"/>
      <c r="N655" s="243"/>
      <c r="O655" s="243"/>
      <c r="P655" s="243"/>
      <c r="Q655" s="243"/>
      <c r="R655" s="243"/>
      <c r="S655" s="243"/>
      <c r="T655" s="243"/>
      <c r="U655" s="243"/>
      <c r="V655" s="243"/>
      <c r="W655" s="243"/>
      <c r="X655" s="243"/>
      <c r="Y655" s="243"/>
      <c r="Z655" s="243"/>
    </row>
    <row r="656" spans="1:26" ht="13.5" customHeight="1">
      <c r="A656" s="243"/>
      <c r="B656" s="243"/>
      <c r="C656" s="243"/>
      <c r="D656" s="243"/>
      <c r="E656" s="243"/>
      <c r="F656" s="243"/>
      <c r="G656" s="243"/>
      <c r="H656" s="243"/>
      <c r="I656" s="243"/>
      <c r="J656" s="243"/>
      <c r="K656" s="243"/>
      <c r="L656" s="243"/>
      <c r="M656" s="243"/>
      <c r="N656" s="243"/>
      <c r="O656" s="243"/>
      <c r="P656" s="243"/>
      <c r="Q656" s="243"/>
      <c r="R656" s="243"/>
      <c r="S656" s="243"/>
      <c r="T656" s="243"/>
      <c r="U656" s="243"/>
      <c r="V656" s="243"/>
      <c r="W656" s="243"/>
      <c r="X656" s="243"/>
      <c r="Y656" s="243"/>
      <c r="Z656" s="243"/>
    </row>
    <row r="657" spans="1:26" ht="13.5" customHeight="1">
      <c r="A657" s="243"/>
      <c r="B657" s="243"/>
      <c r="C657" s="243"/>
      <c r="D657" s="243"/>
      <c r="E657" s="243"/>
      <c r="F657" s="243"/>
      <c r="G657" s="243"/>
      <c r="H657" s="243"/>
      <c r="I657" s="243"/>
      <c r="J657" s="243"/>
      <c r="K657" s="243"/>
      <c r="L657" s="243"/>
      <c r="M657" s="243"/>
      <c r="N657" s="243"/>
      <c r="O657" s="243"/>
      <c r="P657" s="243"/>
      <c r="Q657" s="243"/>
      <c r="R657" s="243"/>
      <c r="S657" s="243"/>
      <c r="T657" s="243"/>
      <c r="U657" s="243"/>
      <c r="V657" s="243"/>
      <c r="W657" s="243"/>
      <c r="X657" s="243"/>
      <c r="Y657" s="243"/>
      <c r="Z657" s="243"/>
    </row>
    <row r="658" spans="1:26" ht="13.5" customHeight="1">
      <c r="A658" s="243"/>
      <c r="B658" s="243"/>
      <c r="C658" s="243"/>
      <c r="D658" s="243"/>
      <c r="E658" s="243"/>
      <c r="F658" s="243"/>
      <c r="G658" s="243"/>
      <c r="H658" s="243"/>
      <c r="I658" s="243"/>
      <c r="J658" s="243"/>
      <c r="K658" s="243"/>
      <c r="L658" s="243"/>
      <c r="M658" s="243"/>
      <c r="N658" s="243"/>
      <c r="O658" s="243"/>
      <c r="P658" s="243"/>
      <c r="Q658" s="243"/>
      <c r="R658" s="243"/>
      <c r="S658" s="243"/>
      <c r="T658" s="243"/>
      <c r="U658" s="243"/>
      <c r="V658" s="243"/>
      <c r="W658" s="243"/>
      <c r="X658" s="243"/>
      <c r="Y658" s="243"/>
      <c r="Z658" s="243"/>
    </row>
    <row r="659" spans="1:26" ht="13.5" customHeight="1">
      <c r="A659" s="243"/>
      <c r="B659" s="243"/>
      <c r="C659" s="243"/>
      <c r="D659" s="243"/>
      <c r="E659" s="243"/>
      <c r="F659" s="243"/>
      <c r="G659" s="243"/>
      <c r="H659" s="243"/>
      <c r="I659" s="243"/>
      <c r="J659" s="243"/>
      <c r="K659" s="243"/>
      <c r="L659" s="243"/>
      <c r="M659" s="243"/>
      <c r="N659" s="243"/>
      <c r="O659" s="243"/>
      <c r="P659" s="243"/>
      <c r="Q659" s="243"/>
      <c r="R659" s="243"/>
      <c r="S659" s="243"/>
      <c r="T659" s="243"/>
      <c r="U659" s="243"/>
      <c r="V659" s="243"/>
      <c r="W659" s="243"/>
      <c r="X659" s="243"/>
      <c r="Y659" s="243"/>
      <c r="Z659" s="243"/>
    </row>
    <row r="660" spans="1:26" ht="13.5" customHeight="1">
      <c r="A660" s="243"/>
      <c r="B660" s="243"/>
      <c r="C660" s="243"/>
      <c r="D660" s="243"/>
      <c r="E660" s="243"/>
      <c r="F660" s="243"/>
      <c r="G660" s="243"/>
      <c r="H660" s="243"/>
      <c r="I660" s="243"/>
      <c r="J660" s="243"/>
      <c r="K660" s="243"/>
      <c r="L660" s="243"/>
      <c r="M660" s="243"/>
      <c r="N660" s="243"/>
      <c r="O660" s="243"/>
      <c r="P660" s="243"/>
      <c r="Q660" s="243"/>
      <c r="R660" s="243"/>
      <c r="S660" s="243"/>
      <c r="T660" s="243"/>
      <c r="U660" s="243"/>
      <c r="V660" s="243"/>
      <c r="W660" s="243"/>
      <c r="X660" s="243"/>
      <c r="Y660" s="243"/>
      <c r="Z660" s="243"/>
    </row>
    <row r="661" spans="1:26" ht="13.5" customHeight="1">
      <c r="A661" s="243"/>
      <c r="B661" s="243"/>
      <c r="C661" s="243"/>
      <c r="D661" s="243"/>
      <c r="E661" s="243"/>
      <c r="F661" s="243"/>
      <c r="G661" s="243"/>
      <c r="H661" s="243"/>
      <c r="I661" s="243"/>
      <c r="J661" s="243"/>
      <c r="K661" s="243"/>
      <c r="L661" s="243"/>
      <c r="M661" s="243"/>
      <c r="N661" s="243"/>
      <c r="O661" s="243"/>
      <c r="P661" s="243"/>
      <c r="Q661" s="243"/>
      <c r="R661" s="243"/>
      <c r="S661" s="243"/>
      <c r="T661" s="243"/>
      <c r="U661" s="243"/>
      <c r="V661" s="243"/>
      <c r="W661" s="243"/>
      <c r="X661" s="243"/>
      <c r="Y661" s="243"/>
      <c r="Z661" s="243"/>
    </row>
    <row r="662" spans="1:26" ht="13.5" customHeight="1">
      <c r="A662" s="243"/>
      <c r="B662" s="243"/>
      <c r="C662" s="243"/>
      <c r="D662" s="243"/>
      <c r="E662" s="243"/>
      <c r="F662" s="243"/>
      <c r="G662" s="243"/>
      <c r="H662" s="243"/>
      <c r="I662" s="243"/>
      <c r="J662" s="243"/>
      <c r="K662" s="243"/>
      <c r="L662" s="243"/>
      <c r="M662" s="243"/>
      <c r="N662" s="243"/>
      <c r="O662" s="243"/>
      <c r="P662" s="243"/>
      <c r="Q662" s="243"/>
      <c r="R662" s="243"/>
      <c r="S662" s="243"/>
      <c r="T662" s="243"/>
      <c r="U662" s="243"/>
      <c r="V662" s="243"/>
      <c r="W662" s="243"/>
      <c r="X662" s="243"/>
      <c r="Y662" s="243"/>
      <c r="Z662" s="243"/>
    </row>
    <row r="663" spans="1:26" ht="13.5" customHeight="1">
      <c r="A663" s="243"/>
      <c r="B663" s="243"/>
      <c r="C663" s="243"/>
      <c r="D663" s="243"/>
      <c r="E663" s="243"/>
      <c r="F663" s="243"/>
      <c r="G663" s="243"/>
      <c r="H663" s="243"/>
      <c r="I663" s="243"/>
      <c r="J663" s="243"/>
      <c r="K663" s="243"/>
      <c r="L663" s="243"/>
      <c r="M663" s="243"/>
      <c r="N663" s="243"/>
      <c r="O663" s="243"/>
      <c r="P663" s="243"/>
      <c r="Q663" s="243"/>
      <c r="R663" s="243"/>
      <c r="S663" s="243"/>
      <c r="T663" s="243"/>
      <c r="U663" s="243"/>
      <c r="V663" s="243"/>
      <c r="W663" s="243"/>
      <c r="X663" s="243"/>
      <c r="Y663" s="243"/>
      <c r="Z663" s="243"/>
    </row>
    <row r="664" spans="1:26" ht="13.5" customHeight="1">
      <c r="A664" s="243"/>
      <c r="B664" s="243"/>
      <c r="C664" s="243"/>
      <c r="D664" s="243"/>
      <c r="E664" s="243"/>
      <c r="F664" s="243"/>
      <c r="G664" s="243"/>
      <c r="H664" s="243"/>
      <c r="I664" s="243"/>
      <c r="J664" s="243"/>
      <c r="K664" s="243"/>
      <c r="L664" s="243"/>
      <c r="M664" s="243"/>
      <c r="N664" s="243"/>
      <c r="O664" s="243"/>
      <c r="P664" s="243"/>
      <c r="Q664" s="243"/>
      <c r="R664" s="243"/>
      <c r="S664" s="243"/>
      <c r="T664" s="243"/>
      <c r="U664" s="243"/>
      <c r="V664" s="243"/>
      <c r="W664" s="243"/>
      <c r="X664" s="243"/>
      <c r="Y664" s="243"/>
      <c r="Z664" s="243"/>
    </row>
    <row r="665" spans="1:26" ht="13.5" customHeight="1">
      <c r="A665" s="243"/>
      <c r="B665" s="243"/>
      <c r="C665" s="243"/>
      <c r="D665" s="243"/>
      <c r="E665" s="243"/>
      <c r="F665" s="243"/>
      <c r="G665" s="243"/>
      <c r="H665" s="243"/>
      <c r="I665" s="243"/>
      <c r="J665" s="243"/>
      <c r="K665" s="243"/>
      <c r="L665" s="243"/>
      <c r="M665" s="243"/>
      <c r="N665" s="243"/>
      <c r="O665" s="243"/>
      <c r="P665" s="243"/>
      <c r="Q665" s="243"/>
      <c r="R665" s="243"/>
      <c r="S665" s="243"/>
      <c r="T665" s="243"/>
      <c r="U665" s="243"/>
      <c r="V665" s="243"/>
      <c r="W665" s="243"/>
      <c r="X665" s="243"/>
      <c r="Y665" s="243"/>
      <c r="Z665" s="243"/>
    </row>
    <row r="666" spans="1:26" ht="13.5" customHeight="1">
      <c r="A666" s="243"/>
      <c r="B666" s="243"/>
      <c r="C666" s="243"/>
      <c r="D666" s="243"/>
      <c r="E666" s="243"/>
      <c r="F666" s="243"/>
      <c r="G666" s="243"/>
      <c r="H666" s="243"/>
      <c r="I666" s="243"/>
      <c r="J666" s="243"/>
      <c r="K666" s="243"/>
      <c r="L666" s="243"/>
      <c r="M666" s="243"/>
      <c r="N666" s="243"/>
      <c r="O666" s="243"/>
      <c r="P666" s="243"/>
      <c r="Q666" s="243"/>
      <c r="R666" s="243"/>
      <c r="S666" s="243"/>
      <c r="T666" s="243"/>
      <c r="U666" s="243"/>
      <c r="V666" s="243"/>
      <c r="W666" s="243"/>
      <c r="X666" s="243"/>
      <c r="Y666" s="243"/>
      <c r="Z666" s="243"/>
    </row>
    <row r="667" spans="1:26" ht="13.5" customHeight="1">
      <c r="A667" s="243"/>
      <c r="B667" s="243"/>
      <c r="C667" s="243"/>
      <c r="D667" s="243"/>
      <c r="E667" s="243"/>
      <c r="F667" s="243"/>
      <c r="G667" s="243"/>
      <c r="H667" s="243"/>
      <c r="I667" s="243"/>
      <c r="J667" s="243"/>
      <c r="K667" s="243"/>
      <c r="L667" s="243"/>
      <c r="M667" s="243"/>
      <c r="N667" s="243"/>
      <c r="O667" s="243"/>
      <c r="P667" s="243"/>
      <c r="Q667" s="243"/>
      <c r="R667" s="243"/>
      <c r="S667" s="243"/>
      <c r="T667" s="243"/>
      <c r="U667" s="243"/>
      <c r="V667" s="243"/>
      <c r="W667" s="243"/>
      <c r="X667" s="243"/>
      <c r="Y667" s="243"/>
      <c r="Z667" s="243"/>
    </row>
    <row r="668" spans="1:26" ht="13.5" customHeight="1">
      <c r="A668" s="243"/>
      <c r="B668" s="243"/>
      <c r="C668" s="243"/>
      <c r="D668" s="243"/>
      <c r="E668" s="243"/>
      <c r="F668" s="243"/>
      <c r="G668" s="243"/>
      <c r="H668" s="243"/>
      <c r="I668" s="243"/>
      <c r="J668" s="243"/>
      <c r="K668" s="243"/>
      <c r="L668" s="243"/>
      <c r="M668" s="243"/>
      <c r="N668" s="243"/>
      <c r="O668" s="243"/>
      <c r="P668" s="243"/>
      <c r="Q668" s="243"/>
      <c r="R668" s="243"/>
      <c r="S668" s="243"/>
      <c r="T668" s="243"/>
      <c r="U668" s="243"/>
      <c r="V668" s="243"/>
      <c r="W668" s="243"/>
      <c r="X668" s="243"/>
      <c r="Y668" s="243"/>
      <c r="Z668" s="243"/>
    </row>
    <row r="669" spans="1:26" ht="13.5" customHeight="1">
      <c r="A669" s="243"/>
      <c r="B669" s="243"/>
      <c r="C669" s="243"/>
      <c r="D669" s="243"/>
      <c r="E669" s="243"/>
      <c r="F669" s="243"/>
      <c r="G669" s="243"/>
      <c r="H669" s="243"/>
      <c r="I669" s="243"/>
      <c r="J669" s="243"/>
      <c r="K669" s="243"/>
      <c r="L669" s="243"/>
      <c r="M669" s="243"/>
      <c r="N669" s="243"/>
      <c r="O669" s="243"/>
      <c r="P669" s="243"/>
      <c r="Q669" s="243"/>
      <c r="R669" s="243"/>
      <c r="S669" s="243"/>
      <c r="T669" s="243"/>
      <c r="U669" s="243"/>
      <c r="V669" s="243"/>
      <c r="W669" s="243"/>
      <c r="X669" s="243"/>
      <c r="Y669" s="243"/>
      <c r="Z669" s="243"/>
    </row>
    <row r="670" spans="1:26" ht="13.5" customHeight="1">
      <c r="A670" s="243"/>
      <c r="B670" s="243"/>
      <c r="C670" s="243"/>
      <c r="D670" s="243"/>
      <c r="E670" s="243"/>
      <c r="F670" s="243"/>
      <c r="G670" s="243"/>
      <c r="H670" s="243"/>
      <c r="I670" s="243"/>
      <c r="J670" s="243"/>
      <c r="K670" s="243"/>
      <c r="L670" s="243"/>
      <c r="M670" s="243"/>
      <c r="N670" s="243"/>
      <c r="O670" s="243"/>
      <c r="P670" s="243"/>
      <c r="Q670" s="243"/>
      <c r="R670" s="243"/>
      <c r="S670" s="243"/>
      <c r="T670" s="243"/>
      <c r="U670" s="243"/>
      <c r="V670" s="243"/>
      <c r="W670" s="243"/>
      <c r="X670" s="243"/>
      <c r="Y670" s="243"/>
      <c r="Z670" s="243"/>
    </row>
    <row r="671" spans="1:26" ht="13.5" customHeight="1">
      <c r="A671" s="243"/>
      <c r="B671" s="243"/>
      <c r="C671" s="243"/>
      <c r="D671" s="243"/>
      <c r="E671" s="243"/>
      <c r="F671" s="243"/>
      <c r="G671" s="243"/>
      <c r="H671" s="243"/>
      <c r="I671" s="243"/>
      <c r="J671" s="243"/>
      <c r="K671" s="243"/>
      <c r="L671" s="243"/>
      <c r="M671" s="243"/>
      <c r="N671" s="243"/>
      <c r="O671" s="243"/>
      <c r="P671" s="243"/>
      <c r="Q671" s="243"/>
      <c r="R671" s="243"/>
      <c r="S671" s="243"/>
      <c r="T671" s="243"/>
      <c r="U671" s="243"/>
      <c r="V671" s="243"/>
      <c r="W671" s="243"/>
      <c r="X671" s="243"/>
      <c r="Y671" s="243"/>
      <c r="Z671" s="243"/>
    </row>
    <row r="672" spans="1:26" ht="13.5" customHeight="1">
      <c r="A672" s="243"/>
      <c r="B672" s="243"/>
      <c r="C672" s="243"/>
      <c r="D672" s="243"/>
      <c r="E672" s="243"/>
      <c r="F672" s="243"/>
      <c r="G672" s="243"/>
      <c r="H672" s="243"/>
      <c r="I672" s="243"/>
      <c r="J672" s="243"/>
      <c r="K672" s="243"/>
      <c r="L672" s="243"/>
      <c r="M672" s="243"/>
      <c r="N672" s="243"/>
      <c r="O672" s="243"/>
      <c r="P672" s="243"/>
      <c r="Q672" s="243"/>
      <c r="R672" s="243"/>
      <c r="S672" s="243"/>
      <c r="T672" s="243"/>
      <c r="U672" s="243"/>
      <c r="V672" s="243"/>
      <c r="W672" s="243"/>
      <c r="X672" s="243"/>
      <c r="Y672" s="243"/>
      <c r="Z672" s="243"/>
    </row>
    <row r="673" spans="1:26" ht="13.5" customHeight="1">
      <c r="A673" s="243"/>
      <c r="B673" s="243"/>
      <c r="C673" s="243"/>
      <c r="D673" s="243"/>
      <c r="E673" s="243"/>
      <c r="F673" s="243"/>
      <c r="G673" s="243"/>
      <c r="H673" s="243"/>
      <c r="I673" s="243"/>
      <c r="J673" s="243"/>
      <c r="K673" s="243"/>
      <c r="L673" s="243"/>
      <c r="M673" s="243"/>
      <c r="N673" s="243"/>
      <c r="O673" s="243"/>
      <c r="P673" s="243"/>
      <c r="Q673" s="243"/>
      <c r="R673" s="243"/>
      <c r="S673" s="243"/>
      <c r="T673" s="243"/>
      <c r="U673" s="243"/>
      <c r="V673" s="243"/>
      <c r="W673" s="243"/>
      <c r="X673" s="243"/>
      <c r="Y673" s="243"/>
      <c r="Z673" s="243"/>
    </row>
    <row r="674" spans="1:26" ht="13.5" customHeight="1">
      <c r="A674" s="243"/>
      <c r="B674" s="243"/>
      <c r="C674" s="243"/>
      <c r="D674" s="243"/>
      <c r="E674" s="243"/>
      <c r="F674" s="243"/>
      <c r="G674" s="243"/>
      <c r="H674" s="243"/>
      <c r="I674" s="243"/>
      <c r="J674" s="243"/>
      <c r="K674" s="243"/>
      <c r="L674" s="243"/>
      <c r="M674" s="243"/>
      <c r="N674" s="243"/>
      <c r="O674" s="243"/>
      <c r="P674" s="243"/>
      <c r="Q674" s="243"/>
      <c r="R674" s="243"/>
      <c r="S674" s="243"/>
      <c r="T674" s="243"/>
      <c r="U674" s="243"/>
      <c r="V674" s="243"/>
      <c r="W674" s="243"/>
      <c r="X674" s="243"/>
      <c r="Y674" s="243"/>
      <c r="Z674" s="243"/>
    </row>
    <row r="675" spans="1:26" ht="13.5" customHeight="1">
      <c r="A675" s="243"/>
      <c r="B675" s="243"/>
      <c r="C675" s="243"/>
      <c r="D675" s="243"/>
      <c r="E675" s="243"/>
      <c r="F675" s="243"/>
      <c r="G675" s="243"/>
      <c r="H675" s="243"/>
      <c r="I675" s="243"/>
      <c r="J675" s="243"/>
      <c r="K675" s="243"/>
      <c r="L675" s="243"/>
      <c r="M675" s="243"/>
      <c r="N675" s="243"/>
      <c r="O675" s="243"/>
      <c r="P675" s="243"/>
      <c r="Q675" s="243"/>
      <c r="R675" s="243"/>
      <c r="S675" s="243"/>
      <c r="T675" s="243"/>
      <c r="U675" s="243"/>
      <c r="V675" s="243"/>
      <c r="W675" s="243"/>
      <c r="X675" s="243"/>
      <c r="Y675" s="243"/>
      <c r="Z675" s="243"/>
    </row>
    <row r="676" spans="1:26" ht="13.5" customHeight="1">
      <c r="A676" s="243"/>
      <c r="B676" s="243"/>
      <c r="C676" s="243"/>
      <c r="D676" s="243"/>
      <c r="E676" s="243"/>
      <c r="F676" s="243"/>
      <c r="G676" s="243"/>
      <c r="H676" s="243"/>
      <c r="I676" s="243"/>
      <c r="J676" s="243"/>
      <c r="K676" s="243"/>
      <c r="L676" s="243"/>
      <c r="M676" s="243"/>
      <c r="N676" s="243"/>
      <c r="O676" s="243"/>
      <c r="P676" s="243"/>
      <c r="Q676" s="243"/>
      <c r="R676" s="243"/>
      <c r="S676" s="243"/>
      <c r="T676" s="243"/>
      <c r="U676" s="243"/>
      <c r="V676" s="243"/>
      <c r="W676" s="243"/>
      <c r="X676" s="243"/>
      <c r="Y676" s="243"/>
      <c r="Z676" s="243"/>
    </row>
    <row r="677" spans="1:26" ht="13.5" customHeight="1">
      <c r="A677" s="243"/>
      <c r="B677" s="243"/>
      <c r="C677" s="243"/>
      <c r="D677" s="243"/>
      <c r="E677" s="243"/>
      <c r="F677" s="243"/>
      <c r="G677" s="243"/>
      <c r="H677" s="243"/>
      <c r="I677" s="243"/>
      <c r="J677" s="243"/>
      <c r="K677" s="243"/>
      <c r="L677" s="243"/>
      <c r="M677" s="243"/>
      <c r="N677" s="243"/>
      <c r="O677" s="243"/>
      <c r="P677" s="243"/>
      <c r="Q677" s="243"/>
      <c r="R677" s="243"/>
      <c r="S677" s="243"/>
      <c r="T677" s="243"/>
      <c r="U677" s="243"/>
      <c r="V677" s="243"/>
      <c r="W677" s="243"/>
      <c r="X677" s="243"/>
      <c r="Y677" s="243"/>
      <c r="Z677" s="243"/>
    </row>
    <row r="678" spans="1:26" ht="13.5" customHeight="1">
      <c r="A678" s="243"/>
      <c r="B678" s="243"/>
      <c r="C678" s="243"/>
      <c r="D678" s="243"/>
      <c r="E678" s="243"/>
      <c r="F678" s="243"/>
      <c r="G678" s="243"/>
      <c r="H678" s="243"/>
      <c r="I678" s="243"/>
      <c r="J678" s="243"/>
      <c r="K678" s="243"/>
      <c r="L678" s="243"/>
      <c r="M678" s="243"/>
      <c r="N678" s="243"/>
      <c r="O678" s="243"/>
      <c r="P678" s="243"/>
      <c r="Q678" s="243"/>
      <c r="R678" s="243"/>
      <c r="S678" s="243"/>
      <c r="T678" s="243"/>
      <c r="U678" s="243"/>
      <c r="V678" s="243"/>
      <c r="W678" s="243"/>
      <c r="X678" s="243"/>
      <c r="Y678" s="243"/>
      <c r="Z678" s="243"/>
    </row>
    <row r="679" spans="1:26" ht="13.5" customHeight="1">
      <c r="A679" s="243"/>
      <c r="B679" s="243"/>
      <c r="C679" s="243"/>
      <c r="D679" s="243"/>
      <c r="E679" s="243"/>
      <c r="F679" s="243"/>
      <c r="G679" s="243"/>
      <c r="H679" s="243"/>
      <c r="I679" s="243"/>
      <c r="J679" s="243"/>
      <c r="K679" s="243"/>
      <c r="L679" s="243"/>
      <c r="M679" s="243"/>
      <c r="N679" s="243"/>
      <c r="O679" s="243"/>
      <c r="P679" s="243"/>
      <c r="Q679" s="243"/>
      <c r="R679" s="243"/>
      <c r="S679" s="243"/>
      <c r="T679" s="243"/>
      <c r="U679" s="243"/>
      <c r="V679" s="243"/>
      <c r="W679" s="243"/>
      <c r="X679" s="243"/>
      <c r="Y679" s="243"/>
      <c r="Z679" s="243"/>
    </row>
    <row r="680" spans="1:26" ht="13.5" customHeight="1">
      <c r="A680" s="243"/>
      <c r="B680" s="243"/>
      <c r="C680" s="243"/>
      <c r="D680" s="243"/>
      <c r="E680" s="243"/>
      <c r="F680" s="243"/>
      <c r="G680" s="243"/>
      <c r="H680" s="243"/>
      <c r="I680" s="243"/>
      <c r="J680" s="243"/>
      <c r="K680" s="243"/>
      <c r="L680" s="243"/>
      <c r="M680" s="243"/>
      <c r="N680" s="243"/>
      <c r="O680" s="243"/>
      <c r="P680" s="243"/>
      <c r="Q680" s="243"/>
      <c r="R680" s="243"/>
      <c r="S680" s="243"/>
      <c r="T680" s="243"/>
      <c r="U680" s="243"/>
      <c r="V680" s="243"/>
      <c r="W680" s="243"/>
      <c r="X680" s="243"/>
      <c r="Y680" s="243"/>
      <c r="Z680" s="243"/>
    </row>
    <row r="681" spans="1:26" ht="13.5" customHeight="1">
      <c r="A681" s="243"/>
      <c r="B681" s="243"/>
      <c r="C681" s="243"/>
      <c r="D681" s="243"/>
      <c r="E681" s="243"/>
      <c r="F681" s="243"/>
      <c r="G681" s="243"/>
      <c r="H681" s="243"/>
      <c r="I681" s="243"/>
      <c r="J681" s="243"/>
      <c r="K681" s="243"/>
      <c r="L681" s="243"/>
      <c r="M681" s="243"/>
      <c r="N681" s="243"/>
      <c r="O681" s="243"/>
      <c r="P681" s="243"/>
      <c r="Q681" s="243"/>
      <c r="R681" s="243"/>
      <c r="S681" s="243"/>
      <c r="T681" s="243"/>
      <c r="U681" s="243"/>
      <c r="V681" s="243"/>
      <c r="W681" s="243"/>
      <c r="X681" s="243"/>
      <c r="Y681" s="243"/>
      <c r="Z681" s="243"/>
    </row>
    <row r="682" spans="1:26" ht="13.5" customHeight="1">
      <c r="A682" s="243"/>
      <c r="B682" s="243"/>
      <c r="C682" s="243"/>
      <c r="D682" s="243"/>
      <c r="E682" s="243"/>
      <c r="F682" s="243"/>
      <c r="G682" s="243"/>
      <c r="H682" s="243"/>
      <c r="I682" s="243"/>
      <c r="J682" s="243"/>
      <c r="K682" s="243"/>
      <c r="L682" s="243"/>
      <c r="M682" s="243"/>
      <c r="N682" s="243"/>
      <c r="O682" s="243"/>
      <c r="P682" s="243"/>
      <c r="Q682" s="243"/>
      <c r="R682" s="243"/>
      <c r="S682" s="243"/>
      <c r="T682" s="243"/>
      <c r="U682" s="243"/>
      <c r="V682" s="243"/>
      <c r="W682" s="243"/>
      <c r="X682" s="243"/>
      <c r="Y682" s="243"/>
      <c r="Z682" s="243"/>
    </row>
    <row r="683" spans="1:26" ht="13.5" customHeight="1">
      <c r="A683" s="243"/>
      <c r="B683" s="243"/>
      <c r="C683" s="243"/>
      <c r="D683" s="243"/>
      <c r="E683" s="243"/>
      <c r="F683" s="243"/>
      <c r="G683" s="243"/>
      <c r="H683" s="243"/>
      <c r="I683" s="243"/>
      <c r="J683" s="243"/>
      <c r="K683" s="243"/>
      <c r="L683" s="243"/>
      <c r="M683" s="243"/>
      <c r="N683" s="243"/>
      <c r="O683" s="243"/>
      <c r="P683" s="243"/>
      <c r="Q683" s="243"/>
      <c r="R683" s="243"/>
      <c r="S683" s="243"/>
      <c r="T683" s="243"/>
      <c r="U683" s="243"/>
      <c r="V683" s="243"/>
      <c r="W683" s="243"/>
      <c r="X683" s="243"/>
      <c r="Y683" s="243"/>
      <c r="Z683" s="243"/>
    </row>
    <row r="684" spans="1:26" ht="13.5" customHeight="1">
      <c r="A684" s="243"/>
      <c r="B684" s="243"/>
      <c r="C684" s="243"/>
      <c r="D684" s="243"/>
      <c r="E684" s="243"/>
      <c r="F684" s="243"/>
      <c r="G684" s="243"/>
      <c r="H684" s="243"/>
      <c r="I684" s="243"/>
      <c r="J684" s="243"/>
      <c r="K684" s="243"/>
      <c r="L684" s="243"/>
      <c r="M684" s="243"/>
      <c r="N684" s="243"/>
      <c r="O684" s="243"/>
      <c r="P684" s="243"/>
      <c r="Q684" s="243"/>
      <c r="R684" s="243"/>
      <c r="S684" s="243"/>
      <c r="T684" s="243"/>
      <c r="U684" s="243"/>
      <c r="V684" s="243"/>
      <c r="W684" s="243"/>
      <c r="X684" s="243"/>
      <c r="Y684" s="243"/>
      <c r="Z684" s="243"/>
    </row>
    <row r="685" spans="1:26" ht="13.5" customHeight="1">
      <c r="A685" s="243"/>
      <c r="B685" s="243"/>
      <c r="C685" s="243"/>
      <c r="D685" s="243"/>
      <c r="E685" s="243"/>
      <c r="F685" s="243"/>
      <c r="G685" s="243"/>
      <c r="H685" s="243"/>
      <c r="I685" s="243"/>
      <c r="J685" s="243"/>
      <c r="K685" s="243"/>
      <c r="L685" s="243"/>
      <c r="M685" s="243"/>
      <c r="N685" s="243"/>
      <c r="O685" s="243"/>
      <c r="P685" s="243"/>
      <c r="Q685" s="243"/>
      <c r="R685" s="243"/>
      <c r="S685" s="243"/>
      <c r="T685" s="243"/>
      <c r="U685" s="243"/>
      <c r="V685" s="243"/>
      <c r="W685" s="243"/>
      <c r="X685" s="243"/>
      <c r="Y685" s="243"/>
      <c r="Z685" s="243"/>
    </row>
    <row r="686" spans="1:26" ht="13.5" customHeight="1">
      <c r="A686" s="243"/>
      <c r="B686" s="243"/>
      <c r="C686" s="243"/>
      <c r="D686" s="243"/>
      <c r="E686" s="243"/>
      <c r="F686" s="243"/>
      <c r="G686" s="243"/>
      <c r="H686" s="243"/>
      <c r="I686" s="243"/>
      <c r="J686" s="243"/>
      <c r="K686" s="243"/>
      <c r="L686" s="243"/>
      <c r="M686" s="243"/>
      <c r="N686" s="243"/>
      <c r="O686" s="243"/>
      <c r="P686" s="243"/>
      <c r="Q686" s="243"/>
      <c r="R686" s="243"/>
      <c r="S686" s="243"/>
      <c r="T686" s="243"/>
      <c r="U686" s="243"/>
      <c r="V686" s="243"/>
      <c r="W686" s="243"/>
      <c r="X686" s="243"/>
      <c r="Y686" s="243"/>
      <c r="Z686" s="243"/>
    </row>
    <row r="687" spans="1:26" ht="13.5" customHeight="1">
      <c r="A687" s="243"/>
      <c r="B687" s="243"/>
      <c r="C687" s="243"/>
      <c r="D687" s="243"/>
      <c r="E687" s="243"/>
      <c r="F687" s="243"/>
      <c r="G687" s="243"/>
      <c r="H687" s="243"/>
      <c r="I687" s="243"/>
      <c r="J687" s="243"/>
      <c r="K687" s="243"/>
      <c r="L687" s="243"/>
      <c r="M687" s="243"/>
      <c r="N687" s="243"/>
      <c r="O687" s="243"/>
      <c r="P687" s="243"/>
      <c r="Q687" s="243"/>
      <c r="R687" s="243"/>
      <c r="S687" s="243"/>
      <c r="T687" s="243"/>
      <c r="U687" s="243"/>
      <c r="V687" s="243"/>
      <c r="W687" s="243"/>
      <c r="X687" s="243"/>
      <c r="Y687" s="243"/>
      <c r="Z687" s="243"/>
    </row>
    <row r="688" spans="1:26" ht="13.5" customHeight="1">
      <c r="A688" s="243"/>
      <c r="B688" s="243"/>
      <c r="C688" s="243"/>
      <c r="D688" s="243"/>
      <c r="E688" s="243"/>
      <c r="F688" s="243"/>
      <c r="G688" s="243"/>
      <c r="H688" s="243"/>
      <c r="I688" s="243"/>
      <c r="J688" s="243"/>
      <c r="K688" s="243"/>
      <c r="L688" s="243"/>
      <c r="M688" s="243"/>
      <c r="N688" s="243"/>
      <c r="O688" s="243"/>
      <c r="P688" s="243"/>
      <c r="Q688" s="243"/>
      <c r="R688" s="243"/>
      <c r="S688" s="243"/>
      <c r="T688" s="243"/>
      <c r="U688" s="243"/>
      <c r="V688" s="243"/>
      <c r="W688" s="243"/>
      <c r="X688" s="243"/>
      <c r="Y688" s="243"/>
      <c r="Z688" s="243"/>
    </row>
    <row r="689" spans="1:26" ht="13.5" customHeight="1">
      <c r="A689" s="243"/>
      <c r="B689" s="243"/>
      <c r="C689" s="243"/>
      <c r="D689" s="243"/>
      <c r="E689" s="243"/>
      <c r="F689" s="243"/>
      <c r="G689" s="243"/>
      <c r="H689" s="243"/>
      <c r="I689" s="243"/>
      <c r="J689" s="243"/>
      <c r="K689" s="243"/>
      <c r="L689" s="243"/>
      <c r="M689" s="243"/>
      <c r="N689" s="243"/>
      <c r="O689" s="243"/>
      <c r="P689" s="243"/>
      <c r="Q689" s="243"/>
      <c r="R689" s="243"/>
      <c r="S689" s="243"/>
      <c r="T689" s="243"/>
      <c r="U689" s="243"/>
      <c r="V689" s="243"/>
      <c r="W689" s="243"/>
      <c r="X689" s="243"/>
      <c r="Y689" s="243"/>
      <c r="Z689" s="243"/>
    </row>
    <row r="690" spans="1:26" ht="13.5" customHeight="1">
      <c r="A690" s="243"/>
      <c r="B690" s="243"/>
      <c r="C690" s="243"/>
      <c r="D690" s="243"/>
      <c r="E690" s="243"/>
      <c r="F690" s="243"/>
      <c r="G690" s="243"/>
      <c r="H690" s="243"/>
      <c r="I690" s="243"/>
      <c r="J690" s="243"/>
      <c r="K690" s="243"/>
      <c r="L690" s="243"/>
      <c r="M690" s="243"/>
      <c r="N690" s="243"/>
      <c r="O690" s="243"/>
      <c r="P690" s="243"/>
      <c r="Q690" s="243"/>
      <c r="R690" s="243"/>
      <c r="S690" s="243"/>
      <c r="T690" s="243"/>
      <c r="U690" s="243"/>
      <c r="V690" s="243"/>
      <c r="W690" s="243"/>
      <c r="X690" s="243"/>
      <c r="Y690" s="243"/>
      <c r="Z690" s="243"/>
    </row>
    <row r="691" spans="1:26" ht="13.5" customHeight="1">
      <c r="A691" s="243"/>
      <c r="B691" s="243"/>
      <c r="C691" s="243"/>
      <c r="D691" s="243"/>
      <c r="E691" s="243"/>
      <c r="F691" s="243"/>
      <c r="G691" s="243"/>
      <c r="H691" s="243"/>
      <c r="I691" s="243"/>
      <c r="J691" s="243"/>
      <c r="K691" s="243"/>
      <c r="L691" s="243"/>
      <c r="M691" s="243"/>
      <c r="N691" s="243"/>
      <c r="O691" s="243"/>
      <c r="P691" s="243"/>
      <c r="Q691" s="243"/>
      <c r="R691" s="243"/>
      <c r="S691" s="243"/>
      <c r="T691" s="243"/>
      <c r="U691" s="243"/>
      <c r="V691" s="243"/>
      <c r="W691" s="243"/>
      <c r="X691" s="243"/>
      <c r="Y691" s="243"/>
      <c r="Z691" s="243"/>
    </row>
    <row r="692" spans="1:26" ht="13.5" customHeight="1">
      <c r="A692" s="243"/>
      <c r="B692" s="243"/>
      <c r="C692" s="243"/>
      <c r="D692" s="243"/>
      <c r="E692" s="243"/>
      <c r="F692" s="243"/>
      <c r="G692" s="243"/>
      <c r="H692" s="243"/>
      <c r="I692" s="243"/>
      <c r="J692" s="243"/>
      <c r="K692" s="243"/>
      <c r="L692" s="243"/>
      <c r="M692" s="243"/>
      <c r="N692" s="243"/>
      <c r="O692" s="243"/>
      <c r="P692" s="243"/>
      <c r="Q692" s="243"/>
      <c r="R692" s="243"/>
      <c r="S692" s="243"/>
      <c r="T692" s="243"/>
      <c r="U692" s="243"/>
      <c r="V692" s="243"/>
      <c r="W692" s="243"/>
      <c r="X692" s="243"/>
      <c r="Y692" s="243"/>
      <c r="Z692" s="243"/>
    </row>
    <row r="693" spans="1:26" ht="13.5" customHeight="1">
      <c r="A693" s="243"/>
      <c r="B693" s="243"/>
      <c r="C693" s="243"/>
      <c r="D693" s="243"/>
      <c r="E693" s="243"/>
      <c r="F693" s="243"/>
      <c r="G693" s="243"/>
      <c r="H693" s="243"/>
      <c r="I693" s="243"/>
      <c r="J693" s="243"/>
      <c r="K693" s="243"/>
      <c r="L693" s="243"/>
      <c r="M693" s="243"/>
      <c r="N693" s="243"/>
      <c r="O693" s="243"/>
      <c r="P693" s="243"/>
      <c r="Q693" s="243"/>
      <c r="R693" s="243"/>
      <c r="S693" s="243"/>
      <c r="T693" s="243"/>
      <c r="U693" s="243"/>
      <c r="V693" s="243"/>
      <c r="W693" s="243"/>
      <c r="X693" s="243"/>
      <c r="Y693" s="243"/>
      <c r="Z693" s="243"/>
    </row>
    <row r="694" spans="1:26" ht="13.5" customHeight="1">
      <c r="A694" s="243"/>
      <c r="B694" s="243"/>
      <c r="C694" s="243"/>
      <c r="D694" s="243"/>
      <c r="E694" s="243"/>
      <c r="F694" s="243"/>
      <c r="G694" s="243"/>
      <c r="H694" s="243"/>
      <c r="I694" s="243"/>
      <c r="J694" s="243"/>
      <c r="K694" s="243"/>
      <c r="L694" s="243"/>
      <c r="M694" s="243"/>
      <c r="N694" s="243"/>
      <c r="O694" s="243"/>
      <c r="P694" s="243"/>
      <c r="Q694" s="243"/>
      <c r="R694" s="243"/>
      <c r="S694" s="243"/>
      <c r="T694" s="243"/>
      <c r="U694" s="243"/>
      <c r="V694" s="243"/>
      <c r="W694" s="243"/>
      <c r="X694" s="243"/>
      <c r="Y694" s="243"/>
      <c r="Z694" s="243"/>
    </row>
    <row r="695" spans="1:26" ht="13.5" customHeight="1">
      <c r="A695" s="243"/>
      <c r="B695" s="243"/>
      <c r="C695" s="243"/>
      <c r="D695" s="243"/>
      <c r="E695" s="243"/>
      <c r="F695" s="243"/>
      <c r="G695" s="243"/>
      <c r="H695" s="243"/>
      <c r="I695" s="243"/>
      <c r="J695" s="243"/>
      <c r="K695" s="243"/>
      <c r="L695" s="243"/>
      <c r="M695" s="243"/>
      <c r="N695" s="243"/>
      <c r="O695" s="243"/>
      <c r="P695" s="243"/>
      <c r="Q695" s="243"/>
      <c r="R695" s="243"/>
      <c r="S695" s="243"/>
      <c r="T695" s="243"/>
      <c r="U695" s="243"/>
      <c r="V695" s="243"/>
      <c r="W695" s="243"/>
      <c r="X695" s="243"/>
      <c r="Y695" s="243"/>
      <c r="Z695" s="243"/>
    </row>
    <row r="696" spans="1:26" ht="13.5" customHeight="1">
      <c r="A696" s="243"/>
      <c r="B696" s="243"/>
      <c r="C696" s="243"/>
      <c r="D696" s="243"/>
      <c r="E696" s="243"/>
      <c r="F696" s="243"/>
      <c r="G696" s="243"/>
      <c r="H696" s="243"/>
      <c r="I696" s="243"/>
      <c r="J696" s="243"/>
      <c r="K696" s="243"/>
      <c r="L696" s="243"/>
      <c r="M696" s="243"/>
      <c r="N696" s="243"/>
      <c r="O696" s="243"/>
      <c r="P696" s="243"/>
      <c r="Q696" s="243"/>
      <c r="R696" s="243"/>
      <c r="S696" s="243"/>
      <c r="T696" s="243"/>
      <c r="U696" s="243"/>
      <c r="V696" s="243"/>
      <c r="W696" s="243"/>
      <c r="X696" s="243"/>
      <c r="Y696" s="243"/>
      <c r="Z696" s="243"/>
    </row>
    <row r="697" spans="1:26" ht="13.5" customHeight="1">
      <c r="A697" s="243"/>
      <c r="B697" s="243"/>
      <c r="C697" s="243"/>
      <c r="D697" s="243"/>
      <c r="E697" s="243"/>
      <c r="F697" s="243"/>
      <c r="G697" s="243"/>
      <c r="H697" s="243"/>
      <c r="I697" s="243"/>
      <c r="J697" s="243"/>
      <c r="K697" s="243"/>
      <c r="L697" s="243"/>
      <c r="M697" s="243"/>
      <c r="N697" s="243"/>
      <c r="O697" s="243"/>
      <c r="P697" s="243"/>
      <c r="Q697" s="243"/>
      <c r="R697" s="243"/>
      <c r="S697" s="243"/>
      <c r="T697" s="243"/>
      <c r="U697" s="243"/>
      <c r="V697" s="243"/>
      <c r="W697" s="243"/>
      <c r="X697" s="243"/>
      <c r="Y697" s="243"/>
      <c r="Z697" s="243"/>
    </row>
    <row r="698" spans="1:26" ht="13.5" customHeight="1">
      <c r="A698" s="243"/>
      <c r="B698" s="243"/>
      <c r="C698" s="243"/>
      <c r="D698" s="243"/>
      <c r="E698" s="243"/>
      <c r="F698" s="243"/>
      <c r="G698" s="243"/>
      <c r="H698" s="243"/>
      <c r="I698" s="243"/>
      <c r="J698" s="243"/>
      <c r="K698" s="243"/>
      <c r="L698" s="243"/>
      <c r="M698" s="243"/>
      <c r="N698" s="243"/>
      <c r="O698" s="243"/>
      <c r="P698" s="243"/>
      <c r="Q698" s="243"/>
      <c r="R698" s="243"/>
      <c r="S698" s="243"/>
      <c r="T698" s="243"/>
      <c r="U698" s="243"/>
      <c r="V698" s="243"/>
      <c r="W698" s="243"/>
      <c r="X698" s="243"/>
      <c r="Y698" s="243"/>
      <c r="Z698" s="243"/>
    </row>
    <row r="699" spans="1:26" ht="13.5" customHeight="1">
      <c r="A699" s="243"/>
      <c r="B699" s="243"/>
      <c r="C699" s="243"/>
      <c r="D699" s="243"/>
      <c r="E699" s="243"/>
      <c r="F699" s="243"/>
      <c r="G699" s="243"/>
      <c r="H699" s="243"/>
      <c r="I699" s="243"/>
      <c r="J699" s="243"/>
      <c r="K699" s="243"/>
      <c r="L699" s="243"/>
      <c r="M699" s="243"/>
      <c r="N699" s="243"/>
      <c r="O699" s="243"/>
      <c r="P699" s="243"/>
      <c r="Q699" s="243"/>
      <c r="R699" s="243"/>
      <c r="S699" s="243"/>
      <c r="T699" s="243"/>
      <c r="U699" s="243"/>
      <c r="V699" s="243"/>
      <c r="W699" s="243"/>
      <c r="X699" s="243"/>
      <c r="Y699" s="243"/>
      <c r="Z699" s="243"/>
    </row>
    <row r="700" spans="1:26" ht="13.5" customHeight="1">
      <c r="A700" s="243"/>
      <c r="B700" s="243"/>
      <c r="C700" s="243"/>
      <c r="D700" s="243"/>
      <c r="E700" s="243"/>
      <c r="F700" s="243"/>
      <c r="G700" s="243"/>
      <c r="H700" s="243"/>
      <c r="I700" s="243"/>
      <c r="J700" s="243"/>
      <c r="K700" s="243"/>
      <c r="L700" s="243"/>
      <c r="M700" s="243"/>
      <c r="N700" s="243"/>
      <c r="O700" s="243"/>
      <c r="P700" s="243"/>
      <c r="Q700" s="243"/>
      <c r="R700" s="243"/>
      <c r="S700" s="243"/>
      <c r="T700" s="243"/>
      <c r="U700" s="243"/>
      <c r="V700" s="243"/>
      <c r="W700" s="243"/>
      <c r="X700" s="243"/>
      <c r="Y700" s="243"/>
      <c r="Z700" s="243"/>
    </row>
    <row r="701" spans="1:26" ht="13.5" customHeight="1">
      <c r="A701" s="243"/>
      <c r="B701" s="243"/>
      <c r="C701" s="243"/>
      <c r="D701" s="243"/>
      <c r="E701" s="243"/>
      <c r="F701" s="243"/>
      <c r="G701" s="243"/>
      <c r="H701" s="243"/>
      <c r="I701" s="243"/>
      <c r="J701" s="243"/>
      <c r="K701" s="243"/>
      <c r="L701" s="243"/>
      <c r="M701" s="243"/>
      <c r="N701" s="243"/>
      <c r="O701" s="243"/>
      <c r="P701" s="243"/>
      <c r="Q701" s="243"/>
      <c r="R701" s="243"/>
      <c r="S701" s="243"/>
      <c r="T701" s="243"/>
      <c r="U701" s="243"/>
      <c r="V701" s="243"/>
      <c r="W701" s="243"/>
      <c r="X701" s="243"/>
      <c r="Y701" s="243"/>
      <c r="Z701" s="243"/>
    </row>
    <row r="702" spans="1:26" ht="13.5" customHeight="1">
      <c r="A702" s="243"/>
      <c r="B702" s="243"/>
      <c r="C702" s="243"/>
      <c r="D702" s="243"/>
      <c r="E702" s="243"/>
      <c r="F702" s="243"/>
      <c r="G702" s="243"/>
      <c r="H702" s="243"/>
      <c r="I702" s="243"/>
      <c r="J702" s="243"/>
      <c r="K702" s="243"/>
      <c r="L702" s="243"/>
      <c r="M702" s="243"/>
      <c r="N702" s="243"/>
      <c r="O702" s="243"/>
      <c r="P702" s="243"/>
      <c r="Q702" s="243"/>
      <c r="R702" s="243"/>
      <c r="S702" s="243"/>
      <c r="T702" s="243"/>
      <c r="U702" s="243"/>
      <c r="V702" s="243"/>
      <c r="W702" s="243"/>
      <c r="X702" s="243"/>
      <c r="Y702" s="243"/>
      <c r="Z702" s="243"/>
    </row>
    <row r="703" spans="1:26" ht="13.5" customHeight="1">
      <c r="A703" s="243"/>
      <c r="B703" s="243"/>
      <c r="C703" s="243"/>
      <c r="D703" s="243"/>
      <c r="E703" s="243"/>
      <c r="F703" s="243"/>
      <c r="G703" s="243"/>
      <c r="H703" s="243"/>
      <c r="I703" s="243"/>
      <c r="J703" s="243"/>
      <c r="K703" s="243"/>
      <c r="L703" s="243"/>
      <c r="M703" s="243"/>
      <c r="N703" s="243"/>
      <c r="O703" s="243"/>
      <c r="P703" s="243"/>
      <c r="Q703" s="243"/>
      <c r="R703" s="243"/>
      <c r="S703" s="243"/>
      <c r="T703" s="243"/>
      <c r="U703" s="243"/>
      <c r="V703" s="243"/>
      <c r="W703" s="243"/>
      <c r="X703" s="243"/>
      <c r="Y703" s="243"/>
      <c r="Z703" s="243"/>
    </row>
    <row r="704" spans="1:26" ht="13.5" customHeight="1">
      <c r="A704" s="243"/>
      <c r="B704" s="243"/>
      <c r="C704" s="243"/>
      <c r="D704" s="243"/>
      <c r="E704" s="243"/>
      <c r="F704" s="243"/>
      <c r="G704" s="243"/>
      <c r="H704" s="243"/>
      <c r="I704" s="243"/>
      <c r="J704" s="243"/>
      <c r="K704" s="243"/>
      <c r="L704" s="243"/>
      <c r="M704" s="243"/>
      <c r="N704" s="243"/>
      <c r="O704" s="243"/>
      <c r="P704" s="243"/>
      <c r="Q704" s="243"/>
      <c r="R704" s="243"/>
      <c r="S704" s="243"/>
      <c r="T704" s="243"/>
      <c r="U704" s="243"/>
      <c r="V704" s="243"/>
      <c r="W704" s="243"/>
      <c r="X704" s="243"/>
      <c r="Y704" s="243"/>
      <c r="Z704" s="243"/>
    </row>
    <row r="705" spans="1:26" ht="13.5" customHeight="1">
      <c r="A705" s="243"/>
      <c r="B705" s="243"/>
      <c r="C705" s="243"/>
      <c r="D705" s="243"/>
      <c r="E705" s="243"/>
      <c r="F705" s="243"/>
      <c r="G705" s="243"/>
      <c r="H705" s="243"/>
      <c r="I705" s="243"/>
      <c r="J705" s="243"/>
      <c r="K705" s="243"/>
      <c r="L705" s="243"/>
      <c r="M705" s="243"/>
      <c r="N705" s="243"/>
      <c r="O705" s="243"/>
      <c r="P705" s="243"/>
      <c r="Q705" s="243"/>
      <c r="R705" s="243"/>
      <c r="S705" s="243"/>
      <c r="T705" s="243"/>
      <c r="U705" s="243"/>
      <c r="V705" s="243"/>
      <c r="W705" s="243"/>
      <c r="X705" s="243"/>
      <c r="Y705" s="243"/>
      <c r="Z705" s="243"/>
    </row>
    <row r="706" spans="1:26" ht="13.5" customHeight="1">
      <c r="A706" s="243"/>
      <c r="B706" s="243"/>
      <c r="C706" s="243"/>
      <c r="D706" s="243"/>
      <c r="E706" s="243"/>
      <c r="F706" s="243"/>
      <c r="G706" s="243"/>
      <c r="H706" s="243"/>
      <c r="I706" s="243"/>
      <c r="J706" s="243"/>
      <c r="K706" s="243"/>
      <c r="L706" s="243"/>
      <c r="M706" s="243"/>
      <c r="N706" s="243"/>
      <c r="O706" s="243"/>
      <c r="P706" s="243"/>
      <c r="Q706" s="243"/>
      <c r="R706" s="243"/>
      <c r="S706" s="243"/>
      <c r="T706" s="243"/>
      <c r="U706" s="243"/>
      <c r="V706" s="243"/>
      <c r="W706" s="243"/>
      <c r="X706" s="243"/>
      <c r="Y706" s="243"/>
      <c r="Z706" s="243"/>
    </row>
    <row r="707" spans="1:26" ht="13.5" customHeight="1">
      <c r="A707" s="243"/>
      <c r="B707" s="243"/>
      <c r="C707" s="243"/>
      <c r="D707" s="243"/>
      <c r="E707" s="243"/>
      <c r="F707" s="243"/>
      <c r="G707" s="243"/>
      <c r="H707" s="243"/>
      <c r="I707" s="243"/>
      <c r="J707" s="243"/>
      <c r="K707" s="243"/>
      <c r="L707" s="243"/>
      <c r="M707" s="243"/>
      <c r="N707" s="243"/>
      <c r="O707" s="243"/>
      <c r="P707" s="243"/>
      <c r="Q707" s="243"/>
      <c r="R707" s="243"/>
      <c r="S707" s="243"/>
      <c r="T707" s="243"/>
      <c r="U707" s="243"/>
      <c r="V707" s="243"/>
      <c r="W707" s="243"/>
      <c r="X707" s="243"/>
      <c r="Y707" s="243"/>
      <c r="Z707" s="243"/>
    </row>
    <row r="708" spans="1:26" ht="13.5" customHeight="1">
      <c r="A708" s="243"/>
      <c r="B708" s="243"/>
      <c r="C708" s="243"/>
      <c r="D708" s="243"/>
      <c r="E708" s="243"/>
      <c r="F708" s="243"/>
      <c r="G708" s="243"/>
      <c r="H708" s="243"/>
      <c r="I708" s="243"/>
      <c r="J708" s="243"/>
      <c r="K708" s="243"/>
      <c r="L708" s="243"/>
      <c r="M708" s="243"/>
      <c r="N708" s="243"/>
      <c r="O708" s="243"/>
      <c r="P708" s="243"/>
      <c r="Q708" s="243"/>
      <c r="R708" s="243"/>
      <c r="S708" s="243"/>
      <c r="T708" s="243"/>
      <c r="U708" s="243"/>
      <c r="V708" s="243"/>
      <c r="W708" s="243"/>
      <c r="X708" s="243"/>
      <c r="Y708" s="243"/>
      <c r="Z708" s="243"/>
    </row>
    <row r="709" spans="1:26" ht="13.5" customHeight="1">
      <c r="A709" s="243"/>
      <c r="B709" s="243"/>
      <c r="C709" s="243"/>
      <c r="D709" s="243"/>
      <c r="E709" s="243"/>
      <c r="F709" s="243"/>
      <c r="G709" s="243"/>
      <c r="H709" s="243"/>
      <c r="I709" s="243"/>
      <c r="J709" s="243"/>
      <c r="K709" s="243"/>
      <c r="L709" s="243"/>
      <c r="M709" s="243"/>
      <c r="N709" s="243"/>
      <c r="O709" s="243"/>
      <c r="P709" s="243"/>
      <c r="Q709" s="243"/>
      <c r="R709" s="243"/>
      <c r="S709" s="243"/>
      <c r="T709" s="243"/>
      <c r="U709" s="243"/>
      <c r="V709" s="243"/>
      <c r="W709" s="243"/>
      <c r="X709" s="243"/>
      <c r="Y709" s="243"/>
      <c r="Z709" s="243"/>
    </row>
    <row r="710" spans="1:26" ht="13.5" customHeight="1">
      <c r="A710" s="243"/>
      <c r="B710" s="243"/>
      <c r="C710" s="243"/>
      <c r="D710" s="243"/>
      <c r="E710" s="243"/>
      <c r="F710" s="243"/>
      <c r="G710" s="243"/>
      <c r="H710" s="243"/>
      <c r="I710" s="243"/>
      <c r="J710" s="243"/>
      <c r="K710" s="243"/>
      <c r="L710" s="243"/>
      <c r="M710" s="243"/>
      <c r="N710" s="243"/>
      <c r="O710" s="243"/>
      <c r="P710" s="243"/>
      <c r="Q710" s="243"/>
      <c r="R710" s="243"/>
      <c r="S710" s="243"/>
      <c r="T710" s="243"/>
      <c r="U710" s="243"/>
      <c r="V710" s="243"/>
      <c r="W710" s="243"/>
      <c r="X710" s="243"/>
      <c r="Y710" s="243"/>
      <c r="Z710" s="243"/>
    </row>
    <row r="711" spans="1:26" ht="13.5" customHeight="1">
      <c r="A711" s="243"/>
      <c r="B711" s="243"/>
      <c r="C711" s="243"/>
      <c r="D711" s="243"/>
      <c r="E711" s="243"/>
      <c r="F711" s="243"/>
      <c r="G711" s="243"/>
      <c r="H711" s="243"/>
      <c r="I711" s="243"/>
      <c r="J711" s="243"/>
      <c r="K711" s="243"/>
      <c r="L711" s="243"/>
      <c r="M711" s="243"/>
      <c r="N711" s="243"/>
      <c r="O711" s="243"/>
      <c r="P711" s="243"/>
      <c r="Q711" s="243"/>
      <c r="R711" s="243"/>
      <c r="S711" s="243"/>
      <c r="T711" s="243"/>
      <c r="U711" s="243"/>
      <c r="V711" s="243"/>
      <c r="W711" s="243"/>
      <c r="X711" s="243"/>
      <c r="Y711" s="243"/>
      <c r="Z711" s="243"/>
    </row>
    <row r="712" spans="1:26" ht="13.5" customHeight="1">
      <c r="A712" s="243"/>
      <c r="B712" s="243"/>
      <c r="C712" s="243"/>
      <c r="D712" s="243"/>
      <c r="E712" s="243"/>
      <c r="F712" s="243"/>
      <c r="G712" s="243"/>
      <c r="H712" s="243"/>
      <c r="I712" s="243"/>
      <c r="J712" s="243"/>
      <c r="K712" s="243"/>
      <c r="L712" s="243"/>
      <c r="M712" s="243"/>
      <c r="N712" s="243"/>
      <c r="O712" s="243"/>
      <c r="P712" s="243"/>
      <c r="Q712" s="243"/>
      <c r="R712" s="243"/>
      <c r="S712" s="243"/>
      <c r="T712" s="243"/>
      <c r="U712" s="243"/>
      <c r="V712" s="243"/>
      <c r="W712" s="243"/>
      <c r="X712" s="243"/>
      <c r="Y712" s="243"/>
      <c r="Z712" s="243"/>
    </row>
    <row r="713" spans="1:26" ht="13.5" customHeight="1">
      <c r="A713" s="243"/>
      <c r="B713" s="243"/>
      <c r="C713" s="243"/>
      <c r="D713" s="243"/>
      <c r="E713" s="243"/>
      <c r="F713" s="243"/>
      <c r="G713" s="243"/>
      <c r="H713" s="243"/>
      <c r="I713" s="243"/>
      <c r="J713" s="243"/>
      <c r="K713" s="243"/>
      <c r="L713" s="243"/>
      <c r="M713" s="243"/>
      <c r="N713" s="243"/>
      <c r="O713" s="243"/>
      <c r="P713" s="243"/>
      <c r="Q713" s="243"/>
      <c r="R713" s="243"/>
      <c r="S713" s="243"/>
      <c r="T713" s="243"/>
      <c r="U713" s="243"/>
      <c r="V713" s="243"/>
      <c r="W713" s="243"/>
      <c r="X713" s="243"/>
      <c r="Y713" s="243"/>
      <c r="Z713" s="243"/>
    </row>
    <row r="714" spans="1:26" ht="13.5" customHeight="1">
      <c r="A714" s="243"/>
      <c r="B714" s="243"/>
      <c r="C714" s="243"/>
      <c r="D714" s="243"/>
      <c r="E714" s="243"/>
      <c r="F714" s="243"/>
      <c r="G714" s="243"/>
      <c r="H714" s="243"/>
      <c r="I714" s="243"/>
      <c r="J714" s="243"/>
      <c r="K714" s="243"/>
      <c r="L714" s="243"/>
      <c r="M714" s="243"/>
      <c r="N714" s="243"/>
      <c r="O714" s="243"/>
      <c r="P714" s="243"/>
      <c r="Q714" s="243"/>
      <c r="R714" s="243"/>
      <c r="S714" s="243"/>
      <c r="T714" s="243"/>
      <c r="U714" s="243"/>
      <c r="V714" s="243"/>
      <c r="W714" s="243"/>
      <c r="X714" s="243"/>
      <c r="Y714" s="243"/>
      <c r="Z714" s="243"/>
    </row>
    <row r="715" spans="1:26" ht="13.5" customHeight="1">
      <c r="A715" s="243"/>
      <c r="B715" s="243"/>
      <c r="C715" s="243"/>
      <c r="D715" s="243"/>
      <c r="E715" s="243"/>
      <c r="F715" s="243"/>
      <c r="G715" s="243"/>
      <c r="H715" s="243"/>
      <c r="I715" s="243"/>
      <c r="J715" s="243"/>
      <c r="K715" s="243"/>
      <c r="L715" s="243"/>
      <c r="M715" s="243"/>
      <c r="N715" s="243"/>
      <c r="O715" s="243"/>
      <c r="P715" s="243"/>
      <c r="Q715" s="243"/>
      <c r="R715" s="243"/>
      <c r="S715" s="243"/>
      <c r="T715" s="243"/>
      <c r="U715" s="243"/>
      <c r="V715" s="243"/>
      <c r="W715" s="243"/>
      <c r="X715" s="243"/>
      <c r="Y715" s="243"/>
      <c r="Z715" s="243"/>
    </row>
    <row r="716" spans="1:26" ht="13.5" customHeight="1">
      <c r="A716" s="243"/>
      <c r="B716" s="243"/>
      <c r="C716" s="243"/>
      <c r="D716" s="243"/>
      <c r="E716" s="243"/>
      <c r="F716" s="243"/>
      <c r="G716" s="243"/>
      <c r="H716" s="243"/>
      <c r="I716" s="243"/>
      <c r="J716" s="243"/>
      <c r="K716" s="243"/>
      <c r="L716" s="243"/>
      <c r="M716" s="243"/>
      <c r="N716" s="243"/>
      <c r="O716" s="243"/>
      <c r="P716" s="243"/>
      <c r="Q716" s="243"/>
      <c r="R716" s="243"/>
      <c r="S716" s="243"/>
      <c r="T716" s="243"/>
      <c r="U716" s="243"/>
      <c r="V716" s="243"/>
      <c r="W716" s="243"/>
      <c r="X716" s="243"/>
      <c r="Y716" s="243"/>
      <c r="Z716" s="243"/>
    </row>
    <row r="717" spans="1:26" ht="13.5" customHeight="1">
      <c r="A717" s="243"/>
      <c r="B717" s="243"/>
      <c r="C717" s="243"/>
      <c r="D717" s="243"/>
      <c r="E717" s="243"/>
      <c r="F717" s="243"/>
      <c r="G717" s="243"/>
      <c r="H717" s="243"/>
      <c r="I717" s="243"/>
      <c r="J717" s="243"/>
      <c r="K717" s="243"/>
      <c r="L717" s="243"/>
      <c r="M717" s="243"/>
      <c r="N717" s="243"/>
      <c r="O717" s="243"/>
      <c r="P717" s="243"/>
      <c r="Q717" s="243"/>
      <c r="R717" s="243"/>
      <c r="S717" s="243"/>
      <c r="T717" s="243"/>
      <c r="U717" s="243"/>
      <c r="V717" s="243"/>
      <c r="W717" s="243"/>
      <c r="X717" s="243"/>
      <c r="Y717" s="243"/>
      <c r="Z717" s="243"/>
    </row>
    <row r="718" spans="1:26" ht="13.5" customHeight="1">
      <c r="A718" s="243"/>
      <c r="B718" s="243"/>
      <c r="C718" s="243"/>
      <c r="D718" s="243"/>
      <c r="E718" s="243"/>
      <c r="F718" s="243"/>
      <c r="G718" s="243"/>
      <c r="H718" s="243"/>
      <c r="I718" s="243"/>
      <c r="J718" s="243"/>
      <c r="K718" s="243"/>
      <c r="L718" s="243"/>
      <c r="M718" s="243"/>
      <c r="N718" s="243"/>
      <c r="O718" s="243"/>
      <c r="P718" s="243"/>
      <c r="Q718" s="243"/>
      <c r="R718" s="243"/>
      <c r="S718" s="243"/>
      <c r="T718" s="243"/>
      <c r="U718" s="243"/>
      <c r="V718" s="243"/>
      <c r="W718" s="243"/>
      <c r="X718" s="243"/>
      <c r="Y718" s="243"/>
      <c r="Z718" s="243"/>
    </row>
    <row r="719" spans="1:26" ht="13.5" customHeight="1">
      <c r="A719" s="243"/>
      <c r="B719" s="243"/>
      <c r="C719" s="243"/>
      <c r="D719" s="243"/>
      <c r="E719" s="243"/>
      <c r="F719" s="243"/>
      <c r="G719" s="243"/>
      <c r="H719" s="243"/>
      <c r="I719" s="243"/>
      <c r="J719" s="243"/>
      <c r="K719" s="243"/>
      <c r="L719" s="243"/>
      <c r="M719" s="243"/>
      <c r="N719" s="243"/>
      <c r="O719" s="243"/>
      <c r="P719" s="243"/>
      <c r="Q719" s="243"/>
      <c r="R719" s="243"/>
      <c r="S719" s="243"/>
      <c r="T719" s="243"/>
      <c r="U719" s="243"/>
      <c r="V719" s="243"/>
      <c r="W719" s="243"/>
      <c r="X719" s="243"/>
      <c r="Y719" s="243"/>
      <c r="Z719" s="243"/>
    </row>
    <row r="720" spans="1:26" ht="13.5" customHeight="1">
      <c r="A720" s="243"/>
      <c r="B720" s="243"/>
      <c r="C720" s="243"/>
      <c r="D720" s="243"/>
      <c r="E720" s="243"/>
      <c r="F720" s="243"/>
      <c r="G720" s="243"/>
      <c r="H720" s="243"/>
      <c r="I720" s="243"/>
      <c r="J720" s="243"/>
      <c r="K720" s="243"/>
      <c r="L720" s="243"/>
      <c r="M720" s="243"/>
      <c r="N720" s="243"/>
      <c r="O720" s="243"/>
      <c r="P720" s="243"/>
      <c r="Q720" s="243"/>
      <c r="R720" s="243"/>
      <c r="S720" s="243"/>
      <c r="T720" s="243"/>
      <c r="U720" s="243"/>
      <c r="V720" s="243"/>
      <c r="W720" s="243"/>
      <c r="X720" s="243"/>
      <c r="Y720" s="243"/>
      <c r="Z720" s="243"/>
    </row>
    <row r="721" spans="1:26" ht="13.5" customHeight="1">
      <c r="A721" s="243"/>
      <c r="B721" s="243"/>
      <c r="C721" s="243"/>
      <c r="D721" s="243"/>
      <c r="E721" s="243"/>
      <c r="F721" s="243"/>
      <c r="G721" s="243"/>
      <c r="H721" s="243"/>
      <c r="I721" s="243"/>
      <c r="J721" s="243"/>
      <c r="K721" s="243"/>
      <c r="L721" s="243"/>
      <c r="M721" s="243"/>
      <c r="N721" s="243"/>
      <c r="O721" s="243"/>
      <c r="P721" s="243"/>
      <c r="Q721" s="243"/>
      <c r="R721" s="243"/>
      <c r="S721" s="243"/>
      <c r="T721" s="243"/>
      <c r="U721" s="243"/>
      <c r="V721" s="243"/>
      <c r="W721" s="243"/>
      <c r="X721" s="243"/>
      <c r="Y721" s="243"/>
      <c r="Z721" s="243"/>
    </row>
    <row r="722" spans="1:26" ht="13.5" customHeight="1">
      <c r="A722" s="243"/>
      <c r="B722" s="243"/>
      <c r="C722" s="243"/>
      <c r="D722" s="243"/>
      <c r="E722" s="243"/>
      <c r="F722" s="243"/>
      <c r="G722" s="243"/>
      <c r="H722" s="243"/>
      <c r="I722" s="243"/>
      <c r="J722" s="243"/>
      <c r="K722" s="243"/>
      <c r="L722" s="243"/>
      <c r="M722" s="243"/>
      <c r="N722" s="243"/>
      <c r="O722" s="243"/>
      <c r="P722" s="243"/>
      <c r="Q722" s="243"/>
      <c r="R722" s="243"/>
      <c r="S722" s="243"/>
      <c r="T722" s="243"/>
      <c r="U722" s="243"/>
      <c r="V722" s="243"/>
      <c r="W722" s="243"/>
      <c r="X722" s="243"/>
      <c r="Y722" s="243"/>
      <c r="Z722" s="243"/>
    </row>
    <row r="723" spans="1:26" ht="13.5" customHeight="1">
      <c r="A723" s="243"/>
      <c r="B723" s="243"/>
      <c r="C723" s="243"/>
      <c r="D723" s="243"/>
      <c r="E723" s="243"/>
      <c r="F723" s="243"/>
      <c r="G723" s="243"/>
      <c r="H723" s="243"/>
      <c r="I723" s="243"/>
      <c r="J723" s="243"/>
      <c r="K723" s="243"/>
      <c r="L723" s="243"/>
      <c r="M723" s="243"/>
      <c r="N723" s="243"/>
      <c r="O723" s="243"/>
      <c r="P723" s="243"/>
      <c r="Q723" s="243"/>
      <c r="R723" s="243"/>
      <c r="S723" s="243"/>
      <c r="T723" s="243"/>
      <c r="U723" s="243"/>
      <c r="V723" s="243"/>
      <c r="W723" s="243"/>
      <c r="X723" s="243"/>
      <c r="Y723" s="243"/>
      <c r="Z723" s="243"/>
    </row>
    <row r="724" spans="1:26" ht="13.5" customHeight="1">
      <c r="A724" s="243"/>
      <c r="B724" s="243"/>
      <c r="C724" s="243"/>
      <c r="D724" s="243"/>
      <c r="E724" s="243"/>
      <c r="F724" s="243"/>
      <c r="G724" s="243"/>
      <c r="H724" s="243"/>
      <c r="I724" s="243"/>
      <c r="J724" s="243"/>
      <c r="K724" s="243"/>
      <c r="L724" s="243"/>
      <c r="M724" s="243"/>
      <c r="N724" s="243"/>
      <c r="O724" s="243"/>
      <c r="P724" s="243"/>
      <c r="Q724" s="243"/>
      <c r="R724" s="243"/>
      <c r="S724" s="243"/>
      <c r="T724" s="243"/>
      <c r="U724" s="243"/>
      <c r="V724" s="243"/>
      <c r="W724" s="243"/>
      <c r="X724" s="243"/>
      <c r="Y724" s="243"/>
      <c r="Z724" s="243"/>
    </row>
    <row r="725" spans="1:26" ht="13.5" customHeight="1">
      <c r="A725" s="243"/>
      <c r="B725" s="243"/>
      <c r="C725" s="243"/>
      <c r="D725" s="243"/>
      <c r="E725" s="243"/>
      <c r="F725" s="243"/>
      <c r="G725" s="243"/>
      <c r="H725" s="243"/>
      <c r="I725" s="243"/>
      <c r="J725" s="243"/>
      <c r="K725" s="243"/>
      <c r="L725" s="243"/>
      <c r="M725" s="243"/>
      <c r="N725" s="243"/>
      <c r="O725" s="243"/>
      <c r="P725" s="243"/>
      <c r="Q725" s="243"/>
      <c r="R725" s="243"/>
      <c r="S725" s="243"/>
      <c r="T725" s="243"/>
      <c r="U725" s="243"/>
      <c r="V725" s="243"/>
      <c r="W725" s="243"/>
      <c r="X725" s="243"/>
      <c r="Y725" s="243"/>
      <c r="Z725" s="243"/>
    </row>
    <row r="726" spans="1:26" ht="13.5" customHeight="1">
      <c r="A726" s="243"/>
      <c r="B726" s="243"/>
      <c r="C726" s="243"/>
      <c r="D726" s="243"/>
      <c r="E726" s="243"/>
      <c r="F726" s="243"/>
      <c r="G726" s="243"/>
      <c r="H726" s="243"/>
      <c r="I726" s="243"/>
      <c r="J726" s="243"/>
      <c r="K726" s="243"/>
      <c r="L726" s="243"/>
      <c r="M726" s="243"/>
      <c r="N726" s="243"/>
      <c r="O726" s="243"/>
      <c r="P726" s="243"/>
      <c r="Q726" s="243"/>
      <c r="R726" s="243"/>
      <c r="S726" s="243"/>
      <c r="T726" s="243"/>
      <c r="U726" s="243"/>
      <c r="V726" s="243"/>
      <c r="W726" s="243"/>
      <c r="X726" s="243"/>
      <c r="Y726" s="243"/>
      <c r="Z726" s="243"/>
    </row>
    <row r="727" spans="1:26" ht="13.5" customHeight="1">
      <c r="A727" s="243"/>
      <c r="B727" s="243"/>
      <c r="C727" s="243"/>
      <c r="D727" s="243"/>
      <c r="E727" s="243"/>
      <c r="F727" s="243"/>
      <c r="G727" s="243"/>
      <c r="H727" s="243"/>
      <c r="I727" s="243"/>
      <c r="J727" s="243"/>
      <c r="K727" s="243"/>
      <c r="L727" s="243"/>
      <c r="M727" s="243"/>
      <c r="N727" s="243"/>
      <c r="O727" s="243"/>
      <c r="P727" s="243"/>
      <c r="Q727" s="243"/>
      <c r="R727" s="243"/>
      <c r="S727" s="243"/>
      <c r="T727" s="243"/>
      <c r="U727" s="243"/>
      <c r="V727" s="243"/>
      <c r="W727" s="243"/>
      <c r="X727" s="243"/>
      <c r="Y727" s="243"/>
      <c r="Z727" s="243"/>
    </row>
    <row r="728" spans="1:26" ht="13.5" customHeight="1">
      <c r="A728" s="243"/>
      <c r="B728" s="243"/>
      <c r="C728" s="243"/>
      <c r="D728" s="243"/>
      <c r="E728" s="243"/>
      <c r="F728" s="243"/>
      <c r="G728" s="243"/>
      <c r="H728" s="243"/>
      <c r="I728" s="243"/>
      <c r="J728" s="243"/>
      <c r="K728" s="243"/>
      <c r="L728" s="243"/>
      <c r="M728" s="243"/>
      <c r="N728" s="243"/>
      <c r="O728" s="243"/>
      <c r="P728" s="243"/>
      <c r="Q728" s="243"/>
      <c r="R728" s="243"/>
      <c r="S728" s="243"/>
      <c r="T728" s="243"/>
      <c r="U728" s="243"/>
      <c r="V728" s="243"/>
      <c r="W728" s="243"/>
      <c r="X728" s="243"/>
      <c r="Y728" s="243"/>
      <c r="Z728" s="243"/>
    </row>
    <row r="729" spans="1:26" ht="13.5" customHeight="1">
      <c r="A729" s="243"/>
      <c r="B729" s="243"/>
      <c r="C729" s="243"/>
      <c r="D729" s="243"/>
      <c r="E729" s="243"/>
      <c r="F729" s="243"/>
      <c r="G729" s="243"/>
      <c r="H729" s="243"/>
      <c r="I729" s="243"/>
      <c r="J729" s="243"/>
      <c r="K729" s="243"/>
      <c r="L729" s="243"/>
      <c r="M729" s="243"/>
      <c r="N729" s="243"/>
      <c r="O729" s="243"/>
      <c r="P729" s="243"/>
      <c r="Q729" s="243"/>
      <c r="R729" s="243"/>
      <c r="S729" s="243"/>
      <c r="T729" s="243"/>
      <c r="U729" s="243"/>
      <c r="V729" s="243"/>
      <c r="W729" s="243"/>
      <c r="X729" s="243"/>
      <c r="Y729" s="243"/>
      <c r="Z729" s="243"/>
    </row>
    <row r="730" spans="1:26" ht="13.5" customHeight="1">
      <c r="A730" s="243"/>
      <c r="B730" s="243"/>
      <c r="C730" s="243"/>
      <c r="D730" s="243"/>
      <c r="E730" s="243"/>
      <c r="F730" s="243"/>
      <c r="G730" s="243"/>
      <c r="H730" s="243"/>
      <c r="I730" s="243"/>
      <c r="J730" s="243"/>
      <c r="K730" s="243"/>
      <c r="L730" s="243"/>
      <c r="M730" s="243"/>
      <c r="N730" s="243"/>
      <c r="O730" s="243"/>
      <c r="P730" s="243"/>
      <c r="Q730" s="243"/>
      <c r="R730" s="243"/>
      <c r="S730" s="243"/>
      <c r="T730" s="243"/>
      <c r="U730" s="243"/>
      <c r="V730" s="243"/>
      <c r="W730" s="243"/>
      <c r="X730" s="243"/>
      <c r="Y730" s="243"/>
      <c r="Z730" s="243"/>
    </row>
    <row r="731" spans="1:26" ht="13.5" customHeight="1">
      <c r="A731" s="243"/>
      <c r="B731" s="243"/>
      <c r="C731" s="243"/>
      <c r="D731" s="243"/>
      <c r="E731" s="243"/>
      <c r="F731" s="243"/>
      <c r="G731" s="243"/>
      <c r="H731" s="243"/>
      <c r="I731" s="243"/>
      <c r="J731" s="243"/>
      <c r="K731" s="243"/>
      <c r="L731" s="243"/>
      <c r="M731" s="243"/>
      <c r="N731" s="243"/>
      <c r="O731" s="243"/>
      <c r="P731" s="243"/>
      <c r="Q731" s="243"/>
      <c r="R731" s="243"/>
      <c r="S731" s="243"/>
      <c r="T731" s="243"/>
      <c r="U731" s="243"/>
      <c r="V731" s="243"/>
      <c r="W731" s="243"/>
      <c r="X731" s="243"/>
      <c r="Y731" s="243"/>
      <c r="Z731" s="243"/>
    </row>
    <row r="732" spans="1:26" ht="13.5" customHeight="1">
      <c r="A732" s="243"/>
      <c r="B732" s="243"/>
      <c r="C732" s="243"/>
      <c r="D732" s="243"/>
      <c r="E732" s="243"/>
      <c r="F732" s="243"/>
      <c r="G732" s="243"/>
      <c r="H732" s="243"/>
      <c r="I732" s="243"/>
      <c r="J732" s="243"/>
      <c r="K732" s="243"/>
      <c r="L732" s="243"/>
      <c r="M732" s="243"/>
      <c r="N732" s="243"/>
      <c r="O732" s="243"/>
      <c r="P732" s="243"/>
      <c r="Q732" s="243"/>
      <c r="R732" s="243"/>
      <c r="S732" s="243"/>
      <c r="T732" s="243"/>
      <c r="U732" s="243"/>
      <c r="V732" s="243"/>
      <c r="W732" s="243"/>
      <c r="X732" s="243"/>
      <c r="Y732" s="243"/>
      <c r="Z732" s="243"/>
    </row>
    <row r="733" spans="1:26" ht="13.5" customHeight="1">
      <c r="A733" s="243"/>
      <c r="B733" s="243"/>
      <c r="C733" s="243"/>
      <c r="D733" s="243"/>
      <c r="E733" s="243"/>
      <c r="F733" s="243"/>
      <c r="G733" s="243"/>
      <c r="H733" s="243"/>
      <c r="I733" s="243"/>
      <c r="J733" s="243"/>
      <c r="K733" s="243"/>
      <c r="L733" s="243"/>
      <c r="M733" s="243"/>
      <c r="N733" s="243"/>
      <c r="O733" s="243"/>
      <c r="P733" s="243"/>
      <c r="Q733" s="243"/>
      <c r="R733" s="243"/>
      <c r="S733" s="243"/>
      <c r="T733" s="243"/>
      <c r="U733" s="243"/>
      <c r="V733" s="243"/>
      <c r="W733" s="243"/>
      <c r="X733" s="243"/>
      <c r="Y733" s="243"/>
      <c r="Z733" s="243"/>
    </row>
    <row r="734" spans="1:26" ht="13.5" customHeight="1">
      <c r="A734" s="243"/>
      <c r="B734" s="243"/>
      <c r="C734" s="243"/>
      <c r="D734" s="243"/>
      <c r="E734" s="243"/>
      <c r="F734" s="243"/>
      <c r="G734" s="243"/>
      <c r="H734" s="243"/>
      <c r="I734" s="243"/>
      <c r="J734" s="243"/>
      <c r="K734" s="243"/>
      <c r="L734" s="243"/>
      <c r="M734" s="243"/>
      <c r="N734" s="243"/>
      <c r="O734" s="243"/>
      <c r="P734" s="243"/>
      <c r="Q734" s="243"/>
      <c r="R734" s="243"/>
      <c r="S734" s="243"/>
      <c r="T734" s="243"/>
      <c r="U734" s="243"/>
      <c r="V734" s="243"/>
      <c r="W734" s="243"/>
      <c r="X734" s="243"/>
      <c r="Y734" s="243"/>
      <c r="Z734" s="243"/>
    </row>
    <row r="735" spans="1:26" ht="13.5" customHeight="1">
      <c r="A735" s="243"/>
      <c r="B735" s="243"/>
      <c r="C735" s="243"/>
      <c r="D735" s="243"/>
      <c r="E735" s="243"/>
      <c r="F735" s="243"/>
      <c r="G735" s="243"/>
      <c r="H735" s="243"/>
      <c r="I735" s="243"/>
      <c r="J735" s="243"/>
      <c r="K735" s="243"/>
      <c r="L735" s="243"/>
      <c r="M735" s="243"/>
      <c r="N735" s="243"/>
      <c r="O735" s="243"/>
      <c r="P735" s="243"/>
      <c r="Q735" s="243"/>
      <c r="R735" s="243"/>
      <c r="S735" s="243"/>
      <c r="T735" s="243"/>
      <c r="U735" s="243"/>
      <c r="V735" s="243"/>
      <c r="W735" s="243"/>
      <c r="X735" s="243"/>
      <c r="Y735" s="243"/>
      <c r="Z735" s="243"/>
    </row>
    <row r="736" spans="1:26" ht="13.5" customHeight="1">
      <c r="A736" s="243"/>
      <c r="B736" s="243"/>
      <c r="C736" s="243"/>
      <c r="D736" s="243"/>
      <c r="E736" s="243"/>
      <c r="F736" s="243"/>
      <c r="G736" s="243"/>
      <c r="H736" s="243"/>
      <c r="I736" s="243"/>
      <c r="J736" s="243"/>
      <c r="K736" s="243"/>
      <c r="L736" s="243"/>
      <c r="M736" s="243"/>
      <c r="N736" s="243"/>
      <c r="O736" s="243"/>
      <c r="P736" s="243"/>
      <c r="Q736" s="243"/>
      <c r="R736" s="243"/>
      <c r="S736" s="243"/>
      <c r="T736" s="243"/>
      <c r="U736" s="243"/>
      <c r="V736" s="243"/>
      <c r="W736" s="243"/>
      <c r="X736" s="243"/>
      <c r="Y736" s="243"/>
      <c r="Z736" s="243"/>
    </row>
    <row r="737" spans="1:26" ht="13.5" customHeight="1">
      <c r="A737" s="243"/>
      <c r="B737" s="243"/>
      <c r="C737" s="243"/>
      <c r="D737" s="243"/>
      <c r="E737" s="243"/>
      <c r="F737" s="243"/>
      <c r="G737" s="243"/>
      <c r="H737" s="243"/>
      <c r="I737" s="243"/>
      <c r="J737" s="243"/>
      <c r="K737" s="243"/>
      <c r="L737" s="243"/>
      <c r="M737" s="243"/>
      <c r="N737" s="243"/>
      <c r="O737" s="243"/>
      <c r="P737" s="243"/>
      <c r="Q737" s="243"/>
      <c r="R737" s="243"/>
      <c r="S737" s="243"/>
      <c r="T737" s="243"/>
      <c r="U737" s="243"/>
      <c r="V737" s="243"/>
      <c r="W737" s="243"/>
      <c r="X737" s="243"/>
      <c r="Y737" s="243"/>
      <c r="Z737" s="243"/>
    </row>
    <row r="738" spans="1:26" ht="13.5" customHeight="1">
      <c r="A738" s="243"/>
      <c r="B738" s="243"/>
      <c r="C738" s="243"/>
      <c r="D738" s="243"/>
      <c r="E738" s="243"/>
      <c r="F738" s="243"/>
      <c r="G738" s="243"/>
      <c r="H738" s="243"/>
      <c r="I738" s="243"/>
      <c r="J738" s="243"/>
      <c r="K738" s="243"/>
      <c r="L738" s="243"/>
      <c r="M738" s="243"/>
      <c r="N738" s="243"/>
      <c r="O738" s="243"/>
      <c r="P738" s="243"/>
      <c r="Q738" s="243"/>
      <c r="R738" s="243"/>
      <c r="S738" s="243"/>
      <c r="T738" s="243"/>
      <c r="U738" s="243"/>
      <c r="V738" s="243"/>
      <c r="W738" s="243"/>
      <c r="X738" s="243"/>
      <c r="Y738" s="243"/>
      <c r="Z738" s="243"/>
    </row>
    <row r="739" spans="1:26" ht="13.5" customHeight="1">
      <c r="A739" s="243"/>
      <c r="B739" s="243"/>
      <c r="C739" s="243"/>
      <c r="D739" s="243"/>
      <c r="E739" s="243"/>
      <c r="F739" s="243"/>
      <c r="G739" s="243"/>
      <c r="H739" s="243"/>
      <c r="I739" s="243"/>
      <c r="J739" s="243"/>
      <c r="K739" s="243"/>
      <c r="L739" s="243"/>
      <c r="M739" s="243"/>
      <c r="N739" s="243"/>
      <c r="O739" s="243"/>
      <c r="P739" s="243"/>
      <c r="Q739" s="243"/>
      <c r="R739" s="243"/>
      <c r="S739" s="243"/>
      <c r="T739" s="243"/>
      <c r="U739" s="243"/>
      <c r="V739" s="243"/>
      <c r="W739" s="243"/>
      <c r="X739" s="243"/>
      <c r="Y739" s="243"/>
      <c r="Z739" s="243"/>
    </row>
    <row r="740" spans="1:26" ht="13.5" customHeight="1">
      <c r="A740" s="243"/>
      <c r="B740" s="243"/>
      <c r="C740" s="243"/>
      <c r="D740" s="243"/>
      <c r="E740" s="243"/>
      <c r="F740" s="243"/>
      <c r="G740" s="243"/>
      <c r="H740" s="243"/>
      <c r="I740" s="243"/>
      <c r="J740" s="243"/>
      <c r="K740" s="243"/>
      <c r="L740" s="243"/>
      <c r="M740" s="243"/>
      <c r="N740" s="243"/>
      <c r="O740" s="243"/>
      <c r="P740" s="243"/>
      <c r="Q740" s="243"/>
      <c r="R740" s="243"/>
      <c r="S740" s="243"/>
      <c r="T740" s="243"/>
      <c r="U740" s="243"/>
      <c r="V740" s="243"/>
      <c r="W740" s="243"/>
      <c r="X740" s="243"/>
      <c r="Y740" s="243"/>
      <c r="Z740" s="243"/>
    </row>
    <row r="741" spans="1:26" ht="13.5" customHeight="1">
      <c r="A741" s="243"/>
      <c r="B741" s="243"/>
      <c r="C741" s="243"/>
      <c r="D741" s="243"/>
      <c r="E741" s="243"/>
      <c r="F741" s="243"/>
      <c r="G741" s="243"/>
      <c r="H741" s="243"/>
      <c r="I741" s="243"/>
      <c r="J741" s="243"/>
      <c r="K741" s="243"/>
      <c r="L741" s="243"/>
      <c r="M741" s="243"/>
      <c r="N741" s="243"/>
      <c r="O741" s="243"/>
      <c r="P741" s="243"/>
      <c r="Q741" s="243"/>
      <c r="R741" s="243"/>
      <c r="S741" s="243"/>
      <c r="T741" s="243"/>
      <c r="U741" s="243"/>
      <c r="V741" s="243"/>
      <c r="W741" s="243"/>
      <c r="X741" s="243"/>
      <c r="Y741" s="243"/>
      <c r="Z741" s="243"/>
    </row>
    <row r="742" spans="1:26" ht="13.5" customHeight="1">
      <c r="A742" s="243"/>
      <c r="B742" s="243"/>
      <c r="C742" s="243"/>
      <c r="D742" s="243"/>
      <c r="E742" s="243"/>
      <c r="F742" s="243"/>
      <c r="G742" s="243"/>
      <c r="H742" s="243"/>
      <c r="I742" s="243"/>
      <c r="J742" s="243"/>
      <c r="K742" s="243"/>
      <c r="L742" s="243"/>
      <c r="M742" s="243"/>
      <c r="N742" s="243"/>
      <c r="O742" s="243"/>
      <c r="P742" s="243"/>
      <c r="Q742" s="243"/>
      <c r="R742" s="243"/>
      <c r="S742" s="243"/>
      <c r="T742" s="243"/>
      <c r="U742" s="243"/>
      <c r="V742" s="243"/>
      <c r="W742" s="243"/>
      <c r="X742" s="243"/>
      <c r="Y742" s="243"/>
      <c r="Z742" s="243"/>
    </row>
    <row r="743" spans="1:26" ht="13.5" customHeight="1">
      <c r="A743" s="243"/>
      <c r="B743" s="243"/>
      <c r="C743" s="243"/>
      <c r="D743" s="243"/>
      <c r="E743" s="243"/>
      <c r="F743" s="243"/>
      <c r="G743" s="243"/>
      <c r="H743" s="243"/>
      <c r="I743" s="243"/>
      <c r="J743" s="243"/>
      <c r="K743" s="243"/>
      <c r="L743" s="243"/>
      <c r="M743" s="243"/>
      <c r="N743" s="243"/>
      <c r="O743" s="243"/>
      <c r="P743" s="243"/>
      <c r="Q743" s="243"/>
      <c r="R743" s="243"/>
      <c r="S743" s="243"/>
      <c r="T743" s="243"/>
      <c r="U743" s="243"/>
      <c r="V743" s="243"/>
      <c r="W743" s="243"/>
      <c r="X743" s="243"/>
      <c r="Y743" s="243"/>
      <c r="Z743" s="243"/>
    </row>
    <row r="744" spans="1:26" ht="13.5" customHeight="1">
      <c r="A744" s="243"/>
      <c r="B744" s="243"/>
      <c r="C744" s="243"/>
      <c r="D744" s="243"/>
      <c r="E744" s="243"/>
      <c r="F744" s="243"/>
      <c r="G744" s="243"/>
      <c r="H744" s="243"/>
      <c r="I744" s="243"/>
      <c r="J744" s="243"/>
      <c r="K744" s="243"/>
      <c r="L744" s="243"/>
      <c r="M744" s="243"/>
      <c r="N744" s="243"/>
      <c r="O744" s="243"/>
      <c r="P744" s="243"/>
      <c r="Q744" s="243"/>
      <c r="R744" s="243"/>
      <c r="S744" s="243"/>
      <c r="T744" s="243"/>
      <c r="U744" s="243"/>
      <c r="V744" s="243"/>
      <c r="W744" s="243"/>
      <c r="X744" s="243"/>
      <c r="Y744" s="243"/>
      <c r="Z744" s="243"/>
    </row>
    <row r="745" spans="1:26" ht="13.5" customHeight="1">
      <c r="A745" s="243"/>
      <c r="B745" s="243"/>
      <c r="C745" s="243"/>
      <c r="D745" s="243"/>
      <c r="E745" s="243"/>
      <c r="F745" s="243"/>
      <c r="G745" s="243"/>
      <c r="H745" s="243"/>
      <c r="I745" s="243"/>
      <c r="J745" s="243"/>
      <c r="K745" s="243"/>
      <c r="L745" s="243"/>
      <c r="M745" s="243"/>
      <c r="N745" s="243"/>
      <c r="O745" s="243"/>
      <c r="P745" s="243"/>
      <c r="Q745" s="243"/>
      <c r="R745" s="243"/>
      <c r="S745" s="243"/>
      <c r="T745" s="243"/>
      <c r="U745" s="243"/>
      <c r="V745" s="243"/>
      <c r="W745" s="243"/>
      <c r="X745" s="243"/>
      <c r="Y745" s="243"/>
      <c r="Z745" s="243"/>
    </row>
    <row r="746" spans="1:26" ht="13.5" customHeight="1">
      <c r="A746" s="243"/>
      <c r="B746" s="243"/>
      <c r="C746" s="243"/>
      <c r="D746" s="243"/>
      <c r="E746" s="243"/>
      <c r="F746" s="243"/>
      <c r="G746" s="243"/>
      <c r="H746" s="243"/>
      <c r="I746" s="243"/>
      <c r="J746" s="243"/>
      <c r="K746" s="243"/>
      <c r="L746" s="243"/>
      <c r="M746" s="243"/>
      <c r="N746" s="243"/>
      <c r="O746" s="243"/>
      <c r="P746" s="243"/>
      <c r="Q746" s="243"/>
      <c r="R746" s="243"/>
      <c r="S746" s="243"/>
      <c r="T746" s="243"/>
      <c r="U746" s="243"/>
      <c r="V746" s="243"/>
      <c r="W746" s="243"/>
      <c r="X746" s="243"/>
      <c r="Y746" s="243"/>
      <c r="Z746" s="243"/>
    </row>
    <row r="747" spans="1:26" ht="13.5" customHeight="1">
      <c r="A747" s="243"/>
      <c r="B747" s="243"/>
      <c r="C747" s="243"/>
      <c r="D747" s="243"/>
      <c r="E747" s="243"/>
      <c r="F747" s="243"/>
      <c r="G747" s="243"/>
      <c r="H747" s="243"/>
      <c r="I747" s="243"/>
      <c r="J747" s="243"/>
      <c r="K747" s="243"/>
      <c r="L747" s="243"/>
      <c r="M747" s="243"/>
      <c r="N747" s="243"/>
      <c r="O747" s="243"/>
      <c r="P747" s="243"/>
      <c r="Q747" s="243"/>
      <c r="R747" s="243"/>
      <c r="S747" s="243"/>
      <c r="T747" s="243"/>
      <c r="U747" s="243"/>
      <c r="V747" s="243"/>
      <c r="W747" s="243"/>
      <c r="X747" s="243"/>
      <c r="Y747" s="243"/>
      <c r="Z747" s="243"/>
    </row>
    <row r="748" spans="1:26" ht="13.5" customHeight="1">
      <c r="A748" s="243"/>
      <c r="B748" s="243"/>
      <c r="C748" s="243"/>
      <c r="D748" s="243"/>
      <c r="E748" s="243"/>
      <c r="F748" s="243"/>
      <c r="G748" s="243"/>
      <c r="H748" s="243"/>
      <c r="I748" s="243"/>
      <c r="J748" s="243"/>
      <c r="K748" s="243"/>
      <c r="L748" s="243"/>
      <c r="M748" s="243"/>
      <c r="N748" s="243"/>
      <c r="O748" s="243"/>
      <c r="P748" s="243"/>
      <c r="Q748" s="243"/>
      <c r="R748" s="243"/>
      <c r="S748" s="243"/>
      <c r="T748" s="243"/>
      <c r="U748" s="243"/>
      <c r="V748" s="243"/>
      <c r="W748" s="243"/>
      <c r="X748" s="243"/>
      <c r="Y748" s="243"/>
      <c r="Z748" s="243"/>
    </row>
    <row r="749" spans="1:26" ht="13.5" customHeight="1">
      <c r="A749" s="243"/>
      <c r="B749" s="243"/>
      <c r="C749" s="243"/>
      <c r="D749" s="243"/>
      <c r="E749" s="243"/>
      <c r="F749" s="243"/>
      <c r="G749" s="243"/>
      <c r="H749" s="243"/>
      <c r="I749" s="243"/>
      <c r="J749" s="243"/>
      <c r="K749" s="243"/>
      <c r="L749" s="243"/>
      <c r="M749" s="243"/>
      <c r="N749" s="243"/>
      <c r="O749" s="243"/>
      <c r="P749" s="243"/>
      <c r="Q749" s="243"/>
      <c r="R749" s="243"/>
      <c r="S749" s="243"/>
      <c r="T749" s="243"/>
      <c r="U749" s="243"/>
      <c r="V749" s="243"/>
      <c r="W749" s="243"/>
      <c r="X749" s="243"/>
      <c r="Y749" s="243"/>
      <c r="Z749" s="243"/>
    </row>
    <row r="750" spans="1:26" ht="13.5" customHeight="1">
      <c r="A750" s="243"/>
      <c r="B750" s="243"/>
      <c r="C750" s="243"/>
      <c r="D750" s="243"/>
      <c r="E750" s="243"/>
      <c r="F750" s="243"/>
      <c r="G750" s="243"/>
      <c r="H750" s="243"/>
      <c r="I750" s="243"/>
      <c r="J750" s="243"/>
      <c r="K750" s="243"/>
      <c r="L750" s="243"/>
      <c r="M750" s="243"/>
      <c r="N750" s="243"/>
      <c r="O750" s="243"/>
      <c r="P750" s="243"/>
      <c r="Q750" s="243"/>
      <c r="R750" s="243"/>
      <c r="S750" s="243"/>
      <c r="T750" s="243"/>
      <c r="U750" s="243"/>
      <c r="V750" s="243"/>
      <c r="W750" s="243"/>
      <c r="X750" s="243"/>
      <c r="Y750" s="243"/>
      <c r="Z750" s="243"/>
    </row>
    <row r="751" spans="1:26" ht="13.5" customHeight="1">
      <c r="A751" s="243"/>
      <c r="B751" s="243"/>
      <c r="C751" s="243"/>
      <c r="D751" s="243"/>
      <c r="E751" s="243"/>
      <c r="F751" s="243"/>
      <c r="G751" s="243"/>
      <c r="H751" s="243"/>
      <c r="I751" s="243"/>
      <c r="J751" s="243"/>
      <c r="K751" s="243"/>
      <c r="L751" s="243"/>
      <c r="M751" s="243"/>
      <c r="N751" s="243"/>
      <c r="O751" s="243"/>
      <c r="P751" s="243"/>
      <c r="Q751" s="243"/>
      <c r="R751" s="243"/>
      <c r="S751" s="243"/>
      <c r="T751" s="243"/>
      <c r="U751" s="243"/>
      <c r="V751" s="243"/>
      <c r="W751" s="243"/>
      <c r="X751" s="243"/>
      <c r="Y751" s="243"/>
      <c r="Z751" s="243"/>
    </row>
    <row r="752" spans="1:26" ht="13.5" customHeight="1">
      <c r="A752" s="243"/>
      <c r="B752" s="243"/>
      <c r="C752" s="243"/>
      <c r="D752" s="243"/>
      <c r="E752" s="243"/>
      <c r="F752" s="243"/>
      <c r="G752" s="243"/>
      <c r="H752" s="243"/>
      <c r="I752" s="243"/>
      <c r="J752" s="243"/>
      <c r="K752" s="243"/>
      <c r="L752" s="243"/>
      <c r="M752" s="243"/>
      <c r="N752" s="243"/>
      <c r="O752" s="243"/>
      <c r="P752" s="243"/>
      <c r="Q752" s="243"/>
      <c r="R752" s="243"/>
      <c r="S752" s="243"/>
      <c r="T752" s="243"/>
      <c r="U752" s="243"/>
      <c r="V752" s="243"/>
      <c r="W752" s="243"/>
      <c r="X752" s="243"/>
      <c r="Y752" s="243"/>
      <c r="Z752" s="243"/>
    </row>
    <row r="753" spans="1:26" ht="13.5" customHeight="1">
      <c r="A753" s="243"/>
      <c r="B753" s="243"/>
      <c r="C753" s="243"/>
      <c r="D753" s="243"/>
      <c r="E753" s="243"/>
      <c r="F753" s="243"/>
      <c r="G753" s="243"/>
      <c r="H753" s="243"/>
      <c r="I753" s="243"/>
      <c r="J753" s="243"/>
      <c r="K753" s="243"/>
      <c r="L753" s="243"/>
      <c r="M753" s="243"/>
      <c r="N753" s="243"/>
      <c r="O753" s="243"/>
      <c r="P753" s="243"/>
      <c r="Q753" s="243"/>
      <c r="R753" s="243"/>
      <c r="S753" s="243"/>
      <c r="T753" s="243"/>
      <c r="U753" s="243"/>
      <c r="V753" s="243"/>
      <c r="W753" s="243"/>
      <c r="X753" s="243"/>
      <c r="Y753" s="243"/>
      <c r="Z753" s="243"/>
    </row>
    <row r="754" spans="1:26" ht="13.5" customHeight="1">
      <c r="A754" s="243"/>
      <c r="B754" s="243"/>
      <c r="C754" s="243"/>
      <c r="D754" s="243"/>
      <c r="E754" s="243"/>
      <c r="F754" s="243"/>
      <c r="G754" s="243"/>
      <c r="H754" s="243"/>
      <c r="I754" s="243"/>
      <c r="J754" s="243"/>
      <c r="K754" s="243"/>
      <c r="L754" s="243"/>
      <c r="M754" s="243"/>
      <c r="N754" s="243"/>
      <c r="O754" s="243"/>
      <c r="P754" s="243"/>
      <c r="Q754" s="243"/>
      <c r="R754" s="243"/>
      <c r="S754" s="243"/>
      <c r="T754" s="243"/>
      <c r="U754" s="243"/>
      <c r="V754" s="243"/>
      <c r="W754" s="243"/>
      <c r="X754" s="243"/>
      <c r="Y754" s="243"/>
      <c r="Z754" s="243"/>
    </row>
    <row r="755" spans="1:26" ht="13.5" customHeight="1">
      <c r="A755" s="243"/>
      <c r="B755" s="243"/>
      <c r="C755" s="243"/>
      <c r="D755" s="243"/>
      <c r="E755" s="243"/>
      <c r="F755" s="243"/>
      <c r="G755" s="243"/>
      <c r="H755" s="243"/>
      <c r="I755" s="243"/>
      <c r="J755" s="243"/>
      <c r="K755" s="243"/>
      <c r="L755" s="243"/>
      <c r="M755" s="243"/>
      <c r="N755" s="243"/>
      <c r="O755" s="243"/>
      <c r="P755" s="243"/>
      <c r="Q755" s="243"/>
      <c r="R755" s="243"/>
      <c r="S755" s="243"/>
      <c r="T755" s="243"/>
      <c r="U755" s="243"/>
      <c r="V755" s="243"/>
      <c r="W755" s="243"/>
      <c r="X755" s="243"/>
      <c r="Y755" s="243"/>
      <c r="Z755" s="243"/>
    </row>
    <row r="756" spans="1:26" ht="13.5" customHeight="1">
      <c r="A756" s="243"/>
      <c r="B756" s="243"/>
      <c r="C756" s="243"/>
      <c r="D756" s="243"/>
      <c r="E756" s="243"/>
      <c r="F756" s="243"/>
      <c r="G756" s="243"/>
      <c r="H756" s="243"/>
      <c r="I756" s="243"/>
      <c r="J756" s="243"/>
      <c r="K756" s="243"/>
      <c r="L756" s="243"/>
      <c r="M756" s="243"/>
      <c r="N756" s="243"/>
      <c r="O756" s="243"/>
      <c r="P756" s="243"/>
      <c r="Q756" s="243"/>
      <c r="R756" s="243"/>
      <c r="S756" s="243"/>
      <c r="T756" s="243"/>
      <c r="U756" s="243"/>
      <c r="V756" s="243"/>
      <c r="W756" s="243"/>
      <c r="X756" s="243"/>
      <c r="Y756" s="243"/>
      <c r="Z756" s="243"/>
    </row>
    <row r="757" spans="1:26" ht="13.5" customHeight="1">
      <c r="A757" s="243"/>
      <c r="B757" s="243"/>
      <c r="C757" s="243"/>
      <c r="D757" s="243"/>
      <c r="E757" s="243"/>
      <c r="F757" s="243"/>
      <c r="G757" s="243"/>
      <c r="H757" s="243"/>
      <c r="I757" s="243"/>
      <c r="J757" s="243"/>
      <c r="K757" s="243"/>
      <c r="L757" s="243"/>
      <c r="M757" s="243"/>
      <c r="N757" s="243"/>
      <c r="O757" s="243"/>
      <c r="P757" s="243"/>
      <c r="Q757" s="243"/>
      <c r="R757" s="243"/>
      <c r="S757" s="243"/>
      <c r="T757" s="243"/>
      <c r="U757" s="243"/>
      <c r="V757" s="243"/>
      <c r="W757" s="243"/>
      <c r="X757" s="243"/>
      <c r="Y757" s="243"/>
      <c r="Z757" s="243"/>
    </row>
    <row r="758" spans="1:26" ht="13.5" customHeight="1">
      <c r="A758" s="243"/>
      <c r="B758" s="243"/>
      <c r="C758" s="243"/>
      <c r="D758" s="243"/>
      <c r="E758" s="243"/>
      <c r="F758" s="243"/>
      <c r="G758" s="243"/>
      <c r="H758" s="243"/>
      <c r="I758" s="243"/>
      <c r="J758" s="243"/>
      <c r="K758" s="243"/>
      <c r="L758" s="243"/>
      <c r="M758" s="243"/>
      <c r="N758" s="243"/>
      <c r="O758" s="243"/>
      <c r="P758" s="243"/>
      <c r="Q758" s="243"/>
      <c r="R758" s="243"/>
      <c r="S758" s="243"/>
      <c r="T758" s="243"/>
      <c r="U758" s="243"/>
      <c r="V758" s="243"/>
      <c r="W758" s="243"/>
      <c r="X758" s="243"/>
      <c r="Y758" s="243"/>
      <c r="Z758" s="243"/>
    </row>
    <row r="759" spans="1:26" ht="13.5" customHeight="1">
      <c r="A759" s="243"/>
      <c r="B759" s="243"/>
      <c r="C759" s="243"/>
      <c r="D759" s="243"/>
      <c r="E759" s="243"/>
      <c r="F759" s="243"/>
      <c r="G759" s="243"/>
      <c r="H759" s="243"/>
      <c r="I759" s="243"/>
      <c r="J759" s="243"/>
      <c r="K759" s="243"/>
      <c r="L759" s="243"/>
      <c r="M759" s="243"/>
      <c r="N759" s="243"/>
      <c r="O759" s="243"/>
      <c r="P759" s="243"/>
      <c r="Q759" s="243"/>
      <c r="R759" s="243"/>
      <c r="S759" s="243"/>
      <c r="T759" s="243"/>
      <c r="U759" s="243"/>
      <c r="V759" s="243"/>
      <c r="W759" s="243"/>
      <c r="X759" s="243"/>
      <c r="Y759" s="243"/>
      <c r="Z759" s="243"/>
    </row>
    <row r="760" spans="1:26" ht="13.5" customHeight="1">
      <c r="A760" s="243"/>
      <c r="B760" s="243"/>
      <c r="C760" s="243"/>
      <c r="D760" s="243"/>
      <c r="E760" s="243"/>
      <c r="F760" s="243"/>
      <c r="G760" s="243"/>
      <c r="H760" s="243"/>
      <c r="I760" s="243"/>
      <c r="J760" s="243"/>
      <c r="K760" s="243"/>
      <c r="L760" s="243"/>
      <c r="M760" s="243"/>
      <c r="N760" s="243"/>
      <c r="O760" s="243"/>
      <c r="P760" s="243"/>
      <c r="Q760" s="243"/>
      <c r="R760" s="243"/>
      <c r="S760" s="243"/>
      <c r="T760" s="243"/>
      <c r="U760" s="243"/>
      <c r="V760" s="243"/>
      <c r="W760" s="243"/>
      <c r="X760" s="243"/>
      <c r="Y760" s="243"/>
      <c r="Z760" s="243"/>
    </row>
    <row r="761" spans="1:26" ht="13.5" customHeight="1">
      <c r="A761" s="243"/>
      <c r="B761" s="243"/>
      <c r="C761" s="243"/>
      <c r="D761" s="243"/>
      <c r="E761" s="243"/>
      <c r="F761" s="243"/>
      <c r="G761" s="243"/>
      <c r="H761" s="243"/>
      <c r="I761" s="243"/>
      <c r="J761" s="243"/>
      <c r="K761" s="243"/>
      <c r="L761" s="243"/>
      <c r="M761" s="243"/>
      <c r="N761" s="243"/>
      <c r="O761" s="243"/>
      <c r="P761" s="243"/>
      <c r="Q761" s="243"/>
      <c r="R761" s="243"/>
      <c r="S761" s="243"/>
      <c r="T761" s="243"/>
      <c r="U761" s="243"/>
      <c r="V761" s="243"/>
      <c r="W761" s="243"/>
      <c r="X761" s="243"/>
      <c r="Y761" s="243"/>
      <c r="Z761" s="243"/>
    </row>
    <row r="762" spans="1:26" ht="13.5" customHeight="1">
      <c r="A762" s="243"/>
      <c r="B762" s="243"/>
      <c r="C762" s="243"/>
      <c r="D762" s="243"/>
      <c r="E762" s="243"/>
      <c r="F762" s="243"/>
      <c r="G762" s="243"/>
      <c r="H762" s="243"/>
      <c r="I762" s="243"/>
      <c r="J762" s="243"/>
      <c r="K762" s="243"/>
      <c r="L762" s="243"/>
      <c r="M762" s="243"/>
      <c r="N762" s="243"/>
      <c r="O762" s="243"/>
      <c r="P762" s="243"/>
      <c r="Q762" s="243"/>
      <c r="R762" s="243"/>
      <c r="S762" s="243"/>
      <c r="T762" s="243"/>
      <c r="U762" s="243"/>
      <c r="V762" s="243"/>
      <c r="W762" s="243"/>
      <c r="X762" s="243"/>
      <c r="Y762" s="243"/>
      <c r="Z762" s="243"/>
    </row>
    <row r="763" spans="1:26" ht="13.5" customHeight="1">
      <c r="A763" s="243"/>
      <c r="B763" s="243"/>
      <c r="C763" s="243"/>
      <c r="D763" s="243"/>
      <c r="E763" s="243"/>
      <c r="F763" s="243"/>
      <c r="G763" s="243"/>
      <c r="H763" s="243"/>
      <c r="I763" s="243"/>
      <c r="J763" s="243"/>
      <c r="K763" s="243"/>
      <c r="L763" s="243"/>
      <c r="M763" s="243"/>
      <c r="N763" s="243"/>
      <c r="O763" s="243"/>
      <c r="P763" s="243"/>
      <c r="Q763" s="243"/>
      <c r="R763" s="243"/>
      <c r="S763" s="243"/>
      <c r="T763" s="243"/>
      <c r="U763" s="243"/>
      <c r="V763" s="243"/>
      <c r="W763" s="243"/>
      <c r="X763" s="243"/>
      <c r="Y763" s="243"/>
      <c r="Z763" s="243"/>
    </row>
    <row r="764" spans="1:26" ht="13.5" customHeight="1">
      <c r="A764" s="243"/>
      <c r="B764" s="243"/>
      <c r="C764" s="243"/>
      <c r="D764" s="243"/>
      <c r="E764" s="243"/>
      <c r="F764" s="243"/>
      <c r="G764" s="243"/>
      <c r="H764" s="243"/>
      <c r="I764" s="243"/>
      <c r="J764" s="243"/>
      <c r="K764" s="243"/>
      <c r="L764" s="243"/>
      <c r="M764" s="243"/>
      <c r="N764" s="243"/>
      <c r="O764" s="243"/>
      <c r="P764" s="243"/>
      <c r="Q764" s="243"/>
      <c r="R764" s="243"/>
      <c r="S764" s="243"/>
      <c r="T764" s="243"/>
      <c r="U764" s="243"/>
      <c r="V764" s="243"/>
      <c r="W764" s="243"/>
      <c r="X764" s="243"/>
      <c r="Y764" s="243"/>
      <c r="Z764" s="243"/>
    </row>
    <row r="765" spans="1:26" ht="13.5" customHeight="1">
      <c r="A765" s="243"/>
      <c r="B765" s="243"/>
      <c r="C765" s="243"/>
      <c r="D765" s="243"/>
      <c r="E765" s="243"/>
      <c r="F765" s="243"/>
      <c r="G765" s="243"/>
      <c r="H765" s="243"/>
      <c r="I765" s="243"/>
      <c r="J765" s="243"/>
      <c r="K765" s="243"/>
      <c r="L765" s="243"/>
      <c r="M765" s="243"/>
      <c r="N765" s="243"/>
      <c r="O765" s="243"/>
      <c r="P765" s="243"/>
      <c r="Q765" s="243"/>
      <c r="R765" s="243"/>
      <c r="S765" s="243"/>
      <c r="T765" s="243"/>
      <c r="U765" s="243"/>
      <c r="V765" s="243"/>
      <c r="W765" s="243"/>
      <c r="X765" s="243"/>
      <c r="Y765" s="243"/>
      <c r="Z765" s="243"/>
    </row>
    <row r="766" spans="1:26" ht="13.5" customHeight="1">
      <c r="A766" s="243"/>
      <c r="B766" s="243"/>
      <c r="C766" s="243"/>
      <c r="D766" s="243"/>
      <c r="E766" s="243"/>
      <c r="F766" s="243"/>
      <c r="G766" s="243"/>
      <c r="H766" s="243"/>
      <c r="I766" s="243"/>
      <c r="J766" s="243"/>
      <c r="K766" s="243"/>
      <c r="L766" s="243"/>
      <c r="M766" s="243"/>
      <c r="N766" s="243"/>
      <c r="O766" s="243"/>
      <c r="P766" s="243"/>
      <c r="Q766" s="243"/>
      <c r="R766" s="243"/>
      <c r="S766" s="243"/>
      <c r="T766" s="243"/>
      <c r="U766" s="243"/>
      <c r="V766" s="243"/>
      <c r="W766" s="243"/>
      <c r="X766" s="243"/>
      <c r="Y766" s="243"/>
      <c r="Z766" s="243"/>
    </row>
    <row r="767" spans="1:26" ht="13.5" customHeight="1">
      <c r="A767" s="243"/>
      <c r="B767" s="243"/>
      <c r="C767" s="243"/>
      <c r="D767" s="243"/>
      <c r="E767" s="243"/>
      <c r="F767" s="243"/>
      <c r="G767" s="243"/>
      <c r="H767" s="243"/>
      <c r="I767" s="243"/>
      <c r="J767" s="243"/>
      <c r="K767" s="243"/>
      <c r="L767" s="243"/>
      <c r="M767" s="243"/>
      <c r="N767" s="243"/>
      <c r="O767" s="243"/>
      <c r="P767" s="243"/>
      <c r="Q767" s="243"/>
      <c r="R767" s="243"/>
      <c r="S767" s="243"/>
      <c r="T767" s="243"/>
      <c r="U767" s="243"/>
      <c r="V767" s="243"/>
      <c r="W767" s="243"/>
      <c r="X767" s="243"/>
      <c r="Y767" s="243"/>
      <c r="Z767" s="243"/>
    </row>
    <row r="768" spans="1:26" ht="13.5" customHeight="1">
      <c r="A768" s="243"/>
      <c r="B768" s="243"/>
      <c r="C768" s="243"/>
      <c r="D768" s="243"/>
      <c r="E768" s="243"/>
      <c r="F768" s="243"/>
      <c r="G768" s="243"/>
      <c r="H768" s="243"/>
      <c r="I768" s="243"/>
      <c r="J768" s="243"/>
      <c r="K768" s="243"/>
      <c r="L768" s="243"/>
      <c r="M768" s="243"/>
      <c r="N768" s="243"/>
      <c r="O768" s="243"/>
      <c r="P768" s="243"/>
      <c r="Q768" s="243"/>
      <c r="R768" s="243"/>
      <c r="S768" s="243"/>
      <c r="T768" s="243"/>
      <c r="U768" s="243"/>
      <c r="V768" s="243"/>
      <c r="W768" s="243"/>
      <c r="X768" s="243"/>
      <c r="Y768" s="243"/>
      <c r="Z768" s="243"/>
    </row>
    <row r="769" spans="1:26" ht="13.5" customHeight="1">
      <c r="A769" s="243"/>
      <c r="B769" s="243"/>
      <c r="C769" s="243"/>
      <c r="D769" s="243"/>
      <c r="E769" s="243"/>
      <c r="F769" s="243"/>
      <c r="G769" s="243"/>
      <c r="H769" s="243"/>
      <c r="I769" s="243"/>
      <c r="J769" s="243"/>
      <c r="K769" s="243"/>
      <c r="L769" s="243"/>
      <c r="M769" s="243"/>
      <c r="N769" s="243"/>
      <c r="O769" s="243"/>
      <c r="P769" s="243"/>
      <c r="Q769" s="243"/>
      <c r="R769" s="243"/>
      <c r="S769" s="243"/>
      <c r="T769" s="243"/>
      <c r="U769" s="243"/>
      <c r="V769" s="243"/>
      <c r="W769" s="243"/>
      <c r="X769" s="243"/>
      <c r="Y769" s="243"/>
      <c r="Z769" s="243"/>
    </row>
    <row r="770" spans="1:26" ht="13.5" customHeight="1">
      <c r="A770" s="243"/>
      <c r="B770" s="243"/>
      <c r="C770" s="243"/>
      <c r="D770" s="243"/>
      <c r="E770" s="243"/>
      <c r="F770" s="243"/>
      <c r="G770" s="243"/>
      <c r="H770" s="243"/>
      <c r="I770" s="243"/>
      <c r="J770" s="243"/>
      <c r="K770" s="243"/>
      <c r="L770" s="243"/>
      <c r="M770" s="243"/>
      <c r="N770" s="243"/>
      <c r="O770" s="243"/>
      <c r="P770" s="243"/>
      <c r="Q770" s="243"/>
      <c r="R770" s="243"/>
      <c r="S770" s="243"/>
      <c r="T770" s="243"/>
      <c r="U770" s="243"/>
      <c r="V770" s="243"/>
      <c r="W770" s="243"/>
      <c r="X770" s="243"/>
      <c r="Y770" s="243"/>
      <c r="Z770" s="243"/>
    </row>
    <row r="771" spans="1:26" ht="13.5" customHeight="1">
      <c r="A771" s="243"/>
      <c r="B771" s="243"/>
      <c r="C771" s="243"/>
      <c r="D771" s="243"/>
      <c r="E771" s="243"/>
      <c r="F771" s="243"/>
      <c r="G771" s="243"/>
      <c r="H771" s="243"/>
      <c r="I771" s="243"/>
      <c r="J771" s="243"/>
      <c r="K771" s="243"/>
      <c r="L771" s="243"/>
      <c r="M771" s="243"/>
      <c r="N771" s="243"/>
      <c r="O771" s="243"/>
      <c r="P771" s="243"/>
      <c r="Q771" s="243"/>
      <c r="R771" s="243"/>
      <c r="S771" s="243"/>
      <c r="T771" s="243"/>
      <c r="U771" s="243"/>
      <c r="V771" s="243"/>
      <c r="W771" s="243"/>
      <c r="X771" s="243"/>
      <c r="Y771" s="243"/>
      <c r="Z771" s="243"/>
    </row>
    <row r="772" spans="1:26" ht="13.5" customHeight="1">
      <c r="A772" s="243"/>
      <c r="B772" s="243"/>
      <c r="C772" s="243"/>
      <c r="D772" s="243"/>
      <c r="E772" s="243"/>
      <c r="F772" s="243"/>
      <c r="G772" s="243"/>
      <c r="H772" s="243"/>
      <c r="I772" s="243"/>
      <c r="J772" s="243"/>
      <c r="K772" s="243"/>
      <c r="L772" s="243"/>
      <c r="M772" s="243"/>
      <c r="N772" s="243"/>
      <c r="O772" s="243"/>
      <c r="P772" s="243"/>
      <c r="Q772" s="243"/>
      <c r="R772" s="243"/>
      <c r="S772" s="243"/>
      <c r="T772" s="243"/>
      <c r="U772" s="243"/>
      <c r="V772" s="243"/>
      <c r="W772" s="243"/>
      <c r="X772" s="243"/>
      <c r="Y772" s="243"/>
      <c r="Z772" s="243"/>
    </row>
    <row r="773" spans="1:26" ht="13.5" customHeight="1">
      <c r="A773" s="243"/>
      <c r="B773" s="243"/>
      <c r="C773" s="243"/>
      <c r="D773" s="243"/>
      <c r="E773" s="243"/>
      <c r="F773" s="243"/>
      <c r="G773" s="243"/>
      <c r="H773" s="243"/>
      <c r="I773" s="243"/>
      <c r="J773" s="243"/>
      <c r="K773" s="243"/>
      <c r="L773" s="243"/>
      <c r="M773" s="243"/>
      <c r="N773" s="243"/>
      <c r="O773" s="243"/>
      <c r="P773" s="243"/>
      <c r="Q773" s="243"/>
      <c r="R773" s="243"/>
      <c r="S773" s="243"/>
      <c r="T773" s="243"/>
      <c r="U773" s="243"/>
      <c r="V773" s="243"/>
      <c r="W773" s="243"/>
      <c r="X773" s="243"/>
      <c r="Y773" s="243"/>
      <c r="Z773" s="243"/>
    </row>
    <row r="774" spans="1:26" ht="13.5" customHeight="1">
      <c r="A774" s="243"/>
      <c r="B774" s="243"/>
      <c r="C774" s="243"/>
      <c r="D774" s="243"/>
      <c r="E774" s="243"/>
      <c r="F774" s="243"/>
      <c r="G774" s="243"/>
      <c r="H774" s="243"/>
      <c r="I774" s="243"/>
      <c r="J774" s="243"/>
      <c r="K774" s="243"/>
      <c r="L774" s="243"/>
      <c r="M774" s="243"/>
      <c r="N774" s="243"/>
      <c r="O774" s="243"/>
      <c r="P774" s="243"/>
      <c r="Q774" s="243"/>
      <c r="R774" s="243"/>
      <c r="S774" s="243"/>
      <c r="T774" s="243"/>
      <c r="U774" s="243"/>
      <c r="V774" s="243"/>
      <c r="W774" s="243"/>
      <c r="X774" s="243"/>
      <c r="Y774" s="243"/>
      <c r="Z774" s="243"/>
    </row>
    <row r="775" spans="1:26" ht="13.5" customHeight="1">
      <c r="A775" s="243"/>
      <c r="B775" s="243"/>
      <c r="C775" s="243"/>
      <c r="D775" s="243"/>
      <c r="E775" s="243"/>
      <c r="F775" s="243"/>
      <c r="G775" s="243"/>
      <c r="H775" s="243"/>
      <c r="I775" s="243"/>
      <c r="J775" s="243"/>
      <c r="K775" s="243"/>
      <c r="L775" s="243"/>
      <c r="M775" s="243"/>
      <c r="N775" s="243"/>
      <c r="O775" s="243"/>
      <c r="P775" s="243"/>
      <c r="Q775" s="243"/>
      <c r="R775" s="243"/>
      <c r="S775" s="243"/>
      <c r="T775" s="243"/>
      <c r="U775" s="243"/>
      <c r="V775" s="243"/>
      <c r="W775" s="243"/>
      <c r="X775" s="243"/>
      <c r="Y775" s="243"/>
      <c r="Z775" s="243"/>
    </row>
    <row r="776" spans="1:26" ht="13.5" customHeight="1">
      <c r="A776" s="243"/>
      <c r="B776" s="243"/>
      <c r="C776" s="243"/>
      <c r="D776" s="243"/>
      <c r="E776" s="243"/>
      <c r="F776" s="243"/>
      <c r="G776" s="243"/>
      <c r="H776" s="243"/>
      <c r="I776" s="243"/>
      <c r="J776" s="243"/>
      <c r="K776" s="243"/>
      <c r="L776" s="243"/>
      <c r="M776" s="243"/>
      <c r="N776" s="243"/>
      <c r="O776" s="243"/>
      <c r="P776" s="243"/>
      <c r="Q776" s="243"/>
      <c r="R776" s="243"/>
      <c r="S776" s="243"/>
      <c r="T776" s="243"/>
      <c r="U776" s="243"/>
      <c r="V776" s="243"/>
      <c r="W776" s="243"/>
      <c r="X776" s="243"/>
      <c r="Y776" s="243"/>
      <c r="Z776" s="243"/>
    </row>
    <row r="777" spans="1:26" ht="13.5" customHeight="1">
      <c r="A777" s="243"/>
      <c r="B777" s="243"/>
      <c r="C777" s="243"/>
      <c r="D777" s="243"/>
      <c r="E777" s="243"/>
      <c r="F777" s="243"/>
      <c r="G777" s="243"/>
      <c r="H777" s="243"/>
      <c r="I777" s="243"/>
      <c r="J777" s="243"/>
      <c r="K777" s="243"/>
      <c r="L777" s="243"/>
      <c r="M777" s="243"/>
      <c r="N777" s="243"/>
      <c r="O777" s="243"/>
      <c r="P777" s="243"/>
      <c r="Q777" s="243"/>
      <c r="R777" s="243"/>
      <c r="S777" s="243"/>
      <c r="T777" s="243"/>
      <c r="U777" s="243"/>
      <c r="V777" s="243"/>
      <c r="W777" s="243"/>
      <c r="X777" s="243"/>
      <c r="Y777" s="243"/>
      <c r="Z777" s="243"/>
    </row>
    <row r="778" spans="1:26" ht="13.5" customHeight="1">
      <c r="A778" s="243"/>
      <c r="B778" s="243"/>
      <c r="C778" s="243"/>
      <c r="D778" s="243"/>
      <c r="E778" s="243"/>
      <c r="F778" s="243"/>
      <c r="G778" s="243"/>
      <c r="H778" s="243"/>
      <c r="I778" s="243"/>
      <c r="J778" s="243"/>
      <c r="K778" s="243"/>
      <c r="L778" s="243"/>
      <c r="M778" s="243"/>
      <c r="N778" s="243"/>
      <c r="O778" s="243"/>
      <c r="P778" s="243"/>
      <c r="Q778" s="243"/>
      <c r="R778" s="243"/>
      <c r="S778" s="243"/>
      <c r="T778" s="243"/>
      <c r="U778" s="243"/>
      <c r="V778" s="243"/>
      <c r="W778" s="243"/>
      <c r="X778" s="243"/>
      <c r="Y778" s="243"/>
      <c r="Z778" s="243"/>
    </row>
    <row r="779" spans="1:26" ht="13.5" customHeight="1">
      <c r="A779" s="243"/>
      <c r="B779" s="243"/>
      <c r="C779" s="243"/>
      <c r="D779" s="243"/>
      <c r="E779" s="243"/>
      <c r="F779" s="243"/>
      <c r="G779" s="243"/>
      <c r="H779" s="243"/>
      <c r="I779" s="243"/>
      <c r="J779" s="243"/>
      <c r="K779" s="243"/>
      <c r="L779" s="243"/>
      <c r="M779" s="243"/>
      <c r="N779" s="243"/>
      <c r="O779" s="243"/>
      <c r="P779" s="243"/>
      <c r="Q779" s="243"/>
      <c r="R779" s="243"/>
      <c r="S779" s="243"/>
      <c r="T779" s="243"/>
      <c r="U779" s="243"/>
      <c r="V779" s="243"/>
      <c r="W779" s="243"/>
      <c r="X779" s="243"/>
      <c r="Y779" s="243"/>
      <c r="Z779" s="243"/>
    </row>
    <row r="780" spans="1:26" ht="13.5" customHeight="1">
      <c r="A780" s="243"/>
      <c r="B780" s="243"/>
      <c r="C780" s="243"/>
      <c r="D780" s="243"/>
      <c r="E780" s="243"/>
      <c r="F780" s="243"/>
      <c r="G780" s="243"/>
      <c r="H780" s="243"/>
      <c r="I780" s="243"/>
      <c r="J780" s="243"/>
      <c r="K780" s="243"/>
      <c r="L780" s="243"/>
      <c r="M780" s="243"/>
      <c r="N780" s="243"/>
      <c r="O780" s="243"/>
      <c r="P780" s="243"/>
      <c r="Q780" s="243"/>
      <c r="R780" s="243"/>
      <c r="S780" s="243"/>
      <c r="T780" s="243"/>
      <c r="U780" s="243"/>
      <c r="V780" s="243"/>
      <c r="W780" s="243"/>
      <c r="X780" s="243"/>
      <c r="Y780" s="243"/>
      <c r="Z780" s="243"/>
    </row>
    <row r="781" spans="1:26" ht="13.5" customHeight="1">
      <c r="A781" s="243"/>
      <c r="B781" s="243"/>
      <c r="C781" s="243"/>
      <c r="D781" s="243"/>
      <c r="E781" s="243"/>
      <c r="F781" s="243"/>
      <c r="G781" s="243"/>
      <c r="H781" s="243"/>
      <c r="I781" s="243"/>
      <c r="J781" s="243"/>
      <c r="K781" s="243"/>
      <c r="L781" s="243"/>
      <c r="M781" s="243"/>
      <c r="N781" s="243"/>
      <c r="O781" s="243"/>
      <c r="P781" s="243"/>
      <c r="Q781" s="243"/>
      <c r="R781" s="243"/>
      <c r="S781" s="243"/>
      <c r="T781" s="243"/>
      <c r="U781" s="243"/>
      <c r="V781" s="243"/>
      <c r="W781" s="243"/>
      <c r="X781" s="243"/>
      <c r="Y781" s="243"/>
      <c r="Z781" s="243"/>
    </row>
    <row r="782" spans="1:26" ht="13.5" customHeight="1">
      <c r="A782" s="243"/>
      <c r="B782" s="243"/>
      <c r="C782" s="243"/>
      <c r="D782" s="243"/>
      <c r="E782" s="243"/>
      <c r="F782" s="243"/>
      <c r="G782" s="243"/>
      <c r="H782" s="243"/>
      <c r="I782" s="243"/>
      <c r="J782" s="243"/>
      <c r="K782" s="243"/>
      <c r="L782" s="243"/>
      <c r="M782" s="243"/>
      <c r="N782" s="243"/>
      <c r="O782" s="243"/>
      <c r="P782" s="243"/>
      <c r="Q782" s="243"/>
      <c r="R782" s="243"/>
      <c r="S782" s="243"/>
      <c r="T782" s="243"/>
      <c r="U782" s="243"/>
      <c r="V782" s="243"/>
      <c r="W782" s="243"/>
      <c r="X782" s="243"/>
      <c r="Y782" s="243"/>
      <c r="Z782" s="243"/>
    </row>
    <row r="783" spans="1:26" ht="13.5" customHeight="1">
      <c r="A783" s="243"/>
      <c r="B783" s="243"/>
      <c r="C783" s="243"/>
      <c r="D783" s="243"/>
      <c r="E783" s="243"/>
      <c r="F783" s="243"/>
      <c r="G783" s="243"/>
      <c r="H783" s="243"/>
      <c r="I783" s="243"/>
      <c r="J783" s="243"/>
      <c r="K783" s="243"/>
      <c r="L783" s="243"/>
      <c r="M783" s="243"/>
      <c r="N783" s="243"/>
      <c r="O783" s="243"/>
      <c r="P783" s="243"/>
      <c r="Q783" s="243"/>
      <c r="R783" s="243"/>
      <c r="S783" s="243"/>
      <c r="T783" s="243"/>
      <c r="U783" s="243"/>
      <c r="V783" s="243"/>
      <c r="W783" s="243"/>
      <c r="X783" s="243"/>
      <c r="Y783" s="243"/>
      <c r="Z783" s="243"/>
    </row>
    <row r="784" spans="1:26" ht="13.5" customHeight="1">
      <c r="A784" s="243"/>
      <c r="B784" s="243"/>
      <c r="C784" s="243"/>
      <c r="D784" s="243"/>
      <c r="E784" s="243"/>
      <c r="F784" s="243"/>
      <c r="G784" s="243"/>
      <c r="H784" s="243"/>
      <c r="I784" s="243"/>
      <c r="J784" s="243"/>
      <c r="K784" s="243"/>
      <c r="L784" s="243"/>
      <c r="M784" s="243"/>
      <c r="N784" s="243"/>
      <c r="O784" s="243"/>
      <c r="P784" s="243"/>
      <c r="Q784" s="243"/>
      <c r="R784" s="243"/>
      <c r="S784" s="243"/>
      <c r="T784" s="243"/>
      <c r="U784" s="243"/>
      <c r="V784" s="243"/>
      <c r="W784" s="243"/>
      <c r="X784" s="243"/>
      <c r="Y784" s="243"/>
      <c r="Z784" s="243"/>
    </row>
    <row r="785" spans="1:26" ht="13.5" customHeight="1">
      <c r="A785" s="243"/>
      <c r="B785" s="243"/>
      <c r="C785" s="243"/>
      <c r="D785" s="243"/>
      <c r="E785" s="243"/>
      <c r="F785" s="243"/>
      <c r="G785" s="243"/>
      <c r="H785" s="243"/>
      <c r="I785" s="243"/>
      <c r="J785" s="243"/>
      <c r="K785" s="243"/>
      <c r="L785" s="243"/>
      <c r="M785" s="243"/>
      <c r="N785" s="243"/>
      <c r="O785" s="243"/>
      <c r="P785" s="243"/>
      <c r="Q785" s="243"/>
      <c r="R785" s="243"/>
      <c r="S785" s="243"/>
      <c r="T785" s="243"/>
      <c r="U785" s="243"/>
      <c r="V785" s="243"/>
      <c r="W785" s="243"/>
      <c r="X785" s="243"/>
      <c r="Y785" s="243"/>
      <c r="Z785" s="243"/>
    </row>
    <row r="786" spans="1:26" ht="13.5" customHeight="1">
      <c r="A786" s="243"/>
      <c r="B786" s="243"/>
      <c r="C786" s="243"/>
      <c r="D786" s="243"/>
      <c r="E786" s="243"/>
      <c r="F786" s="243"/>
      <c r="G786" s="243"/>
      <c r="H786" s="243"/>
      <c r="I786" s="243"/>
      <c r="J786" s="243"/>
      <c r="K786" s="243"/>
      <c r="L786" s="243"/>
      <c r="M786" s="243"/>
      <c r="N786" s="243"/>
      <c r="O786" s="243"/>
      <c r="P786" s="243"/>
      <c r="Q786" s="243"/>
      <c r="R786" s="243"/>
      <c r="S786" s="243"/>
      <c r="T786" s="243"/>
      <c r="U786" s="243"/>
      <c r="V786" s="243"/>
      <c r="W786" s="243"/>
      <c r="X786" s="243"/>
      <c r="Y786" s="243"/>
      <c r="Z786" s="243"/>
    </row>
    <row r="787" spans="1:26" ht="13.5" customHeight="1">
      <c r="A787" s="243"/>
      <c r="B787" s="243"/>
      <c r="C787" s="243"/>
      <c r="D787" s="243"/>
      <c r="E787" s="243"/>
      <c r="F787" s="243"/>
      <c r="G787" s="243"/>
      <c r="H787" s="243"/>
      <c r="I787" s="243"/>
      <c r="J787" s="243"/>
      <c r="K787" s="243"/>
      <c r="L787" s="243"/>
      <c r="M787" s="243"/>
      <c r="N787" s="243"/>
      <c r="O787" s="243"/>
      <c r="P787" s="243"/>
      <c r="Q787" s="243"/>
      <c r="R787" s="243"/>
      <c r="S787" s="243"/>
      <c r="T787" s="243"/>
      <c r="U787" s="243"/>
      <c r="V787" s="243"/>
      <c r="W787" s="243"/>
      <c r="X787" s="243"/>
      <c r="Y787" s="243"/>
      <c r="Z787" s="243"/>
    </row>
    <row r="788" spans="1:26" ht="13.5" customHeight="1">
      <c r="A788" s="243"/>
      <c r="B788" s="243"/>
      <c r="C788" s="243"/>
      <c r="D788" s="243"/>
      <c r="E788" s="243"/>
      <c r="F788" s="243"/>
      <c r="G788" s="243"/>
      <c r="H788" s="243"/>
      <c r="I788" s="243"/>
      <c r="J788" s="243"/>
      <c r="K788" s="243"/>
      <c r="L788" s="243"/>
      <c r="M788" s="243"/>
      <c r="N788" s="243"/>
      <c r="O788" s="243"/>
      <c r="P788" s="243"/>
      <c r="Q788" s="243"/>
      <c r="R788" s="243"/>
      <c r="S788" s="243"/>
      <c r="T788" s="243"/>
      <c r="U788" s="243"/>
      <c r="V788" s="243"/>
      <c r="W788" s="243"/>
      <c r="X788" s="243"/>
      <c r="Y788" s="243"/>
      <c r="Z788" s="243"/>
    </row>
    <row r="789" spans="1:26" ht="13.5" customHeight="1">
      <c r="A789" s="243"/>
      <c r="B789" s="243"/>
      <c r="C789" s="243"/>
      <c r="D789" s="243"/>
      <c r="E789" s="243"/>
      <c r="F789" s="243"/>
      <c r="G789" s="243"/>
      <c r="H789" s="243"/>
      <c r="I789" s="243"/>
      <c r="J789" s="243"/>
      <c r="K789" s="243"/>
      <c r="L789" s="243"/>
      <c r="M789" s="243"/>
      <c r="N789" s="243"/>
      <c r="O789" s="243"/>
      <c r="P789" s="243"/>
      <c r="Q789" s="243"/>
      <c r="R789" s="243"/>
      <c r="S789" s="243"/>
      <c r="T789" s="243"/>
      <c r="U789" s="243"/>
      <c r="V789" s="243"/>
      <c r="W789" s="243"/>
      <c r="X789" s="243"/>
      <c r="Y789" s="243"/>
      <c r="Z789" s="243"/>
    </row>
    <row r="790" spans="1:26" ht="13.5" customHeight="1">
      <c r="A790" s="243"/>
      <c r="B790" s="243"/>
      <c r="C790" s="243"/>
      <c r="D790" s="243"/>
      <c r="E790" s="243"/>
      <c r="F790" s="243"/>
      <c r="G790" s="243"/>
      <c r="H790" s="243"/>
      <c r="I790" s="243"/>
      <c r="J790" s="243"/>
      <c r="K790" s="243"/>
      <c r="L790" s="243"/>
      <c r="M790" s="243"/>
      <c r="N790" s="243"/>
      <c r="O790" s="243"/>
      <c r="P790" s="243"/>
      <c r="Q790" s="243"/>
      <c r="R790" s="243"/>
      <c r="S790" s="243"/>
      <c r="T790" s="243"/>
      <c r="U790" s="243"/>
      <c r="V790" s="243"/>
      <c r="W790" s="243"/>
      <c r="X790" s="243"/>
      <c r="Y790" s="243"/>
      <c r="Z790" s="243"/>
    </row>
    <row r="791" spans="1:26" ht="13.5" customHeight="1">
      <c r="A791" s="243"/>
      <c r="B791" s="243"/>
      <c r="C791" s="243"/>
      <c r="D791" s="243"/>
      <c r="E791" s="243"/>
      <c r="F791" s="243"/>
      <c r="G791" s="243"/>
      <c r="H791" s="243"/>
      <c r="I791" s="243"/>
      <c r="J791" s="243"/>
      <c r="K791" s="243"/>
      <c r="L791" s="243"/>
      <c r="M791" s="243"/>
      <c r="N791" s="243"/>
      <c r="O791" s="243"/>
      <c r="P791" s="243"/>
      <c r="Q791" s="243"/>
      <c r="R791" s="243"/>
      <c r="S791" s="243"/>
      <c r="T791" s="243"/>
      <c r="U791" s="243"/>
      <c r="V791" s="243"/>
      <c r="W791" s="243"/>
      <c r="X791" s="243"/>
      <c r="Y791" s="243"/>
      <c r="Z791" s="243"/>
    </row>
    <row r="792" spans="1:26" ht="13.5" customHeight="1">
      <c r="A792" s="243"/>
      <c r="B792" s="243"/>
      <c r="C792" s="243"/>
      <c r="D792" s="243"/>
      <c r="E792" s="243"/>
      <c r="F792" s="243"/>
      <c r="G792" s="243"/>
      <c r="H792" s="243"/>
      <c r="I792" s="243"/>
      <c r="J792" s="243"/>
      <c r="K792" s="243"/>
      <c r="L792" s="243"/>
      <c r="M792" s="243"/>
      <c r="N792" s="243"/>
      <c r="O792" s="243"/>
      <c r="P792" s="243"/>
      <c r="Q792" s="243"/>
      <c r="R792" s="243"/>
      <c r="S792" s="243"/>
      <c r="T792" s="243"/>
      <c r="U792" s="243"/>
      <c r="V792" s="243"/>
      <c r="W792" s="243"/>
      <c r="X792" s="243"/>
      <c r="Y792" s="243"/>
      <c r="Z792" s="243"/>
    </row>
    <row r="793" spans="1:26" ht="13.5" customHeight="1">
      <c r="A793" s="243"/>
      <c r="B793" s="243"/>
      <c r="C793" s="243"/>
      <c r="D793" s="243"/>
      <c r="E793" s="243"/>
      <c r="F793" s="243"/>
      <c r="G793" s="243"/>
      <c r="H793" s="243"/>
      <c r="I793" s="243"/>
      <c r="J793" s="243"/>
      <c r="K793" s="243"/>
      <c r="L793" s="243"/>
      <c r="M793" s="243"/>
      <c r="N793" s="243"/>
      <c r="O793" s="243"/>
      <c r="P793" s="243"/>
      <c r="Q793" s="243"/>
      <c r="R793" s="243"/>
      <c r="S793" s="243"/>
      <c r="T793" s="243"/>
      <c r="U793" s="243"/>
      <c r="V793" s="243"/>
      <c r="W793" s="243"/>
      <c r="X793" s="243"/>
      <c r="Y793" s="243"/>
      <c r="Z793" s="243"/>
    </row>
    <row r="794" spans="1:26" ht="13.5" customHeight="1">
      <c r="A794" s="243"/>
      <c r="B794" s="243"/>
      <c r="C794" s="243"/>
      <c r="D794" s="243"/>
      <c r="E794" s="243"/>
      <c r="F794" s="243"/>
      <c r="G794" s="243"/>
      <c r="H794" s="243"/>
      <c r="I794" s="243"/>
      <c r="J794" s="243"/>
      <c r="K794" s="243"/>
      <c r="L794" s="243"/>
      <c r="M794" s="243"/>
      <c r="N794" s="243"/>
      <c r="O794" s="243"/>
      <c r="P794" s="243"/>
      <c r="Q794" s="243"/>
      <c r="R794" s="243"/>
      <c r="S794" s="243"/>
      <c r="T794" s="243"/>
      <c r="U794" s="243"/>
      <c r="V794" s="243"/>
      <c r="W794" s="243"/>
      <c r="X794" s="243"/>
      <c r="Y794" s="243"/>
      <c r="Z794" s="243"/>
    </row>
    <row r="795" spans="1:26" ht="13.5" customHeight="1">
      <c r="A795" s="243"/>
      <c r="B795" s="243"/>
      <c r="C795" s="243"/>
      <c r="D795" s="243"/>
      <c r="E795" s="243"/>
      <c r="F795" s="243"/>
      <c r="G795" s="243"/>
      <c r="H795" s="243"/>
      <c r="I795" s="243"/>
      <c r="J795" s="243"/>
      <c r="K795" s="243"/>
      <c r="L795" s="243"/>
      <c r="M795" s="243"/>
      <c r="N795" s="243"/>
      <c r="O795" s="243"/>
      <c r="P795" s="243"/>
      <c r="Q795" s="243"/>
      <c r="R795" s="243"/>
      <c r="S795" s="243"/>
      <c r="T795" s="243"/>
      <c r="U795" s="243"/>
      <c r="V795" s="243"/>
      <c r="W795" s="243"/>
      <c r="X795" s="243"/>
      <c r="Y795" s="243"/>
      <c r="Z795" s="243"/>
    </row>
    <row r="796" spans="1:26" ht="13.5" customHeight="1">
      <c r="A796" s="243"/>
      <c r="B796" s="243"/>
      <c r="C796" s="243"/>
      <c r="D796" s="243"/>
      <c r="E796" s="243"/>
      <c r="F796" s="243"/>
      <c r="G796" s="243"/>
      <c r="H796" s="243"/>
      <c r="I796" s="243"/>
      <c r="J796" s="243"/>
      <c r="K796" s="243"/>
      <c r="L796" s="243"/>
      <c r="M796" s="243"/>
      <c r="N796" s="243"/>
      <c r="O796" s="243"/>
      <c r="P796" s="243"/>
      <c r="Q796" s="243"/>
      <c r="R796" s="243"/>
      <c r="S796" s="243"/>
      <c r="T796" s="243"/>
      <c r="U796" s="243"/>
      <c r="V796" s="243"/>
      <c r="W796" s="243"/>
      <c r="X796" s="243"/>
      <c r="Y796" s="243"/>
      <c r="Z796" s="243"/>
    </row>
    <row r="797" spans="1:26" ht="13.5" customHeight="1">
      <c r="A797" s="243"/>
      <c r="B797" s="243"/>
      <c r="C797" s="243"/>
      <c r="D797" s="243"/>
      <c r="E797" s="243"/>
      <c r="F797" s="243"/>
      <c r="G797" s="243"/>
      <c r="H797" s="243"/>
      <c r="I797" s="243"/>
      <c r="J797" s="243"/>
      <c r="K797" s="243"/>
      <c r="L797" s="243"/>
      <c r="M797" s="243"/>
      <c r="N797" s="243"/>
      <c r="O797" s="243"/>
      <c r="P797" s="243"/>
      <c r="Q797" s="243"/>
      <c r="R797" s="243"/>
      <c r="S797" s="243"/>
      <c r="T797" s="243"/>
      <c r="U797" s="243"/>
      <c r="V797" s="243"/>
      <c r="W797" s="243"/>
      <c r="X797" s="243"/>
      <c r="Y797" s="243"/>
      <c r="Z797" s="243"/>
    </row>
    <row r="798" spans="1:26" ht="13.5" customHeight="1">
      <c r="A798" s="243"/>
      <c r="B798" s="243"/>
      <c r="C798" s="243"/>
      <c r="D798" s="243"/>
      <c r="E798" s="243"/>
      <c r="F798" s="243"/>
      <c r="G798" s="243"/>
      <c r="H798" s="243"/>
      <c r="I798" s="243"/>
      <c r="J798" s="243"/>
      <c r="K798" s="243"/>
      <c r="L798" s="243"/>
      <c r="M798" s="243"/>
      <c r="N798" s="243"/>
      <c r="O798" s="243"/>
      <c r="P798" s="243"/>
      <c r="Q798" s="243"/>
      <c r="R798" s="243"/>
      <c r="S798" s="243"/>
      <c r="T798" s="243"/>
      <c r="U798" s="243"/>
      <c r="V798" s="243"/>
      <c r="W798" s="243"/>
      <c r="X798" s="243"/>
      <c r="Y798" s="243"/>
      <c r="Z798" s="243"/>
    </row>
    <row r="799" spans="1:26" ht="13.5" customHeight="1">
      <c r="A799" s="243"/>
      <c r="B799" s="243"/>
      <c r="C799" s="243"/>
      <c r="D799" s="243"/>
      <c r="E799" s="243"/>
      <c r="F799" s="243"/>
      <c r="G799" s="243"/>
      <c r="H799" s="243"/>
      <c r="I799" s="243"/>
      <c r="J799" s="243"/>
      <c r="K799" s="243"/>
      <c r="L799" s="243"/>
      <c r="M799" s="243"/>
      <c r="N799" s="243"/>
      <c r="O799" s="243"/>
      <c r="P799" s="243"/>
      <c r="Q799" s="243"/>
      <c r="R799" s="243"/>
      <c r="S799" s="243"/>
      <c r="T799" s="243"/>
      <c r="U799" s="243"/>
      <c r="V799" s="243"/>
      <c r="W799" s="243"/>
      <c r="X799" s="243"/>
      <c r="Y799" s="243"/>
      <c r="Z799" s="243"/>
    </row>
    <row r="800" spans="1:26" ht="13.5" customHeight="1">
      <c r="A800" s="243"/>
      <c r="B800" s="243"/>
      <c r="C800" s="243"/>
      <c r="D800" s="243"/>
      <c r="E800" s="243"/>
      <c r="F800" s="243"/>
      <c r="G800" s="243"/>
      <c r="H800" s="243"/>
      <c r="I800" s="243"/>
      <c r="J800" s="243"/>
      <c r="K800" s="243"/>
      <c r="L800" s="243"/>
      <c r="M800" s="243"/>
      <c r="N800" s="243"/>
      <c r="O800" s="243"/>
      <c r="P800" s="243"/>
      <c r="Q800" s="243"/>
      <c r="R800" s="243"/>
      <c r="S800" s="243"/>
      <c r="T800" s="243"/>
      <c r="U800" s="243"/>
      <c r="V800" s="243"/>
      <c r="W800" s="243"/>
      <c r="X800" s="243"/>
      <c r="Y800" s="243"/>
      <c r="Z800" s="243"/>
    </row>
    <row r="801" spans="1:26" ht="13.5" customHeight="1">
      <c r="A801" s="243"/>
      <c r="B801" s="243"/>
      <c r="C801" s="243"/>
      <c r="D801" s="243"/>
      <c r="E801" s="243"/>
      <c r="F801" s="243"/>
      <c r="G801" s="243"/>
      <c r="H801" s="243"/>
      <c r="I801" s="243"/>
      <c r="J801" s="243"/>
      <c r="K801" s="243"/>
      <c r="L801" s="243"/>
      <c r="M801" s="243"/>
      <c r="N801" s="243"/>
      <c r="O801" s="243"/>
      <c r="P801" s="243"/>
      <c r="Q801" s="243"/>
      <c r="R801" s="243"/>
      <c r="S801" s="243"/>
      <c r="T801" s="243"/>
      <c r="U801" s="243"/>
      <c r="V801" s="243"/>
      <c r="W801" s="243"/>
      <c r="X801" s="243"/>
      <c r="Y801" s="243"/>
      <c r="Z801" s="243"/>
    </row>
    <row r="802" spans="1:26" ht="13.5" customHeight="1">
      <c r="A802" s="243"/>
      <c r="B802" s="243"/>
      <c r="C802" s="243"/>
      <c r="D802" s="243"/>
      <c r="E802" s="243"/>
      <c r="F802" s="243"/>
      <c r="G802" s="243"/>
      <c r="H802" s="243"/>
      <c r="I802" s="243"/>
      <c r="J802" s="243"/>
      <c r="K802" s="243"/>
      <c r="L802" s="243"/>
      <c r="M802" s="243"/>
      <c r="N802" s="243"/>
      <c r="O802" s="243"/>
      <c r="P802" s="243"/>
      <c r="Q802" s="243"/>
      <c r="R802" s="243"/>
      <c r="S802" s="243"/>
      <c r="T802" s="243"/>
      <c r="U802" s="243"/>
      <c r="V802" s="243"/>
      <c r="W802" s="243"/>
      <c r="X802" s="243"/>
      <c r="Y802" s="243"/>
      <c r="Z802" s="243"/>
    </row>
    <row r="803" spans="1:26" ht="13.5" customHeight="1">
      <c r="A803" s="243"/>
      <c r="B803" s="243"/>
      <c r="C803" s="243"/>
      <c r="D803" s="243"/>
      <c r="E803" s="243"/>
      <c r="F803" s="243"/>
      <c r="G803" s="243"/>
      <c r="H803" s="243"/>
      <c r="I803" s="243"/>
      <c r="J803" s="243"/>
      <c r="K803" s="243"/>
      <c r="L803" s="243"/>
      <c r="M803" s="243"/>
      <c r="N803" s="243"/>
      <c r="O803" s="243"/>
      <c r="P803" s="243"/>
      <c r="Q803" s="243"/>
      <c r="R803" s="243"/>
      <c r="S803" s="243"/>
      <c r="T803" s="243"/>
      <c r="U803" s="243"/>
      <c r="V803" s="243"/>
      <c r="W803" s="243"/>
      <c r="X803" s="243"/>
      <c r="Y803" s="243"/>
      <c r="Z803" s="243"/>
    </row>
    <row r="804" spans="1:26" ht="13.5" customHeight="1">
      <c r="A804" s="243"/>
      <c r="B804" s="243"/>
      <c r="C804" s="243"/>
      <c r="D804" s="243"/>
      <c r="E804" s="243"/>
      <c r="F804" s="243"/>
      <c r="G804" s="243"/>
      <c r="H804" s="243"/>
      <c r="I804" s="243"/>
      <c r="J804" s="243"/>
      <c r="K804" s="243"/>
      <c r="L804" s="243"/>
      <c r="M804" s="243"/>
      <c r="N804" s="243"/>
      <c r="O804" s="243"/>
      <c r="P804" s="243"/>
      <c r="Q804" s="243"/>
      <c r="R804" s="243"/>
      <c r="S804" s="243"/>
      <c r="T804" s="243"/>
      <c r="U804" s="243"/>
      <c r="V804" s="243"/>
      <c r="W804" s="243"/>
      <c r="X804" s="243"/>
      <c r="Y804" s="243"/>
      <c r="Z804" s="243"/>
    </row>
    <row r="805" spans="1:26" ht="13.5" customHeight="1">
      <c r="A805" s="243"/>
      <c r="B805" s="243"/>
      <c r="C805" s="243"/>
      <c r="D805" s="243"/>
      <c r="E805" s="243"/>
      <c r="F805" s="243"/>
      <c r="G805" s="243"/>
      <c r="H805" s="243"/>
      <c r="I805" s="243"/>
      <c r="J805" s="243"/>
      <c r="K805" s="243"/>
      <c r="L805" s="243"/>
      <c r="M805" s="243"/>
      <c r="N805" s="243"/>
      <c r="O805" s="243"/>
      <c r="P805" s="243"/>
      <c r="Q805" s="243"/>
      <c r="R805" s="243"/>
      <c r="S805" s="243"/>
      <c r="T805" s="243"/>
      <c r="U805" s="243"/>
      <c r="V805" s="243"/>
      <c r="W805" s="243"/>
      <c r="X805" s="243"/>
      <c r="Y805" s="243"/>
      <c r="Z805" s="243"/>
    </row>
    <row r="806" spans="1:26" ht="13.5" customHeight="1">
      <c r="A806" s="243"/>
      <c r="B806" s="243"/>
      <c r="C806" s="243"/>
      <c r="D806" s="243"/>
      <c r="E806" s="243"/>
      <c r="F806" s="243"/>
      <c r="G806" s="243"/>
      <c r="H806" s="243"/>
      <c r="I806" s="243"/>
      <c r="J806" s="243"/>
      <c r="K806" s="243"/>
      <c r="L806" s="243"/>
      <c r="M806" s="243"/>
      <c r="N806" s="243"/>
      <c r="O806" s="243"/>
      <c r="P806" s="243"/>
      <c r="Q806" s="243"/>
      <c r="R806" s="243"/>
      <c r="S806" s="243"/>
      <c r="T806" s="243"/>
      <c r="U806" s="243"/>
      <c r="V806" s="243"/>
      <c r="W806" s="243"/>
      <c r="X806" s="243"/>
      <c r="Y806" s="243"/>
      <c r="Z806" s="243"/>
    </row>
    <row r="807" spans="1:26" ht="13.5" customHeight="1">
      <c r="A807" s="243"/>
      <c r="B807" s="243"/>
      <c r="C807" s="243"/>
      <c r="D807" s="243"/>
      <c r="E807" s="243"/>
      <c r="F807" s="243"/>
      <c r="G807" s="243"/>
      <c r="H807" s="243"/>
      <c r="I807" s="243"/>
      <c r="J807" s="243"/>
      <c r="K807" s="243"/>
      <c r="L807" s="243"/>
      <c r="M807" s="243"/>
      <c r="N807" s="243"/>
      <c r="O807" s="243"/>
      <c r="P807" s="243"/>
      <c r="Q807" s="243"/>
      <c r="R807" s="243"/>
      <c r="S807" s="243"/>
      <c r="T807" s="243"/>
      <c r="U807" s="243"/>
      <c r="V807" s="243"/>
      <c r="W807" s="243"/>
      <c r="X807" s="243"/>
      <c r="Y807" s="243"/>
      <c r="Z807" s="243"/>
    </row>
    <row r="808" spans="1:26" ht="13.5" customHeight="1">
      <c r="A808" s="243"/>
      <c r="B808" s="243"/>
      <c r="C808" s="243"/>
      <c r="D808" s="243"/>
      <c r="E808" s="243"/>
      <c r="F808" s="243"/>
      <c r="G808" s="243"/>
      <c r="H808" s="243"/>
      <c r="I808" s="243"/>
      <c r="J808" s="243"/>
      <c r="K808" s="243"/>
      <c r="L808" s="243"/>
      <c r="M808" s="243"/>
      <c r="N808" s="243"/>
      <c r="O808" s="243"/>
      <c r="P808" s="243"/>
      <c r="Q808" s="243"/>
      <c r="R808" s="243"/>
      <c r="S808" s="243"/>
      <c r="T808" s="243"/>
      <c r="U808" s="243"/>
      <c r="V808" s="243"/>
      <c r="W808" s="243"/>
      <c r="X808" s="243"/>
      <c r="Y808" s="243"/>
      <c r="Z808" s="243"/>
    </row>
    <row r="809" spans="1:26" ht="13.5" customHeight="1">
      <c r="A809" s="243"/>
      <c r="B809" s="243"/>
      <c r="C809" s="243"/>
      <c r="D809" s="243"/>
      <c r="E809" s="243"/>
      <c r="F809" s="243"/>
      <c r="G809" s="243"/>
      <c r="H809" s="243"/>
      <c r="I809" s="243"/>
      <c r="J809" s="243"/>
      <c r="K809" s="243"/>
      <c r="L809" s="243"/>
      <c r="M809" s="243"/>
      <c r="N809" s="243"/>
      <c r="O809" s="243"/>
      <c r="P809" s="243"/>
      <c r="Q809" s="243"/>
      <c r="R809" s="243"/>
      <c r="S809" s="243"/>
      <c r="T809" s="243"/>
      <c r="U809" s="243"/>
      <c r="V809" s="243"/>
      <c r="W809" s="243"/>
      <c r="X809" s="243"/>
      <c r="Y809" s="243"/>
      <c r="Z809" s="243"/>
    </row>
    <row r="810" spans="1:26" ht="13.5" customHeight="1">
      <c r="A810" s="243"/>
      <c r="B810" s="243"/>
      <c r="C810" s="243"/>
      <c r="D810" s="243"/>
      <c r="E810" s="243"/>
      <c r="F810" s="243"/>
      <c r="G810" s="243"/>
      <c r="H810" s="243"/>
      <c r="I810" s="243"/>
      <c r="J810" s="243"/>
      <c r="K810" s="243"/>
      <c r="L810" s="243"/>
      <c r="M810" s="243"/>
      <c r="N810" s="243"/>
      <c r="O810" s="243"/>
      <c r="P810" s="243"/>
      <c r="Q810" s="243"/>
      <c r="R810" s="243"/>
      <c r="S810" s="243"/>
      <c r="T810" s="243"/>
      <c r="U810" s="243"/>
      <c r="V810" s="243"/>
      <c r="W810" s="243"/>
      <c r="X810" s="243"/>
      <c r="Y810" s="243"/>
      <c r="Z810" s="243"/>
    </row>
    <row r="811" spans="1:26" ht="13.5" customHeight="1">
      <c r="A811" s="243"/>
      <c r="B811" s="243"/>
      <c r="C811" s="243"/>
      <c r="D811" s="243"/>
      <c r="E811" s="243"/>
      <c r="F811" s="243"/>
      <c r="G811" s="243"/>
      <c r="H811" s="243"/>
      <c r="I811" s="243"/>
      <c r="J811" s="243"/>
      <c r="K811" s="243"/>
      <c r="L811" s="243"/>
      <c r="M811" s="243"/>
      <c r="N811" s="243"/>
      <c r="O811" s="243"/>
      <c r="P811" s="243"/>
      <c r="Q811" s="243"/>
      <c r="R811" s="243"/>
      <c r="S811" s="243"/>
      <c r="T811" s="243"/>
      <c r="U811" s="243"/>
      <c r="V811" s="243"/>
      <c r="W811" s="243"/>
      <c r="X811" s="243"/>
      <c r="Y811" s="243"/>
      <c r="Z811" s="243"/>
    </row>
    <row r="812" spans="1:26" ht="13.5" customHeight="1">
      <c r="A812" s="243"/>
      <c r="B812" s="243"/>
      <c r="C812" s="243"/>
      <c r="D812" s="243"/>
      <c r="E812" s="243"/>
      <c r="F812" s="243"/>
      <c r="G812" s="243"/>
      <c r="H812" s="243"/>
      <c r="I812" s="243"/>
      <c r="J812" s="243"/>
      <c r="K812" s="243"/>
      <c r="L812" s="243"/>
      <c r="M812" s="243"/>
      <c r="N812" s="243"/>
      <c r="O812" s="243"/>
      <c r="P812" s="243"/>
      <c r="Q812" s="243"/>
      <c r="R812" s="243"/>
      <c r="S812" s="243"/>
      <c r="T812" s="243"/>
      <c r="U812" s="243"/>
      <c r="V812" s="243"/>
      <c r="W812" s="243"/>
      <c r="X812" s="243"/>
      <c r="Y812" s="243"/>
      <c r="Z812" s="243"/>
    </row>
    <row r="813" spans="1:26" ht="13.5" customHeight="1">
      <c r="A813" s="243"/>
      <c r="B813" s="243"/>
      <c r="C813" s="243"/>
      <c r="D813" s="243"/>
      <c r="E813" s="243"/>
      <c r="F813" s="243"/>
      <c r="G813" s="243"/>
      <c r="H813" s="243"/>
      <c r="I813" s="243"/>
      <c r="J813" s="243"/>
      <c r="K813" s="243"/>
      <c r="L813" s="243"/>
      <c r="M813" s="243"/>
      <c r="N813" s="243"/>
      <c r="O813" s="243"/>
      <c r="P813" s="243"/>
      <c r="Q813" s="243"/>
      <c r="R813" s="243"/>
      <c r="S813" s="243"/>
      <c r="T813" s="243"/>
      <c r="U813" s="243"/>
      <c r="V813" s="243"/>
      <c r="W813" s="243"/>
      <c r="X813" s="243"/>
      <c r="Y813" s="243"/>
      <c r="Z813" s="243"/>
    </row>
    <row r="814" spans="1:26" ht="13.5" customHeight="1">
      <c r="A814" s="243"/>
      <c r="B814" s="243"/>
      <c r="C814" s="243"/>
      <c r="D814" s="243"/>
      <c r="E814" s="243"/>
      <c r="F814" s="243"/>
      <c r="G814" s="243"/>
      <c r="H814" s="243"/>
      <c r="I814" s="243"/>
      <c r="J814" s="243"/>
      <c r="K814" s="243"/>
      <c r="L814" s="243"/>
      <c r="M814" s="243"/>
      <c r="N814" s="243"/>
      <c r="O814" s="243"/>
      <c r="P814" s="243"/>
      <c r="Q814" s="243"/>
      <c r="R814" s="243"/>
      <c r="S814" s="243"/>
      <c r="T814" s="243"/>
      <c r="U814" s="243"/>
      <c r="V814" s="243"/>
      <c r="W814" s="243"/>
      <c r="X814" s="243"/>
      <c r="Y814" s="243"/>
      <c r="Z814" s="243"/>
    </row>
    <row r="815" spans="1:26" ht="13.5" customHeight="1">
      <c r="A815" s="243"/>
      <c r="B815" s="243"/>
      <c r="C815" s="243"/>
      <c r="D815" s="243"/>
      <c r="E815" s="243"/>
      <c r="F815" s="243"/>
      <c r="G815" s="243"/>
      <c r="H815" s="243"/>
      <c r="I815" s="243"/>
      <c r="J815" s="243"/>
      <c r="K815" s="243"/>
      <c r="L815" s="243"/>
      <c r="M815" s="243"/>
      <c r="N815" s="243"/>
      <c r="O815" s="243"/>
      <c r="P815" s="243"/>
      <c r="Q815" s="243"/>
      <c r="R815" s="243"/>
      <c r="S815" s="243"/>
      <c r="T815" s="243"/>
      <c r="U815" s="243"/>
      <c r="V815" s="243"/>
      <c r="W815" s="243"/>
      <c r="X815" s="243"/>
      <c r="Y815" s="243"/>
      <c r="Z815" s="243"/>
    </row>
    <row r="816" spans="1:26" ht="13.5" customHeight="1">
      <c r="A816" s="243"/>
      <c r="B816" s="243"/>
      <c r="C816" s="243"/>
      <c r="D816" s="243"/>
      <c r="E816" s="243"/>
      <c r="F816" s="243"/>
      <c r="G816" s="243"/>
      <c r="H816" s="243"/>
      <c r="I816" s="243"/>
      <c r="J816" s="243"/>
      <c r="K816" s="243"/>
      <c r="L816" s="243"/>
      <c r="M816" s="243"/>
      <c r="N816" s="243"/>
      <c r="O816" s="243"/>
      <c r="P816" s="243"/>
      <c r="Q816" s="243"/>
      <c r="R816" s="243"/>
      <c r="S816" s="243"/>
      <c r="T816" s="243"/>
      <c r="U816" s="243"/>
      <c r="V816" s="243"/>
      <c r="W816" s="243"/>
      <c r="X816" s="243"/>
      <c r="Y816" s="243"/>
      <c r="Z816" s="243"/>
    </row>
    <row r="817" spans="1:26" ht="13.5" customHeight="1">
      <c r="A817" s="243"/>
      <c r="B817" s="243"/>
      <c r="C817" s="243"/>
      <c r="D817" s="243"/>
      <c r="E817" s="243"/>
      <c r="F817" s="243"/>
      <c r="G817" s="243"/>
      <c r="H817" s="243"/>
      <c r="I817" s="243"/>
      <c r="J817" s="243"/>
      <c r="K817" s="243"/>
      <c r="L817" s="243"/>
      <c r="M817" s="243"/>
      <c r="N817" s="243"/>
      <c r="O817" s="243"/>
      <c r="P817" s="243"/>
      <c r="Q817" s="243"/>
      <c r="R817" s="243"/>
      <c r="S817" s="243"/>
      <c r="T817" s="243"/>
      <c r="U817" s="243"/>
      <c r="V817" s="243"/>
      <c r="W817" s="243"/>
      <c r="X817" s="243"/>
      <c r="Y817" s="243"/>
      <c r="Z817" s="243"/>
    </row>
    <row r="818" spans="1:26" ht="13.5" customHeight="1">
      <c r="A818" s="243"/>
      <c r="B818" s="243"/>
      <c r="C818" s="243"/>
      <c r="D818" s="243"/>
      <c r="E818" s="243"/>
      <c r="F818" s="243"/>
      <c r="G818" s="243"/>
      <c r="H818" s="243"/>
      <c r="I818" s="243"/>
      <c r="J818" s="243"/>
      <c r="K818" s="243"/>
      <c r="L818" s="243"/>
      <c r="M818" s="243"/>
      <c r="N818" s="243"/>
      <c r="O818" s="243"/>
      <c r="P818" s="243"/>
      <c r="Q818" s="243"/>
      <c r="R818" s="243"/>
      <c r="S818" s="243"/>
      <c r="T818" s="243"/>
      <c r="U818" s="243"/>
      <c r="V818" s="243"/>
      <c r="W818" s="243"/>
      <c r="X818" s="243"/>
      <c r="Y818" s="243"/>
      <c r="Z818" s="243"/>
    </row>
    <row r="819" spans="1:26" ht="13.5" customHeight="1">
      <c r="A819" s="243"/>
      <c r="B819" s="243"/>
      <c r="C819" s="243"/>
      <c r="D819" s="243"/>
      <c r="E819" s="243"/>
      <c r="F819" s="243"/>
      <c r="G819" s="243"/>
      <c r="H819" s="243"/>
      <c r="I819" s="243"/>
      <c r="J819" s="243"/>
      <c r="K819" s="243"/>
      <c r="L819" s="243"/>
      <c r="M819" s="243"/>
      <c r="N819" s="243"/>
      <c r="O819" s="243"/>
      <c r="P819" s="243"/>
      <c r="Q819" s="243"/>
      <c r="R819" s="243"/>
      <c r="S819" s="243"/>
      <c r="T819" s="243"/>
      <c r="U819" s="243"/>
      <c r="V819" s="243"/>
      <c r="W819" s="243"/>
      <c r="X819" s="243"/>
      <c r="Y819" s="243"/>
      <c r="Z819" s="243"/>
    </row>
    <row r="820" spans="1:26" ht="13.5" customHeight="1">
      <c r="A820" s="243"/>
      <c r="B820" s="243"/>
      <c r="C820" s="243"/>
      <c r="D820" s="243"/>
      <c r="E820" s="243"/>
      <c r="F820" s="243"/>
      <c r="G820" s="243"/>
      <c r="H820" s="243"/>
      <c r="I820" s="243"/>
      <c r="J820" s="243"/>
      <c r="K820" s="243"/>
      <c r="L820" s="243"/>
      <c r="M820" s="243"/>
      <c r="N820" s="243"/>
      <c r="O820" s="243"/>
      <c r="P820" s="243"/>
      <c r="Q820" s="243"/>
      <c r="R820" s="243"/>
      <c r="S820" s="243"/>
      <c r="T820" s="243"/>
      <c r="U820" s="243"/>
      <c r="V820" s="243"/>
      <c r="W820" s="243"/>
      <c r="X820" s="243"/>
      <c r="Y820" s="243"/>
      <c r="Z820" s="243"/>
    </row>
    <row r="821" spans="1:26" ht="13.5" customHeight="1">
      <c r="A821" s="243"/>
      <c r="B821" s="243"/>
      <c r="C821" s="243"/>
      <c r="D821" s="243"/>
      <c r="E821" s="243"/>
      <c r="F821" s="243"/>
      <c r="G821" s="243"/>
      <c r="H821" s="243"/>
      <c r="I821" s="243"/>
      <c r="J821" s="243"/>
      <c r="K821" s="243"/>
      <c r="L821" s="243"/>
      <c r="M821" s="243"/>
      <c r="N821" s="243"/>
      <c r="O821" s="243"/>
      <c r="P821" s="243"/>
      <c r="Q821" s="243"/>
      <c r="R821" s="243"/>
      <c r="S821" s="243"/>
      <c r="T821" s="243"/>
      <c r="U821" s="243"/>
      <c r="V821" s="243"/>
      <c r="W821" s="243"/>
      <c r="X821" s="243"/>
      <c r="Y821" s="243"/>
      <c r="Z821" s="243"/>
    </row>
    <row r="822" spans="1:26" ht="13.5" customHeight="1">
      <c r="A822" s="243"/>
      <c r="B822" s="243"/>
      <c r="C822" s="243"/>
      <c r="D822" s="243"/>
      <c r="E822" s="243"/>
      <c r="F822" s="243"/>
      <c r="G822" s="243"/>
      <c r="H822" s="243"/>
      <c r="I822" s="243"/>
      <c r="J822" s="243"/>
      <c r="K822" s="243"/>
      <c r="L822" s="243"/>
      <c r="M822" s="243"/>
      <c r="N822" s="243"/>
      <c r="O822" s="243"/>
      <c r="P822" s="243"/>
      <c r="Q822" s="243"/>
      <c r="R822" s="243"/>
      <c r="S822" s="243"/>
      <c r="T822" s="243"/>
      <c r="U822" s="243"/>
      <c r="V822" s="243"/>
      <c r="W822" s="243"/>
      <c r="X822" s="243"/>
      <c r="Y822" s="243"/>
      <c r="Z822" s="243"/>
    </row>
    <row r="823" spans="1:26" ht="13.5" customHeight="1">
      <c r="A823" s="243"/>
      <c r="B823" s="243"/>
      <c r="C823" s="243"/>
      <c r="D823" s="243"/>
      <c r="E823" s="243"/>
      <c r="F823" s="243"/>
      <c r="G823" s="243"/>
      <c r="H823" s="243"/>
      <c r="I823" s="243"/>
      <c r="J823" s="243"/>
      <c r="K823" s="243"/>
      <c r="L823" s="243"/>
      <c r="M823" s="243"/>
      <c r="N823" s="243"/>
      <c r="O823" s="243"/>
      <c r="P823" s="243"/>
      <c r="Q823" s="243"/>
      <c r="R823" s="243"/>
      <c r="S823" s="243"/>
      <c r="T823" s="243"/>
      <c r="U823" s="243"/>
      <c r="V823" s="243"/>
      <c r="W823" s="243"/>
      <c r="X823" s="243"/>
      <c r="Y823" s="243"/>
      <c r="Z823" s="243"/>
    </row>
    <row r="824" spans="1:26" ht="13.5" customHeight="1">
      <c r="A824" s="243"/>
      <c r="B824" s="243"/>
      <c r="C824" s="243"/>
      <c r="D824" s="243"/>
      <c r="E824" s="243"/>
      <c r="F824" s="243"/>
      <c r="G824" s="243"/>
      <c r="H824" s="243"/>
      <c r="I824" s="243"/>
      <c r="J824" s="243"/>
      <c r="K824" s="243"/>
      <c r="L824" s="243"/>
      <c r="M824" s="243"/>
      <c r="N824" s="243"/>
      <c r="O824" s="243"/>
      <c r="P824" s="243"/>
      <c r="Q824" s="243"/>
      <c r="R824" s="243"/>
      <c r="S824" s="243"/>
      <c r="T824" s="243"/>
      <c r="U824" s="243"/>
      <c r="V824" s="243"/>
      <c r="W824" s="243"/>
      <c r="X824" s="243"/>
      <c r="Y824" s="243"/>
      <c r="Z824" s="243"/>
    </row>
    <row r="825" spans="1:26" ht="13.5" customHeight="1">
      <c r="A825" s="243"/>
      <c r="B825" s="243"/>
      <c r="C825" s="243"/>
      <c r="D825" s="243"/>
      <c r="E825" s="243"/>
      <c r="F825" s="243"/>
      <c r="G825" s="243"/>
      <c r="H825" s="243"/>
      <c r="I825" s="243"/>
      <c r="J825" s="243"/>
      <c r="K825" s="243"/>
      <c r="L825" s="243"/>
      <c r="M825" s="243"/>
      <c r="N825" s="243"/>
      <c r="O825" s="243"/>
      <c r="P825" s="243"/>
      <c r="Q825" s="243"/>
      <c r="R825" s="243"/>
      <c r="S825" s="243"/>
      <c r="T825" s="243"/>
      <c r="U825" s="243"/>
      <c r="V825" s="243"/>
      <c r="W825" s="243"/>
      <c r="X825" s="243"/>
      <c r="Y825" s="243"/>
      <c r="Z825" s="243"/>
    </row>
    <row r="826" spans="1:26" ht="13.5" customHeight="1">
      <c r="A826" s="243"/>
      <c r="B826" s="243"/>
      <c r="C826" s="243"/>
      <c r="D826" s="243"/>
      <c r="E826" s="243"/>
      <c r="F826" s="243"/>
      <c r="G826" s="243"/>
      <c r="H826" s="243"/>
      <c r="I826" s="243"/>
      <c r="J826" s="243"/>
      <c r="K826" s="243"/>
      <c r="L826" s="243"/>
      <c r="M826" s="243"/>
      <c r="N826" s="243"/>
      <c r="O826" s="243"/>
      <c r="P826" s="243"/>
      <c r="Q826" s="243"/>
      <c r="R826" s="243"/>
      <c r="S826" s="243"/>
      <c r="T826" s="243"/>
      <c r="U826" s="243"/>
      <c r="V826" s="243"/>
      <c r="W826" s="243"/>
      <c r="X826" s="243"/>
      <c r="Y826" s="243"/>
      <c r="Z826" s="243"/>
    </row>
    <row r="827" spans="1:26" ht="13.5" customHeight="1">
      <c r="A827" s="243"/>
      <c r="B827" s="243"/>
      <c r="C827" s="243"/>
      <c r="D827" s="243"/>
      <c r="E827" s="243"/>
      <c r="F827" s="243"/>
      <c r="G827" s="243"/>
      <c r="H827" s="243"/>
      <c r="I827" s="243"/>
      <c r="J827" s="243"/>
      <c r="K827" s="243"/>
      <c r="L827" s="243"/>
      <c r="M827" s="243"/>
      <c r="N827" s="243"/>
      <c r="O827" s="243"/>
      <c r="P827" s="243"/>
      <c r="Q827" s="243"/>
      <c r="R827" s="243"/>
      <c r="S827" s="243"/>
      <c r="T827" s="243"/>
      <c r="U827" s="243"/>
      <c r="V827" s="243"/>
      <c r="W827" s="243"/>
      <c r="X827" s="243"/>
      <c r="Y827" s="243"/>
      <c r="Z827" s="243"/>
    </row>
    <row r="828" spans="1:26" ht="13.5" customHeight="1">
      <c r="A828" s="243"/>
      <c r="B828" s="243"/>
      <c r="C828" s="243"/>
      <c r="D828" s="243"/>
      <c r="E828" s="243"/>
      <c r="F828" s="243"/>
      <c r="G828" s="243"/>
      <c r="H828" s="243"/>
      <c r="I828" s="243"/>
      <c r="J828" s="243"/>
      <c r="K828" s="243"/>
      <c r="L828" s="243"/>
      <c r="M828" s="243"/>
      <c r="N828" s="243"/>
      <c r="O828" s="243"/>
      <c r="P828" s="243"/>
      <c r="Q828" s="243"/>
      <c r="R828" s="243"/>
      <c r="S828" s="243"/>
      <c r="T828" s="243"/>
      <c r="U828" s="243"/>
      <c r="V828" s="243"/>
      <c r="W828" s="243"/>
      <c r="X828" s="243"/>
      <c r="Y828" s="243"/>
      <c r="Z828" s="243"/>
    </row>
    <row r="829" spans="1:26" ht="13.5" customHeight="1">
      <c r="A829" s="243"/>
      <c r="B829" s="243"/>
      <c r="C829" s="243"/>
      <c r="D829" s="243"/>
      <c r="E829" s="243"/>
      <c r="F829" s="243"/>
      <c r="G829" s="243"/>
      <c r="H829" s="243"/>
      <c r="I829" s="243"/>
      <c r="J829" s="243"/>
      <c r="K829" s="243"/>
      <c r="L829" s="243"/>
      <c r="M829" s="243"/>
      <c r="N829" s="243"/>
      <c r="O829" s="243"/>
      <c r="P829" s="243"/>
      <c r="Q829" s="243"/>
      <c r="R829" s="243"/>
      <c r="S829" s="243"/>
      <c r="T829" s="243"/>
      <c r="U829" s="243"/>
      <c r="V829" s="243"/>
      <c r="W829" s="243"/>
      <c r="X829" s="243"/>
      <c r="Y829" s="243"/>
      <c r="Z829" s="243"/>
    </row>
    <row r="830" spans="1:26" ht="13.5" customHeight="1">
      <c r="A830" s="243"/>
      <c r="B830" s="243"/>
      <c r="C830" s="243"/>
      <c r="D830" s="243"/>
      <c r="E830" s="243"/>
      <c r="F830" s="243"/>
      <c r="G830" s="243"/>
      <c r="H830" s="243"/>
      <c r="I830" s="243"/>
      <c r="J830" s="243"/>
      <c r="K830" s="243"/>
      <c r="L830" s="243"/>
      <c r="M830" s="243"/>
      <c r="N830" s="243"/>
      <c r="O830" s="243"/>
      <c r="P830" s="243"/>
      <c r="Q830" s="243"/>
      <c r="R830" s="243"/>
      <c r="S830" s="243"/>
      <c r="T830" s="243"/>
      <c r="U830" s="243"/>
      <c r="V830" s="243"/>
      <c r="W830" s="243"/>
      <c r="X830" s="243"/>
      <c r="Y830" s="243"/>
      <c r="Z830" s="243"/>
    </row>
    <row r="831" spans="1:26" ht="13.5" customHeight="1">
      <c r="A831" s="243"/>
      <c r="B831" s="243"/>
      <c r="C831" s="243"/>
      <c r="D831" s="243"/>
      <c r="E831" s="243"/>
      <c r="F831" s="243"/>
      <c r="G831" s="243"/>
      <c r="H831" s="243"/>
      <c r="I831" s="243"/>
      <c r="J831" s="243"/>
      <c r="K831" s="243"/>
      <c r="L831" s="243"/>
      <c r="M831" s="243"/>
      <c r="N831" s="243"/>
      <c r="O831" s="243"/>
      <c r="P831" s="243"/>
      <c r="Q831" s="243"/>
      <c r="R831" s="243"/>
      <c r="S831" s="243"/>
      <c r="T831" s="243"/>
      <c r="U831" s="243"/>
      <c r="V831" s="243"/>
      <c r="W831" s="243"/>
      <c r="X831" s="243"/>
      <c r="Y831" s="243"/>
      <c r="Z831" s="243"/>
    </row>
    <row r="832" spans="1:26" ht="13.5" customHeight="1">
      <c r="A832" s="243"/>
      <c r="B832" s="243"/>
      <c r="C832" s="243"/>
      <c r="D832" s="243"/>
      <c r="E832" s="243"/>
      <c r="F832" s="243"/>
      <c r="G832" s="243"/>
      <c r="H832" s="243"/>
      <c r="I832" s="243"/>
      <c r="J832" s="243"/>
      <c r="K832" s="243"/>
      <c r="L832" s="243"/>
      <c r="M832" s="243"/>
      <c r="N832" s="243"/>
      <c r="O832" s="243"/>
      <c r="P832" s="243"/>
      <c r="Q832" s="243"/>
      <c r="R832" s="243"/>
      <c r="S832" s="243"/>
      <c r="T832" s="243"/>
      <c r="U832" s="243"/>
      <c r="V832" s="243"/>
      <c r="W832" s="243"/>
      <c r="X832" s="243"/>
      <c r="Y832" s="243"/>
      <c r="Z832" s="243"/>
    </row>
    <row r="833" spans="1:26" ht="13.5" customHeight="1">
      <c r="A833" s="243"/>
      <c r="B833" s="243"/>
      <c r="C833" s="243"/>
      <c r="D833" s="243"/>
      <c r="E833" s="243"/>
      <c r="F833" s="243"/>
      <c r="G833" s="243"/>
      <c r="H833" s="243"/>
      <c r="I833" s="243"/>
      <c r="J833" s="243"/>
      <c r="K833" s="243"/>
      <c r="L833" s="243"/>
      <c r="M833" s="243"/>
      <c r="N833" s="243"/>
      <c r="O833" s="243"/>
      <c r="P833" s="243"/>
      <c r="Q833" s="243"/>
      <c r="R833" s="243"/>
      <c r="S833" s="243"/>
      <c r="T833" s="243"/>
      <c r="U833" s="243"/>
      <c r="V833" s="243"/>
      <c r="W833" s="243"/>
      <c r="X833" s="243"/>
      <c r="Y833" s="243"/>
      <c r="Z833" s="243"/>
    </row>
    <row r="834" spans="1:26" ht="13.5" customHeight="1">
      <c r="A834" s="243"/>
      <c r="B834" s="243"/>
      <c r="C834" s="243"/>
      <c r="D834" s="243"/>
      <c r="E834" s="243"/>
      <c r="F834" s="243"/>
      <c r="G834" s="243"/>
      <c r="H834" s="243"/>
      <c r="I834" s="243"/>
      <c r="J834" s="243"/>
      <c r="K834" s="243"/>
      <c r="L834" s="243"/>
      <c r="M834" s="243"/>
      <c r="N834" s="243"/>
      <c r="O834" s="243"/>
      <c r="P834" s="243"/>
      <c r="Q834" s="243"/>
      <c r="R834" s="243"/>
      <c r="S834" s="243"/>
      <c r="T834" s="243"/>
      <c r="U834" s="243"/>
      <c r="V834" s="243"/>
      <c r="W834" s="243"/>
      <c r="X834" s="243"/>
      <c r="Y834" s="243"/>
      <c r="Z834" s="243"/>
    </row>
    <row r="835" spans="1:26" ht="13.5" customHeight="1">
      <c r="A835" s="243"/>
      <c r="B835" s="243"/>
      <c r="C835" s="243"/>
      <c r="D835" s="243"/>
      <c r="E835" s="243"/>
      <c r="F835" s="243"/>
      <c r="G835" s="243"/>
      <c r="H835" s="243"/>
      <c r="I835" s="243"/>
      <c r="J835" s="243"/>
      <c r="K835" s="243"/>
      <c r="L835" s="243"/>
      <c r="M835" s="243"/>
      <c r="N835" s="243"/>
      <c r="O835" s="243"/>
      <c r="P835" s="243"/>
      <c r="Q835" s="243"/>
      <c r="R835" s="243"/>
      <c r="S835" s="243"/>
      <c r="T835" s="243"/>
      <c r="U835" s="243"/>
      <c r="V835" s="243"/>
      <c r="W835" s="243"/>
      <c r="X835" s="243"/>
      <c r="Y835" s="243"/>
      <c r="Z835" s="243"/>
    </row>
    <row r="836" spans="1:26" ht="13.5" customHeight="1">
      <c r="A836" s="243"/>
      <c r="B836" s="243"/>
      <c r="C836" s="243"/>
      <c r="D836" s="243"/>
      <c r="E836" s="243"/>
      <c r="F836" s="243"/>
      <c r="G836" s="243"/>
      <c r="H836" s="243"/>
      <c r="I836" s="243"/>
      <c r="J836" s="243"/>
      <c r="K836" s="243"/>
      <c r="L836" s="243"/>
      <c r="M836" s="243"/>
      <c r="N836" s="243"/>
      <c r="O836" s="243"/>
      <c r="P836" s="243"/>
      <c r="Q836" s="243"/>
      <c r="R836" s="243"/>
      <c r="S836" s="243"/>
      <c r="T836" s="243"/>
      <c r="U836" s="243"/>
      <c r="V836" s="243"/>
      <c r="W836" s="243"/>
      <c r="X836" s="243"/>
      <c r="Y836" s="243"/>
      <c r="Z836" s="243"/>
    </row>
    <row r="837" spans="1:26" ht="13.5" customHeight="1">
      <c r="A837" s="243"/>
      <c r="B837" s="243"/>
      <c r="C837" s="243"/>
      <c r="D837" s="243"/>
      <c r="E837" s="243"/>
      <c r="F837" s="243"/>
      <c r="G837" s="243"/>
      <c r="H837" s="243"/>
      <c r="I837" s="243"/>
      <c r="J837" s="243"/>
      <c r="K837" s="243"/>
      <c r="L837" s="243"/>
      <c r="M837" s="243"/>
      <c r="N837" s="243"/>
      <c r="O837" s="243"/>
      <c r="P837" s="243"/>
      <c r="Q837" s="243"/>
      <c r="R837" s="243"/>
      <c r="S837" s="243"/>
      <c r="T837" s="243"/>
      <c r="U837" s="243"/>
      <c r="V837" s="243"/>
      <c r="W837" s="243"/>
      <c r="X837" s="243"/>
      <c r="Y837" s="243"/>
      <c r="Z837" s="243"/>
    </row>
    <row r="838" spans="1:26" ht="13.5" customHeight="1">
      <c r="A838" s="243"/>
      <c r="B838" s="243"/>
      <c r="C838" s="243"/>
      <c r="D838" s="243"/>
      <c r="E838" s="243"/>
      <c r="F838" s="243"/>
      <c r="G838" s="243"/>
      <c r="H838" s="243"/>
      <c r="I838" s="243"/>
      <c r="J838" s="243"/>
      <c r="K838" s="243"/>
      <c r="L838" s="243"/>
      <c r="M838" s="243"/>
      <c r="N838" s="243"/>
      <c r="O838" s="243"/>
      <c r="P838" s="243"/>
      <c r="Q838" s="243"/>
      <c r="R838" s="243"/>
      <c r="S838" s="243"/>
      <c r="T838" s="243"/>
      <c r="U838" s="243"/>
      <c r="V838" s="243"/>
      <c r="W838" s="243"/>
      <c r="X838" s="243"/>
      <c r="Y838" s="243"/>
      <c r="Z838" s="243"/>
    </row>
    <row r="839" spans="1:26" ht="13.5" customHeight="1">
      <c r="A839" s="243"/>
      <c r="B839" s="243"/>
      <c r="C839" s="243"/>
      <c r="D839" s="243"/>
      <c r="E839" s="243"/>
      <c r="F839" s="243"/>
      <c r="G839" s="243"/>
      <c r="H839" s="243"/>
      <c r="I839" s="243"/>
      <c r="J839" s="243"/>
      <c r="K839" s="243"/>
      <c r="L839" s="243"/>
      <c r="M839" s="243"/>
      <c r="N839" s="243"/>
      <c r="O839" s="243"/>
      <c r="P839" s="243"/>
      <c r="Q839" s="243"/>
      <c r="R839" s="243"/>
      <c r="S839" s="243"/>
      <c r="T839" s="243"/>
      <c r="U839" s="243"/>
      <c r="V839" s="243"/>
      <c r="W839" s="243"/>
      <c r="X839" s="243"/>
      <c r="Y839" s="243"/>
      <c r="Z839" s="243"/>
    </row>
    <row r="840" spans="1:26" ht="13.5" customHeight="1">
      <c r="A840" s="243"/>
      <c r="B840" s="243"/>
      <c r="C840" s="243"/>
      <c r="D840" s="243"/>
      <c r="E840" s="243"/>
      <c r="F840" s="243"/>
      <c r="G840" s="243"/>
      <c r="H840" s="243"/>
      <c r="I840" s="243"/>
      <c r="J840" s="243"/>
      <c r="K840" s="243"/>
      <c r="L840" s="243"/>
      <c r="M840" s="243"/>
      <c r="N840" s="243"/>
      <c r="O840" s="243"/>
      <c r="P840" s="243"/>
      <c r="Q840" s="243"/>
      <c r="R840" s="243"/>
      <c r="S840" s="243"/>
      <c r="T840" s="243"/>
      <c r="U840" s="243"/>
      <c r="V840" s="243"/>
      <c r="W840" s="243"/>
      <c r="X840" s="243"/>
      <c r="Y840" s="243"/>
      <c r="Z840" s="243"/>
    </row>
    <row r="841" spans="1:26" ht="13.5" customHeight="1">
      <c r="A841" s="243"/>
      <c r="B841" s="243"/>
      <c r="C841" s="243"/>
      <c r="D841" s="243"/>
      <c r="E841" s="243"/>
      <c r="F841" s="243"/>
      <c r="G841" s="243"/>
      <c r="H841" s="243"/>
      <c r="I841" s="243"/>
      <c r="J841" s="243"/>
      <c r="K841" s="243"/>
      <c r="L841" s="243"/>
      <c r="M841" s="243"/>
      <c r="N841" s="243"/>
      <c r="O841" s="243"/>
      <c r="P841" s="243"/>
      <c r="Q841" s="243"/>
      <c r="R841" s="243"/>
      <c r="S841" s="243"/>
      <c r="T841" s="243"/>
      <c r="U841" s="243"/>
      <c r="V841" s="243"/>
      <c r="W841" s="243"/>
      <c r="X841" s="243"/>
      <c r="Y841" s="243"/>
      <c r="Z841" s="243"/>
    </row>
    <row r="842" spans="1:26" ht="13.5" customHeight="1">
      <c r="A842" s="243"/>
      <c r="B842" s="243"/>
      <c r="C842" s="243"/>
      <c r="D842" s="243"/>
      <c r="E842" s="243"/>
      <c r="F842" s="243"/>
      <c r="G842" s="243"/>
      <c r="H842" s="243"/>
      <c r="I842" s="243"/>
      <c r="J842" s="243"/>
      <c r="K842" s="243"/>
      <c r="L842" s="243"/>
      <c r="M842" s="243"/>
      <c r="N842" s="243"/>
      <c r="O842" s="243"/>
      <c r="P842" s="243"/>
      <c r="Q842" s="243"/>
      <c r="R842" s="243"/>
      <c r="S842" s="243"/>
      <c r="T842" s="243"/>
      <c r="U842" s="243"/>
      <c r="V842" s="243"/>
      <c r="W842" s="243"/>
      <c r="X842" s="243"/>
      <c r="Y842" s="243"/>
      <c r="Z842" s="243"/>
    </row>
    <row r="843" spans="1:26" ht="13.5" customHeight="1">
      <c r="A843" s="243"/>
      <c r="B843" s="243"/>
      <c r="C843" s="243"/>
      <c r="D843" s="243"/>
      <c r="E843" s="243"/>
      <c r="F843" s="243"/>
      <c r="G843" s="243"/>
      <c r="H843" s="243"/>
      <c r="I843" s="243"/>
      <c r="J843" s="243"/>
      <c r="K843" s="243"/>
      <c r="L843" s="243"/>
      <c r="M843" s="243"/>
      <c r="N843" s="243"/>
      <c r="O843" s="243"/>
      <c r="P843" s="243"/>
      <c r="Q843" s="243"/>
      <c r="R843" s="243"/>
      <c r="S843" s="243"/>
      <c r="T843" s="243"/>
      <c r="U843" s="243"/>
      <c r="V843" s="243"/>
      <c r="W843" s="243"/>
      <c r="X843" s="243"/>
      <c r="Y843" s="243"/>
      <c r="Z843" s="243"/>
    </row>
    <row r="844" spans="1:26" ht="13.5" customHeight="1">
      <c r="A844" s="243"/>
      <c r="B844" s="243"/>
      <c r="C844" s="243"/>
      <c r="D844" s="243"/>
      <c r="E844" s="243"/>
      <c r="F844" s="243"/>
      <c r="G844" s="243"/>
      <c r="H844" s="243"/>
      <c r="I844" s="243"/>
      <c r="J844" s="243"/>
      <c r="K844" s="243"/>
      <c r="L844" s="243"/>
      <c r="M844" s="243"/>
      <c r="N844" s="243"/>
      <c r="O844" s="243"/>
      <c r="P844" s="243"/>
      <c r="Q844" s="243"/>
      <c r="R844" s="243"/>
      <c r="S844" s="243"/>
      <c r="T844" s="243"/>
      <c r="U844" s="243"/>
      <c r="V844" s="243"/>
      <c r="W844" s="243"/>
      <c r="X844" s="243"/>
      <c r="Y844" s="243"/>
      <c r="Z844" s="243"/>
    </row>
    <row r="845" spans="1:26" ht="13.5" customHeight="1">
      <c r="A845" s="243"/>
      <c r="B845" s="243"/>
      <c r="C845" s="243"/>
      <c r="D845" s="243"/>
      <c r="E845" s="243"/>
      <c r="F845" s="243"/>
      <c r="G845" s="243"/>
      <c r="H845" s="243"/>
      <c r="I845" s="243"/>
      <c r="J845" s="243"/>
      <c r="K845" s="243"/>
      <c r="L845" s="243"/>
      <c r="M845" s="243"/>
      <c r="N845" s="243"/>
      <c r="O845" s="243"/>
      <c r="P845" s="243"/>
      <c r="Q845" s="243"/>
      <c r="R845" s="243"/>
      <c r="S845" s="243"/>
      <c r="T845" s="243"/>
      <c r="U845" s="243"/>
      <c r="V845" s="243"/>
      <c r="W845" s="243"/>
      <c r="X845" s="243"/>
      <c r="Y845" s="243"/>
      <c r="Z845" s="243"/>
    </row>
    <row r="846" spans="1:26" ht="13.5" customHeight="1">
      <c r="A846" s="243"/>
      <c r="B846" s="243"/>
      <c r="C846" s="243"/>
      <c r="D846" s="243"/>
      <c r="E846" s="243"/>
      <c r="F846" s="243"/>
      <c r="G846" s="243"/>
      <c r="H846" s="243"/>
      <c r="I846" s="243"/>
      <c r="J846" s="243"/>
      <c r="K846" s="243"/>
      <c r="L846" s="243"/>
      <c r="M846" s="243"/>
      <c r="N846" s="243"/>
      <c r="O846" s="243"/>
      <c r="P846" s="243"/>
      <c r="Q846" s="243"/>
      <c r="R846" s="243"/>
      <c r="S846" s="243"/>
      <c r="T846" s="243"/>
      <c r="U846" s="243"/>
      <c r="V846" s="243"/>
      <c r="W846" s="243"/>
      <c r="X846" s="243"/>
      <c r="Y846" s="243"/>
      <c r="Z846" s="243"/>
    </row>
    <row r="847" spans="1:26" ht="13.5" customHeight="1">
      <c r="A847" s="243"/>
      <c r="B847" s="243"/>
      <c r="C847" s="243"/>
      <c r="D847" s="243"/>
      <c r="E847" s="243"/>
      <c r="F847" s="243"/>
      <c r="G847" s="243"/>
      <c r="H847" s="243"/>
      <c r="I847" s="243"/>
      <c r="J847" s="243"/>
      <c r="K847" s="243"/>
      <c r="L847" s="243"/>
      <c r="M847" s="243"/>
      <c r="N847" s="243"/>
      <c r="O847" s="243"/>
      <c r="P847" s="243"/>
      <c r="Q847" s="243"/>
      <c r="R847" s="243"/>
      <c r="S847" s="243"/>
      <c r="T847" s="243"/>
      <c r="U847" s="243"/>
      <c r="V847" s="243"/>
      <c r="W847" s="243"/>
      <c r="X847" s="243"/>
      <c r="Y847" s="243"/>
      <c r="Z847" s="243"/>
    </row>
    <row r="848" spans="1:26" ht="13.5" customHeight="1">
      <c r="A848" s="243"/>
      <c r="B848" s="243"/>
      <c r="C848" s="243"/>
      <c r="D848" s="243"/>
      <c r="E848" s="243"/>
      <c r="F848" s="243"/>
      <c r="G848" s="243"/>
      <c r="H848" s="243"/>
      <c r="I848" s="243"/>
      <c r="J848" s="243"/>
      <c r="K848" s="243"/>
      <c r="L848" s="243"/>
      <c r="M848" s="243"/>
      <c r="N848" s="243"/>
      <c r="O848" s="243"/>
      <c r="P848" s="243"/>
      <c r="Q848" s="243"/>
      <c r="R848" s="243"/>
      <c r="S848" s="243"/>
      <c r="T848" s="243"/>
      <c r="U848" s="243"/>
      <c r="V848" s="243"/>
      <c r="W848" s="243"/>
      <c r="X848" s="243"/>
      <c r="Y848" s="243"/>
      <c r="Z848" s="243"/>
    </row>
    <row r="849" spans="1:26" ht="13.5" customHeight="1">
      <c r="A849" s="243"/>
      <c r="B849" s="243"/>
      <c r="C849" s="243"/>
      <c r="D849" s="243"/>
      <c r="E849" s="243"/>
      <c r="F849" s="243"/>
      <c r="G849" s="243"/>
      <c r="H849" s="243"/>
      <c r="I849" s="243"/>
      <c r="J849" s="243"/>
      <c r="K849" s="243"/>
      <c r="L849" s="243"/>
      <c r="M849" s="243"/>
      <c r="N849" s="243"/>
      <c r="O849" s="243"/>
      <c r="P849" s="243"/>
      <c r="Q849" s="243"/>
      <c r="R849" s="243"/>
      <c r="S849" s="243"/>
      <c r="T849" s="243"/>
      <c r="U849" s="243"/>
      <c r="V849" s="243"/>
      <c r="W849" s="243"/>
      <c r="X849" s="243"/>
      <c r="Y849" s="243"/>
      <c r="Z849" s="243"/>
    </row>
    <row r="850" spans="1:26" ht="13.5" customHeight="1">
      <c r="A850" s="243"/>
      <c r="B850" s="243"/>
      <c r="C850" s="243"/>
      <c r="D850" s="243"/>
      <c r="E850" s="243"/>
      <c r="F850" s="243"/>
      <c r="G850" s="243"/>
      <c r="H850" s="243"/>
      <c r="I850" s="243"/>
      <c r="J850" s="243"/>
      <c r="K850" s="243"/>
      <c r="L850" s="243"/>
      <c r="M850" s="243"/>
      <c r="N850" s="243"/>
      <c r="O850" s="243"/>
      <c r="P850" s="243"/>
      <c r="Q850" s="243"/>
      <c r="R850" s="243"/>
      <c r="S850" s="243"/>
      <c r="T850" s="243"/>
      <c r="U850" s="243"/>
      <c r="V850" s="243"/>
      <c r="W850" s="243"/>
      <c r="X850" s="243"/>
      <c r="Y850" s="243"/>
      <c r="Z850" s="243"/>
    </row>
    <row r="851" spans="1:26" ht="13.5" customHeight="1">
      <c r="A851" s="243"/>
      <c r="B851" s="243"/>
      <c r="C851" s="243"/>
      <c r="D851" s="243"/>
      <c r="E851" s="243"/>
      <c r="F851" s="243"/>
      <c r="G851" s="243"/>
      <c r="H851" s="243"/>
      <c r="I851" s="243"/>
      <c r="J851" s="243"/>
      <c r="K851" s="243"/>
      <c r="L851" s="243"/>
      <c r="M851" s="243"/>
      <c r="N851" s="243"/>
      <c r="O851" s="243"/>
      <c r="P851" s="243"/>
      <c r="Q851" s="243"/>
      <c r="R851" s="243"/>
      <c r="S851" s="243"/>
      <c r="T851" s="243"/>
      <c r="U851" s="243"/>
      <c r="V851" s="243"/>
      <c r="W851" s="243"/>
      <c r="X851" s="243"/>
      <c r="Y851" s="243"/>
      <c r="Z851" s="243"/>
    </row>
    <row r="852" spans="1:26" ht="13.5" customHeight="1">
      <c r="A852" s="243"/>
      <c r="B852" s="243"/>
      <c r="C852" s="243"/>
      <c r="D852" s="243"/>
      <c r="E852" s="243"/>
      <c r="F852" s="243"/>
      <c r="G852" s="243"/>
      <c r="H852" s="243"/>
      <c r="I852" s="243"/>
      <c r="J852" s="243"/>
      <c r="K852" s="243"/>
      <c r="L852" s="243"/>
      <c r="M852" s="243"/>
      <c r="N852" s="243"/>
      <c r="O852" s="243"/>
      <c r="P852" s="243"/>
      <c r="Q852" s="243"/>
      <c r="R852" s="243"/>
      <c r="S852" s="243"/>
      <c r="T852" s="243"/>
      <c r="U852" s="243"/>
      <c r="V852" s="243"/>
      <c r="W852" s="243"/>
      <c r="X852" s="243"/>
      <c r="Y852" s="243"/>
      <c r="Z852" s="243"/>
    </row>
    <row r="853" spans="1:26" ht="13.5" customHeight="1">
      <c r="A853" s="243"/>
      <c r="B853" s="243"/>
      <c r="C853" s="243"/>
      <c r="D853" s="243"/>
      <c r="E853" s="243"/>
      <c r="F853" s="243"/>
      <c r="G853" s="243"/>
      <c r="H853" s="243"/>
      <c r="I853" s="243"/>
      <c r="J853" s="243"/>
      <c r="K853" s="243"/>
      <c r="L853" s="243"/>
      <c r="M853" s="243"/>
      <c r="N853" s="243"/>
      <c r="O853" s="243"/>
      <c r="P853" s="243"/>
      <c r="Q853" s="243"/>
      <c r="R853" s="243"/>
      <c r="S853" s="243"/>
      <c r="T853" s="243"/>
      <c r="U853" s="243"/>
      <c r="V853" s="243"/>
      <c r="W853" s="243"/>
      <c r="X853" s="243"/>
      <c r="Y853" s="243"/>
      <c r="Z853" s="243"/>
    </row>
    <row r="854" spans="1:26" ht="13.5" customHeight="1">
      <c r="A854" s="243"/>
      <c r="B854" s="243"/>
      <c r="C854" s="243"/>
      <c r="D854" s="243"/>
      <c r="E854" s="243"/>
      <c r="F854" s="243"/>
      <c r="G854" s="243"/>
      <c r="H854" s="243"/>
      <c r="I854" s="243"/>
      <c r="J854" s="243"/>
      <c r="K854" s="243"/>
      <c r="L854" s="243"/>
      <c r="M854" s="243"/>
      <c r="N854" s="243"/>
      <c r="O854" s="243"/>
      <c r="P854" s="243"/>
      <c r="Q854" s="243"/>
      <c r="R854" s="243"/>
      <c r="S854" s="243"/>
      <c r="T854" s="243"/>
      <c r="U854" s="243"/>
      <c r="V854" s="243"/>
      <c r="W854" s="243"/>
      <c r="X854" s="243"/>
      <c r="Y854" s="243"/>
      <c r="Z854" s="243"/>
    </row>
    <row r="855" spans="1:26" ht="13.5" customHeight="1">
      <c r="A855" s="243"/>
      <c r="B855" s="243"/>
      <c r="C855" s="243"/>
      <c r="D855" s="243"/>
      <c r="E855" s="243"/>
      <c r="F855" s="243"/>
      <c r="G855" s="243"/>
      <c r="H855" s="243"/>
      <c r="I855" s="243"/>
      <c r="J855" s="243"/>
      <c r="K855" s="243"/>
      <c r="L855" s="243"/>
      <c r="M855" s="243"/>
      <c r="N855" s="243"/>
      <c r="O855" s="243"/>
      <c r="P855" s="243"/>
      <c r="Q855" s="243"/>
      <c r="R855" s="243"/>
      <c r="S855" s="243"/>
      <c r="T855" s="243"/>
      <c r="U855" s="243"/>
      <c r="V855" s="243"/>
      <c r="W855" s="243"/>
      <c r="X855" s="243"/>
      <c r="Y855" s="243"/>
      <c r="Z855" s="243"/>
    </row>
    <row r="856" spans="1:26" ht="13.5" customHeight="1">
      <c r="A856" s="243"/>
      <c r="B856" s="243"/>
      <c r="C856" s="243"/>
      <c r="D856" s="243"/>
      <c r="E856" s="243"/>
      <c r="F856" s="243"/>
      <c r="G856" s="243"/>
      <c r="H856" s="243"/>
      <c r="I856" s="243"/>
      <c r="J856" s="243"/>
      <c r="K856" s="243"/>
      <c r="L856" s="243"/>
      <c r="M856" s="243"/>
      <c r="N856" s="243"/>
      <c r="O856" s="243"/>
      <c r="P856" s="243"/>
      <c r="Q856" s="243"/>
      <c r="R856" s="243"/>
      <c r="S856" s="243"/>
      <c r="T856" s="243"/>
      <c r="U856" s="243"/>
      <c r="V856" s="243"/>
      <c r="W856" s="243"/>
      <c r="X856" s="243"/>
      <c r="Y856" s="243"/>
      <c r="Z856" s="243"/>
    </row>
    <row r="857" spans="1:26" ht="13.5" customHeight="1">
      <c r="A857" s="243"/>
      <c r="B857" s="243"/>
      <c r="C857" s="243"/>
      <c r="D857" s="243"/>
      <c r="E857" s="243"/>
      <c r="F857" s="243"/>
      <c r="G857" s="243"/>
      <c r="H857" s="243"/>
      <c r="I857" s="243"/>
      <c r="J857" s="243"/>
      <c r="K857" s="243"/>
      <c r="L857" s="243"/>
      <c r="M857" s="243"/>
      <c r="N857" s="243"/>
      <c r="O857" s="243"/>
      <c r="P857" s="243"/>
      <c r="Q857" s="243"/>
      <c r="R857" s="243"/>
      <c r="S857" s="243"/>
      <c r="T857" s="243"/>
      <c r="U857" s="243"/>
      <c r="V857" s="243"/>
      <c r="W857" s="243"/>
      <c r="X857" s="243"/>
      <c r="Y857" s="243"/>
      <c r="Z857" s="243"/>
    </row>
    <row r="858" spans="1:26" ht="13.5" customHeight="1">
      <c r="A858" s="243"/>
      <c r="B858" s="243"/>
      <c r="C858" s="243"/>
      <c r="D858" s="243"/>
      <c r="E858" s="243"/>
      <c r="F858" s="243"/>
      <c r="G858" s="243"/>
      <c r="H858" s="243"/>
      <c r="I858" s="243"/>
      <c r="J858" s="243"/>
      <c r="K858" s="243"/>
      <c r="L858" s="243"/>
      <c r="M858" s="243"/>
      <c r="N858" s="243"/>
      <c r="O858" s="243"/>
      <c r="P858" s="243"/>
      <c r="Q858" s="243"/>
      <c r="R858" s="243"/>
      <c r="S858" s="243"/>
      <c r="T858" s="243"/>
      <c r="U858" s="243"/>
      <c r="V858" s="243"/>
      <c r="W858" s="243"/>
      <c r="X858" s="243"/>
      <c r="Y858" s="243"/>
      <c r="Z858" s="243"/>
    </row>
    <row r="859" spans="1:26" ht="13.5" customHeight="1">
      <c r="A859" s="243"/>
      <c r="B859" s="243"/>
      <c r="C859" s="243"/>
      <c r="D859" s="243"/>
      <c r="E859" s="243"/>
      <c r="F859" s="243"/>
      <c r="G859" s="243"/>
      <c r="H859" s="243"/>
      <c r="I859" s="243"/>
      <c r="J859" s="243"/>
      <c r="K859" s="243"/>
      <c r="L859" s="243"/>
      <c r="M859" s="243"/>
      <c r="N859" s="243"/>
      <c r="O859" s="243"/>
      <c r="P859" s="243"/>
      <c r="Q859" s="243"/>
      <c r="R859" s="243"/>
      <c r="S859" s="243"/>
      <c r="T859" s="243"/>
      <c r="U859" s="243"/>
      <c r="V859" s="243"/>
      <c r="W859" s="243"/>
      <c r="X859" s="243"/>
      <c r="Y859" s="243"/>
      <c r="Z859" s="243"/>
    </row>
    <row r="860" spans="1:26" ht="13.5" customHeight="1">
      <c r="A860" s="243"/>
      <c r="B860" s="243"/>
      <c r="C860" s="243"/>
      <c r="D860" s="243"/>
      <c r="E860" s="243"/>
      <c r="F860" s="243"/>
      <c r="G860" s="243"/>
      <c r="H860" s="243"/>
      <c r="I860" s="243"/>
      <c r="J860" s="243"/>
      <c r="K860" s="243"/>
      <c r="L860" s="243"/>
      <c r="M860" s="243"/>
      <c r="N860" s="243"/>
      <c r="O860" s="243"/>
      <c r="P860" s="243"/>
      <c r="Q860" s="243"/>
      <c r="R860" s="243"/>
      <c r="S860" s="243"/>
      <c r="T860" s="243"/>
      <c r="U860" s="243"/>
      <c r="V860" s="243"/>
      <c r="W860" s="243"/>
      <c r="X860" s="243"/>
      <c r="Y860" s="243"/>
      <c r="Z860" s="243"/>
    </row>
    <row r="861" spans="1:26" ht="13.5" customHeight="1">
      <c r="A861" s="243"/>
      <c r="B861" s="243"/>
      <c r="C861" s="243"/>
      <c r="D861" s="243"/>
      <c r="E861" s="243"/>
      <c r="F861" s="243"/>
      <c r="G861" s="243"/>
      <c r="H861" s="243"/>
      <c r="I861" s="243"/>
      <c r="J861" s="243"/>
      <c r="K861" s="243"/>
      <c r="L861" s="243"/>
      <c r="M861" s="243"/>
      <c r="N861" s="243"/>
      <c r="O861" s="243"/>
      <c r="P861" s="243"/>
      <c r="Q861" s="243"/>
      <c r="R861" s="243"/>
      <c r="S861" s="243"/>
      <c r="T861" s="243"/>
      <c r="U861" s="243"/>
      <c r="V861" s="243"/>
      <c r="W861" s="243"/>
      <c r="X861" s="243"/>
      <c r="Y861" s="243"/>
      <c r="Z861" s="243"/>
    </row>
    <row r="862" spans="1:26" ht="13.5" customHeight="1">
      <c r="A862" s="243"/>
      <c r="B862" s="243"/>
      <c r="C862" s="243"/>
      <c r="D862" s="243"/>
      <c r="E862" s="243"/>
      <c r="F862" s="243"/>
      <c r="G862" s="243"/>
      <c r="H862" s="243"/>
      <c r="I862" s="243"/>
      <c r="J862" s="243"/>
      <c r="K862" s="243"/>
      <c r="L862" s="243"/>
      <c r="M862" s="243"/>
      <c r="N862" s="243"/>
      <c r="O862" s="243"/>
      <c r="P862" s="243"/>
      <c r="Q862" s="243"/>
      <c r="R862" s="243"/>
      <c r="S862" s="243"/>
      <c r="T862" s="243"/>
      <c r="U862" s="243"/>
      <c r="V862" s="243"/>
      <c r="W862" s="243"/>
      <c r="X862" s="243"/>
      <c r="Y862" s="243"/>
      <c r="Z862" s="243"/>
    </row>
    <row r="863" spans="1:26" ht="13.5" customHeight="1">
      <c r="A863" s="243"/>
      <c r="B863" s="243"/>
      <c r="C863" s="243"/>
      <c r="D863" s="243"/>
      <c r="E863" s="243"/>
      <c r="F863" s="243"/>
      <c r="G863" s="243"/>
      <c r="H863" s="243"/>
      <c r="I863" s="243"/>
      <c r="J863" s="243"/>
      <c r="K863" s="243"/>
      <c r="L863" s="243"/>
      <c r="M863" s="243"/>
      <c r="N863" s="243"/>
      <c r="O863" s="243"/>
      <c r="P863" s="243"/>
      <c r="Q863" s="243"/>
      <c r="R863" s="243"/>
      <c r="S863" s="243"/>
      <c r="T863" s="243"/>
      <c r="U863" s="243"/>
      <c r="V863" s="243"/>
      <c r="W863" s="243"/>
      <c r="X863" s="243"/>
      <c r="Y863" s="243"/>
      <c r="Z863" s="243"/>
    </row>
    <row r="864" spans="1:26" ht="13.5" customHeight="1">
      <c r="A864" s="243"/>
      <c r="B864" s="243"/>
      <c r="C864" s="243"/>
      <c r="D864" s="243"/>
      <c r="E864" s="243"/>
      <c r="F864" s="243"/>
      <c r="G864" s="243"/>
      <c r="H864" s="243"/>
      <c r="I864" s="243"/>
      <c r="J864" s="243"/>
      <c r="K864" s="243"/>
      <c r="L864" s="243"/>
      <c r="M864" s="243"/>
      <c r="N864" s="243"/>
      <c r="O864" s="243"/>
      <c r="P864" s="243"/>
      <c r="Q864" s="243"/>
      <c r="R864" s="243"/>
      <c r="S864" s="243"/>
      <c r="T864" s="243"/>
      <c r="U864" s="243"/>
      <c r="V864" s="243"/>
      <c r="W864" s="243"/>
      <c r="X864" s="243"/>
      <c r="Y864" s="243"/>
      <c r="Z864" s="243"/>
    </row>
    <row r="865" spans="1:26" ht="13.5" customHeight="1">
      <c r="A865" s="243"/>
      <c r="B865" s="243"/>
      <c r="C865" s="243"/>
      <c r="D865" s="243"/>
      <c r="E865" s="243"/>
      <c r="F865" s="243"/>
      <c r="G865" s="243"/>
      <c r="H865" s="243"/>
      <c r="I865" s="243"/>
      <c r="J865" s="243"/>
      <c r="K865" s="243"/>
      <c r="L865" s="243"/>
      <c r="M865" s="243"/>
      <c r="N865" s="243"/>
      <c r="O865" s="243"/>
      <c r="P865" s="243"/>
      <c r="Q865" s="243"/>
      <c r="R865" s="243"/>
      <c r="S865" s="243"/>
      <c r="T865" s="243"/>
      <c r="U865" s="243"/>
      <c r="V865" s="243"/>
      <c r="W865" s="243"/>
      <c r="X865" s="243"/>
      <c r="Y865" s="243"/>
      <c r="Z865" s="243"/>
    </row>
    <row r="866" spans="1:26" ht="13.5" customHeight="1">
      <c r="A866" s="243"/>
      <c r="B866" s="243"/>
      <c r="C866" s="243"/>
      <c r="D866" s="243"/>
      <c r="E866" s="243"/>
      <c r="F866" s="243"/>
      <c r="G866" s="243"/>
      <c r="H866" s="243"/>
      <c r="I866" s="243"/>
      <c r="J866" s="243"/>
      <c r="K866" s="243"/>
      <c r="L866" s="243"/>
      <c r="M866" s="243"/>
      <c r="N866" s="243"/>
      <c r="O866" s="243"/>
      <c r="P866" s="243"/>
      <c r="Q866" s="243"/>
      <c r="R866" s="243"/>
      <c r="S866" s="243"/>
      <c r="T866" s="243"/>
      <c r="U866" s="243"/>
      <c r="V866" s="243"/>
      <c r="W866" s="243"/>
      <c r="X866" s="243"/>
      <c r="Y866" s="243"/>
      <c r="Z866" s="243"/>
    </row>
    <row r="867" spans="1:26" ht="13.5" customHeight="1">
      <c r="A867" s="243"/>
      <c r="B867" s="243"/>
      <c r="C867" s="243"/>
      <c r="D867" s="243"/>
      <c r="E867" s="243"/>
      <c r="F867" s="243"/>
      <c r="G867" s="243"/>
      <c r="H867" s="243"/>
      <c r="I867" s="243"/>
      <c r="J867" s="243"/>
      <c r="K867" s="243"/>
      <c r="L867" s="243"/>
      <c r="M867" s="243"/>
      <c r="N867" s="243"/>
      <c r="O867" s="243"/>
      <c r="P867" s="243"/>
      <c r="Q867" s="243"/>
      <c r="R867" s="243"/>
      <c r="S867" s="243"/>
      <c r="T867" s="243"/>
      <c r="U867" s="243"/>
      <c r="V867" s="243"/>
      <c r="W867" s="243"/>
      <c r="X867" s="243"/>
      <c r="Y867" s="243"/>
      <c r="Z867" s="243"/>
    </row>
    <row r="868" spans="1:26" ht="13.5" customHeight="1">
      <c r="A868" s="243"/>
      <c r="B868" s="243"/>
      <c r="C868" s="243"/>
      <c r="D868" s="243"/>
      <c r="E868" s="243"/>
      <c r="F868" s="243"/>
      <c r="G868" s="243"/>
      <c r="H868" s="243"/>
      <c r="I868" s="243"/>
      <c r="J868" s="243"/>
      <c r="K868" s="243"/>
      <c r="L868" s="243"/>
      <c r="M868" s="243"/>
      <c r="N868" s="243"/>
      <c r="O868" s="243"/>
      <c r="P868" s="243"/>
      <c r="Q868" s="243"/>
      <c r="R868" s="243"/>
      <c r="S868" s="243"/>
      <c r="T868" s="243"/>
      <c r="U868" s="243"/>
      <c r="V868" s="243"/>
      <c r="W868" s="243"/>
      <c r="X868" s="243"/>
      <c r="Y868" s="243"/>
      <c r="Z868" s="243"/>
    </row>
    <row r="869" spans="1:26" ht="13.5" customHeight="1">
      <c r="A869" s="243"/>
      <c r="B869" s="243"/>
      <c r="C869" s="243"/>
      <c r="D869" s="243"/>
      <c r="E869" s="243"/>
      <c r="F869" s="243"/>
      <c r="G869" s="243"/>
      <c r="H869" s="243"/>
      <c r="I869" s="243"/>
      <c r="J869" s="243"/>
      <c r="K869" s="243"/>
      <c r="L869" s="243"/>
      <c r="M869" s="243"/>
      <c r="N869" s="243"/>
      <c r="O869" s="243"/>
      <c r="P869" s="243"/>
      <c r="Q869" s="243"/>
      <c r="R869" s="243"/>
      <c r="S869" s="243"/>
      <c r="T869" s="243"/>
      <c r="U869" s="243"/>
      <c r="V869" s="243"/>
      <c r="W869" s="243"/>
      <c r="X869" s="243"/>
      <c r="Y869" s="243"/>
      <c r="Z869" s="243"/>
    </row>
    <row r="870" spans="1:26" ht="13.5" customHeight="1">
      <c r="A870" s="243"/>
      <c r="B870" s="243"/>
      <c r="C870" s="243"/>
      <c r="D870" s="243"/>
      <c r="E870" s="243"/>
      <c r="F870" s="243"/>
      <c r="G870" s="243"/>
      <c r="H870" s="243"/>
      <c r="I870" s="243"/>
      <c r="J870" s="243"/>
      <c r="K870" s="243"/>
      <c r="L870" s="243"/>
      <c r="M870" s="243"/>
      <c r="N870" s="243"/>
      <c r="O870" s="243"/>
      <c r="P870" s="243"/>
      <c r="Q870" s="243"/>
      <c r="R870" s="243"/>
      <c r="S870" s="243"/>
      <c r="T870" s="243"/>
      <c r="U870" s="243"/>
      <c r="V870" s="243"/>
      <c r="W870" s="243"/>
      <c r="X870" s="243"/>
      <c r="Y870" s="243"/>
      <c r="Z870" s="243"/>
    </row>
    <row r="871" spans="1:26" ht="13.5" customHeight="1">
      <c r="A871" s="243"/>
      <c r="B871" s="243"/>
      <c r="C871" s="243"/>
      <c r="D871" s="243"/>
      <c r="E871" s="243"/>
      <c r="F871" s="243"/>
      <c r="G871" s="243"/>
      <c r="H871" s="243"/>
      <c r="I871" s="243"/>
      <c r="J871" s="243"/>
      <c r="K871" s="243"/>
      <c r="L871" s="243"/>
      <c r="M871" s="243"/>
      <c r="N871" s="243"/>
      <c r="O871" s="243"/>
      <c r="P871" s="243"/>
      <c r="Q871" s="243"/>
      <c r="R871" s="243"/>
      <c r="S871" s="243"/>
      <c r="T871" s="243"/>
      <c r="U871" s="243"/>
      <c r="V871" s="243"/>
      <c r="W871" s="243"/>
      <c r="X871" s="243"/>
      <c r="Y871" s="243"/>
      <c r="Z871" s="243"/>
    </row>
    <row r="872" spans="1:26" ht="13.5" customHeight="1">
      <c r="A872" s="243"/>
      <c r="B872" s="243"/>
      <c r="C872" s="243"/>
      <c r="D872" s="243"/>
      <c r="E872" s="243"/>
      <c r="F872" s="243"/>
      <c r="G872" s="243"/>
      <c r="H872" s="243"/>
      <c r="I872" s="243"/>
      <c r="J872" s="243"/>
      <c r="K872" s="243"/>
      <c r="L872" s="243"/>
      <c r="M872" s="243"/>
      <c r="N872" s="243"/>
      <c r="O872" s="243"/>
      <c r="P872" s="243"/>
      <c r="Q872" s="243"/>
      <c r="R872" s="243"/>
      <c r="S872" s="243"/>
      <c r="T872" s="243"/>
      <c r="U872" s="243"/>
      <c r="V872" s="243"/>
      <c r="W872" s="243"/>
      <c r="X872" s="243"/>
      <c r="Y872" s="243"/>
      <c r="Z872" s="243"/>
    </row>
    <row r="873" spans="1:26" ht="13.5" customHeight="1">
      <c r="A873" s="243"/>
      <c r="B873" s="243"/>
      <c r="C873" s="243"/>
      <c r="D873" s="243"/>
      <c r="E873" s="243"/>
      <c r="F873" s="243"/>
      <c r="G873" s="243"/>
      <c r="H873" s="243"/>
      <c r="I873" s="243"/>
      <c r="J873" s="243"/>
      <c r="K873" s="243"/>
      <c r="L873" s="243"/>
      <c r="M873" s="243"/>
      <c r="N873" s="243"/>
      <c r="O873" s="243"/>
      <c r="P873" s="243"/>
      <c r="Q873" s="243"/>
      <c r="R873" s="243"/>
      <c r="S873" s="243"/>
      <c r="T873" s="243"/>
      <c r="U873" s="243"/>
      <c r="V873" s="243"/>
      <c r="W873" s="243"/>
      <c r="X873" s="243"/>
      <c r="Y873" s="243"/>
      <c r="Z873" s="243"/>
    </row>
    <row r="874" spans="1:26" ht="13.5" customHeight="1">
      <c r="A874" s="243"/>
      <c r="B874" s="243"/>
      <c r="C874" s="243"/>
      <c r="D874" s="243"/>
      <c r="E874" s="243"/>
      <c r="F874" s="243"/>
      <c r="G874" s="243"/>
      <c r="H874" s="243"/>
      <c r="I874" s="243"/>
      <c r="J874" s="243"/>
      <c r="K874" s="243"/>
      <c r="L874" s="243"/>
      <c r="M874" s="243"/>
      <c r="N874" s="243"/>
      <c r="O874" s="243"/>
      <c r="P874" s="243"/>
      <c r="Q874" s="243"/>
      <c r="R874" s="243"/>
      <c r="S874" s="243"/>
      <c r="T874" s="243"/>
      <c r="U874" s="243"/>
      <c r="V874" s="243"/>
      <c r="W874" s="243"/>
      <c r="X874" s="243"/>
      <c r="Y874" s="243"/>
      <c r="Z874" s="243"/>
    </row>
    <row r="875" spans="1:26" ht="13.5" customHeight="1">
      <c r="A875" s="243"/>
      <c r="B875" s="243"/>
      <c r="C875" s="243"/>
      <c r="D875" s="243"/>
      <c r="E875" s="243"/>
      <c r="F875" s="243"/>
      <c r="G875" s="243"/>
      <c r="H875" s="243"/>
      <c r="I875" s="243"/>
      <c r="J875" s="243"/>
      <c r="K875" s="243"/>
      <c r="L875" s="243"/>
      <c r="M875" s="243"/>
      <c r="N875" s="243"/>
      <c r="O875" s="243"/>
      <c r="P875" s="243"/>
      <c r="Q875" s="243"/>
      <c r="R875" s="243"/>
      <c r="S875" s="243"/>
      <c r="T875" s="243"/>
      <c r="U875" s="243"/>
      <c r="V875" s="243"/>
      <c r="W875" s="243"/>
      <c r="X875" s="243"/>
      <c r="Y875" s="243"/>
      <c r="Z875" s="243"/>
    </row>
    <row r="876" spans="1:26" ht="13.5" customHeight="1">
      <c r="A876" s="243"/>
      <c r="B876" s="243"/>
      <c r="C876" s="243"/>
      <c r="D876" s="243"/>
      <c r="E876" s="243"/>
      <c r="F876" s="243"/>
      <c r="G876" s="243"/>
      <c r="H876" s="243"/>
      <c r="I876" s="243"/>
      <c r="J876" s="243"/>
      <c r="K876" s="243"/>
      <c r="L876" s="243"/>
      <c r="M876" s="243"/>
      <c r="N876" s="243"/>
      <c r="O876" s="243"/>
      <c r="P876" s="243"/>
      <c r="Q876" s="243"/>
      <c r="R876" s="243"/>
      <c r="S876" s="243"/>
      <c r="T876" s="243"/>
      <c r="U876" s="243"/>
      <c r="V876" s="243"/>
      <c r="W876" s="243"/>
      <c r="X876" s="243"/>
      <c r="Y876" s="243"/>
      <c r="Z876" s="243"/>
    </row>
    <row r="877" spans="1:26" ht="13.5" customHeight="1">
      <c r="A877" s="243"/>
      <c r="B877" s="243"/>
      <c r="C877" s="243"/>
      <c r="D877" s="243"/>
      <c r="E877" s="243"/>
      <c r="F877" s="243"/>
      <c r="G877" s="243"/>
      <c r="H877" s="243"/>
      <c r="I877" s="243"/>
      <c r="J877" s="243"/>
      <c r="K877" s="243"/>
      <c r="L877" s="243"/>
      <c r="M877" s="243"/>
      <c r="N877" s="243"/>
      <c r="O877" s="243"/>
      <c r="P877" s="243"/>
      <c r="Q877" s="243"/>
      <c r="R877" s="243"/>
      <c r="S877" s="243"/>
      <c r="T877" s="243"/>
      <c r="U877" s="243"/>
      <c r="V877" s="243"/>
      <c r="W877" s="243"/>
      <c r="X877" s="243"/>
      <c r="Y877" s="243"/>
      <c r="Z877" s="243"/>
    </row>
    <row r="878" spans="1:26" ht="13.5" customHeight="1">
      <c r="A878" s="243"/>
      <c r="B878" s="243"/>
      <c r="C878" s="243"/>
      <c r="D878" s="243"/>
      <c r="E878" s="243"/>
      <c r="F878" s="243"/>
      <c r="G878" s="243"/>
      <c r="H878" s="243"/>
      <c r="I878" s="243"/>
      <c r="J878" s="243"/>
      <c r="K878" s="243"/>
      <c r="L878" s="243"/>
      <c r="M878" s="243"/>
      <c r="N878" s="243"/>
      <c r="O878" s="243"/>
      <c r="P878" s="243"/>
      <c r="Q878" s="243"/>
      <c r="R878" s="243"/>
      <c r="S878" s="243"/>
      <c r="T878" s="243"/>
      <c r="U878" s="243"/>
      <c r="V878" s="243"/>
      <c r="W878" s="243"/>
      <c r="X878" s="243"/>
      <c r="Y878" s="243"/>
      <c r="Z878" s="243"/>
    </row>
    <row r="879" spans="1:26" ht="13.5" customHeight="1">
      <c r="A879" s="243"/>
      <c r="B879" s="243"/>
      <c r="C879" s="243"/>
      <c r="D879" s="243"/>
      <c r="E879" s="243"/>
      <c r="F879" s="243"/>
      <c r="G879" s="243"/>
      <c r="H879" s="243"/>
      <c r="I879" s="243"/>
      <c r="J879" s="243"/>
      <c r="K879" s="243"/>
      <c r="L879" s="243"/>
      <c r="M879" s="243"/>
      <c r="N879" s="243"/>
      <c r="O879" s="243"/>
      <c r="P879" s="243"/>
      <c r="Q879" s="243"/>
      <c r="R879" s="243"/>
      <c r="S879" s="243"/>
      <c r="T879" s="243"/>
      <c r="U879" s="243"/>
      <c r="V879" s="243"/>
      <c r="W879" s="243"/>
      <c r="X879" s="243"/>
      <c r="Y879" s="243"/>
      <c r="Z879" s="243"/>
    </row>
    <row r="880" spans="1:26" ht="13.5" customHeight="1">
      <c r="A880" s="243"/>
      <c r="B880" s="243"/>
      <c r="C880" s="243"/>
      <c r="D880" s="243"/>
      <c r="E880" s="243"/>
      <c r="F880" s="243"/>
      <c r="G880" s="243"/>
      <c r="H880" s="243"/>
      <c r="I880" s="243"/>
      <c r="J880" s="243"/>
      <c r="K880" s="243"/>
      <c r="L880" s="243"/>
      <c r="M880" s="243"/>
      <c r="N880" s="243"/>
      <c r="O880" s="243"/>
      <c r="P880" s="243"/>
      <c r="Q880" s="243"/>
      <c r="R880" s="243"/>
      <c r="S880" s="243"/>
      <c r="T880" s="243"/>
      <c r="U880" s="243"/>
      <c r="V880" s="243"/>
      <c r="W880" s="243"/>
      <c r="X880" s="243"/>
      <c r="Y880" s="243"/>
      <c r="Z880" s="243"/>
    </row>
    <row r="881" spans="1:26" ht="13.5" customHeight="1">
      <c r="A881" s="243"/>
      <c r="B881" s="243"/>
      <c r="C881" s="243"/>
      <c r="D881" s="243"/>
      <c r="E881" s="243"/>
      <c r="F881" s="243"/>
      <c r="G881" s="243"/>
      <c r="H881" s="243"/>
      <c r="I881" s="243"/>
      <c r="J881" s="243"/>
      <c r="K881" s="243"/>
      <c r="L881" s="243"/>
      <c r="M881" s="243"/>
      <c r="N881" s="243"/>
      <c r="O881" s="243"/>
      <c r="P881" s="243"/>
      <c r="Q881" s="243"/>
      <c r="R881" s="243"/>
      <c r="S881" s="243"/>
      <c r="T881" s="243"/>
      <c r="U881" s="243"/>
      <c r="V881" s="243"/>
      <c r="W881" s="243"/>
      <c r="X881" s="243"/>
      <c r="Y881" s="243"/>
      <c r="Z881" s="243"/>
    </row>
    <row r="882" spans="1:26" ht="13.5" customHeight="1">
      <c r="A882" s="243"/>
      <c r="B882" s="243"/>
      <c r="C882" s="243"/>
      <c r="D882" s="243"/>
      <c r="E882" s="243"/>
      <c r="F882" s="243"/>
      <c r="G882" s="243"/>
      <c r="H882" s="243"/>
      <c r="I882" s="243"/>
      <c r="J882" s="243"/>
      <c r="K882" s="243"/>
      <c r="L882" s="243"/>
      <c r="M882" s="243"/>
      <c r="N882" s="243"/>
      <c r="O882" s="243"/>
      <c r="P882" s="243"/>
      <c r="Q882" s="243"/>
      <c r="R882" s="243"/>
      <c r="S882" s="243"/>
      <c r="T882" s="243"/>
      <c r="U882" s="243"/>
      <c r="V882" s="243"/>
      <c r="W882" s="243"/>
      <c r="X882" s="243"/>
      <c r="Y882" s="243"/>
      <c r="Z882" s="243"/>
    </row>
    <row r="883" spans="1:26" ht="13.5" customHeight="1">
      <c r="A883" s="243"/>
      <c r="B883" s="243"/>
      <c r="C883" s="243"/>
      <c r="D883" s="243"/>
      <c r="E883" s="243"/>
      <c r="F883" s="243"/>
      <c r="G883" s="243"/>
      <c r="H883" s="243"/>
      <c r="I883" s="243"/>
      <c r="J883" s="243"/>
      <c r="K883" s="243"/>
      <c r="L883" s="243"/>
      <c r="M883" s="243"/>
      <c r="N883" s="243"/>
      <c r="O883" s="243"/>
      <c r="P883" s="243"/>
      <c r="Q883" s="243"/>
      <c r="R883" s="243"/>
      <c r="S883" s="243"/>
      <c r="T883" s="243"/>
      <c r="U883" s="243"/>
      <c r="V883" s="243"/>
      <c r="W883" s="243"/>
      <c r="X883" s="243"/>
      <c r="Y883" s="243"/>
      <c r="Z883" s="243"/>
    </row>
    <row r="884" spans="1:26" ht="13.5" customHeight="1">
      <c r="A884" s="243"/>
      <c r="B884" s="243"/>
      <c r="C884" s="243"/>
      <c r="D884" s="243"/>
      <c r="E884" s="243"/>
      <c r="F884" s="243"/>
      <c r="G884" s="243"/>
      <c r="H884" s="243"/>
      <c r="I884" s="243"/>
      <c r="J884" s="243"/>
      <c r="K884" s="243"/>
      <c r="L884" s="243"/>
      <c r="M884" s="243"/>
      <c r="N884" s="243"/>
      <c r="O884" s="243"/>
      <c r="P884" s="243"/>
      <c r="Q884" s="243"/>
      <c r="R884" s="243"/>
      <c r="S884" s="243"/>
      <c r="T884" s="243"/>
      <c r="U884" s="243"/>
      <c r="V884" s="243"/>
      <c r="W884" s="243"/>
      <c r="X884" s="243"/>
      <c r="Y884" s="243"/>
      <c r="Z884" s="243"/>
    </row>
    <row r="885" spans="1:26" ht="13.5" customHeight="1">
      <c r="A885" s="243"/>
      <c r="B885" s="243"/>
      <c r="C885" s="243"/>
      <c r="D885" s="243"/>
      <c r="E885" s="243"/>
      <c r="F885" s="243"/>
      <c r="G885" s="243"/>
      <c r="H885" s="243"/>
      <c r="I885" s="243"/>
      <c r="J885" s="243"/>
      <c r="K885" s="243"/>
      <c r="L885" s="243"/>
      <c r="M885" s="243"/>
      <c r="N885" s="243"/>
      <c r="O885" s="243"/>
      <c r="P885" s="243"/>
      <c r="Q885" s="243"/>
      <c r="R885" s="243"/>
      <c r="S885" s="243"/>
      <c r="T885" s="243"/>
      <c r="U885" s="243"/>
      <c r="V885" s="243"/>
      <c r="W885" s="243"/>
      <c r="X885" s="243"/>
      <c r="Y885" s="243"/>
      <c r="Z885" s="243"/>
    </row>
    <row r="886" spans="1:26" ht="13.5" customHeight="1">
      <c r="A886" s="243"/>
      <c r="B886" s="243"/>
      <c r="C886" s="243"/>
      <c r="D886" s="243"/>
      <c r="E886" s="243"/>
      <c r="F886" s="243"/>
      <c r="G886" s="243"/>
      <c r="H886" s="243"/>
      <c r="I886" s="243"/>
      <c r="J886" s="243"/>
      <c r="K886" s="243"/>
      <c r="L886" s="243"/>
      <c r="M886" s="243"/>
      <c r="N886" s="243"/>
      <c r="O886" s="243"/>
      <c r="P886" s="243"/>
      <c r="Q886" s="243"/>
      <c r="R886" s="243"/>
      <c r="S886" s="243"/>
      <c r="T886" s="243"/>
      <c r="U886" s="243"/>
      <c r="V886" s="243"/>
      <c r="W886" s="243"/>
      <c r="X886" s="243"/>
      <c r="Y886" s="243"/>
      <c r="Z886" s="243"/>
    </row>
    <row r="887" spans="1:26" ht="13.5" customHeight="1">
      <c r="A887" s="243"/>
      <c r="B887" s="243"/>
      <c r="C887" s="243"/>
      <c r="D887" s="243"/>
      <c r="E887" s="243"/>
      <c r="F887" s="243"/>
      <c r="G887" s="243"/>
      <c r="H887" s="243"/>
      <c r="I887" s="243"/>
      <c r="J887" s="243"/>
      <c r="K887" s="243"/>
      <c r="L887" s="243"/>
      <c r="M887" s="243"/>
      <c r="N887" s="243"/>
      <c r="O887" s="243"/>
      <c r="P887" s="243"/>
      <c r="Q887" s="243"/>
      <c r="R887" s="243"/>
      <c r="S887" s="243"/>
      <c r="T887" s="243"/>
      <c r="U887" s="243"/>
      <c r="V887" s="243"/>
      <c r="W887" s="243"/>
      <c r="X887" s="243"/>
      <c r="Y887" s="243"/>
      <c r="Z887" s="243"/>
    </row>
    <row r="888" spans="1:26" ht="13.5" customHeight="1">
      <c r="A888" s="243"/>
      <c r="B888" s="243"/>
      <c r="C888" s="243"/>
      <c r="D888" s="243"/>
      <c r="E888" s="243"/>
      <c r="F888" s="243"/>
      <c r="G888" s="243"/>
      <c r="H888" s="243"/>
      <c r="I888" s="243"/>
      <c r="J888" s="243"/>
      <c r="K888" s="243"/>
      <c r="L888" s="243"/>
      <c r="M888" s="243"/>
      <c r="N888" s="243"/>
      <c r="O888" s="243"/>
      <c r="P888" s="243"/>
      <c r="Q888" s="243"/>
      <c r="R888" s="243"/>
      <c r="S888" s="243"/>
      <c r="T888" s="243"/>
      <c r="U888" s="243"/>
      <c r="V888" s="243"/>
      <c r="W888" s="243"/>
      <c r="X888" s="243"/>
      <c r="Y888" s="243"/>
      <c r="Z888" s="243"/>
    </row>
    <row r="889" spans="1:26" ht="13.5" customHeight="1">
      <c r="A889" s="243"/>
      <c r="B889" s="243"/>
      <c r="C889" s="243"/>
      <c r="D889" s="243"/>
      <c r="E889" s="243"/>
      <c r="F889" s="243"/>
      <c r="G889" s="243"/>
      <c r="H889" s="243"/>
      <c r="I889" s="243"/>
      <c r="J889" s="243"/>
      <c r="K889" s="243"/>
      <c r="L889" s="243"/>
      <c r="M889" s="243"/>
      <c r="N889" s="243"/>
      <c r="O889" s="243"/>
      <c r="P889" s="243"/>
      <c r="Q889" s="243"/>
      <c r="R889" s="243"/>
      <c r="S889" s="243"/>
      <c r="T889" s="243"/>
      <c r="U889" s="243"/>
      <c r="V889" s="243"/>
      <c r="W889" s="243"/>
      <c r="X889" s="243"/>
      <c r="Y889" s="243"/>
      <c r="Z889" s="243"/>
    </row>
    <row r="890" spans="1:26" ht="13.5" customHeight="1">
      <c r="A890" s="243"/>
      <c r="B890" s="243"/>
      <c r="C890" s="243"/>
      <c r="D890" s="243"/>
      <c r="E890" s="243"/>
      <c r="F890" s="243"/>
      <c r="G890" s="243"/>
      <c r="H890" s="243"/>
      <c r="I890" s="243"/>
      <c r="J890" s="243"/>
      <c r="K890" s="243"/>
      <c r="L890" s="243"/>
      <c r="M890" s="243"/>
      <c r="N890" s="243"/>
      <c r="O890" s="243"/>
      <c r="P890" s="243"/>
      <c r="Q890" s="243"/>
      <c r="R890" s="243"/>
      <c r="S890" s="243"/>
      <c r="T890" s="243"/>
      <c r="U890" s="243"/>
      <c r="V890" s="243"/>
      <c r="W890" s="243"/>
      <c r="X890" s="243"/>
      <c r="Y890" s="243"/>
      <c r="Z890" s="243"/>
    </row>
    <row r="891" spans="1:26" ht="13.5" customHeight="1">
      <c r="A891" s="243"/>
      <c r="B891" s="243"/>
      <c r="C891" s="243"/>
      <c r="D891" s="243"/>
      <c r="E891" s="243"/>
      <c r="F891" s="243"/>
      <c r="G891" s="243"/>
      <c r="H891" s="243"/>
      <c r="I891" s="243"/>
      <c r="J891" s="243"/>
      <c r="K891" s="243"/>
      <c r="L891" s="243"/>
      <c r="M891" s="243"/>
      <c r="N891" s="243"/>
      <c r="O891" s="243"/>
      <c r="P891" s="243"/>
      <c r="Q891" s="243"/>
      <c r="R891" s="243"/>
      <c r="S891" s="243"/>
      <c r="T891" s="243"/>
      <c r="U891" s="243"/>
      <c r="V891" s="243"/>
      <c r="W891" s="243"/>
      <c r="X891" s="243"/>
      <c r="Y891" s="243"/>
      <c r="Z891" s="243"/>
    </row>
    <row r="892" spans="1:26" ht="13.5" customHeight="1">
      <c r="A892" s="243"/>
      <c r="B892" s="243"/>
      <c r="C892" s="243"/>
      <c r="D892" s="243"/>
      <c r="E892" s="243"/>
      <c r="F892" s="243"/>
      <c r="G892" s="243"/>
      <c r="H892" s="243"/>
      <c r="I892" s="243"/>
      <c r="J892" s="243"/>
      <c r="K892" s="243"/>
      <c r="L892" s="243"/>
      <c r="M892" s="243"/>
      <c r="N892" s="243"/>
      <c r="O892" s="243"/>
      <c r="P892" s="243"/>
      <c r="Q892" s="243"/>
      <c r="R892" s="243"/>
      <c r="S892" s="243"/>
      <c r="T892" s="243"/>
      <c r="U892" s="243"/>
      <c r="V892" s="243"/>
      <c r="W892" s="243"/>
      <c r="X892" s="243"/>
      <c r="Y892" s="243"/>
      <c r="Z892" s="243"/>
    </row>
    <row r="893" spans="1:26" ht="13.5" customHeight="1">
      <c r="A893" s="243"/>
      <c r="B893" s="243"/>
      <c r="C893" s="243"/>
      <c r="D893" s="243"/>
      <c r="E893" s="243"/>
      <c r="F893" s="243"/>
      <c r="G893" s="243"/>
      <c r="H893" s="243"/>
      <c r="I893" s="243"/>
      <c r="J893" s="243"/>
      <c r="K893" s="243"/>
      <c r="L893" s="243"/>
      <c r="M893" s="243"/>
      <c r="N893" s="243"/>
      <c r="O893" s="243"/>
      <c r="P893" s="243"/>
      <c r="Q893" s="243"/>
      <c r="R893" s="243"/>
      <c r="S893" s="243"/>
      <c r="T893" s="243"/>
      <c r="U893" s="243"/>
      <c r="V893" s="243"/>
      <c r="W893" s="243"/>
      <c r="X893" s="243"/>
      <c r="Y893" s="243"/>
      <c r="Z893" s="243"/>
    </row>
    <row r="894" spans="1:26" ht="13.5" customHeight="1">
      <c r="A894" s="243"/>
      <c r="B894" s="243"/>
      <c r="C894" s="243"/>
      <c r="D894" s="243"/>
      <c r="E894" s="243"/>
      <c r="F894" s="243"/>
      <c r="G894" s="243"/>
      <c r="H894" s="243"/>
      <c r="I894" s="243"/>
      <c r="J894" s="243"/>
      <c r="K894" s="243"/>
      <c r="L894" s="243"/>
      <c r="M894" s="243"/>
      <c r="N894" s="243"/>
      <c r="O894" s="243"/>
      <c r="P894" s="243"/>
      <c r="Q894" s="243"/>
      <c r="R894" s="243"/>
      <c r="S894" s="243"/>
      <c r="T894" s="243"/>
      <c r="U894" s="243"/>
      <c r="V894" s="243"/>
      <c r="W894" s="243"/>
      <c r="X894" s="243"/>
      <c r="Y894" s="243"/>
      <c r="Z894" s="243"/>
    </row>
    <row r="895" spans="1:26" ht="13.5" customHeight="1">
      <c r="A895" s="243"/>
      <c r="B895" s="243"/>
      <c r="C895" s="243"/>
      <c r="D895" s="243"/>
      <c r="E895" s="243"/>
      <c r="F895" s="243"/>
      <c r="G895" s="243"/>
      <c r="H895" s="243"/>
      <c r="I895" s="243"/>
      <c r="J895" s="243"/>
      <c r="K895" s="243"/>
      <c r="L895" s="243"/>
      <c r="M895" s="243"/>
      <c r="N895" s="243"/>
      <c r="O895" s="243"/>
      <c r="P895" s="243"/>
      <c r="Q895" s="243"/>
      <c r="R895" s="243"/>
      <c r="S895" s="243"/>
      <c r="T895" s="243"/>
      <c r="U895" s="243"/>
      <c r="V895" s="243"/>
      <c r="W895" s="243"/>
      <c r="X895" s="243"/>
      <c r="Y895" s="243"/>
      <c r="Z895" s="243"/>
    </row>
    <row r="896" spans="1:26" ht="13.5" customHeight="1">
      <c r="A896" s="243"/>
      <c r="B896" s="243"/>
      <c r="C896" s="243"/>
      <c r="D896" s="243"/>
      <c r="E896" s="243"/>
      <c r="F896" s="243"/>
      <c r="G896" s="243"/>
      <c r="H896" s="243"/>
      <c r="I896" s="243"/>
      <c r="J896" s="243"/>
      <c r="K896" s="243"/>
      <c r="L896" s="243"/>
      <c r="M896" s="243"/>
      <c r="N896" s="243"/>
      <c r="O896" s="243"/>
      <c r="P896" s="243"/>
      <c r="Q896" s="243"/>
      <c r="R896" s="243"/>
      <c r="S896" s="243"/>
      <c r="T896" s="243"/>
      <c r="U896" s="243"/>
      <c r="V896" s="243"/>
      <c r="W896" s="243"/>
      <c r="X896" s="243"/>
      <c r="Y896" s="243"/>
      <c r="Z896" s="243"/>
    </row>
    <row r="897" spans="1:26" ht="13.5" customHeight="1">
      <c r="A897" s="243"/>
      <c r="B897" s="243"/>
      <c r="C897" s="243"/>
      <c r="D897" s="243"/>
      <c r="E897" s="243"/>
      <c r="F897" s="243"/>
      <c r="G897" s="243"/>
      <c r="H897" s="243"/>
      <c r="I897" s="243"/>
      <c r="J897" s="243"/>
      <c r="K897" s="243"/>
      <c r="L897" s="243"/>
      <c r="M897" s="243"/>
      <c r="N897" s="243"/>
      <c r="O897" s="243"/>
      <c r="P897" s="243"/>
      <c r="Q897" s="243"/>
      <c r="R897" s="243"/>
      <c r="S897" s="243"/>
      <c r="T897" s="243"/>
      <c r="U897" s="243"/>
      <c r="V897" s="243"/>
      <c r="W897" s="243"/>
      <c r="X897" s="243"/>
      <c r="Y897" s="243"/>
      <c r="Z897" s="243"/>
    </row>
    <row r="898" spans="1:26" ht="13.5" customHeight="1">
      <c r="A898" s="243"/>
      <c r="B898" s="243"/>
      <c r="C898" s="243"/>
      <c r="D898" s="243"/>
      <c r="E898" s="243"/>
      <c r="F898" s="243"/>
      <c r="G898" s="243"/>
      <c r="H898" s="243"/>
      <c r="I898" s="243"/>
      <c r="J898" s="243"/>
      <c r="K898" s="243"/>
      <c r="L898" s="243"/>
      <c r="M898" s="243"/>
      <c r="N898" s="243"/>
      <c r="O898" s="243"/>
      <c r="P898" s="243"/>
      <c r="Q898" s="243"/>
      <c r="R898" s="243"/>
      <c r="S898" s="243"/>
      <c r="T898" s="243"/>
      <c r="U898" s="243"/>
      <c r="V898" s="243"/>
      <c r="W898" s="243"/>
      <c r="X898" s="243"/>
      <c r="Y898" s="243"/>
      <c r="Z898" s="243"/>
    </row>
    <row r="899" spans="1:26" ht="13.5" customHeight="1">
      <c r="A899" s="243"/>
      <c r="B899" s="243"/>
      <c r="C899" s="243"/>
      <c r="D899" s="243"/>
      <c r="E899" s="243"/>
      <c r="F899" s="243"/>
      <c r="G899" s="243"/>
      <c r="H899" s="243"/>
      <c r="I899" s="243"/>
      <c r="J899" s="243"/>
      <c r="K899" s="243"/>
      <c r="L899" s="243"/>
      <c r="M899" s="243"/>
      <c r="N899" s="243"/>
      <c r="O899" s="243"/>
      <c r="P899" s="243"/>
      <c r="Q899" s="243"/>
      <c r="R899" s="243"/>
      <c r="S899" s="243"/>
      <c r="T899" s="243"/>
      <c r="U899" s="243"/>
      <c r="V899" s="243"/>
      <c r="W899" s="243"/>
      <c r="X899" s="243"/>
      <c r="Y899" s="243"/>
      <c r="Z899" s="243"/>
    </row>
    <row r="900" spans="1:26" ht="13.5" customHeight="1">
      <c r="A900" s="243"/>
      <c r="B900" s="243"/>
      <c r="C900" s="243"/>
      <c r="D900" s="243"/>
      <c r="E900" s="243"/>
      <c r="F900" s="243"/>
      <c r="G900" s="243"/>
      <c r="H900" s="243"/>
      <c r="I900" s="243"/>
      <c r="J900" s="243"/>
      <c r="K900" s="243"/>
      <c r="L900" s="243"/>
      <c r="M900" s="243"/>
      <c r="N900" s="243"/>
      <c r="O900" s="243"/>
      <c r="P900" s="243"/>
      <c r="Q900" s="243"/>
      <c r="R900" s="243"/>
      <c r="S900" s="243"/>
      <c r="T900" s="243"/>
      <c r="U900" s="243"/>
      <c r="V900" s="243"/>
      <c r="W900" s="243"/>
      <c r="X900" s="243"/>
      <c r="Y900" s="243"/>
      <c r="Z900" s="243"/>
    </row>
    <row r="901" spans="1:26" ht="13.5" customHeight="1">
      <c r="A901" s="243"/>
      <c r="B901" s="243"/>
      <c r="C901" s="243"/>
      <c r="D901" s="243"/>
      <c r="E901" s="243"/>
      <c r="F901" s="243"/>
      <c r="G901" s="243"/>
      <c r="H901" s="243"/>
      <c r="I901" s="243"/>
      <c r="J901" s="243"/>
      <c r="K901" s="243"/>
      <c r="L901" s="243"/>
      <c r="M901" s="243"/>
      <c r="N901" s="243"/>
      <c r="O901" s="243"/>
      <c r="P901" s="243"/>
      <c r="Q901" s="243"/>
      <c r="R901" s="243"/>
      <c r="S901" s="243"/>
      <c r="T901" s="243"/>
      <c r="U901" s="243"/>
      <c r="V901" s="243"/>
      <c r="W901" s="243"/>
      <c r="X901" s="243"/>
      <c r="Y901" s="243"/>
      <c r="Z901" s="243"/>
    </row>
    <row r="902" spans="1:26" ht="13.5" customHeight="1">
      <c r="A902" s="243"/>
      <c r="B902" s="243"/>
      <c r="C902" s="243"/>
      <c r="D902" s="243"/>
      <c r="E902" s="243"/>
      <c r="F902" s="243"/>
      <c r="G902" s="243"/>
      <c r="H902" s="243"/>
      <c r="I902" s="243"/>
      <c r="J902" s="243"/>
      <c r="K902" s="243"/>
      <c r="L902" s="243"/>
      <c r="M902" s="243"/>
      <c r="N902" s="243"/>
      <c r="O902" s="243"/>
      <c r="P902" s="243"/>
      <c r="Q902" s="243"/>
      <c r="R902" s="243"/>
      <c r="S902" s="243"/>
      <c r="T902" s="243"/>
      <c r="U902" s="243"/>
      <c r="V902" s="243"/>
      <c r="W902" s="243"/>
      <c r="X902" s="243"/>
      <c r="Y902" s="243"/>
      <c r="Z902" s="243"/>
    </row>
    <row r="903" spans="1:26" ht="13.5" customHeight="1">
      <c r="A903" s="243"/>
      <c r="B903" s="243"/>
      <c r="C903" s="243"/>
      <c r="D903" s="243"/>
      <c r="E903" s="243"/>
      <c r="F903" s="243"/>
      <c r="G903" s="243"/>
      <c r="H903" s="243"/>
      <c r="I903" s="243"/>
      <c r="J903" s="243"/>
      <c r="K903" s="243"/>
      <c r="L903" s="243"/>
      <c r="M903" s="243"/>
      <c r="N903" s="243"/>
      <c r="O903" s="243"/>
      <c r="P903" s="243"/>
      <c r="Q903" s="243"/>
      <c r="R903" s="243"/>
      <c r="S903" s="243"/>
      <c r="T903" s="243"/>
      <c r="U903" s="243"/>
      <c r="V903" s="243"/>
      <c r="W903" s="243"/>
      <c r="X903" s="243"/>
      <c r="Y903" s="243"/>
      <c r="Z903" s="243"/>
    </row>
    <row r="904" spans="1:26" ht="13.5" customHeight="1">
      <c r="A904" s="243"/>
      <c r="B904" s="243"/>
      <c r="C904" s="243"/>
      <c r="D904" s="243"/>
      <c r="E904" s="243"/>
      <c r="F904" s="243"/>
      <c r="G904" s="243"/>
      <c r="H904" s="243"/>
      <c r="I904" s="243"/>
      <c r="J904" s="243"/>
      <c r="K904" s="243"/>
      <c r="L904" s="243"/>
      <c r="M904" s="243"/>
      <c r="N904" s="243"/>
      <c r="O904" s="243"/>
      <c r="P904" s="243"/>
      <c r="Q904" s="243"/>
      <c r="R904" s="243"/>
      <c r="S904" s="243"/>
      <c r="T904" s="243"/>
      <c r="U904" s="243"/>
      <c r="V904" s="243"/>
      <c r="W904" s="243"/>
      <c r="X904" s="243"/>
      <c r="Y904" s="243"/>
      <c r="Z904" s="243"/>
    </row>
    <row r="905" spans="1:26" ht="13.5" customHeight="1">
      <c r="A905" s="243"/>
      <c r="B905" s="243"/>
      <c r="C905" s="243"/>
      <c r="D905" s="243"/>
      <c r="E905" s="243"/>
      <c r="F905" s="243"/>
      <c r="G905" s="243"/>
      <c r="H905" s="243"/>
      <c r="I905" s="243"/>
      <c r="J905" s="243"/>
      <c r="K905" s="243"/>
      <c r="L905" s="243"/>
      <c r="M905" s="243"/>
      <c r="N905" s="243"/>
      <c r="O905" s="243"/>
      <c r="P905" s="243"/>
      <c r="Q905" s="243"/>
      <c r="R905" s="243"/>
      <c r="S905" s="243"/>
      <c r="T905" s="243"/>
      <c r="U905" s="243"/>
      <c r="V905" s="243"/>
      <c r="W905" s="243"/>
      <c r="X905" s="243"/>
      <c r="Y905" s="243"/>
      <c r="Z905" s="243"/>
    </row>
    <row r="906" spans="1:26" ht="13.5" customHeight="1">
      <c r="A906" s="243"/>
      <c r="B906" s="243"/>
      <c r="C906" s="243"/>
      <c r="D906" s="243"/>
      <c r="E906" s="243"/>
      <c r="F906" s="243"/>
      <c r="G906" s="243"/>
      <c r="H906" s="243"/>
      <c r="I906" s="243"/>
      <c r="J906" s="243"/>
      <c r="K906" s="243"/>
      <c r="L906" s="243"/>
      <c r="M906" s="243"/>
      <c r="N906" s="243"/>
      <c r="O906" s="243"/>
      <c r="P906" s="243"/>
      <c r="Q906" s="243"/>
      <c r="R906" s="243"/>
      <c r="S906" s="243"/>
      <c r="T906" s="243"/>
      <c r="U906" s="243"/>
      <c r="V906" s="243"/>
      <c r="W906" s="243"/>
      <c r="X906" s="243"/>
      <c r="Y906" s="243"/>
      <c r="Z906" s="243"/>
    </row>
    <row r="907" spans="1:26" ht="13.5" customHeight="1">
      <c r="A907" s="243"/>
      <c r="B907" s="243"/>
      <c r="C907" s="243"/>
      <c r="D907" s="243"/>
      <c r="E907" s="243"/>
      <c r="F907" s="243"/>
      <c r="G907" s="243"/>
      <c r="H907" s="243"/>
      <c r="I907" s="243"/>
      <c r="J907" s="243"/>
      <c r="K907" s="243"/>
      <c r="L907" s="243"/>
      <c r="M907" s="243"/>
      <c r="N907" s="243"/>
      <c r="O907" s="243"/>
      <c r="P907" s="243"/>
      <c r="Q907" s="243"/>
      <c r="R907" s="243"/>
      <c r="S907" s="243"/>
      <c r="T907" s="243"/>
      <c r="U907" s="243"/>
      <c r="V907" s="243"/>
      <c r="W907" s="243"/>
      <c r="X907" s="243"/>
      <c r="Y907" s="243"/>
      <c r="Z907" s="243"/>
    </row>
    <row r="908" spans="1:26" ht="13.5" customHeight="1">
      <c r="A908" s="243"/>
      <c r="B908" s="243"/>
      <c r="C908" s="243"/>
      <c r="D908" s="243"/>
      <c r="E908" s="243"/>
      <c r="F908" s="243"/>
      <c r="G908" s="243"/>
      <c r="H908" s="243"/>
      <c r="I908" s="243"/>
      <c r="J908" s="243"/>
      <c r="K908" s="243"/>
      <c r="L908" s="243"/>
      <c r="M908" s="243"/>
      <c r="N908" s="243"/>
      <c r="O908" s="243"/>
      <c r="P908" s="243"/>
      <c r="Q908" s="243"/>
      <c r="R908" s="243"/>
      <c r="S908" s="243"/>
      <c r="T908" s="243"/>
      <c r="U908" s="243"/>
      <c r="V908" s="243"/>
      <c r="W908" s="243"/>
      <c r="X908" s="243"/>
      <c r="Y908" s="243"/>
      <c r="Z908" s="243"/>
    </row>
    <row r="909" spans="1:26" ht="13.5" customHeight="1">
      <c r="A909" s="243"/>
      <c r="B909" s="243"/>
      <c r="C909" s="243"/>
      <c r="D909" s="243"/>
      <c r="E909" s="243"/>
      <c r="F909" s="243"/>
      <c r="G909" s="243"/>
      <c r="H909" s="243"/>
      <c r="I909" s="243"/>
      <c r="J909" s="243"/>
      <c r="K909" s="243"/>
      <c r="L909" s="243"/>
      <c r="M909" s="243"/>
      <c r="N909" s="243"/>
      <c r="O909" s="243"/>
      <c r="P909" s="243"/>
      <c r="Q909" s="243"/>
      <c r="R909" s="243"/>
      <c r="S909" s="243"/>
      <c r="T909" s="243"/>
      <c r="U909" s="243"/>
      <c r="V909" s="243"/>
      <c r="W909" s="243"/>
      <c r="X909" s="243"/>
      <c r="Y909" s="243"/>
      <c r="Z909" s="243"/>
    </row>
    <row r="910" spans="1:26" ht="13.5" customHeight="1">
      <c r="A910" s="243"/>
      <c r="B910" s="243"/>
      <c r="C910" s="243"/>
      <c r="D910" s="243"/>
      <c r="E910" s="243"/>
      <c r="F910" s="243"/>
      <c r="G910" s="243"/>
      <c r="H910" s="243"/>
      <c r="I910" s="243"/>
      <c r="J910" s="243"/>
      <c r="K910" s="243"/>
      <c r="L910" s="243"/>
      <c r="M910" s="243"/>
      <c r="N910" s="243"/>
      <c r="O910" s="243"/>
      <c r="P910" s="243"/>
      <c r="Q910" s="243"/>
      <c r="R910" s="243"/>
      <c r="S910" s="243"/>
      <c r="T910" s="243"/>
      <c r="U910" s="243"/>
      <c r="V910" s="243"/>
      <c r="W910" s="243"/>
      <c r="X910" s="243"/>
      <c r="Y910" s="243"/>
      <c r="Z910" s="243"/>
    </row>
    <row r="911" spans="1:26" ht="13.5" customHeight="1">
      <c r="A911" s="243"/>
      <c r="B911" s="243"/>
      <c r="C911" s="243"/>
      <c r="D911" s="243"/>
      <c r="E911" s="243"/>
      <c r="F911" s="243"/>
      <c r="G911" s="243"/>
      <c r="H911" s="243"/>
      <c r="I911" s="243"/>
      <c r="J911" s="243"/>
      <c r="K911" s="243"/>
      <c r="L911" s="243"/>
      <c r="M911" s="243"/>
      <c r="N911" s="243"/>
      <c r="O911" s="243"/>
      <c r="P911" s="243"/>
      <c r="Q911" s="243"/>
      <c r="R911" s="243"/>
      <c r="S911" s="243"/>
      <c r="T911" s="243"/>
      <c r="U911" s="243"/>
      <c r="V911" s="243"/>
      <c r="W911" s="243"/>
      <c r="X911" s="243"/>
      <c r="Y911" s="243"/>
      <c r="Z911" s="243"/>
    </row>
    <row r="912" spans="1:26" ht="13.5" customHeight="1">
      <c r="A912" s="243"/>
      <c r="B912" s="243"/>
      <c r="C912" s="243"/>
      <c r="D912" s="243"/>
      <c r="E912" s="243"/>
      <c r="F912" s="243"/>
      <c r="G912" s="243"/>
      <c r="H912" s="243"/>
      <c r="I912" s="243"/>
      <c r="J912" s="243"/>
      <c r="K912" s="243"/>
      <c r="L912" s="243"/>
      <c r="M912" s="243"/>
      <c r="N912" s="243"/>
      <c r="O912" s="243"/>
      <c r="P912" s="243"/>
      <c r="Q912" s="243"/>
      <c r="R912" s="243"/>
      <c r="S912" s="243"/>
      <c r="T912" s="243"/>
      <c r="U912" s="243"/>
      <c r="V912" s="243"/>
      <c r="W912" s="243"/>
      <c r="X912" s="243"/>
      <c r="Y912" s="243"/>
      <c r="Z912" s="243"/>
    </row>
    <row r="913" spans="1:26" ht="13.5" customHeight="1">
      <c r="A913" s="243"/>
      <c r="B913" s="243"/>
      <c r="C913" s="243"/>
      <c r="D913" s="243"/>
      <c r="E913" s="243"/>
      <c r="F913" s="243"/>
      <c r="G913" s="243"/>
      <c r="H913" s="243"/>
      <c r="I913" s="243"/>
      <c r="J913" s="243"/>
      <c r="K913" s="243"/>
      <c r="L913" s="243"/>
      <c r="M913" s="243"/>
      <c r="N913" s="243"/>
      <c r="O913" s="243"/>
      <c r="P913" s="243"/>
      <c r="Q913" s="243"/>
      <c r="R913" s="243"/>
      <c r="S913" s="243"/>
      <c r="T913" s="243"/>
      <c r="U913" s="243"/>
      <c r="V913" s="243"/>
      <c r="W913" s="243"/>
      <c r="X913" s="243"/>
      <c r="Y913" s="243"/>
      <c r="Z913" s="243"/>
    </row>
    <row r="914" spans="1:26" ht="13.5" customHeight="1">
      <c r="A914" s="243"/>
      <c r="B914" s="243"/>
      <c r="C914" s="243"/>
      <c r="D914" s="243"/>
      <c r="E914" s="243"/>
      <c r="F914" s="243"/>
      <c r="G914" s="243"/>
      <c r="H914" s="243"/>
      <c r="I914" s="243"/>
      <c r="J914" s="243"/>
      <c r="K914" s="243"/>
      <c r="L914" s="243"/>
      <c r="M914" s="243"/>
      <c r="N914" s="243"/>
      <c r="O914" s="243"/>
      <c r="P914" s="243"/>
      <c r="Q914" s="243"/>
      <c r="R914" s="243"/>
      <c r="S914" s="243"/>
      <c r="T914" s="243"/>
      <c r="U914" s="243"/>
      <c r="V914" s="243"/>
      <c r="W914" s="243"/>
      <c r="X914" s="243"/>
      <c r="Y914" s="243"/>
      <c r="Z914" s="243"/>
    </row>
    <row r="915" spans="1:26" ht="13.5" customHeight="1">
      <c r="A915" s="243"/>
      <c r="B915" s="243"/>
      <c r="C915" s="243"/>
      <c r="D915" s="243"/>
      <c r="E915" s="243"/>
      <c r="F915" s="243"/>
      <c r="G915" s="243"/>
      <c r="H915" s="243"/>
      <c r="I915" s="243"/>
      <c r="J915" s="243"/>
      <c r="K915" s="243"/>
      <c r="L915" s="243"/>
      <c r="M915" s="243"/>
      <c r="N915" s="243"/>
      <c r="O915" s="243"/>
      <c r="P915" s="243"/>
      <c r="Q915" s="243"/>
      <c r="R915" s="243"/>
      <c r="S915" s="243"/>
      <c r="T915" s="243"/>
      <c r="U915" s="243"/>
      <c r="V915" s="243"/>
      <c r="W915" s="243"/>
      <c r="X915" s="243"/>
      <c r="Y915" s="243"/>
      <c r="Z915" s="243"/>
    </row>
    <row r="916" spans="1:26" ht="13.5" customHeight="1">
      <c r="A916" s="243"/>
      <c r="B916" s="243"/>
      <c r="C916" s="243"/>
      <c r="D916" s="243"/>
      <c r="E916" s="243"/>
      <c r="F916" s="243"/>
      <c r="G916" s="243"/>
      <c r="H916" s="243"/>
      <c r="I916" s="243"/>
      <c r="J916" s="243"/>
      <c r="K916" s="243"/>
      <c r="L916" s="243"/>
      <c r="M916" s="243"/>
      <c r="N916" s="243"/>
      <c r="O916" s="243"/>
      <c r="P916" s="243"/>
      <c r="Q916" s="243"/>
      <c r="R916" s="243"/>
      <c r="S916" s="243"/>
      <c r="T916" s="243"/>
      <c r="U916" s="243"/>
      <c r="V916" s="243"/>
      <c r="W916" s="243"/>
      <c r="X916" s="243"/>
      <c r="Y916" s="243"/>
      <c r="Z916" s="243"/>
    </row>
    <row r="917" spans="1:26" ht="13.5" customHeight="1">
      <c r="A917" s="243"/>
      <c r="B917" s="243"/>
      <c r="C917" s="243"/>
      <c r="D917" s="243"/>
      <c r="E917" s="243"/>
      <c r="F917" s="243"/>
      <c r="G917" s="243"/>
      <c r="H917" s="243"/>
      <c r="I917" s="243"/>
      <c r="J917" s="243"/>
      <c r="K917" s="243"/>
      <c r="L917" s="243"/>
      <c r="M917" s="243"/>
      <c r="N917" s="243"/>
      <c r="O917" s="243"/>
      <c r="P917" s="243"/>
      <c r="Q917" s="243"/>
      <c r="R917" s="243"/>
      <c r="S917" s="243"/>
      <c r="T917" s="243"/>
      <c r="U917" s="243"/>
      <c r="V917" s="243"/>
      <c r="W917" s="243"/>
      <c r="X917" s="243"/>
      <c r="Y917" s="243"/>
      <c r="Z917" s="243"/>
    </row>
    <row r="918" spans="1:26" ht="13.5" customHeight="1">
      <c r="A918" s="243"/>
      <c r="B918" s="243"/>
      <c r="C918" s="243"/>
      <c r="D918" s="243"/>
      <c r="E918" s="243"/>
      <c r="F918" s="243"/>
      <c r="G918" s="243"/>
      <c r="H918" s="243"/>
      <c r="I918" s="243"/>
      <c r="J918" s="243"/>
      <c r="K918" s="243"/>
      <c r="L918" s="243"/>
      <c r="M918" s="243"/>
      <c r="N918" s="243"/>
      <c r="O918" s="243"/>
      <c r="P918" s="243"/>
      <c r="Q918" s="243"/>
      <c r="R918" s="243"/>
      <c r="S918" s="243"/>
      <c r="T918" s="243"/>
      <c r="U918" s="243"/>
      <c r="V918" s="243"/>
      <c r="W918" s="243"/>
      <c r="X918" s="243"/>
      <c r="Y918" s="243"/>
      <c r="Z918" s="243"/>
    </row>
    <row r="919" spans="1:26" ht="13.5" customHeight="1">
      <c r="A919" s="243"/>
      <c r="B919" s="243"/>
      <c r="C919" s="243"/>
      <c r="D919" s="243"/>
      <c r="E919" s="243"/>
      <c r="F919" s="243"/>
      <c r="G919" s="243"/>
      <c r="H919" s="243"/>
      <c r="I919" s="243"/>
      <c r="J919" s="243"/>
      <c r="K919" s="243"/>
      <c r="L919" s="243"/>
      <c r="M919" s="243"/>
      <c r="N919" s="243"/>
      <c r="O919" s="243"/>
      <c r="P919" s="243"/>
      <c r="Q919" s="243"/>
      <c r="R919" s="243"/>
      <c r="S919" s="243"/>
      <c r="T919" s="243"/>
      <c r="U919" s="243"/>
      <c r="V919" s="243"/>
      <c r="W919" s="243"/>
      <c r="X919" s="243"/>
      <c r="Y919" s="243"/>
      <c r="Z919" s="243"/>
    </row>
    <row r="920" spans="1:26" ht="13.5" customHeight="1">
      <c r="A920" s="243"/>
      <c r="B920" s="243"/>
      <c r="C920" s="243"/>
      <c r="D920" s="243"/>
      <c r="E920" s="243"/>
      <c r="F920" s="243"/>
      <c r="G920" s="243"/>
      <c r="H920" s="243"/>
      <c r="I920" s="243"/>
      <c r="J920" s="243"/>
      <c r="K920" s="243"/>
      <c r="L920" s="243"/>
      <c r="M920" s="243"/>
      <c r="N920" s="243"/>
      <c r="O920" s="243"/>
      <c r="P920" s="243"/>
      <c r="Q920" s="243"/>
      <c r="R920" s="243"/>
      <c r="S920" s="243"/>
      <c r="T920" s="243"/>
      <c r="U920" s="243"/>
      <c r="V920" s="243"/>
      <c r="W920" s="243"/>
      <c r="X920" s="243"/>
      <c r="Y920" s="243"/>
      <c r="Z920" s="243"/>
    </row>
    <row r="921" spans="1:26" ht="13.5" customHeight="1">
      <c r="A921" s="243"/>
      <c r="B921" s="243"/>
      <c r="C921" s="243"/>
      <c r="D921" s="243"/>
      <c r="E921" s="243"/>
      <c r="F921" s="243"/>
      <c r="G921" s="243"/>
      <c r="H921" s="243"/>
      <c r="I921" s="243"/>
      <c r="J921" s="243"/>
      <c r="K921" s="243"/>
      <c r="L921" s="243"/>
      <c r="M921" s="243"/>
      <c r="N921" s="243"/>
      <c r="O921" s="243"/>
      <c r="P921" s="243"/>
      <c r="Q921" s="243"/>
      <c r="R921" s="243"/>
      <c r="S921" s="243"/>
      <c r="T921" s="243"/>
      <c r="U921" s="243"/>
      <c r="V921" s="243"/>
      <c r="W921" s="243"/>
      <c r="X921" s="243"/>
      <c r="Y921" s="243"/>
      <c r="Z921" s="243"/>
    </row>
    <row r="922" spans="1:26" ht="13.5" customHeight="1">
      <c r="A922" s="243"/>
      <c r="B922" s="243"/>
      <c r="C922" s="243"/>
      <c r="D922" s="243"/>
      <c r="E922" s="243"/>
      <c r="F922" s="243"/>
      <c r="G922" s="243"/>
      <c r="H922" s="243"/>
      <c r="I922" s="243"/>
      <c r="J922" s="243"/>
      <c r="K922" s="243"/>
      <c r="L922" s="243"/>
      <c r="M922" s="243"/>
      <c r="N922" s="243"/>
      <c r="O922" s="243"/>
      <c r="P922" s="243"/>
      <c r="Q922" s="243"/>
      <c r="R922" s="243"/>
      <c r="S922" s="243"/>
      <c r="T922" s="243"/>
      <c r="U922" s="243"/>
      <c r="V922" s="243"/>
      <c r="W922" s="243"/>
      <c r="X922" s="243"/>
      <c r="Y922" s="243"/>
      <c r="Z922" s="243"/>
    </row>
    <row r="923" spans="1:26" ht="13.5" customHeight="1">
      <c r="A923" s="243"/>
      <c r="B923" s="243"/>
      <c r="C923" s="243"/>
      <c r="D923" s="243"/>
      <c r="E923" s="243"/>
      <c r="F923" s="243"/>
      <c r="G923" s="243"/>
      <c r="H923" s="243"/>
      <c r="I923" s="243"/>
      <c r="J923" s="243"/>
      <c r="K923" s="243"/>
      <c r="L923" s="243"/>
      <c r="M923" s="243"/>
      <c r="N923" s="243"/>
      <c r="O923" s="243"/>
      <c r="P923" s="243"/>
      <c r="Q923" s="243"/>
      <c r="R923" s="243"/>
      <c r="S923" s="243"/>
      <c r="T923" s="243"/>
      <c r="U923" s="243"/>
      <c r="V923" s="243"/>
      <c r="W923" s="243"/>
      <c r="X923" s="243"/>
      <c r="Y923" s="243"/>
      <c r="Z923" s="243"/>
    </row>
    <row r="924" spans="1:26" ht="13.5" customHeight="1">
      <c r="A924" s="243"/>
      <c r="B924" s="243"/>
      <c r="C924" s="243"/>
      <c r="D924" s="243"/>
      <c r="E924" s="243"/>
      <c r="F924" s="243"/>
      <c r="G924" s="243"/>
      <c r="H924" s="243"/>
      <c r="I924" s="243"/>
      <c r="J924" s="243"/>
      <c r="K924" s="243"/>
      <c r="L924" s="243"/>
      <c r="M924" s="243"/>
      <c r="N924" s="243"/>
      <c r="O924" s="243"/>
      <c r="P924" s="243"/>
      <c r="Q924" s="243"/>
      <c r="R924" s="243"/>
      <c r="S924" s="243"/>
      <c r="T924" s="243"/>
      <c r="U924" s="243"/>
      <c r="V924" s="243"/>
      <c r="W924" s="243"/>
      <c r="X924" s="243"/>
      <c r="Y924" s="243"/>
      <c r="Z924" s="243"/>
    </row>
    <row r="925" spans="1:26" ht="13.5" customHeight="1">
      <c r="A925" s="243"/>
      <c r="B925" s="243"/>
      <c r="C925" s="243"/>
      <c r="D925" s="243"/>
      <c r="E925" s="243"/>
      <c r="F925" s="243"/>
      <c r="G925" s="243"/>
      <c r="H925" s="243"/>
      <c r="I925" s="243"/>
      <c r="J925" s="243"/>
      <c r="K925" s="243"/>
      <c r="L925" s="243"/>
      <c r="M925" s="243"/>
      <c r="N925" s="243"/>
      <c r="O925" s="243"/>
      <c r="P925" s="243"/>
      <c r="Q925" s="243"/>
      <c r="R925" s="243"/>
      <c r="S925" s="243"/>
      <c r="T925" s="243"/>
      <c r="U925" s="243"/>
      <c r="V925" s="243"/>
      <c r="W925" s="243"/>
      <c r="X925" s="243"/>
      <c r="Y925" s="243"/>
      <c r="Z925" s="243"/>
    </row>
    <row r="926" spans="1:26" ht="13.5" customHeight="1">
      <c r="A926" s="243"/>
      <c r="B926" s="243"/>
      <c r="C926" s="243"/>
      <c r="D926" s="243"/>
      <c r="E926" s="243"/>
      <c r="F926" s="243"/>
      <c r="G926" s="243"/>
      <c r="H926" s="243"/>
      <c r="I926" s="243"/>
      <c r="J926" s="243"/>
      <c r="K926" s="243"/>
      <c r="L926" s="243"/>
      <c r="M926" s="243"/>
      <c r="N926" s="243"/>
      <c r="O926" s="243"/>
      <c r="P926" s="243"/>
      <c r="Q926" s="243"/>
      <c r="R926" s="243"/>
      <c r="S926" s="243"/>
      <c r="T926" s="243"/>
      <c r="U926" s="243"/>
      <c r="V926" s="243"/>
      <c r="W926" s="243"/>
      <c r="X926" s="243"/>
      <c r="Y926" s="243"/>
      <c r="Z926" s="243"/>
    </row>
    <row r="927" spans="1:26" ht="13.5" customHeight="1">
      <c r="A927" s="243"/>
      <c r="B927" s="243"/>
      <c r="C927" s="243"/>
      <c r="D927" s="243"/>
      <c r="E927" s="243"/>
      <c r="F927" s="243"/>
      <c r="G927" s="243"/>
      <c r="H927" s="243"/>
      <c r="I927" s="243"/>
      <c r="J927" s="243"/>
      <c r="K927" s="243"/>
      <c r="L927" s="243"/>
      <c r="M927" s="243"/>
      <c r="N927" s="243"/>
      <c r="O927" s="243"/>
      <c r="P927" s="243"/>
      <c r="Q927" s="243"/>
      <c r="R927" s="243"/>
      <c r="S927" s="243"/>
      <c r="T927" s="243"/>
      <c r="U927" s="243"/>
      <c r="V927" s="243"/>
      <c r="W927" s="243"/>
      <c r="X927" s="243"/>
      <c r="Y927" s="243"/>
      <c r="Z927" s="243"/>
    </row>
    <row r="928" spans="1:26" ht="13.5" customHeight="1">
      <c r="A928" s="243"/>
      <c r="B928" s="243"/>
      <c r="C928" s="243"/>
      <c r="D928" s="243"/>
      <c r="E928" s="243"/>
      <c r="F928" s="243"/>
      <c r="G928" s="243"/>
      <c r="H928" s="243"/>
      <c r="I928" s="243"/>
      <c r="J928" s="243"/>
      <c r="K928" s="243"/>
      <c r="L928" s="243"/>
      <c r="M928" s="243"/>
      <c r="N928" s="243"/>
      <c r="O928" s="243"/>
      <c r="P928" s="243"/>
      <c r="Q928" s="243"/>
      <c r="R928" s="243"/>
      <c r="S928" s="243"/>
      <c r="T928" s="243"/>
      <c r="U928" s="243"/>
      <c r="V928" s="243"/>
      <c r="W928" s="243"/>
      <c r="X928" s="243"/>
      <c r="Y928" s="243"/>
      <c r="Z928" s="243"/>
    </row>
    <row r="929" spans="1:26" ht="13.5" customHeight="1">
      <c r="A929" s="243"/>
      <c r="B929" s="243"/>
      <c r="C929" s="243"/>
      <c r="D929" s="243"/>
      <c r="E929" s="243"/>
      <c r="F929" s="243"/>
      <c r="G929" s="243"/>
      <c r="H929" s="243"/>
      <c r="I929" s="243"/>
      <c r="J929" s="243"/>
      <c r="K929" s="243"/>
      <c r="L929" s="243"/>
      <c r="M929" s="243"/>
      <c r="N929" s="243"/>
      <c r="O929" s="243"/>
      <c r="P929" s="243"/>
      <c r="Q929" s="243"/>
      <c r="R929" s="243"/>
      <c r="S929" s="243"/>
      <c r="T929" s="243"/>
      <c r="U929" s="243"/>
      <c r="V929" s="243"/>
      <c r="W929" s="243"/>
      <c r="X929" s="243"/>
      <c r="Y929" s="243"/>
      <c r="Z929" s="243"/>
    </row>
    <row r="930" spans="1:26" ht="13.5" customHeight="1">
      <c r="A930" s="243"/>
      <c r="B930" s="243"/>
      <c r="C930" s="243"/>
      <c r="D930" s="243"/>
      <c r="E930" s="243"/>
      <c r="F930" s="243"/>
      <c r="G930" s="243"/>
      <c r="H930" s="243"/>
      <c r="I930" s="243"/>
      <c r="J930" s="243"/>
      <c r="K930" s="243"/>
      <c r="L930" s="243"/>
      <c r="M930" s="243"/>
      <c r="N930" s="243"/>
      <c r="O930" s="243"/>
      <c r="P930" s="243"/>
      <c r="Q930" s="243"/>
      <c r="R930" s="243"/>
      <c r="S930" s="243"/>
      <c r="T930" s="243"/>
      <c r="U930" s="243"/>
      <c r="V930" s="243"/>
      <c r="W930" s="243"/>
      <c r="X930" s="243"/>
      <c r="Y930" s="243"/>
      <c r="Z930" s="243"/>
    </row>
    <row r="931" spans="1:26" ht="13.5" customHeight="1">
      <c r="A931" s="243"/>
      <c r="B931" s="243"/>
      <c r="C931" s="243"/>
      <c r="D931" s="243"/>
      <c r="E931" s="243"/>
      <c r="F931" s="243"/>
      <c r="G931" s="243"/>
      <c r="H931" s="243"/>
      <c r="I931" s="243"/>
      <c r="J931" s="243"/>
      <c r="K931" s="243"/>
      <c r="L931" s="243"/>
      <c r="M931" s="243"/>
      <c r="N931" s="243"/>
      <c r="O931" s="243"/>
      <c r="P931" s="243"/>
      <c r="Q931" s="243"/>
      <c r="R931" s="243"/>
      <c r="S931" s="243"/>
      <c r="T931" s="243"/>
      <c r="U931" s="243"/>
      <c r="V931" s="243"/>
      <c r="W931" s="243"/>
      <c r="X931" s="243"/>
      <c r="Y931" s="243"/>
      <c r="Z931" s="243"/>
    </row>
    <row r="932" spans="1:26" ht="13.5" customHeight="1">
      <c r="A932" s="243"/>
      <c r="B932" s="243"/>
      <c r="C932" s="243"/>
      <c r="D932" s="243"/>
      <c r="E932" s="243"/>
      <c r="F932" s="243"/>
      <c r="G932" s="243"/>
      <c r="H932" s="243"/>
      <c r="I932" s="243"/>
      <c r="J932" s="243"/>
      <c r="K932" s="243"/>
      <c r="L932" s="243"/>
      <c r="M932" s="243"/>
      <c r="N932" s="243"/>
      <c r="O932" s="243"/>
      <c r="P932" s="243"/>
      <c r="Q932" s="243"/>
      <c r="R932" s="243"/>
      <c r="S932" s="243"/>
      <c r="T932" s="243"/>
      <c r="U932" s="243"/>
      <c r="V932" s="243"/>
      <c r="W932" s="243"/>
      <c r="X932" s="243"/>
      <c r="Y932" s="243"/>
      <c r="Z932" s="243"/>
    </row>
    <row r="933" spans="1:26" ht="13.5" customHeight="1">
      <c r="A933" s="243"/>
      <c r="B933" s="243"/>
      <c r="C933" s="243"/>
      <c r="D933" s="243"/>
      <c r="E933" s="243"/>
      <c r="F933" s="243"/>
      <c r="G933" s="243"/>
      <c r="H933" s="243"/>
      <c r="I933" s="243"/>
      <c r="J933" s="243"/>
      <c r="K933" s="243"/>
      <c r="L933" s="243"/>
      <c r="M933" s="243"/>
      <c r="N933" s="243"/>
      <c r="O933" s="243"/>
      <c r="P933" s="243"/>
      <c r="Q933" s="243"/>
      <c r="R933" s="243"/>
      <c r="S933" s="243"/>
      <c r="T933" s="243"/>
      <c r="U933" s="243"/>
      <c r="V933" s="243"/>
      <c r="W933" s="243"/>
      <c r="X933" s="243"/>
      <c r="Y933" s="243"/>
      <c r="Z933" s="243"/>
    </row>
    <row r="934" spans="1:26" ht="13.5" customHeight="1">
      <c r="A934" s="243"/>
      <c r="B934" s="243"/>
      <c r="C934" s="243"/>
      <c r="D934" s="243"/>
      <c r="E934" s="243"/>
      <c r="F934" s="243"/>
      <c r="G934" s="243"/>
      <c r="H934" s="243"/>
      <c r="I934" s="243"/>
      <c r="J934" s="243"/>
      <c r="K934" s="243"/>
      <c r="L934" s="243"/>
      <c r="M934" s="243"/>
      <c r="N934" s="243"/>
      <c r="O934" s="243"/>
      <c r="P934" s="243"/>
      <c r="Q934" s="243"/>
      <c r="R934" s="243"/>
      <c r="S934" s="243"/>
      <c r="T934" s="243"/>
      <c r="U934" s="243"/>
      <c r="V934" s="243"/>
      <c r="W934" s="243"/>
      <c r="X934" s="243"/>
      <c r="Y934" s="243"/>
      <c r="Z934" s="243"/>
    </row>
    <row r="935" spans="1:26" ht="13.5" customHeight="1">
      <c r="A935" s="243"/>
      <c r="B935" s="243"/>
      <c r="C935" s="243"/>
      <c r="D935" s="243"/>
      <c r="E935" s="243"/>
      <c r="F935" s="243"/>
      <c r="G935" s="243"/>
      <c r="H935" s="243"/>
      <c r="I935" s="243"/>
      <c r="J935" s="243"/>
      <c r="K935" s="243"/>
      <c r="L935" s="243"/>
      <c r="M935" s="243"/>
      <c r="N935" s="243"/>
      <c r="O935" s="243"/>
      <c r="P935" s="243"/>
      <c r="Q935" s="243"/>
      <c r="R935" s="243"/>
      <c r="S935" s="243"/>
      <c r="T935" s="243"/>
      <c r="U935" s="243"/>
      <c r="V935" s="243"/>
      <c r="W935" s="243"/>
      <c r="X935" s="243"/>
      <c r="Y935" s="243"/>
      <c r="Z935" s="243"/>
    </row>
    <row r="936" spans="1:26" ht="13.5" customHeight="1">
      <c r="A936" s="243"/>
      <c r="B936" s="243"/>
      <c r="C936" s="243"/>
      <c r="D936" s="243"/>
      <c r="E936" s="243"/>
      <c r="F936" s="243"/>
      <c r="G936" s="243"/>
      <c r="H936" s="243"/>
      <c r="I936" s="243"/>
      <c r="J936" s="243"/>
      <c r="K936" s="243"/>
      <c r="L936" s="243"/>
      <c r="M936" s="243"/>
      <c r="N936" s="243"/>
      <c r="O936" s="243"/>
      <c r="P936" s="243"/>
      <c r="Q936" s="243"/>
      <c r="R936" s="243"/>
      <c r="S936" s="243"/>
      <c r="T936" s="243"/>
      <c r="U936" s="243"/>
      <c r="V936" s="243"/>
      <c r="W936" s="243"/>
      <c r="X936" s="243"/>
      <c r="Y936" s="243"/>
      <c r="Z936" s="243"/>
    </row>
    <row r="937" spans="1:26" ht="13.5" customHeight="1">
      <c r="A937" s="243"/>
      <c r="B937" s="243"/>
      <c r="C937" s="243"/>
      <c r="D937" s="243"/>
      <c r="E937" s="243"/>
      <c r="F937" s="243"/>
      <c r="G937" s="243"/>
      <c r="H937" s="243"/>
      <c r="I937" s="243"/>
      <c r="J937" s="243"/>
      <c r="K937" s="243"/>
      <c r="L937" s="243"/>
      <c r="M937" s="243"/>
      <c r="N937" s="243"/>
      <c r="O937" s="243"/>
      <c r="P937" s="243"/>
      <c r="Q937" s="243"/>
      <c r="R937" s="243"/>
      <c r="S937" s="243"/>
      <c r="T937" s="243"/>
      <c r="U937" s="243"/>
      <c r="V937" s="243"/>
      <c r="W937" s="243"/>
      <c r="X937" s="243"/>
      <c r="Y937" s="243"/>
      <c r="Z937" s="243"/>
    </row>
    <row r="938" spans="1:26" ht="13.5" customHeight="1">
      <c r="A938" s="243"/>
      <c r="B938" s="243"/>
      <c r="C938" s="243"/>
      <c r="D938" s="243"/>
      <c r="E938" s="243"/>
      <c r="F938" s="243"/>
      <c r="G938" s="243"/>
      <c r="H938" s="243"/>
      <c r="I938" s="243"/>
      <c r="J938" s="243"/>
      <c r="K938" s="243"/>
      <c r="L938" s="243"/>
      <c r="M938" s="243"/>
      <c r="N938" s="243"/>
      <c r="O938" s="243"/>
      <c r="P938" s="243"/>
      <c r="Q938" s="243"/>
      <c r="R938" s="243"/>
      <c r="S938" s="243"/>
      <c r="T938" s="243"/>
      <c r="U938" s="243"/>
      <c r="V938" s="243"/>
      <c r="W938" s="243"/>
      <c r="X938" s="243"/>
      <c r="Y938" s="243"/>
      <c r="Z938" s="243"/>
    </row>
    <row r="939" spans="1:26" ht="13.5" customHeight="1">
      <c r="A939" s="243"/>
      <c r="B939" s="243"/>
      <c r="C939" s="243"/>
      <c r="D939" s="243"/>
      <c r="E939" s="243"/>
      <c r="F939" s="243"/>
      <c r="G939" s="243"/>
      <c r="H939" s="243"/>
      <c r="I939" s="243"/>
      <c r="J939" s="243"/>
      <c r="K939" s="243"/>
      <c r="L939" s="243"/>
      <c r="M939" s="243"/>
      <c r="N939" s="243"/>
      <c r="O939" s="243"/>
      <c r="P939" s="243"/>
      <c r="Q939" s="243"/>
      <c r="R939" s="243"/>
      <c r="S939" s="243"/>
      <c r="T939" s="243"/>
      <c r="U939" s="243"/>
      <c r="V939" s="243"/>
      <c r="W939" s="243"/>
      <c r="X939" s="243"/>
      <c r="Y939" s="243"/>
      <c r="Z939" s="243"/>
    </row>
    <row r="940" spans="1:26" ht="13.5" customHeight="1">
      <c r="A940" s="243"/>
      <c r="B940" s="243"/>
      <c r="C940" s="243"/>
      <c r="D940" s="243"/>
      <c r="E940" s="243"/>
      <c r="F940" s="243"/>
      <c r="G940" s="243"/>
      <c r="H940" s="243"/>
      <c r="I940" s="243"/>
      <c r="J940" s="243"/>
      <c r="K940" s="243"/>
      <c r="L940" s="243"/>
      <c r="M940" s="243"/>
      <c r="N940" s="243"/>
      <c r="O940" s="243"/>
      <c r="P940" s="243"/>
      <c r="Q940" s="243"/>
      <c r="R940" s="243"/>
      <c r="S940" s="243"/>
      <c r="T940" s="243"/>
      <c r="U940" s="243"/>
      <c r="V940" s="243"/>
      <c r="W940" s="243"/>
      <c r="X940" s="243"/>
      <c r="Y940" s="243"/>
      <c r="Z940" s="243"/>
    </row>
    <row r="941" spans="1:26" ht="13.5" customHeight="1">
      <c r="A941" s="243"/>
      <c r="B941" s="243"/>
      <c r="C941" s="243"/>
      <c r="D941" s="243"/>
      <c r="E941" s="243"/>
      <c r="F941" s="243"/>
      <c r="G941" s="243"/>
      <c r="H941" s="243"/>
      <c r="I941" s="243"/>
      <c r="J941" s="243"/>
      <c r="K941" s="243"/>
      <c r="L941" s="243"/>
      <c r="M941" s="243"/>
      <c r="N941" s="243"/>
      <c r="O941" s="243"/>
      <c r="P941" s="243"/>
      <c r="Q941" s="243"/>
      <c r="R941" s="243"/>
      <c r="S941" s="243"/>
      <c r="T941" s="243"/>
      <c r="U941" s="243"/>
      <c r="V941" s="243"/>
      <c r="W941" s="243"/>
      <c r="X941" s="243"/>
      <c r="Y941" s="243"/>
      <c r="Z941" s="243"/>
    </row>
    <row r="942" spans="1:26" ht="13.5" customHeight="1">
      <c r="A942" s="243"/>
      <c r="B942" s="243"/>
      <c r="C942" s="243"/>
      <c r="D942" s="243"/>
      <c r="E942" s="243"/>
      <c r="F942" s="243"/>
      <c r="G942" s="243"/>
      <c r="H942" s="243"/>
      <c r="I942" s="243"/>
      <c r="J942" s="243"/>
      <c r="K942" s="243"/>
      <c r="L942" s="243"/>
      <c r="M942" s="243"/>
      <c r="N942" s="243"/>
      <c r="O942" s="243"/>
      <c r="P942" s="243"/>
      <c r="Q942" s="243"/>
      <c r="R942" s="243"/>
      <c r="S942" s="243"/>
      <c r="T942" s="243"/>
      <c r="U942" s="243"/>
      <c r="V942" s="243"/>
      <c r="W942" s="243"/>
      <c r="X942" s="243"/>
      <c r="Y942" s="243"/>
      <c r="Z942" s="243"/>
    </row>
    <row r="943" spans="1:26" ht="13.5" customHeight="1">
      <c r="A943" s="243"/>
      <c r="B943" s="243"/>
      <c r="C943" s="243"/>
      <c r="D943" s="243"/>
      <c r="E943" s="243"/>
      <c r="F943" s="243"/>
      <c r="G943" s="243"/>
      <c r="H943" s="243"/>
      <c r="I943" s="243"/>
      <c r="J943" s="243"/>
      <c r="K943" s="243"/>
      <c r="L943" s="243"/>
      <c r="M943" s="243"/>
      <c r="N943" s="243"/>
      <c r="O943" s="243"/>
      <c r="P943" s="243"/>
      <c r="Q943" s="243"/>
      <c r="R943" s="243"/>
      <c r="S943" s="243"/>
      <c r="T943" s="243"/>
      <c r="U943" s="243"/>
      <c r="V943" s="243"/>
      <c r="W943" s="243"/>
      <c r="X943" s="243"/>
      <c r="Y943" s="243"/>
      <c r="Z943" s="243"/>
    </row>
    <row r="944" spans="1:26" ht="13.5" customHeight="1">
      <c r="A944" s="243"/>
      <c r="B944" s="243"/>
      <c r="C944" s="243"/>
      <c r="D944" s="243"/>
      <c r="E944" s="243"/>
      <c r="F944" s="243"/>
      <c r="G944" s="243"/>
      <c r="H944" s="243"/>
      <c r="I944" s="243"/>
      <c r="J944" s="243"/>
      <c r="K944" s="243"/>
      <c r="L944" s="243"/>
      <c r="M944" s="243"/>
      <c r="N944" s="243"/>
      <c r="O944" s="243"/>
      <c r="P944" s="243"/>
      <c r="Q944" s="243"/>
      <c r="R944" s="243"/>
      <c r="S944" s="243"/>
      <c r="T944" s="243"/>
      <c r="U944" s="243"/>
      <c r="V944" s="243"/>
      <c r="W944" s="243"/>
      <c r="X944" s="243"/>
      <c r="Y944" s="243"/>
      <c r="Z944" s="243"/>
    </row>
    <row r="945" spans="1:26" ht="13.5" customHeight="1">
      <c r="A945" s="243"/>
      <c r="B945" s="243"/>
      <c r="C945" s="243"/>
      <c r="D945" s="243"/>
      <c r="E945" s="243"/>
      <c r="F945" s="243"/>
      <c r="G945" s="243"/>
      <c r="H945" s="243"/>
      <c r="I945" s="243"/>
      <c r="J945" s="243"/>
      <c r="K945" s="243"/>
      <c r="L945" s="243"/>
      <c r="M945" s="243"/>
      <c r="N945" s="243"/>
      <c r="O945" s="243"/>
      <c r="P945" s="243"/>
      <c r="Q945" s="243"/>
      <c r="R945" s="243"/>
      <c r="S945" s="243"/>
      <c r="T945" s="243"/>
      <c r="U945" s="243"/>
      <c r="V945" s="243"/>
      <c r="W945" s="243"/>
      <c r="X945" s="243"/>
      <c r="Y945" s="243"/>
      <c r="Z945" s="243"/>
    </row>
    <row r="946" spans="1:26" ht="13.5" customHeight="1">
      <c r="A946" s="243"/>
      <c r="B946" s="243"/>
      <c r="C946" s="243"/>
      <c r="D946" s="243"/>
      <c r="E946" s="243"/>
      <c r="F946" s="243"/>
      <c r="G946" s="243"/>
      <c r="H946" s="243"/>
      <c r="I946" s="243"/>
      <c r="J946" s="243"/>
      <c r="K946" s="243"/>
      <c r="L946" s="243"/>
      <c r="M946" s="243"/>
      <c r="N946" s="243"/>
      <c r="O946" s="243"/>
      <c r="P946" s="243"/>
      <c r="Q946" s="243"/>
      <c r="R946" s="243"/>
      <c r="S946" s="243"/>
      <c r="T946" s="243"/>
      <c r="U946" s="243"/>
      <c r="V946" s="243"/>
      <c r="W946" s="243"/>
      <c r="X946" s="243"/>
      <c r="Y946" s="243"/>
      <c r="Z946" s="243"/>
    </row>
    <row r="947" spans="1:26" ht="13.5" customHeight="1">
      <c r="A947" s="243"/>
      <c r="B947" s="243"/>
      <c r="C947" s="243"/>
      <c r="D947" s="243"/>
      <c r="E947" s="243"/>
      <c r="F947" s="243"/>
      <c r="G947" s="243"/>
      <c r="H947" s="243"/>
      <c r="I947" s="243"/>
      <c r="J947" s="243"/>
      <c r="K947" s="243"/>
      <c r="L947" s="243"/>
      <c r="M947" s="243"/>
      <c r="N947" s="243"/>
      <c r="O947" s="243"/>
      <c r="P947" s="243"/>
      <c r="Q947" s="243"/>
      <c r="R947" s="243"/>
      <c r="S947" s="243"/>
      <c r="T947" s="243"/>
      <c r="U947" s="243"/>
      <c r="V947" s="243"/>
      <c r="W947" s="243"/>
      <c r="X947" s="243"/>
      <c r="Y947" s="243"/>
      <c r="Z947" s="243"/>
    </row>
    <row r="948" spans="1:26" ht="13.5" customHeight="1">
      <c r="A948" s="243"/>
      <c r="B948" s="243"/>
      <c r="C948" s="243"/>
      <c r="D948" s="243"/>
      <c r="E948" s="243"/>
      <c r="F948" s="243"/>
      <c r="G948" s="243"/>
      <c r="H948" s="243"/>
      <c r="I948" s="243"/>
      <c r="J948" s="243"/>
      <c r="K948" s="243"/>
      <c r="L948" s="243"/>
      <c r="M948" s="243"/>
      <c r="N948" s="243"/>
      <c r="O948" s="243"/>
      <c r="P948" s="243"/>
      <c r="Q948" s="243"/>
      <c r="R948" s="243"/>
      <c r="S948" s="243"/>
      <c r="T948" s="243"/>
      <c r="U948" s="243"/>
      <c r="V948" s="243"/>
      <c r="W948" s="243"/>
      <c r="X948" s="243"/>
      <c r="Y948" s="243"/>
      <c r="Z948" s="243"/>
    </row>
    <row r="949" spans="1:26" ht="13.5" customHeight="1">
      <c r="A949" s="243"/>
      <c r="B949" s="243"/>
      <c r="C949" s="243"/>
      <c r="D949" s="243"/>
      <c r="E949" s="243"/>
      <c r="F949" s="243"/>
      <c r="G949" s="243"/>
      <c r="H949" s="243"/>
      <c r="I949" s="243"/>
      <c r="J949" s="243"/>
      <c r="K949" s="243"/>
      <c r="L949" s="243"/>
      <c r="M949" s="243"/>
      <c r="N949" s="243"/>
      <c r="O949" s="243"/>
      <c r="P949" s="243"/>
      <c r="Q949" s="243"/>
      <c r="R949" s="243"/>
      <c r="S949" s="243"/>
      <c r="T949" s="243"/>
      <c r="U949" s="243"/>
      <c r="V949" s="243"/>
      <c r="W949" s="243"/>
      <c r="X949" s="243"/>
      <c r="Y949" s="243"/>
      <c r="Z949" s="243"/>
    </row>
    <row r="950" spans="1:26" ht="13.5" customHeight="1">
      <c r="A950" s="243"/>
      <c r="B950" s="243"/>
      <c r="C950" s="243"/>
      <c r="D950" s="243"/>
      <c r="E950" s="243"/>
      <c r="F950" s="243"/>
      <c r="G950" s="243"/>
      <c r="H950" s="243"/>
      <c r="I950" s="243"/>
      <c r="J950" s="243"/>
      <c r="K950" s="243"/>
      <c r="L950" s="243"/>
      <c r="M950" s="243"/>
      <c r="N950" s="243"/>
      <c r="O950" s="243"/>
      <c r="P950" s="243"/>
      <c r="Q950" s="243"/>
      <c r="R950" s="243"/>
      <c r="S950" s="243"/>
      <c r="T950" s="243"/>
      <c r="U950" s="243"/>
      <c r="V950" s="243"/>
      <c r="W950" s="243"/>
      <c r="X950" s="243"/>
      <c r="Y950" s="243"/>
      <c r="Z950" s="243"/>
    </row>
    <row r="951" spans="1:26" ht="13.5" customHeight="1">
      <c r="A951" s="243"/>
      <c r="B951" s="243"/>
      <c r="C951" s="243"/>
      <c r="D951" s="243"/>
      <c r="E951" s="243"/>
      <c r="F951" s="243"/>
      <c r="G951" s="243"/>
      <c r="H951" s="243"/>
      <c r="I951" s="243"/>
      <c r="J951" s="243"/>
      <c r="K951" s="243"/>
      <c r="L951" s="243"/>
      <c r="M951" s="243"/>
      <c r="N951" s="243"/>
      <c r="O951" s="243"/>
      <c r="P951" s="243"/>
      <c r="Q951" s="243"/>
      <c r="R951" s="243"/>
      <c r="S951" s="243"/>
      <c r="T951" s="243"/>
      <c r="U951" s="243"/>
      <c r="V951" s="243"/>
      <c r="W951" s="243"/>
      <c r="X951" s="243"/>
      <c r="Y951" s="243"/>
      <c r="Z951" s="243"/>
    </row>
    <row r="952" spans="1:26" ht="13.5" customHeight="1">
      <c r="A952" s="243"/>
      <c r="B952" s="243"/>
      <c r="C952" s="243"/>
      <c r="D952" s="243"/>
      <c r="E952" s="243"/>
      <c r="F952" s="243"/>
      <c r="G952" s="243"/>
      <c r="H952" s="243"/>
      <c r="I952" s="243"/>
      <c r="J952" s="243"/>
      <c r="K952" s="243"/>
      <c r="L952" s="243"/>
      <c r="M952" s="243"/>
      <c r="N952" s="243"/>
      <c r="O952" s="243"/>
      <c r="P952" s="243"/>
      <c r="Q952" s="243"/>
      <c r="R952" s="243"/>
      <c r="S952" s="243"/>
      <c r="T952" s="243"/>
      <c r="U952" s="243"/>
      <c r="V952" s="243"/>
      <c r="W952" s="243"/>
      <c r="X952" s="243"/>
      <c r="Y952" s="243"/>
      <c r="Z952" s="243"/>
    </row>
    <row r="953" spans="1:26" ht="13.5" customHeight="1">
      <c r="A953" s="243"/>
      <c r="B953" s="243"/>
      <c r="C953" s="243"/>
      <c r="D953" s="243"/>
      <c r="E953" s="243"/>
      <c r="F953" s="243"/>
      <c r="G953" s="243"/>
      <c r="H953" s="243"/>
      <c r="I953" s="243"/>
      <c r="J953" s="243"/>
      <c r="K953" s="243"/>
      <c r="L953" s="243"/>
      <c r="M953" s="243"/>
      <c r="N953" s="243"/>
      <c r="O953" s="243"/>
      <c r="P953" s="243"/>
      <c r="Q953" s="243"/>
      <c r="R953" s="243"/>
      <c r="S953" s="243"/>
      <c r="T953" s="243"/>
      <c r="U953" s="243"/>
      <c r="V953" s="243"/>
      <c r="W953" s="243"/>
      <c r="X953" s="243"/>
      <c r="Y953" s="243"/>
      <c r="Z953" s="243"/>
    </row>
    <row r="954" spans="1:26" ht="13.5" customHeight="1">
      <c r="A954" s="243"/>
      <c r="B954" s="243"/>
      <c r="C954" s="243"/>
      <c r="D954" s="243"/>
      <c r="E954" s="243"/>
      <c r="F954" s="243"/>
      <c r="G954" s="243"/>
      <c r="H954" s="243"/>
      <c r="I954" s="243"/>
      <c r="J954" s="243"/>
      <c r="K954" s="243"/>
      <c r="L954" s="243"/>
      <c r="M954" s="243"/>
      <c r="N954" s="243"/>
      <c r="O954" s="243"/>
      <c r="P954" s="243"/>
      <c r="Q954" s="243"/>
      <c r="R954" s="243"/>
      <c r="S954" s="243"/>
      <c r="T954" s="243"/>
      <c r="U954" s="243"/>
      <c r="V954" s="243"/>
      <c r="W954" s="243"/>
      <c r="X954" s="243"/>
      <c r="Y954" s="243"/>
      <c r="Z954" s="243"/>
    </row>
    <row r="955" spans="1:26" ht="13.5" customHeight="1">
      <c r="A955" s="243"/>
      <c r="B955" s="243"/>
      <c r="C955" s="243"/>
      <c r="D955" s="243"/>
      <c r="E955" s="243"/>
      <c r="F955" s="243"/>
      <c r="G955" s="243"/>
      <c r="H955" s="243"/>
      <c r="I955" s="243"/>
      <c r="J955" s="243"/>
      <c r="K955" s="243"/>
      <c r="L955" s="243"/>
      <c r="M955" s="243"/>
      <c r="N955" s="243"/>
      <c r="O955" s="243"/>
      <c r="P955" s="243"/>
      <c r="Q955" s="243"/>
      <c r="R955" s="243"/>
      <c r="S955" s="243"/>
      <c r="T955" s="243"/>
      <c r="U955" s="243"/>
      <c r="V955" s="243"/>
      <c r="W955" s="243"/>
      <c r="X955" s="243"/>
      <c r="Y955" s="243"/>
      <c r="Z955" s="243"/>
    </row>
    <row r="956" spans="1:26" ht="13.5" customHeight="1">
      <c r="A956" s="243"/>
      <c r="B956" s="243"/>
      <c r="C956" s="243"/>
      <c r="D956" s="243"/>
      <c r="E956" s="243"/>
      <c r="F956" s="243"/>
      <c r="G956" s="243"/>
      <c r="H956" s="243"/>
      <c r="I956" s="243"/>
      <c r="J956" s="243"/>
      <c r="K956" s="243"/>
      <c r="L956" s="243"/>
      <c r="M956" s="243"/>
      <c r="N956" s="243"/>
      <c r="O956" s="243"/>
      <c r="P956" s="243"/>
      <c r="Q956" s="243"/>
      <c r="R956" s="243"/>
      <c r="S956" s="243"/>
      <c r="T956" s="243"/>
      <c r="U956" s="243"/>
      <c r="V956" s="243"/>
      <c r="W956" s="243"/>
      <c r="X956" s="243"/>
      <c r="Y956" s="243"/>
      <c r="Z956" s="243"/>
    </row>
    <row r="957" spans="1:26" ht="13.5" customHeight="1">
      <c r="A957" s="243"/>
      <c r="B957" s="243"/>
      <c r="C957" s="243"/>
      <c r="D957" s="243"/>
      <c r="E957" s="243"/>
      <c r="F957" s="243"/>
      <c r="G957" s="243"/>
      <c r="H957" s="243"/>
      <c r="I957" s="243"/>
      <c r="J957" s="243"/>
      <c r="K957" s="243"/>
      <c r="L957" s="243"/>
      <c r="M957" s="243"/>
      <c r="N957" s="243"/>
      <c r="O957" s="243"/>
      <c r="P957" s="243"/>
      <c r="Q957" s="243"/>
      <c r="R957" s="243"/>
      <c r="S957" s="243"/>
      <c r="T957" s="243"/>
      <c r="U957" s="243"/>
      <c r="V957" s="243"/>
      <c r="W957" s="243"/>
      <c r="X957" s="243"/>
      <c r="Y957" s="243"/>
      <c r="Z957" s="243"/>
    </row>
    <row r="958" spans="1:26" ht="13.5" customHeight="1">
      <c r="A958" s="243"/>
      <c r="B958" s="243"/>
      <c r="C958" s="243"/>
      <c r="D958" s="243"/>
      <c r="E958" s="243"/>
      <c r="F958" s="243"/>
      <c r="G958" s="243"/>
      <c r="H958" s="243"/>
      <c r="I958" s="243"/>
      <c r="J958" s="243"/>
      <c r="K958" s="243"/>
      <c r="L958" s="243"/>
      <c r="M958" s="243"/>
      <c r="N958" s="243"/>
      <c r="O958" s="243"/>
      <c r="P958" s="243"/>
      <c r="Q958" s="243"/>
      <c r="R958" s="243"/>
      <c r="S958" s="243"/>
      <c r="T958" s="243"/>
      <c r="U958" s="243"/>
      <c r="V958" s="243"/>
      <c r="W958" s="243"/>
      <c r="X958" s="243"/>
      <c r="Y958" s="243"/>
      <c r="Z958" s="243"/>
    </row>
    <row r="959" spans="1:26" ht="13.5" customHeight="1">
      <c r="A959" s="243"/>
      <c r="B959" s="243"/>
      <c r="C959" s="243"/>
      <c r="D959" s="243"/>
      <c r="E959" s="243"/>
      <c r="F959" s="243"/>
      <c r="G959" s="243"/>
      <c r="H959" s="243"/>
      <c r="I959" s="243"/>
      <c r="J959" s="243"/>
      <c r="K959" s="243"/>
      <c r="L959" s="243"/>
      <c r="M959" s="243"/>
      <c r="N959" s="243"/>
      <c r="O959" s="243"/>
      <c r="P959" s="243"/>
      <c r="Q959" s="243"/>
      <c r="R959" s="243"/>
      <c r="S959" s="243"/>
      <c r="T959" s="243"/>
      <c r="U959" s="243"/>
      <c r="V959" s="243"/>
      <c r="W959" s="243"/>
      <c r="X959" s="243"/>
      <c r="Y959" s="243"/>
      <c r="Z959" s="243"/>
    </row>
    <row r="960" spans="1:26" ht="13.5" customHeight="1">
      <c r="A960" s="243"/>
      <c r="B960" s="243"/>
      <c r="C960" s="243"/>
      <c r="D960" s="243"/>
      <c r="E960" s="243"/>
      <c r="F960" s="243"/>
      <c r="G960" s="243"/>
      <c r="H960" s="243"/>
      <c r="I960" s="243"/>
      <c r="J960" s="243"/>
      <c r="K960" s="243"/>
      <c r="L960" s="243"/>
      <c r="M960" s="243"/>
      <c r="N960" s="243"/>
      <c r="O960" s="243"/>
      <c r="P960" s="243"/>
      <c r="Q960" s="243"/>
      <c r="R960" s="243"/>
      <c r="S960" s="243"/>
      <c r="T960" s="243"/>
      <c r="U960" s="243"/>
      <c r="V960" s="243"/>
      <c r="W960" s="243"/>
      <c r="X960" s="243"/>
      <c r="Y960" s="243"/>
      <c r="Z960" s="243"/>
    </row>
    <row r="961" spans="1:26" ht="13.5" customHeight="1">
      <c r="A961" s="243"/>
      <c r="B961" s="243"/>
      <c r="C961" s="243"/>
      <c r="D961" s="243"/>
      <c r="E961" s="243"/>
      <c r="F961" s="243"/>
      <c r="G961" s="243"/>
      <c r="H961" s="243"/>
      <c r="I961" s="243"/>
      <c r="J961" s="243"/>
      <c r="K961" s="243"/>
      <c r="L961" s="243"/>
      <c r="M961" s="243"/>
      <c r="N961" s="243"/>
      <c r="O961" s="243"/>
      <c r="P961" s="243"/>
      <c r="Q961" s="243"/>
      <c r="R961" s="243"/>
      <c r="S961" s="243"/>
      <c r="T961" s="243"/>
      <c r="U961" s="243"/>
      <c r="V961" s="243"/>
      <c r="W961" s="243"/>
      <c r="X961" s="243"/>
      <c r="Y961" s="243"/>
      <c r="Z961" s="243"/>
    </row>
    <row r="962" spans="1:26" ht="13.5" customHeight="1">
      <c r="A962" s="243"/>
      <c r="B962" s="243"/>
      <c r="C962" s="243"/>
      <c r="D962" s="243"/>
      <c r="E962" s="243"/>
      <c r="F962" s="243"/>
      <c r="G962" s="243"/>
      <c r="H962" s="243"/>
      <c r="I962" s="243"/>
      <c r="J962" s="243"/>
      <c r="K962" s="243"/>
      <c r="L962" s="243"/>
      <c r="M962" s="243"/>
      <c r="N962" s="243"/>
      <c r="O962" s="243"/>
      <c r="P962" s="243"/>
      <c r="Q962" s="243"/>
      <c r="R962" s="243"/>
      <c r="S962" s="243"/>
      <c r="T962" s="243"/>
      <c r="U962" s="243"/>
      <c r="V962" s="243"/>
      <c r="W962" s="243"/>
      <c r="X962" s="243"/>
      <c r="Y962" s="243"/>
      <c r="Z962" s="243"/>
    </row>
    <row r="963" spans="1:26" ht="13.5" customHeight="1">
      <c r="A963" s="243"/>
      <c r="B963" s="243"/>
      <c r="C963" s="243"/>
      <c r="D963" s="243"/>
      <c r="E963" s="243"/>
      <c r="F963" s="243"/>
      <c r="G963" s="243"/>
      <c r="H963" s="243"/>
      <c r="I963" s="243"/>
      <c r="J963" s="243"/>
      <c r="K963" s="243"/>
      <c r="L963" s="243"/>
      <c r="M963" s="243"/>
      <c r="N963" s="243"/>
      <c r="O963" s="243"/>
      <c r="P963" s="243"/>
      <c r="Q963" s="243"/>
      <c r="R963" s="243"/>
      <c r="S963" s="243"/>
      <c r="T963" s="243"/>
      <c r="U963" s="243"/>
      <c r="V963" s="243"/>
      <c r="W963" s="243"/>
      <c r="X963" s="243"/>
      <c r="Y963" s="243"/>
      <c r="Z963" s="243"/>
    </row>
    <row r="964" spans="1:26" ht="13.5" customHeight="1">
      <c r="A964" s="243"/>
      <c r="B964" s="243"/>
      <c r="C964" s="243"/>
      <c r="D964" s="243"/>
      <c r="E964" s="243"/>
      <c r="F964" s="243"/>
      <c r="G964" s="243"/>
      <c r="H964" s="243"/>
      <c r="I964" s="243"/>
      <c r="J964" s="243"/>
      <c r="K964" s="243"/>
      <c r="L964" s="243"/>
      <c r="M964" s="243"/>
      <c r="N964" s="243"/>
      <c r="O964" s="243"/>
      <c r="P964" s="243"/>
      <c r="Q964" s="243"/>
      <c r="R964" s="243"/>
      <c r="S964" s="243"/>
      <c r="T964" s="243"/>
      <c r="U964" s="243"/>
      <c r="V964" s="243"/>
      <c r="W964" s="243"/>
      <c r="X964" s="243"/>
      <c r="Y964" s="243"/>
      <c r="Z964" s="243"/>
    </row>
    <row r="965" spans="1:26" ht="13.5" customHeight="1">
      <c r="A965" s="243"/>
      <c r="B965" s="243"/>
      <c r="C965" s="243"/>
      <c r="D965" s="243"/>
      <c r="E965" s="243"/>
      <c r="F965" s="243"/>
      <c r="G965" s="243"/>
      <c r="H965" s="243"/>
      <c r="I965" s="243"/>
      <c r="J965" s="243"/>
      <c r="K965" s="243"/>
      <c r="L965" s="243"/>
      <c r="M965" s="243"/>
      <c r="N965" s="243"/>
      <c r="O965" s="243"/>
      <c r="P965" s="243"/>
      <c r="Q965" s="243"/>
      <c r="R965" s="243"/>
      <c r="S965" s="243"/>
      <c r="T965" s="243"/>
      <c r="U965" s="243"/>
      <c r="V965" s="243"/>
      <c r="W965" s="243"/>
      <c r="X965" s="243"/>
      <c r="Y965" s="243"/>
      <c r="Z965" s="243"/>
    </row>
    <row r="966" spans="1:26" ht="13.5" customHeight="1">
      <c r="A966" s="243"/>
      <c r="B966" s="243"/>
      <c r="C966" s="243"/>
      <c r="D966" s="243"/>
      <c r="E966" s="243"/>
      <c r="F966" s="243"/>
      <c r="G966" s="243"/>
      <c r="H966" s="243"/>
      <c r="I966" s="243"/>
      <c r="J966" s="243"/>
      <c r="K966" s="243"/>
      <c r="L966" s="243"/>
      <c r="M966" s="243"/>
      <c r="N966" s="243"/>
      <c r="O966" s="243"/>
      <c r="P966" s="243"/>
      <c r="Q966" s="243"/>
      <c r="R966" s="243"/>
      <c r="S966" s="243"/>
      <c r="T966" s="243"/>
      <c r="U966" s="243"/>
      <c r="V966" s="243"/>
      <c r="W966" s="243"/>
      <c r="X966" s="243"/>
      <c r="Y966" s="243"/>
      <c r="Z966" s="243"/>
    </row>
    <row r="967" spans="1:26" ht="13.5" customHeight="1">
      <c r="A967" s="243"/>
      <c r="B967" s="243"/>
      <c r="C967" s="243"/>
      <c r="D967" s="243"/>
      <c r="E967" s="243"/>
      <c r="F967" s="243"/>
      <c r="G967" s="243"/>
      <c r="H967" s="243"/>
      <c r="I967" s="243"/>
      <c r="J967" s="243"/>
      <c r="K967" s="243"/>
      <c r="L967" s="243"/>
      <c r="M967" s="243"/>
      <c r="N967" s="243"/>
      <c r="O967" s="243"/>
      <c r="P967" s="243"/>
      <c r="Q967" s="243"/>
      <c r="R967" s="243"/>
      <c r="S967" s="243"/>
      <c r="T967" s="243"/>
      <c r="U967" s="243"/>
      <c r="V967" s="243"/>
      <c r="W967" s="243"/>
      <c r="X967" s="243"/>
      <c r="Y967" s="243"/>
      <c r="Z967" s="243"/>
    </row>
    <row r="968" spans="1:26" ht="13.5" customHeight="1">
      <c r="A968" s="243"/>
      <c r="B968" s="243"/>
      <c r="C968" s="243"/>
      <c r="D968" s="243"/>
      <c r="E968" s="243"/>
      <c r="F968" s="243"/>
      <c r="G968" s="243"/>
      <c r="H968" s="243"/>
      <c r="I968" s="243"/>
      <c r="J968" s="243"/>
      <c r="K968" s="243"/>
      <c r="L968" s="243"/>
      <c r="M968" s="243"/>
      <c r="N968" s="243"/>
      <c r="O968" s="243"/>
      <c r="P968" s="243"/>
      <c r="Q968" s="243"/>
      <c r="R968" s="243"/>
      <c r="S968" s="243"/>
      <c r="T968" s="243"/>
      <c r="U968" s="243"/>
      <c r="V968" s="243"/>
      <c r="W968" s="243"/>
      <c r="X968" s="243"/>
      <c r="Y968" s="243"/>
      <c r="Z968" s="243"/>
    </row>
    <row r="969" spans="1:26" ht="13.5" customHeight="1">
      <c r="A969" s="243"/>
      <c r="B969" s="243"/>
      <c r="C969" s="243"/>
      <c r="D969" s="243"/>
      <c r="E969" s="243"/>
      <c r="F969" s="243"/>
      <c r="G969" s="243"/>
      <c r="H969" s="243"/>
      <c r="I969" s="243"/>
      <c r="J969" s="243"/>
      <c r="K969" s="243"/>
      <c r="L969" s="243"/>
      <c r="M969" s="243"/>
      <c r="N969" s="243"/>
      <c r="O969" s="243"/>
      <c r="P969" s="243"/>
      <c r="Q969" s="243"/>
      <c r="R969" s="243"/>
      <c r="S969" s="243"/>
      <c r="T969" s="243"/>
      <c r="U969" s="243"/>
      <c r="V969" s="243"/>
      <c r="W969" s="243"/>
      <c r="X969" s="243"/>
      <c r="Y969" s="243"/>
      <c r="Z969" s="243"/>
    </row>
    <row r="970" spans="1:26" ht="13.5" customHeight="1">
      <c r="A970" s="243"/>
      <c r="B970" s="243"/>
      <c r="C970" s="243"/>
      <c r="D970" s="243"/>
      <c r="E970" s="243"/>
      <c r="F970" s="243"/>
      <c r="G970" s="243"/>
      <c r="H970" s="243"/>
      <c r="I970" s="243"/>
      <c r="J970" s="243"/>
      <c r="K970" s="243"/>
      <c r="L970" s="243"/>
      <c r="M970" s="243"/>
      <c r="N970" s="243"/>
      <c r="O970" s="243"/>
      <c r="P970" s="243"/>
      <c r="Q970" s="243"/>
      <c r="R970" s="243"/>
      <c r="S970" s="243"/>
      <c r="T970" s="243"/>
      <c r="U970" s="243"/>
      <c r="V970" s="243"/>
      <c r="W970" s="243"/>
      <c r="X970" s="243"/>
      <c r="Y970" s="243"/>
      <c r="Z970" s="243"/>
    </row>
    <row r="971" spans="1:26" ht="13.5" customHeight="1">
      <c r="A971" s="243"/>
      <c r="B971" s="243"/>
      <c r="C971" s="243"/>
      <c r="D971" s="243"/>
      <c r="E971" s="243"/>
      <c r="F971" s="243"/>
      <c r="G971" s="243"/>
      <c r="H971" s="243"/>
      <c r="I971" s="243"/>
      <c r="J971" s="243"/>
      <c r="K971" s="243"/>
      <c r="L971" s="243"/>
      <c r="M971" s="243"/>
      <c r="N971" s="243"/>
      <c r="O971" s="243"/>
      <c r="P971" s="243"/>
      <c r="Q971" s="243"/>
      <c r="R971" s="243"/>
      <c r="S971" s="243"/>
      <c r="T971" s="243"/>
      <c r="U971" s="243"/>
      <c r="V971" s="243"/>
      <c r="W971" s="243"/>
      <c r="X971" s="243"/>
      <c r="Y971" s="243"/>
      <c r="Z971" s="243"/>
    </row>
    <row r="972" spans="1:26" ht="13.5" customHeight="1">
      <c r="A972" s="243"/>
      <c r="B972" s="243"/>
      <c r="C972" s="243"/>
      <c r="D972" s="243"/>
      <c r="E972" s="243"/>
      <c r="F972" s="243"/>
      <c r="G972" s="243"/>
      <c r="H972" s="243"/>
      <c r="I972" s="243"/>
      <c r="J972" s="243"/>
      <c r="K972" s="243"/>
      <c r="L972" s="243"/>
      <c r="M972" s="243"/>
      <c r="N972" s="243"/>
      <c r="O972" s="243"/>
      <c r="P972" s="243"/>
      <c r="Q972" s="243"/>
      <c r="R972" s="243"/>
      <c r="S972" s="243"/>
      <c r="T972" s="243"/>
      <c r="U972" s="243"/>
      <c r="V972" s="243"/>
      <c r="W972" s="243"/>
      <c r="X972" s="243"/>
      <c r="Y972" s="243"/>
      <c r="Z972" s="243"/>
    </row>
    <row r="973" spans="1:26" ht="13.5" customHeight="1">
      <c r="A973" s="243"/>
      <c r="B973" s="243"/>
      <c r="C973" s="243"/>
      <c r="D973" s="243"/>
      <c r="E973" s="243"/>
      <c r="F973" s="243"/>
      <c r="G973" s="243"/>
      <c r="H973" s="243"/>
      <c r="I973" s="243"/>
      <c r="J973" s="243"/>
      <c r="K973" s="243"/>
      <c r="L973" s="243"/>
      <c r="M973" s="243"/>
      <c r="N973" s="243"/>
      <c r="O973" s="243"/>
      <c r="P973" s="243"/>
      <c r="Q973" s="243"/>
      <c r="R973" s="243"/>
      <c r="S973" s="243"/>
      <c r="T973" s="243"/>
      <c r="U973" s="243"/>
      <c r="V973" s="243"/>
      <c r="W973" s="243"/>
      <c r="X973" s="243"/>
      <c r="Y973" s="243"/>
      <c r="Z973" s="243"/>
    </row>
    <row r="974" spans="1:26" ht="13.5" customHeight="1">
      <c r="A974" s="243"/>
      <c r="B974" s="243"/>
      <c r="C974" s="243"/>
      <c r="D974" s="243"/>
      <c r="E974" s="243"/>
      <c r="F974" s="243"/>
      <c r="G974" s="243"/>
      <c r="H974" s="243"/>
      <c r="I974" s="243"/>
      <c r="J974" s="243"/>
      <c r="K974" s="243"/>
      <c r="L974" s="243"/>
      <c r="M974" s="243"/>
      <c r="N974" s="243"/>
      <c r="O974" s="243"/>
      <c r="P974" s="243"/>
      <c r="Q974" s="243"/>
      <c r="R974" s="243"/>
      <c r="S974" s="243"/>
      <c r="T974" s="243"/>
      <c r="U974" s="243"/>
      <c r="V974" s="243"/>
      <c r="W974" s="243"/>
      <c r="X974" s="243"/>
      <c r="Y974" s="243"/>
      <c r="Z974" s="243"/>
    </row>
    <row r="975" spans="1:26" ht="13.5" customHeight="1">
      <c r="A975" s="243"/>
      <c r="B975" s="243"/>
      <c r="C975" s="243"/>
      <c r="D975" s="243"/>
      <c r="E975" s="243"/>
      <c r="F975" s="243"/>
      <c r="G975" s="243"/>
      <c r="H975" s="243"/>
      <c r="I975" s="243"/>
      <c r="J975" s="243"/>
      <c r="K975" s="243"/>
      <c r="L975" s="243"/>
      <c r="M975" s="243"/>
      <c r="N975" s="243"/>
      <c r="O975" s="243"/>
      <c r="P975" s="243"/>
      <c r="Q975" s="243"/>
      <c r="R975" s="243"/>
      <c r="S975" s="243"/>
      <c r="T975" s="243"/>
      <c r="U975" s="243"/>
      <c r="V975" s="243"/>
      <c r="W975" s="243"/>
      <c r="X975" s="243"/>
      <c r="Y975" s="243"/>
      <c r="Z975" s="243"/>
    </row>
    <row r="976" spans="1:26" ht="13.5" customHeight="1">
      <c r="A976" s="243"/>
      <c r="B976" s="243"/>
      <c r="C976" s="243"/>
      <c r="D976" s="243"/>
      <c r="E976" s="243"/>
      <c r="F976" s="243"/>
      <c r="G976" s="243"/>
      <c r="H976" s="243"/>
      <c r="I976" s="243"/>
      <c r="J976" s="243"/>
      <c r="K976" s="243"/>
      <c r="L976" s="243"/>
      <c r="M976" s="243"/>
      <c r="N976" s="243"/>
      <c r="O976" s="243"/>
      <c r="P976" s="243"/>
      <c r="Q976" s="243"/>
      <c r="R976" s="243"/>
      <c r="S976" s="243"/>
      <c r="T976" s="243"/>
      <c r="U976" s="243"/>
      <c r="V976" s="243"/>
      <c r="W976" s="243"/>
      <c r="X976" s="243"/>
      <c r="Y976" s="243"/>
      <c r="Z976" s="243"/>
    </row>
    <row r="977" spans="1:26" ht="13.5" customHeight="1">
      <c r="A977" s="243"/>
      <c r="B977" s="243"/>
      <c r="C977" s="243"/>
      <c r="D977" s="243"/>
      <c r="E977" s="243"/>
      <c r="F977" s="243"/>
      <c r="G977" s="243"/>
      <c r="H977" s="243"/>
      <c r="I977" s="243"/>
      <c r="J977" s="243"/>
      <c r="K977" s="243"/>
      <c r="L977" s="243"/>
      <c r="M977" s="243"/>
      <c r="N977" s="243"/>
      <c r="O977" s="243"/>
      <c r="P977" s="243"/>
      <c r="Q977" s="243"/>
      <c r="R977" s="243"/>
      <c r="S977" s="243"/>
      <c r="T977" s="243"/>
      <c r="U977" s="243"/>
      <c r="V977" s="243"/>
      <c r="W977" s="243"/>
      <c r="X977" s="243"/>
      <c r="Y977" s="243"/>
      <c r="Z977" s="243"/>
    </row>
    <row r="978" spans="1:26" ht="13.5" customHeight="1">
      <c r="A978" s="243"/>
      <c r="B978" s="243"/>
      <c r="C978" s="243"/>
      <c r="D978" s="243"/>
      <c r="E978" s="243"/>
      <c r="F978" s="243"/>
      <c r="G978" s="243"/>
      <c r="H978" s="243"/>
      <c r="I978" s="243"/>
      <c r="J978" s="243"/>
      <c r="K978" s="243"/>
      <c r="L978" s="243"/>
      <c r="M978" s="243"/>
      <c r="N978" s="243"/>
      <c r="O978" s="243"/>
      <c r="P978" s="243"/>
      <c r="Q978" s="243"/>
      <c r="R978" s="243"/>
      <c r="S978" s="243"/>
      <c r="T978" s="243"/>
      <c r="U978" s="243"/>
      <c r="V978" s="243"/>
      <c r="W978" s="243"/>
      <c r="X978" s="243"/>
      <c r="Y978" s="243"/>
      <c r="Z978" s="243"/>
    </row>
    <row r="979" spans="1:26" ht="13.5" customHeight="1">
      <c r="A979" s="243"/>
      <c r="B979" s="243"/>
      <c r="C979" s="243"/>
      <c r="D979" s="243"/>
      <c r="E979" s="243"/>
      <c r="F979" s="243"/>
      <c r="G979" s="243"/>
      <c r="H979" s="243"/>
      <c r="I979" s="243"/>
      <c r="J979" s="243"/>
      <c r="K979" s="243"/>
      <c r="L979" s="243"/>
      <c r="M979" s="243"/>
      <c r="N979" s="243"/>
      <c r="O979" s="243"/>
      <c r="P979" s="243"/>
      <c r="Q979" s="243"/>
      <c r="R979" s="243"/>
      <c r="S979" s="243"/>
      <c r="T979" s="243"/>
      <c r="U979" s="243"/>
      <c r="V979" s="243"/>
      <c r="W979" s="243"/>
      <c r="X979" s="243"/>
      <c r="Y979" s="243"/>
      <c r="Z979" s="243"/>
    </row>
    <row r="980" spans="1:26" ht="13.5" customHeight="1">
      <c r="A980" s="243"/>
      <c r="B980" s="243"/>
      <c r="C980" s="243"/>
      <c r="D980" s="243"/>
      <c r="E980" s="243"/>
      <c r="F980" s="243"/>
      <c r="G980" s="243"/>
      <c r="H980" s="243"/>
      <c r="I980" s="243"/>
      <c r="J980" s="243"/>
      <c r="K980" s="243"/>
      <c r="L980" s="243"/>
      <c r="M980" s="243"/>
      <c r="N980" s="243"/>
      <c r="O980" s="243"/>
      <c r="P980" s="243"/>
      <c r="Q980" s="243"/>
      <c r="R980" s="243"/>
      <c r="S980" s="243"/>
      <c r="T980" s="243"/>
      <c r="U980" s="243"/>
      <c r="V980" s="243"/>
      <c r="W980" s="243"/>
      <c r="X980" s="243"/>
      <c r="Y980" s="243"/>
      <c r="Z980" s="243"/>
    </row>
    <row r="981" spans="1:26" ht="13.5" customHeight="1">
      <c r="A981" s="243"/>
      <c r="B981" s="243"/>
      <c r="C981" s="243"/>
      <c r="D981" s="243"/>
      <c r="E981" s="243"/>
      <c r="F981" s="243"/>
      <c r="G981" s="243"/>
      <c r="H981" s="243"/>
      <c r="I981" s="243"/>
      <c r="J981" s="243"/>
      <c r="K981" s="243"/>
      <c r="L981" s="243"/>
      <c r="M981" s="243"/>
      <c r="N981" s="243"/>
      <c r="O981" s="243"/>
      <c r="P981" s="243"/>
      <c r="Q981" s="243"/>
      <c r="R981" s="243"/>
      <c r="S981" s="243"/>
      <c r="T981" s="243"/>
      <c r="U981" s="243"/>
      <c r="V981" s="243"/>
      <c r="W981" s="243"/>
      <c r="X981" s="243"/>
      <c r="Y981" s="243"/>
      <c r="Z981" s="243"/>
    </row>
    <row r="982" spans="1:26" ht="13.5" customHeight="1">
      <c r="A982" s="243"/>
      <c r="B982" s="243"/>
      <c r="C982" s="243"/>
      <c r="D982" s="243"/>
      <c r="E982" s="243"/>
      <c r="F982" s="243"/>
      <c r="G982" s="243"/>
      <c r="H982" s="243"/>
      <c r="I982" s="243"/>
      <c r="J982" s="243"/>
      <c r="K982" s="243"/>
      <c r="L982" s="243"/>
      <c r="M982" s="243"/>
      <c r="N982" s="243"/>
      <c r="O982" s="243"/>
      <c r="P982" s="243"/>
      <c r="Q982" s="243"/>
      <c r="R982" s="243"/>
      <c r="S982" s="243"/>
      <c r="T982" s="243"/>
      <c r="U982" s="243"/>
      <c r="V982" s="243"/>
      <c r="W982" s="243"/>
      <c r="X982" s="243"/>
      <c r="Y982" s="243"/>
      <c r="Z982" s="243"/>
    </row>
    <row r="983" spans="1:26" ht="13.5" customHeight="1">
      <c r="A983" s="243"/>
      <c r="B983" s="243"/>
      <c r="C983" s="243"/>
      <c r="D983" s="243"/>
      <c r="E983" s="243"/>
      <c r="F983" s="243"/>
      <c r="G983" s="243"/>
      <c r="H983" s="243"/>
      <c r="I983" s="243"/>
      <c r="J983" s="243"/>
      <c r="K983" s="243"/>
      <c r="L983" s="243"/>
      <c r="M983" s="243"/>
      <c r="N983" s="243"/>
      <c r="O983" s="243"/>
      <c r="P983" s="243"/>
      <c r="Q983" s="243"/>
      <c r="R983" s="243"/>
      <c r="S983" s="243"/>
      <c r="T983" s="243"/>
      <c r="U983" s="243"/>
      <c r="V983" s="243"/>
      <c r="W983" s="243"/>
      <c r="X983" s="243"/>
      <c r="Y983" s="243"/>
      <c r="Z983" s="243"/>
    </row>
    <row r="984" spans="1:26" ht="13.5" customHeight="1">
      <c r="A984" s="243"/>
      <c r="B984" s="243"/>
      <c r="C984" s="243"/>
      <c r="D984" s="243"/>
      <c r="E984" s="243"/>
      <c r="F984" s="243"/>
      <c r="G984" s="243"/>
      <c r="H984" s="243"/>
      <c r="I984" s="243"/>
      <c r="J984" s="243"/>
      <c r="K984" s="243"/>
      <c r="L984" s="243"/>
      <c r="M984" s="243"/>
      <c r="N984" s="243"/>
      <c r="O984" s="243"/>
      <c r="P984" s="243"/>
      <c r="Q984" s="243"/>
      <c r="R984" s="243"/>
      <c r="S984" s="243"/>
      <c r="T984" s="243"/>
      <c r="U984" s="243"/>
      <c r="V984" s="243"/>
      <c r="W984" s="243"/>
      <c r="X984" s="243"/>
      <c r="Y984" s="243"/>
      <c r="Z984" s="243"/>
    </row>
    <row r="985" spans="1:26" ht="13.5" customHeight="1">
      <c r="A985" s="243"/>
      <c r="B985" s="243"/>
      <c r="C985" s="243"/>
      <c r="D985" s="243"/>
      <c r="E985" s="243"/>
      <c r="F985" s="243"/>
      <c r="G985" s="243"/>
      <c r="H985" s="243"/>
      <c r="I985" s="243"/>
      <c r="J985" s="243"/>
      <c r="K985" s="243"/>
      <c r="L985" s="243"/>
      <c r="M985" s="243"/>
      <c r="N985" s="243"/>
      <c r="O985" s="243"/>
      <c r="P985" s="243"/>
      <c r="Q985" s="243"/>
      <c r="R985" s="243"/>
      <c r="S985" s="243"/>
      <c r="T985" s="243"/>
      <c r="U985" s="243"/>
      <c r="V985" s="243"/>
      <c r="W985" s="243"/>
      <c r="X985" s="243"/>
      <c r="Y985" s="243"/>
      <c r="Z985" s="243"/>
    </row>
    <row r="986" spans="1:26" ht="13.5" customHeight="1">
      <c r="A986" s="243"/>
      <c r="B986" s="243"/>
      <c r="C986" s="243"/>
      <c r="D986" s="243"/>
      <c r="E986" s="243"/>
      <c r="F986" s="243"/>
      <c r="G986" s="243"/>
      <c r="H986" s="243"/>
      <c r="I986" s="243"/>
      <c r="J986" s="243"/>
      <c r="K986" s="243"/>
      <c r="L986" s="243"/>
      <c r="M986" s="243"/>
      <c r="N986" s="243"/>
      <c r="O986" s="243"/>
      <c r="P986" s="243"/>
      <c r="Q986" s="243"/>
      <c r="R986" s="243"/>
      <c r="S986" s="243"/>
      <c r="T986" s="243"/>
      <c r="U986" s="243"/>
      <c r="V986" s="243"/>
      <c r="W986" s="243"/>
      <c r="X986" s="243"/>
      <c r="Y986" s="243"/>
      <c r="Z986" s="243"/>
    </row>
    <row r="987" spans="1:26" ht="13.5" customHeight="1">
      <c r="A987" s="243"/>
      <c r="B987" s="243"/>
      <c r="C987" s="243"/>
      <c r="D987" s="243"/>
      <c r="E987" s="243"/>
      <c r="F987" s="243"/>
      <c r="G987" s="243"/>
      <c r="H987" s="243"/>
      <c r="I987" s="243"/>
      <c r="J987" s="243"/>
      <c r="K987" s="243"/>
      <c r="L987" s="243"/>
      <c r="M987" s="243"/>
      <c r="N987" s="243"/>
      <c r="O987" s="243"/>
      <c r="P987" s="243"/>
      <c r="Q987" s="243"/>
      <c r="R987" s="243"/>
      <c r="S987" s="243"/>
      <c r="T987" s="243"/>
      <c r="U987" s="243"/>
      <c r="V987" s="243"/>
      <c r="W987" s="243"/>
      <c r="X987" s="243"/>
      <c r="Y987" s="243"/>
      <c r="Z987" s="243"/>
    </row>
    <row r="988" spans="1:26" ht="13.5" customHeight="1">
      <c r="A988" s="243"/>
      <c r="B988" s="243"/>
      <c r="C988" s="243"/>
      <c r="D988" s="243"/>
      <c r="E988" s="243"/>
      <c r="F988" s="243"/>
      <c r="G988" s="243"/>
      <c r="H988" s="243"/>
      <c r="I988" s="243"/>
      <c r="J988" s="243"/>
      <c r="K988" s="243"/>
      <c r="L988" s="243"/>
      <c r="M988" s="243"/>
      <c r="N988" s="243"/>
      <c r="O988" s="243"/>
      <c r="P988" s="243"/>
      <c r="Q988" s="243"/>
      <c r="R988" s="243"/>
      <c r="S988" s="243"/>
      <c r="T988" s="243"/>
      <c r="U988" s="243"/>
      <c r="V988" s="243"/>
      <c r="W988" s="243"/>
      <c r="X988" s="243"/>
      <c r="Y988" s="243"/>
      <c r="Z988" s="243"/>
    </row>
    <row r="989" spans="1:26" ht="13.5" customHeight="1">
      <c r="A989" s="243"/>
      <c r="B989" s="243"/>
      <c r="C989" s="243"/>
      <c r="D989" s="243"/>
      <c r="E989" s="243"/>
      <c r="F989" s="243"/>
      <c r="G989" s="243"/>
      <c r="H989" s="243"/>
      <c r="I989" s="243"/>
      <c r="J989" s="243"/>
      <c r="K989" s="243"/>
      <c r="L989" s="243"/>
      <c r="M989" s="243"/>
      <c r="N989" s="243"/>
      <c r="O989" s="243"/>
      <c r="P989" s="243"/>
      <c r="Q989" s="243"/>
      <c r="R989" s="243"/>
      <c r="S989" s="243"/>
      <c r="T989" s="243"/>
      <c r="U989" s="243"/>
      <c r="V989" s="243"/>
      <c r="W989" s="243"/>
      <c r="X989" s="243"/>
      <c r="Y989" s="243"/>
      <c r="Z989" s="243"/>
    </row>
    <row r="990" spans="1:26" ht="13.5" customHeight="1">
      <c r="A990" s="243"/>
      <c r="B990" s="243"/>
      <c r="C990" s="243"/>
      <c r="D990" s="243"/>
      <c r="E990" s="243"/>
      <c r="F990" s="243"/>
      <c r="G990" s="243"/>
      <c r="H990" s="243"/>
      <c r="I990" s="243"/>
      <c r="J990" s="243"/>
      <c r="K990" s="243"/>
      <c r="L990" s="243"/>
      <c r="M990" s="243"/>
      <c r="N990" s="243"/>
      <c r="O990" s="243"/>
      <c r="P990" s="243"/>
      <c r="Q990" s="243"/>
      <c r="R990" s="243"/>
      <c r="S990" s="243"/>
      <c r="T990" s="243"/>
      <c r="U990" s="243"/>
      <c r="V990" s="243"/>
      <c r="W990" s="243"/>
      <c r="X990" s="243"/>
      <c r="Y990" s="243"/>
      <c r="Z990" s="243"/>
    </row>
    <row r="991" spans="1:26" ht="13.5" customHeight="1">
      <c r="A991" s="243"/>
      <c r="B991" s="243"/>
      <c r="C991" s="243"/>
      <c r="D991" s="243"/>
      <c r="E991" s="243"/>
      <c r="F991" s="243"/>
      <c r="G991" s="243"/>
      <c r="H991" s="243"/>
      <c r="I991" s="243"/>
      <c r="J991" s="243"/>
      <c r="K991" s="243"/>
      <c r="L991" s="243"/>
      <c r="M991" s="243"/>
      <c r="N991" s="243"/>
      <c r="O991" s="243"/>
      <c r="P991" s="243"/>
      <c r="Q991" s="243"/>
      <c r="R991" s="243"/>
      <c r="S991" s="243"/>
      <c r="T991" s="243"/>
      <c r="U991" s="243"/>
      <c r="V991" s="243"/>
      <c r="W991" s="243"/>
      <c r="X991" s="243"/>
      <c r="Y991" s="243"/>
      <c r="Z991" s="243"/>
    </row>
    <row r="992" spans="1:26" ht="13.5" customHeight="1">
      <c r="A992" s="243"/>
      <c r="B992" s="243"/>
      <c r="C992" s="243"/>
      <c r="D992" s="243"/>
      <c r="E992" s="243"/>
      <c r="F992" s="243"/>
      <c r="G992" s="243"/>
      <c r="H992" s="243"/>
      <c r="I992" s="243"/>
      <c r="J992" s="243"/>
      <c r="K992" s="243"/>
      <c r="L992" s="243"/>
      <c r="M992" s="243"/>
      <c r="N992" s="243"/>
      <c r="O992" s="243"/>
      <c r="P992" s="243"/>
      <c r="Q992" s="243"/>
      <c r="R992" s="243"/>
      <c r="S992" s="243"/>
      <c r="T992" s="243"/>
      <c r="U992" s="243"/>
      <c r="V992" s="243"/>
      <c r="W992" s="243"/>
      <c r="X992" s="243"/>
      <c r="Y992" s="243"/>
      <c r="Z992" s="243"/>
    </row>
    <row r="993" spans="1:26" ht="13.5" customHeight="1">
      <c r="A993" s="243"/>
      <c r="B993" s="243"/>
      <c r="C993" s="243"/>
      <c r="D993" s="243"/>
      <c r="E993" s="243"/>
      <c r="F993" s="243"/>
      <c r="G993" s="243"/>
      <c r="H993" s="243"/>
      <c r="I993" s="243"/>
      <c r="J993" s="243"/>
      <c r="K993" s="243"/>
      <c r="L993" s="243"/>
      <c r="M993" s="243"/>
      <c r="N993" s="243"/>
      <c r="O993" s="243"/>
      <c r="P993" s="243"/>
      <c r="Q993" s="243"/>
      <c r="R993" s="243"/>
      <c r="S993" s="243"/>
      <c r="T993" s="243"/>
      <c r="U993" s="243"/>
      <c r="V993" s="243"/>
      <c r="W993" s="243"/>
      <c r="X993" s="243"/>
      <c r="Y993" s="243"/>
      <c r="Z993" s="243"/>
    </row>
    <row r="994" spans="1:26" ht="13.5" customHeight="1">
      <c r="A994" s="243"/>
      <c r="B994" s="243"/>
      <c r="C994" s="243"/>
      <c r="D994" s="243"/>
      <c r="E994" s="243"/>
      <c r="F994" s="243"/>
      <c r="G994" s="243"/>
      <c r="H994" s="243"/>
      <c r="I994" s="243"/>
      <c r="J994" s="243"/>
      <c r="K994" s="243"/>
      <c r="L994" s="243"/>
      <c r="M994" s="243"/>
      <c r="N994" s="243"/>
      <c r="O994" s="243"/>
      <c r="P994" s="243"/>
      <c r="Q994" s="243"/>
      <c r="R994" s="243"/>
      <c r="S994" s="243"/>
      <c r="T994" s="243"/>
      <c r="U994" s="243"/>
      <c r="V994" s="243"/>
      <c r="W994" s="243"/>
      <c r="X994" s="243"/>
      <c r="Y994" s="243"/>
      <c r="Z994" s="243"/>
    </row>
    <row r="995" spans="1:26" ht="13.5" customHeight="1">
      <c r="A995" s="243"/>
      <c r="B995" s="243"/>
      <c r="C995" s="243"/>
      <c r="D995" s="243"/>
      <c r="E995" s="243"/>
      <c r="F995" s="243"/>
      <c r="G995" s="243"/>
      <c r="H995" s="243"/>
      <c r="I995" s="243"/>
      <c r="J995" s="243"/>
      <c r="K995" s="243"/>
      <c r="L995" s="243"/>
      <c r="M995" s="243"/>
      <c r="N995" s="243"/>
      <c r="O995" s="243"/>
      <c r="P995" s="243"/>
      <c r="Q995" s="243"/>
      <c r="R995" s="243"/>
      <c r="S995" s="243"/>
      <c r="T995" s="243"/>
      <c r="U995" s="243"/>
      <c r="V995" s="243"/>
      <c r="W995" s="243"/>
      <c r="X995" s="243"/>
      <c r="Y995" s="243"/>
      <c r="Z995" s="243"/>
    </row>
    <row r="996" spans="1:26" ht="13.5" customHeight="1">
      <c r="A996" s="243"/>
      <c r="B996" s="243"/>
      <c r="C996" s="243"/>
      <c r="D996" s="243"/>
      <c r="E996" s="243"/>
      <c r="F996" s="243"/>
      <c r="G996" s="243"/>
      <c r="H996" s="243"/>
      <c r="I996" s="243"/>
      <c r="J996" s="243"/>
      <c r="K996" s="243"/>
      <c r="L996" s="243"/>
      <c r="M996" s="243"/>
      <c r="N996" s="243"/>
      <c r="O996" s="243"/>
      <c r="P996" s="243"/>
      <c r="Q996" s="243"/>
      <c r="R996" s="243"/>
      <c r="S996" s="243"/>
      <c r="T996" s="243"/>
      <c r="U996" s="243"/>
      <c r="V996" s="243"/>
      <c r="W996" s="243"/>
      <c r="X996" s="243"/>
      <c r="Y996" s="243"/>
      <c r="Z996" s="243"/>
    </row>
    <row r="997" spans="1:26" ht="13.5" customHeight="1">
      <c r="A997" s="243"/>
      <c r="B997" s="243"/>
      <c r="C997" s="243"/>
      <c r="D997" s="243"/>
      <c r="E997" s="243"/>
      <c r="F997" s="243"/>
      <c r="G997" s="243"/>
      <c r="H997" s="243"/>
      <c r="I997" s="243"/>
      <c r="J997" s="243"/>
      <c r="K997" s="243"/>
      <c r="L997" s="243"/>
      <c r="M997" s="243"/>
      <c r="N997" s="243"/>
      <c r="O997" s="243"/>
      <c r="P997" s="243"/>
      <c r="Q997" s="243"/>
      <c r="R997" s="243"/>
      <c r="S997" s="243"/>
      <c r="T997" s="243"/>
      <c r="U997" s="243"/>
      <c r="V997" s="243"/>
      <c r="W997" s="243"/>
      <c r="X997" s="243"/>
      <c r="Y997" s="243"/>
      <c r="Z997" s="243"/>
    </row>
    <row r="998" spans="1:26" ht="13.5" customHeight="1">
      <c r="A998" s="243"/>
      <c r="B998" s="243"/>
      <c r="C998" s="243"/>
      <c r="D998" s="243"/>
      <c r="E998" s="243"/>
      <c r="F998" s="243"/>
      <c r="G998" s="243"/>
      <c r="H998" s="243"/>
      <c r="I998" s="243"/>
      <c r="J998" s="243"/>
      <c r="K998" s="243"/>
      <c r="L998" s="243"/>
      <c r="M998" s="243"/>
      <c r="N998" s="243"/>
      <c r="O998" s="243"/>
      <c r="P998" s="243"/>
      <c r="Q998" s="243"/>
      <c r="R998" s="243"/>
      <c r="S998" s="243"/>
      <c r="T998" s="243"/>
      <c r="U998" s="243"/>
      <c r="V998" s="243"/>
      <c r="W998" s="243"/>
      <c r="X998" s="243"/>
      <c r="Y998" s="243"/>
      <c r="Z998" s="243"/>
    </row>
    <row r="999" spans="1:26" ht="13.5" customHeight="1">
      <c r="A999" s="243"/>
      <c r="B999" s="243"/>
      <c r="C999" s="243"/>
      <c r="D999" s="243"/>
      <c r="E999" s="243"/>
      <c r="F999" s="243"/>
      <c r="G999" s="243"/>
      <c r="H999" s="243"/>
      <c r="I999" s="243"/>
      <c r="J999" s="243"/>
      <c r="K999" s="243"/>
      <c r="L999" s="243"/>
      <c r="M999" s="243"/>
      <c r="N999" s="243"/>
      <c r="O999" s="243"/>
      <c r="P999" s="243"/>
      <c r="Q999" s="243"/>
      <c r="R999" s="243"/>
      <c r="S999" s="243"/>
      <c r="T999" s="243"/>
      <c r="U999" s="243"/>
      <c r="V999" s="243"/>
      <c r="W999" s="243"/>
      <c r="X999" s="243"/>
      <c r="Y999" s="243"/>
      <c r="Z999" s="243"/>
    </row>
    <row r="1000" spans="1:26" ht="13.5" customHeight="1">
      <c r="A1000" s="243"/>
      <c r="B1000" s="243"/>
      <c r="C1000" s="243"/>
      <c r="D1000" s="243"/>
      <c r="E1000" s="243"/>
      <c r="F1000" s="243"/>
      <c r="G1000" s="243"/>
      <c r="H1000" s="243"/>
      <c r="I1000" s="243"/>
      <c r="J1000" s="243"/>
      <c r="K1000" s="243"/>
      <c r="L1000" s="243"/>
      <c r="M1000" s="243"/>
      <c r="N1000" s="243"/>
      <c r="O1000" s="243"/>
      <c r="P1000" s="243"/>
      <c r="Q1000" s="243"/>
      <c r="R1000" s="243"/>
      <c r="S1000" s="243"/>
      <c r="T1000" s="243"/>
      <c r="U1000" s="243"/>
      <c r="V1000" s="243"/>
      <c r="W1000" s="243"/>
      <c r="X1000" s="243"/>
      <c r="Y1000" s="243"/>
      <c r="Z1000" s="243"/>
    </row>
  </sheetData>
  <mergeCells count="2">
    <mergeCell ref="B2:M3"/>
    <mergeCell ref="B4:M4"/>
  </mergeCells>
  <pageMargins left="0.75" right="0.75" top="1" bottom="1" header="0" footer="0"/>
  <pageSetup orientation="landscape"/>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00FF"/>
  </sheetPr>
  <dimension ref="A1:H1000"/>
  <sheetViews>
    <sheetView zoomScale="70" zoomScaleNormal="70" workbookViewId="0">
      <selection activeCell="R23" sqref="R23"/>
    </sheetView>
  </sheetViews>
  <sheetFormatPr defaultColWidth="12.59765625" defaultRowHeight="15" customHeight="1"/>
  <cols>
    <col min="1" max="1" width="29.59765625" customWidth="1"/>
    <col min="2" max="2" width="12.73046875" customWidth="1"/>
    <col min="3" max="4" width="10.59765625" customWidth="1"/>
    <col min="5" max="6" width="11.1328125" customWidth="1"/>
    <col min="7" max="7" width="11.73046875" customWidth="1"/>
    <col min="8" max="8" width="11.46484375" customWidth="1"/>
    <col min="9" max="26" width="8.59765625" customWidth="1"/>
  </cols>
  <sheetData>
    <row r="1" spans="1:8" ht="12.75" customHeight="1">
      <c r="A1" s="356" t="s">
        <v>1596</v>
      </c>
      <c r="B1" s="352"/>
      <c r="C1" s="352"/>
      <c r="D1" s="352"/>
      <c r="E1" s="352"/>
      <c r="F1" s="352"/>
      <c r="G1" s="352"/>
      <c r="H1" s="353"/>
    </row>
    <row r="2" spans="1:8" ht="12.75" customHeight="1"/>
    <row r="3" spans="1:8" ht="12.75" customHeight="1">
      <c r="A3" s="418" t="s">
        <v>1597</v>
      </c>
      <c r="B3" s="343"/>
      <c r="C3" s="343"/>
      <c r="D3" s="343"/>
      <c r="E3" s="343"/>
      <c r="F3" s="344"/>
    </row>
    <row r="4" spans="1:8" ht="12.75" customHeight="1">
      <c r="A4" s="7"/>
      <c r="B4" s="7"/>
      <c r="C4" s="7"/>
      <c r="D4" s="8"/>
      <c r="E4" s="8"/>
      <c r="F4" s="8"/>
    </row>
    <row r="5" spans="1:8" ht="12.75" customHeight="1">
      <c r="A5" s="419" t="s">
        <v>6</v>
      </c>
      <c r="B5" s="352"/>
      <c r="C5" s="352"/>
      <c r="D5" s="352"/>
      <c r="E5" s="352"/>
      <c r="F5" s="353"/>
    </row>
    <row r="6" spans="1:8" ht="12.75" customHeight="1">
      <c r="A6" s="9" t="s">
        <v>7</v>
      </c>
      <c r="B6" s="244">
        <v>46112</v>
      </c>
      <c r="C6" s="244">
        <v>45747</v>
      </c>
      <c r="D6" s="244">
        <v>45382</v>
      </c>
      <c r="E6" s="244">
        <v>45016</v>
      </c>
      <c r="F6" s="244">
        <v>44651</v>
      </c>
    </row>
    <row r="7" spans="1:8" ht="12.75" customHeight="1">
      <c r="A7" s="9" t="s">
        <v>8</v>
      </c>
      <c r="B7" s="245">
        <f>'Radico Financial Statements'!B257/10</f>
        <v>6050.4260000000004</v>
      </c>
      <c r="C7" s="245">
        <f>'Radico Financial Statements'!C257/10</f>
        <v>4842.6360000000004</v>
      </c>
      <c r="D7" s="245">
        <f>'Radico Financial Statements'!D257/10</f>
        <v>4105.7250000000004</v>
      </c>
      <c r="E7" s="245">
        <f>'Radico Financial Statements'!E257/10</f>
        <v>3133.4639999999999</v>
      </c>
      <c r="F7" s="245">
        <f>'Radico Financial Statements'!F257/10</f>
        <v>2859.2860000000001</v>
      </c>
    </row>
    <row r="8" spans="1:8" ht="12.75" customHeight="1">
      <c r="A8" s="9" t="s">
        <v>1598</v>
      </c>
      <c r="B8" s="246">
        <f>'Radico Financial Statements'!B308/10</f>
        <v>604.47900000000004</v>
      </c>
      <c r="C8" s="246">
        <f>'Radico Financial Statements'!C308/10</f>
        <v>345.61099999999999</v>
      </c>
      <c r="D8" s="246">
        <f>'Radico Financial Statements'!D308/10</f>
        <v>255.727</v>
      </c>
      <c r="E8" s="246">
        <f>'Radico Financial Statements'!E308/10</f>
        <v>204.37200000000001</v>
      </c>
      <c r="F8" s="246">
        <f>'Radico Financial Statements'!F308/10</f>
        <v>248.54299999999998</v>
      </c>
    </row>
    <row r="9" spans="1:8" ht="12.75" customHeight="1">
      <c r="A9" s="9" t="s">
        <v>651</v>
      </c>
      <c r="B9" s="246">
        <f>'Radico Financial Statements'!B106/10</f>
        <v>4971.5339999999997</v>
      </c>
      <c r="C9" s="246">
        <f>'Radico Financial Statements'!C106/10</f>
        <v>4638.9560000000001</v>
      </c>
      <c r="D9" s="246">
        <f>'Radico Financial Statements'!D106/10</f>
        <v>4094.9830000000002</v>
      </c>
      <c r="E9" s="246">
        <f>'Radico Financial Statements'!E106/10</f>
        <v>3719.0879999999997</v>
      </c>
      <c r="F9" s="246">
        <f>'Radico Financial Statements'!F106/10</f>
        <v>2781.192</v>
      </c>
    </row>
    <row r="10" spans="1:8" ht="12.75" customHeight="1">
      <c r="A10" s="9" t="s">
        <v>9</v>
      </c>
      <c r="B10" s="12">
        <f t="shared" ref="B10:E10" si="0">(B7-C7)/C7</f>
        <v>0.24940755406766063</v>
      </c>
      <c r="C10" s="12">
        <f t="shared" si="0"/>
        <v>0.17948376961437992</v>
      </c>
      <c r="D10" s="12">
        <f t="shared" si="0"/>
        <v>0.31028312436332456</v>
      </c>
      <c r="E10" s="12">
        <f t="shared" si="0"/>
        <v>9.5890372631489071E-2</v>
      </c>
      <c r="F10" s="13" t="s">
        <v>10</v>
      </c>
    </row>
    <row r="11" spans="1:8" ht="12.75" customHeight="1"/>
    <row r="12" spans="1:8" ht="12.75" customHeight="1"/>
    <row r="13" spans="1:8" ht="12.75" customHeight="1">
      <c r="A13" s="351" t="s">
        <v>11</v>
      </c>
      <c r="B13" s="352"/>
      <c r="C13" s="352"/>
      <c r="D13" s="352"/>
      <c r="E13" s="352"/>
      <c r="F13" s="353"/>
    </row>
    <row r="14" spans="1:8" ht="12.75" customHeight="1">
      <c r="A14" s="9" t="s">
        <v>7</v>
      </c>
      <c r="B14" s="244">
        <v>46112</v>
      </c>
      <c r="C14" s="244">
        <v>45747</v>
      </c>
      <c r="D14" s="244">
        <v>45382</v>
      </c>
      <c r="E14" s="244">
        <v>45016</v>
      </c>
      <c r="F14" s="244">
        <v>44651</v>
      </c>
    </row>
    <row r="15" spans="1:8" ht="12.75" customHeight="1">
      <c r="A15" s="9" t="s">
        <v>8</v>
      </c>
      <c r="B15" s="245">
        <f>'United Spirits Financial Statem'!B269/10</f>
        <v>12467</v>
      </c>
      <c r="C15" s="245">
        <f>'United Spirits Financial Statem'!C269/10</f>
        <v>12013</v>
      </c>
      <c r="D15" s="245">
        <f>'United Spirits Financial Statem'!D269/10</f>
        <v>11259</v>
      </c>
      <c r="E15" s="245">
        <f>'United Spirits Financial Statem'!E269/10</f>
        <v>10554.2</v>
      </c>
      <c r="F15" s="245">
        <f>'United Spirits Financial Statem'!F269/10</f>
        <v>9654.7000000000007</v>
      </c>
    </row>
    <row r="16" spans="1:8" ht="12.75" customHeight="1">
      <c r="A16" s="9" t="s">
        <v>1598</v>
      </c>
      <c r="B16" s="246">
        <f>'United Spirits Financial Statem'!B338/10</f>
        <v>1709</v>
      </c>
      <c r="C16" s="246">
        <f>'United Spirits Financial Statem'!C338/10</f>
        <v>1582</v>
      </c>
      <c r="D16" s="246">
        <f>'United Spirits Financial Statem'!D338/10</f>
        <v>1408</v>
      </c>
      <c r="E16" s="246">
        <f>'United Spirits Financial Statem'!E338/10</f>
        <v>1125.8</v>
      </c>
      <c r="F16" s="246">
        <f>'United Spirits Financial Statem'!F338/10</f>
        <v>810.6</v>
      </c>
    </row>
    <row r="17" spans="1:6" ht="12.75" customHeight="1">
      <c r="A17" s="9" t="s">
        <v>651</v>
      </c>
      <c r="B17" s="246">
        <f>'United Spirits Financial Statem'!B114/10</f>
        <v>14469</v>
      </c>
      <c r="C17" s="246">
        <f>'United Spirits Financial Statem'!C114/10</f>
        <v>13248</v>
      </c>
      <c r="D17" s="246">
        <f>'United Spirits Financial Statem'!D114/10</f>
        <v>11249</v>
      </c>
      <c r="E17" s="246">
        <f>'United Spirits Financial Statem'!E114/10</f>
        <v>9761.5</v>
      </c>
      <c r="F17" s="246">
        <f>'United Spirits Financial Statem'!F114/10</f>
        <v>8911.2999999999993</v>
      </c>
    </row>
    <row r="18" spans="1:6" ht="12.75" customHeight="1">
      <c r="A18" s="9" t="s">
        <v>9</v>
      </c>
      <c r="B18" s="12">
        <f t="shared" ref="B18:E18" si="1">(B15-C15)/C15</f>
        <v>3.7792391575792894E-2</v>
      </c>
      <c r="C18" s="12">
        <f t="shared" si="1"/>
        <v>6.6968647304378723E-2</v>
      </c>
      <c r="D18" s="12">
        <f t="shared" si="1"/>
        <v>6.677910215838237E-2</v>
      </c>
      <c r="E18" s="12">
        <f t="shared" si="1"/>
        <v>9.3167058531078123E-2</v>
      </c>
      <c r="F18" s="13" t="s">
        <v>10</v>
      </c>
    </row>
    <row r="19" spans="1:6" ht="12.75" customHeight="1"/>
    <row r="20" spans="1:6" ht="12.75" customHeight="1"/>
    <row r="21" spans="1:6" ht="12.75" customHeight="1"/>
    <row r="22" spans="1:6" ht="12.75" customHeight="1"/>
    <row r="23" spans="1:6" ht="12.75" customHeight="1"/>
    <row r="24" spans="1:6" ht="12.75" customHeight="1"/>
    <row r="25" spans="1:6" ht="12.75" customHeight="1"/>
    <row r="26" spans="1:6" ht="12.75" customHeight="1"/>
    <row r="27" spans="1:6" ht="12.75" customHeight="1"/>
    <row r="28" spans="1:6" ht="12.75" customHeight="1"/>
    <row r="29" spans="1:6" ht="12.75" customHeight="1"/>
    <row r="30" spans="1:6" ht="12.75" customHeight="1"/>
    <row r="31" spans="1:6" ht="12.75" customHeight="1"/>
    <row r="32" spans="1: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1:H1"/>
    <mergeCell ref="A3:F3"/>
    <mergeCell ref="A5:F5"/>
    <mergeCell ref="A13:F13"/>
  </mergeCells>
  <pageMargins left="0.7" right="0.7" top="0.75" bottom="0.75" header="0" footer="0"/>
  <pageSetup orientation="landscape"/>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00FF"/>
  </sheetPr>
  <dimension ref="A1:Z1000"/>
  <sheetViews>
    <sheetView zoomScale="55" zoomScaleNormal="55" workbookViewId="0">
      <selection activeCell="P29" sqref="P29"/>
    </sheetView>
  </sheetViews>
  <sheetFormatPr defaultColWidth="12.59765625" defaultRowHeight="15" customHeight="1"/>
  <cols>
    <col min="1" max="3" width="20" customWidth="1"/>
    <col min="4" max="6" width="9.1328125" customWidth="1"/>
    <col min="7" max="26" width="8.59765625" customWidth="1"/>
  </cols>
  <sheetData>
    <row r="1" spans="1:26" ht="13.5" customHeight="1">
      <c r="A1" s="420" t="s">
        <v>1599</v>
      </c>
      <c r="B1" s="343"/>
      <c r="C1" s="344"/>
      <c r="D1" s="243"/>
      <c r="E1" s="243"/>
      <c r="F1" s="243"/>
      <c r="G1" s="243"/>
      <c r="H1" s="243"/>
      <c r="I1" s="243"/>
      <c r="J1" s="243"/>
      <c r="K1" s="243"/>
      <c r="L1" s="243"/>
      <c r="M1" s="243"/>
      <c r="N1" s="243"/>
      <c r="O1" s="243"/>
      <c r="P1" s="243"/>
      <c r="Q1" s="243"/>
      <c r="R1" s="243"/>
      <c r="S1" s="243"/>
      <c r="T1" s="243"/>
      <c r="U1" s="243"/>
      <c r="V1" s="243"/>
      <c r="W1" s="243"/>
      <c r="X1" s="243"/>
      <c r="Y1" s="243"/>
      <c r="Z1" s="243"/>
    </row>
    <row r="2" spans="1:26" ht="13.5" customHeight="1">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row>
    <row r="3" spans="1:26" ht="13.5" customHeight="1">
      <c r="A3" s="247" t="s">
        <v>1600</v>
      </c>
      <c r="B3" s="243"/>
      <c r="C3" s="243"/>
      <c r="D3" s="243"/>
      <c r="E3" s="243"/>
      <c r="F3" s="243"/>
      <c r="G3" s="243"/>
      <c r="H3" s="243"/>
      <c r="I3" s="243"/>
      <c r="J3" s="243"/>
      <c r="K3" s="243"/>
      <c r="L3" s="243"/>
      <c r="M3" s="243"/>
      <c r="N3" s="243"/>
      <c r="O3" s="243"/>
      <c r="P3" s="243"/>
      <c r="Q3" s="243"/>
      <c r="R3" s="243"/>
      <c r="S3" s="243"/>
      <c r="T3" s="243"/>
      <c r="U3" s="243"/>
      <c r="V3" s="243"/>
      <c r="W3" s="243"/>
      <c r="X3" s="243"/>
      <c r="Y3" s="243"/>
      <c r="Z3" s="243"/>
    </row>
    <row r="4" spans="1:26" ht="13.5" customHeight="1">
      <c r="A4" s="248" t="s">
        <v>7</v>
      </c>
      <c r="B4" s="248" t="s">
        <v>23</v>
      </c>
      <c r="C4" s="248" t="s">
        <v>1601</v>
      </c>
      <c r="D4" s="243"/>
      <c r="E4" s="243"/>
      <c r="F4" s="243"/>
      <c r="G4" s="243"/>
      <c r="H4" s="243"/>
      <c r="I4" s="243"/>
      <c r="J4" s="243"/>
      <c r="K4" s="243"/>
      <c r="L4" s="243"/>
      <c r="M4" s="243"/>
      <c r="N4" s="243"/>
      <c r="O4" s="243"/>
      <c r="P4" s="243"/>
      <c r="Q4" s="243"/>
      <c r="R4" s="243"/>
      <c r="S4" s="243"/>
      <c r="T4" s="243"/>
      <c r="U4" s="243"/>
      <c r="V4" s="243"/>
      <c r="W4" s="243"/>
      <c r="X4" s="243"/>
      <c r="Y4" s="243"/>
      <c r="Z4" s="243"/>
    </row>
    <row r="5" spans="1:26" ht="13.5" customHeight="1">
      <c r="A5" s="249" t="s">
        <v>1602</v>
      </c>
      <c r="B5" s="250">
        <v>2859</v>
      </c>
      <c r="C5" s="250">
        <v>9655</v>
      </c>
      <c r="D5" s="243"/>
      <c r="E5" s="243"/>
      <c r="F5" s="243"/>
      <c r="G5" s="243"/>
      <c r="H5" s="243"/>
      <c r="I5" s="243"/>
      <c r="J5" s="243"/>
      <c r="K5" s="243"/>
      <c r="L5" s="243"/>
      <c r="M5" s="243"/>
      <c r="N5" s="243"/>
      <c r="O5" s="243"/>
      <c r="P5" s="243"/>
      <c r="Q5" s="243"/>
      <c r="R5" s="243"/>
      <c r="S5" s="243"/>
      <c r="T5" s="243"/>
      <c r="U5" s="243"/>
      <c r="V5" s="243"/>
      <c r="W5" s="243"/>
      <c r="X5" s="243"/>
      <c r="Y5" s="243"/>
      <c r="Z5" s="243"/>
    </row>
    <row r="6" spans="1:26" ht="13.5" customHeight="1">
      <c r="A6" s="251" t="s">
        <v>1603</v>
      </c>
      <c r="B6" s="252">
        <v>3133</v>
      </c>
      <c r="C6" s="252">
        <v>10554</v>
      </c>
      <c r="D6" s="243"/>
      <c r="E6" s="243"/>
      <c r="F6" s="243"/>
      <c r="G6" s="243"/>
      <c r="H6" s="243"/>
      <c r="I6" s="243"/>
      <c r="J6" s="243"/>
      <c r="K6" s="243"/>
      <c r="L6" s="243"/>
      <c r="M6" s="243"/>
      <c r="N6" s="243"/>
      <c r="O6" s="243"/>
      <c r="P6" s="243"/>
      <c r="Q6" s="243"/>
      <c r="R6" s="243"/>
      <c r="S6" s="243"/>
      <c r="T6" s="243"/>
      <c r="U6" s="243"/>
      <c r="V6" s="243"/>
      <c r="W6" s="243"/>
      <c r="X6" s="243"/>
      <c r="Y6" s="243"/>
      <c r="Z6" s="243"/>
    </row>
    <row r="7" spans="1:26" ht="13.5" customHeight="1">
      <c r="A7" s="249" t="s">
        <v>1604</v>
      </c>
      <c r="B7" s="250">
        <v>4106</v>
      </c>
      <c r="C7" s="250">
        <v>11259</v>
      </c>
      <c r="D7" s="243"/>
      <c r="E7" s="243"/>
      <c r="F7" s="243"/>
      <c r="G7" s="243"/>
      <c r="H7" s="243"/>
      <c r="I7" s="243"/>
      <c r="J7" s="243"/>
      <c r="K7" s="243"/>
      <c r="L7" s="243"/>
      <c r="M7" s="243"/>
      <c r="N7" s="243"/>
      <c r="O7" s="243"/>
      <c r="P7" s="243"/>
      <c r="Q7" s="243"/>
      <c r="R7" s="243"/>
      <c r="S7" s="243"/>
      <c r="T7" s="243"/>
      <c r="U7" s="243"/>
      <c r="V7" s="243"/>
      <c r="W7" s="243"/>
      <c r="X7" s="243"/>
      <c r="Y7" s="243"/>
      <c r="Z7" s="243"/>
    </row>
    <row r="8" spans="1:26" ht="13.5" customHeight="1">
      <c r="A8" s="251" t="s">
        <v>1605</v>
      </c>
      <c r="B8" s="252">
        <v>4843</v>
      </c>
      <c r="C8" s="252">
        <v>12013</v>
      </c>
      <c r="D8" s="243"/>
      <c r="E8" s="243"/>
      <c r="F8" s="243"/>
      <c r="G8" s="243"/>
      <c r="H8" s="243"/>
      <c r="I8" s="243"/>
      <c r="J8" s="243"/>
      <c r="K8" s="243"/>
      <c r="L8" s="243"/>
      <c r="M8" s="243"/>
      <c r="N8" s="243"/>
      <c r="O8" s="243"/>
      <c r="P8" s="243"/>
      <c r="Q8" s="243"/>
      <c r="R8" s="243"/>
      <c r="S8" s="243"/>
      <c r="T8" s="243"/>
      <c r="U8" s="243"/>
      <c r="V8" s="243"/>
      <c r="W8" s="243"/>
      <c r="X8" s="243"/>
      <c r="Y8" s="243"/>
      <c r="Z8" s="243"/>
    </row>
    <row r="9" spans="1:26" ht="13.5" customHeight="1">
      <c r="A9" s="249" t="s">
        <v>1606</v>
      </c>
      <c r="B9" s="250">
        <v>6050</v>
      </c>
      <c r="C9" s="250">
        <v>12467</v>
      </c>
      <c r="D9" s="243"/>
      <c r="E9" s="243"/>
      <c r="F9" s="243"/>
      <c r="G9" s="243"/>
      <c r="H9" s="243"/>
      <c r="I9" s="243"/>
      <c r="J9" s="243"/>
      <c r="K9" s="243"/>
      <c r="L9" s="243"/>
      <c r="M9" s="243"/>
      <c r="N9" s="243"/>
      <c r="O9" s="243"/>
      <c r="P9" s="243"/>
      <c r="Q9" s="243"/>
      <c r="R9" s="243"/>
      <c r="S9" s="243"/>
      <c r="T9" s="243"/>
      <c r="U9" s="243"/>
      <c r="V9" s="243"/>
      <c r="W9" s="243"/>
      <c r="X9" s="243"/>
      <c r="Y9" s="243"/>
      <c r="Z9" s="243"/>
    </row>
    <row r="10" spans="1:26" ht="13.5" customHeight="1">
      <c r="A10" s="243"/>
      <c r="B10" s="243"/>
      <c r="C10" s="243"/>
      <c r="D10" s="243"/>
      <c r="E10" s="243"/>
      <c r="F10" s="243"/>
      <c r="G10" s="243"/>
      <c r="H10" s="243"/>
      <c r="I10" s="243"/>
      <c r="J10" s="243"/>
      <c r="K10" s="243"/>
      <c r="L10" s="243"/>
      <c r="M10" s="243"/>
      <c r="N10" s="243"/>
      <c r="O10" s="243"/>
      <c r="P10" s="243"/>
      <c r="Q10" s="243"/>
      <c r="R10" s="243"/>
      <c r="S10" s="243"/>
      <c r="T10" s="243"/>
      <c r="U10" s="243"/>
      <c r="V10" s="243"/>
      <c r="W10" s="243"/>
      <c r="X10" s="243"/>
      <c r="Y10" s="243"/>
      <c r="Z10" s="243"/>
    </row>
    <row r="11" spans="1:26" ht="13.5" customHeight="1">
      <c r="A11" s="243"/>
      <c r="B11" s="243"/>
      <c r="C11" s="243"/>
      <c r="D11" s="243"/>
      <c r="E11" s="243"/>
      <c r="F11" s="243"/>
      <c r="G11" s="243"/>
      <c r="H11" s="243"/>
      <c r="I11" s="243"/>
      <c r="J11" s="243"/>
      <c r="K11" s="243"/>
      <c r="L11" s="243"/>
      <c r="M11" s="243"/>
      <c r="N11" s="243"/>
      <c r="O11" s="243"/>
      <c r="P11" s="243"/>
      <c r="Q11" s="243"/>
      <c r="R11" s="243"/>
      <c r="S11" s="243"/>
      <c r="T11" s="243"/>
      <c r="U11" s="243"/>
      <c r="V11" s="243"/>
      <c r="W11" s="243"/>
      <c r="X11" s="243"/>
      <c r="Y11" s="243"/>
      <c r="Z11" s="243"/>
    </row>
    <row r="12" spans="1:26" ht="13.5" customHeight="1">
      <c r="A12" s="247" t="s">
        <v>1607</v>
      </c>
      <c r="B12" s="243"/>
      <c r="C12" s="243"/>
      <c r="D12" s="243"/>
      <c r="E12" s="243"/>
      <c r="F12" s="243"/>
      <c r="G12" s="243"/>
      <c r="H12" s="243"/>
      <c r="I12" s="243"/>
      <c r="J12" s="243"/>
      <c r="K12" s="243"/>
      <c r="L12" s="243"/>
      <c r="M12" s="243"/>
      <c r="N12" s="243"/>
      <c r="O12" s="243"/>
      <c r="P12" s="243"/>
      <c r="Q12" s="243"/>
      <c r="R12" s="243"/>
      <c r="S12" s="243"/>
      <c r="T12" s="243"/>
      <c r="U12" s="243"/>
      <c r="V12" s="243"/>
      <c r="W12" s="243"/>
      <c r="X12" s="243"/>
      <c r="Y12" s="243"/>
      <c r="Z12" s="243"/>
    </row>
    <row r="13" spans="1:26" ht="13.5" customHeight="1">
      <c r="A13" s="248" t="s">
        <v>7</v>
      </c>
      <c r="B13" s="248" t="s">
        <v>23</v>
      </c>
      <c r="C13" s="248" t="s">
        <v>1601</v>
      </c>
      <c r="D13" s="243"/>
      <c r="E13" s="243"/>
      <c r="F13" s="243"/>
      <c r="G13" s="243"/>
      <c r="H13" s="243"/>
      <c r="I13" s="243"/>
      <c r="J13" s="243"/>
      <c r="K13" s="243"/>
      <c r="L13" s="243"/>
      <c r="M13" s="243"/>
      <c r="N13" s="243"/>
      <c r="O13" s="243"/>
      <c r="P13" s="243"/>
      <c r="Q13" s="243"/>
      <c r="R13" s="243"/>
      <c r="S13" s="243"/>
      <c r="T13" s="243"/>
      <c r="U13" s="243"/>
      <c r="V13" s="243"/>
      <c r="W13" s="243"/>
      <c r="X13" s="243"/>
      <c r="Y13" s="243"/>
      <c r="Z13" s="243"/>
    </row>
    <row r="14" spans="1:26" ht="13.5" customHeight="1">
      <c r="A14" s="249" t="s">
        <v>1602</v>
      </c>
      <c r="B14" s="250">
        <v>248.5</v>
      </c>
      <c r="C14" s="250">
        <v>810.6</v>
      </c>
      <c r="D14" s="243"/>
      <c r="E14" s="243"/>
      <c r="F14" s="243"/>
      <c r="G14" s="243"/>
      <c r="H14" s="243"/>
      <c r="I14" s="243"/>
      <c r="J14" s="243"/>
      <c r="K14" s="243"/>
      <c r="L14" s="243"/>
      <c r="M14" s="243"/>
      <c r="N14" s="243"/>
      <c r="O14" s="243"/>
      <c r="P14" s="243"/>
      <c r="Q14" s="243"/>
      <c r="R14" s="243"/>
      <c r="S14" s="243"/>
      <c r="T14" s="243"/>
      <c r="U14" s="243"/>
      <c r="V14" s="243"/>
      <c r="W14" s="243"/>
      <c r="X14" s="243"/>
      <c r="Y14" s="243"/>
      <c r="Z14" s="243"/>
    </row>
    <row r="15" spans="1:26" ht="13.5" customHeight="1">
      <c r="A15" s="251" t="s">
        <v>1603</v>
      </c>
      <c r="B15" s="252">
        <v>204.4</v>
      </c>
      <c r="C15" s="252">
        <v>1125.8</v>
      </c>
      <c r="D15" s="243"/>
      <c r="E15" s="243"/>
      <c r="F15" s="243"/>
      <c r="G15" s="243"/>
      <c r="H15" s="243"/>
      <c r="I15" s="243"/>
      <c r="J15" s="243"/>
      <c r="K15" s="243"/>
      <c r="L15" s="243"/>
      <c r="M15" s="243"/>
      <c r="N15" s="243"/>
      <c r="O15" s="243"/>
      <c r="P15" s="243"/>
      <c r="Q15" s="243"/>
      <c r="R15" s="243"/>
      <c r="S15" s="243"/>
      <c r="T15" s="243"/>
      <c r="U15" s="243"/>
      <c r="V15" s="243"/>
      <c r="W15" s="243"/>
      <c r="X15" s="243"/>
      <c r="Y15" s="243"/>
      <c r="Z15" s="243"/>
    </row>
    <row r="16" spans="1:26" ht="13.5" customHeight="1">
      <c r="A16" s="249" t="s">
        <v>1604</v>
      </c>
      <c r="B16" s="250">
        <v>255.7</v>
      </c>
      <c r="C16" s="250">
        <v>1408</v>
      </c>
      <c r="D16" s="243"/>
      <c r="E16" s="243"/>
      <c r="F16" s="243"/>
      <c r="G16" s="243"/>
      <c r="H16" s="243"/>
      <c r="I16" s="243"/>
      <c r="J16" s="243"/>
      <c r="K16" s="243"/>
      <c r="L16" s="243"/>
      <c r="M16" s="243"/>
      <c r="N16" s="243"/>
      <c r="O16" s="243"/>
      <c r="P16" s="243"/>
      <c r="Q16" s="243"/>
      <c r="R16" s="243"/>
      <c r="S16" s="243"/>
      <c r="T16" s="243"/>
      <c r="U16" s="243"/>
      <c r="V16" s="243"/>
      <c r="W16" s="243"/>
      <c r="X16" s="243"/>
      <c r="Y16" s="243"/>
      <c r="Z16" s="243"/>
    </row>
    <row r="17" spans="1:26" ht="13.5" customHeight="1">
      <c r="A17" s="251" t="s">
        <v>1605</v>
      </c>
      <c r="B17" s="252">
        <v>345.6</v>
      </c>
      <c r="C17" s="252">
        <v>1582</v>
      </c>
      <c r="D17" s="243"/>
      <c r="E17" s="243"/>
      <c r="F17" s="243"/>
      <c r="G17" s="243"/>
      <c r="H17" s="243"/>
      <c r="I17" s="243"/>
      <c r="J17" s="243"/>
      <c r="K17" s="243"/>
      <c r="L17" s="243"/>
      <c r="M17" s="243"/>
      <c r="N17" s="243"/>
      <c r="O17" s="243"/>
      <c r="P17" s="243"/>
      <c r="Q17" s="243"/>
      <c r="R17" s="243"/>
      <c r="S17" s="243"/>
      <c r="T17" s="243"/>
      <c r="U17" s="243"/>
      <c r="V17" s="243"/>
      <c r="W17" s="243"/>
      <c r="X17" s="243"/>
      <c r="Y17" s="243"/>
      <c r="Z17" s="243"/>
    </row>
    <row r="18" spans="1:26" ht="13.5" customHeight="1">
      <c r="A18" s="249" t="s">
        <v>1606</v>
      </c>
      <c r="B18" s="250">
        <v>604.5</v>
      </c>
      <c r="C18" s="250">
        <v>1709</v>
      </c>
      <c r="D18" s="243"/>
      <c r="E18" s="243"/>
      <c r="F18" s="243"/>
      <c r="G18" s="243"/>
      <c r="H18" s="243"/>
      <c r="I18" s="243"/>
      <c r="J18" s="243"/>
      <c r="K18" s="243"/>
      <c r="L18" s="243"/>
      <c r="M18" s="243"/>
      <c r="N18" s="243"/>
      <c r="O18" s="243"/>
      <c r="P18" s="243"/>
      <c r="Q18" s="243"/>
      <c r="R18" s="243"/>
      <c r="S18" s="243"/>
      <c r="T18" s="243"/>
      <c r="U18" s="243"/>
      <c r="V18" s="243"/>
      <c r="W18" s="243"/>
      <c r="X18" s="243"/>
      <c r="Y18" s="243"/>
      <c r="Z18" s="243"/>
    </row>
    <row r="19" spans="1:26" ht="13.5" customHeight="1">
      <c r="A19" s="243"/>
      <c r="B19" s="243"/>
      <c r="C19" s="243"/>
      <c r="D19" s="243"/>
      <c r="E19" s="243"/>
      <c r="F19" s="243"/>
      <c r="G19" s="243"/>
      <c r="H19" s="243"/>
      <c r="I19" s="243"/>
      <c r="J19" s="243"/>
      <c r="K19" s="243"/>
      <c r="L19" s="243"/>
      <c r="M19" s="243"/>
      <c r="N19" s="243"/>
      <c r="O19" s="243"/>
      <c r="P19" s="243"/>
      <c r="Q19" s="243"/>
      <c r="R19" s="243"/>
      <c r="S19" s="243"/>
      <c r="T19" s="243"/>
      <c r="U19" s="243"/>
      <c r="V19" s="243"/>
      <c r="W19" s="243"/>
      <c r="X19" s="243"/>
      <c r="Y19" s="243"/>
      <c r="Z19" s="243"/>
    </row>
    <row r="20" spans="1:26" ht="13.5" customHeight="1">
      <c r="A20" s="243"/>
      <c r="B20" s="243"/>
      <c r="C20" s="243"/>
      <c r="D20" s="243"/>
      <c r="E20" s="243"/>
      <c r="F20" s="243"/>
      <c r="G20" s="243"/>
      <c r="H20" s="243"/>
      <c r="I20" s="243"/>
      <c r="J20" s="243"/>
      <c r="K20" s="243"/>
      <c r="L20" s="243"/>
      <c r="M20" s="243"/>
      <c r="N20" s="243"/>
      <c r="O20" s="243"/>
      <c r="P20" s="243"/>
      <c r="Q20" s="243"/>
      <c r="R20" s="243"/>
      <c r="S20" s="243"/>
      <c r="T20" s="243"/>
      <c r="U20" s="243"/>
      <c r="V20" s="243"/>
      <c r="W20" s="243"/>
      <c r="X20" s="243"/>
      <c r="Y20" s="243"/>
      <c r="Z20" s="243"/>
    </row>
    <row r="21" spans="1:26" ht="13.5" customHeight="1">
      <c r="A21" s="247" t="s">
        <v>1608</v>
      </c>
      <c r="B21" s="243"/>
      <c r="C21" s="243"/>
      <c r="D21" s="243"/>
      <c r="E21" s="243"/>
      <c r="F21" s="243"/>
      <c r="G21" s="243"/>
      <c r="H21" s="243"/>
      <c r="I21" s="243"/>
      <c r="J21" s="243"/>
      <c r="K21" s="243"/>
      <c r="L21" s="243"/>
      <c r="M21" s="243"/>
      <c r="N21" s="243"/>
      <c r="O21" s="243"/>
      <c r="P21" s="243"/>
      <c r="Q21" s="243"/>
      <c r="R21" s="243"/>
      <c r="S21" s="243"/>
      <c r="T21" s="243"/>
      <c r="U21" s="243"/>
      <c r="V21" s="243"/>
      <c r="W21" s="243"/>
      <c r="X21" s="243"/>
      <c r="Y21" s="243"/>
      <c r="Z21" s="243"/>
    </row>
    <row r="22" spans="1:26" ht="13.5" customHeight="1">
      <c r="A22" s="248" t="s">
        <v>7</v>
      </c>
      <c r="B22" s="248" t="s">
        <v>23</v>
      </c>
      <c r="C22" s="248" t="s">
        <v>1601</v>
      </c>
      <c r="D22" s="243"/>
      <c r="E22" s="243"/>
      <c r="F22" s="243"/>
      <c r="G22" s="243"/>
      <c r="H22" s="243"/>
      <c r="I22" s="243"/>
      <c r="J22" s="243"/>
      <c r="K22" s="243"/>
      <c r="L22" s="243"/>
      <c r="M22" s="243"/>
      <c r="N22" s="243"/>
      <c r="O22" s="243"/>
      <c r="P22" s="243"/>
      <c r="Q22" s="243"/>
      <c r="R22" s="243"/>
      <c r="S22" s="243"/>
      <c r="T22" s="243"/>
      <c r="U22" s="243"/>
      <c r="V22" s="243"/>
      <c r="W22" s="243"/>
      <c r="X22" s="243"/>
      <c r="Y22" s="243"/>
      <c r="Z22" s="243"/>
    </row>
    <row r="23" spans="1:26" ht="13.5" customHeight="1">
      <c r="A23" s="249" t="s">
        <v>1602</v>
      </c>
      <c r="B23" s="250">
        <v>2781.2</v>
      </c>
      <c r="C23" s="250">
        <v>8911.2999999999993</v>
      </c>
      <c r="D23" s="243"/>
      <c r="E23" s="243"/>
      <c r="F23" s="243"/>
      <c r="G23" s="243"/>
      <c r="H23" s="243"/>
      <c r="I23" s="243"/>
      <c r="J23" s="243"/>
      <c r="K23" s="243"/>
      <c r="L23" s="243"/>
      <c r="M23" s="243"/>
      <c r="N23" s="243"/>
      <c r="O23" s="243"/>
      <c r="P23" s="243"/>
      <c r="Q23" s="243"/>
      <c r="R23" s="243"/>
      <c r="S23" s="243"/>
      <c r="T23" s="243"/>
      <c r="U23" s="243"/>
      <c r="V23" s="243"/>
      <c r="W23" s="243"/>
      <c r="X23" s="243"/>
      <c r="Y23" s="243"/>
      <c r="Z23" s="243"/>
    </row>
    <row r="24" spans="1:26" ht="13.5" customHeight="1">
      <c r="A24" s="251" t="s">
        <v>1603</v>
      </c>
      <c r="B24" s="252">
        <v>3719.1</v>
      </c>
      <c r="C24" s="252">
        <v>9761.5</v>
      </c>
      <c r="D24" s="243"/>
      <c r="E24" s="243"/>
      <c r="F24" s="243"/>
      <c r="G24" s="243"/>
      <c r="H24" s="243"/>
      <c r="I24" s="243"/>
      <c r="J24" s="243"/>
      <c r="K24" s="243"/>
      <c r="L24" s="243"/>
      <c r="M24" s="243"/>
      <c r="N24" s="243"/>
      <c r="O24" s="243"/>
      <c r="P24" s="243"/>
      <c r="Q24" s="243"/>
      <c r="R24" s="243"/>
      <c r="S24" s="243"/>
      <c r="T24" s="243"/>
      <c r="U24" s="243"/>
      <c r="V24" s="243"/>
      <c r="W24" s="243"/>
      <c r="X24" s="243"/>
      <c r="Y24" s="243"/>
      <c r="Z24" s="243"/>
    </row>
    <row r="25" spans="1:26" ht="13.5" customHeight="1">
      <c r="A25" s="249" t="s">
        <v>1604</v>
      </c>
      <c r="B25" s="250">
        <v>4095</v>
      </c>
      <c r="C25" s="250">
        <v>11249</v>
      </c>
      <c r="D25" s="243"/>
      <c r="E25" s="243"/>
      <c r="F25" s="243"/>
      <c r="G25" s="243"/>
      <c r="H25" s="243"/>
      <c r="I25" s="243"/>
      <c r="J25" s="243"/>
      <c r="K25" s="243"/>
      <c r="L25" s="243"/>
      <c r="M25" s="243"/>
      <c r="N25" s="243"/>
      <c r="O25" s="243"/>
      <c r="P25" s="243"/>
      <c r="Q25" s="243"/>
      <c r="R25" s="243"/>
      <c r="S25" s="243"/>
      <c r="T25" s="243"/>
      <c r="U25" s="243"/>
      <c r="V25" s="243"/>
      <c r="W25" s="243"/>
      <c r="X25" s="243"/>
      <c r="Y25" s="243"/>
      <c r="Z25" s="243"/>
    </row>
    <row r="26" spans="1:26" ht="13.5" customHeight="1">
      <c r="A26" s="251" t="s">
        <v>1605</v>
      </c>
      <c r="B26" s="252">
        <v>4639</v>
      </c>
      <c r="C26" s="252">
        <v>13248</v>
      </c>
      <c r="D26" s="243"/>
      <c r="E26" s="243"/>
      <c r="F26" s="243"/>
      <c r="G26" s="243"/>
      <c r="H26" s="243"/>
      <c r="I26" s="243"/>
      <c r="J26" s="243"/>
      <c r="K26" s="243"/>
      <c r="L26" s="243"/>
      <c r="M26" s="243"/>
      <c r="N26" s="243"/>
      <c r="O26" s="243"/>
      <c r="P26" s="243"/>
      <c r="Q26" s="243"/>
      <c r="R26" s="243"/>
      <c r="S26" s="243"/>
      <c r="T26" s="243"/>
      <c r="U26" s="243"/>
      <c r="V26" s="243"/>
      <c r="W26" s="243"/>
      <c r="X26" s="243"/>
      <c r="Y26" s="243"/>
      <c r="Z26" s="243"/>
    </row>
    <row r="27" spans="1:26" ht="13.5" customHeight="1">
      <c r="A27" s="249" t="s">
        <v>1606</v>
      </c>
      <c r="B27" s="250">
        <v>4971.5</v>
      </c>
      <c r="C27" s="250">
        <v>14469</v>
      </c>
      <c r="D27" s="243"/>
      <c r="E27" s="243"/>
      <c r="F27" s="243"/>
      <c r="G27" s="243"/>
      <c r="H27" s="243"/>
      <c r="I27" s="243"/>
      <c r="J27" s="243"/>
      <c r="K27" s="243"/>
      <c r="L27" s="243"/>
      <c r="M27" s="243"/>
      <c r="N27" s="243"/>
      <c r="O27" s="243"/>
      <c r="P27" s="243"/>
      <c r="Q27" s="243"/>
      <c r="R27" s="243"/>
      <c r="S27" s="243"/>
      <c r="T27" s="243"/>
      <c r="U27" s="243"/>
      <c r="V27" s="243"/>
      <c r="W27" s="243"/>
      <c r="X27" s="243"/>
      <c r="Y27" s="243"/>
      <c r="Z27" s="243"/>
    </row>
    <row r="28" spans="1:26" ht="13.5" customHeight="1">
      <c r="A28" s="243"/>
      <c r="B28" s="243"/>
      <c r="C28" s="243"/>
      <c r="D28" s="243"/>
      <c r="E28" s="243"/>
      <c r="F28" s="243"/>
      <c r="G28" s="243"/>
      <c r="H28" s="243"/>
      <c r="I28" s="243"/>
      <c r="J28" s="243"/>
      <c r="K28" s="243"/>
      <c r="L28" s="243"/>
      <c r="M28" s="243"/>
      <c r="N28" s="243"/>
      <c r="O28" s="243"/>
      <c r="P28" s="243"/>
      <c r="Q28" s="243"/>
      <c r="R28" s="243"/>
      <c r="S28" s="243"/>
      <c r="T28" s="243"/>
      <c r="U28" s="243"/>
      <c r="V28" s="243"/>
      <c r="W28" s="243"/>
      <c r="X28" s="243"/>
      <c r="Y28" s="243"/>
      <c r="Z28" s="243"/>
    </row>
    <row r="29" spans="1:26" ht="13.5" customHeight="1">
      <c r="A29" s="243"/>
      <c r="B29" s="243"/>
      <c r="C29" s="243"/>
      <c r="D29" s="243"/>
      <c r="E29" s="243"/>
      <c r="F29" s="243"/>
      <c r="G29" s="243"/>
      <c r="H29" s="243"/>
      <c r="I29" s="243"/>
      <c r="J29" s="243"/>
      <c r="K29" s="243"/>
      <c r="L29" s="243"/>
      <c r="M29" s="243"/>
      <c r="N29" s="243"/>
      <c r="O29" s="243"/>
      <c r="P29" s="243"/>
      <c r="Q29" s="243"/>
      <c r="R29" s="243"/>
      <c r="S29" s="243"/>
      <c r="T29" s="243"/>
      <c r="U29" s="243"/>
      <c r="V29" s="243"/>
      <c r="W29" s="243"/>
      <c r="X29" s="243"/>
      <c r="Y29" s="243"/>
      <c r="Z29" s="243"/>
    </row>
    <row r="30" spans="1:26" ht="13.5" customHeight="1">
      <c r="A30" s="243"/>
      <c r="B30" s="243"/>
      <c r="C30" s="243"/>
      <c r="D30" s="243"/>
      <c r="E30" s="243"/>
      <c r="F30" s="243"/>
      <c r="G30" s="243"/>
      <c r="H30" s="243"/>
      <c r="I30" s="243"/>
      <c r="J30" s="243"/>
      <c r="K30" s="243"/>
      <c r="L30" s="243"/>
      <c r="M30" s="243"/>
      <c r="N30" s="243"/>
      <c r="O30" s="243"/>
      <c r="P30" s="243"/>
      <c r="Q30" s="243"/>
      <c r="R30" s="243"/>
      <c r="S30" s="243"/>
      <c r="T30" s="243"/>
      <c r="U30" s="243"/>
      <c r="V30" s="243"/>
      <c r="W30" s="243"/>
      <c r="X30" s="243"/>
      <c r="Y30" s="243"/>
      <c r="Z30" s="243"/>
    </row>
    <row r="31" spans="1:26" ht="13.5" customHeight="1">
      <c r="A31" s="243"/>
      <c r="B31" s="243"/>
      <c r="C31" s="243"/>
      <c r="D31" s="243"/>
      <c r="E31" s="243"/>
      <c r="F31" s="243"/>
      <c r="G31" s="243"/>
      <c r="H31" s="243"/>
      <c r="I31" s="243"/>
      <c r="J31" s="243"/>
      <c r="K31" s="243"/>
      <c r="L31" s="243"/>
      <c r="M31" s="243"/>
      <c r="N31" s="243"/>
      <c r="O31" s="243"/>
      <c r="P31" s="243"/>
      <c r="Q31" s="243"/>
      <c r="R31" s="243"/>
      <c r="S31" s="243"/>
      <c r="T31" s="243"/>
      <c r="U31" s="243"/>
      <c r="V31" s="243"/>
      <c r="W31" s="243"/>
      <c r="X31" s="243"/>
      <c r="Y31" s="243"/>
      <c r="Z31" s="243"/>
    </row>
    <row r="32" spans="1:26" ht="13.5" customHeight="1">
      <c r="A32" s="243"/>
      <c r="B32" s="243"/>
      <c r="C32" s="243"/>
      <c r="D32" s="243"/>
      <c r="E32" s="243"/>
      <c r="F32" s="243"/>
      <c r="G32" s="243"/>
      <c r="H32" s="243"/>
      <c r="I32" s="243"/>
      <c r="J32" s="243"/>
      <c r="K32" s="243"/>
      <c r="L32" s="243"/>
      <c r="M32" s="243"/>
      <c r="N32" s="243"/>
      <c r="O32" s="243"/>
      <c r="P32" s="243"/>
      <c r="Q32" s="243"/>
      <c r="R32" s="243"/>
      <c r="S32" s="243"/>
      <c r="T32" s="243"/>
      <c r="U32" s="243"/>
      <c r="V32" s="243"/>
      <c r="W32" s="243"/>
      <c r="X32" s="243"/>
      <c r="Y32" s="243"/>
      <c r="Z32" s="243"/>
    </row>
    <row r="33" spans="1:26" ht="13.5" customHeight="1">
      <c r="A33" s="243"/>
      <c r="B33" s="243"/>
      <c r="C33" s="243"/>
      <c r="D33" s="243"/>
      <c r="E33" s="243"/>
      <c r="F33" s="243"/>
      <c r="G33" s="243"/>
      <c r="H33" s="243"/>
      <c r="I33" s="243"/>
      <c r="J33" s="243"/>
      <c r="K33" s="243"/>
      <c r="L33" s="243"/>
      <c r="M33" s="243"/>
      <c r="N33" s="243"/>
      <c r="O33" s="243"/>
      <c r="P33" s="243"/>
      <c r="Q33" s="243"/>
      <c r="R33" s="243"/>
      <c r="S33" s="243"/>
      <c r="T33" s="243"/>
      <c r="U33" s="243"/>
      <c r="V33" s="243"/>
      <c r="W33" s="243"/>
      <c r="X33" s="243"/>
      <c r="Y33" s="243"/>
      <c r="Z33" s="243"/>
    </row>
    <row r="34" spans="1:26" ht="13.5" customHeight="1">
      <c r="A34" s="243"/>
      <c r="B34" s="243"/>
      <c r="C34" s="243"/>
      <c r="D34" s="243"/>
      <c r="E34" s="243"/>
      <c r="F34" s="243"/>
      <c r="G34" s="243"/>
      <c r="H34" s="243"/>
      <c r="I34" s="243"/>
      <c r="J34" s="243"/>
      <c r="K34" s="243"/>
      <c r="L34" s="243"/>
      <c r="M34" s="243"/>
      <c r="N34" s="243"/>
      <c r="O34" s="243"/>
      <c r="P34" s="243"/>
      <c r="Q34" s="243"/>
      <c r="R34" s="243"/>
      <c r="S34" s="243"/>
      <c r="T34" s="243"/>
      <c r="U34" s="243"/>
      <c r="V34" s="243"/>
      <c r="W34" s="243"/>
      <c r="X34" s="243"/>
      <c r="Y34" s="243"/>
      <c r="Z34" s="243"/>
    </row>
    <row r="35" spans="1:26" ht="13.5" customHeight="1">
      <c r="A35" s="243"/>
      <c r="B35" s="243"/>
      <c r="C35" s="243"/>
      <c r="D35" s="243"/>
      <c r="E35" s="243"/>
      <c r="F35" s="243"/>
      <c r="G35" s="243"/>
      <c r="H35" s="243"/>
      <c r="I35" s="243"/>
      <c r="J35" s="243"/>
      <c r="K35" s="243"/>
      <c r="L35" s="243"/>
      <c r="M35" s="243"/>
      <c r="N35" s="243"/>
      <c r="O35" s="243"/>
      <c r="P35" s="243"/>
      <c r="Q35" s="243"/>
      <c r="R35" s="243"/>
      <c r="S35" s="243"/>
      <c r="T35" s="243"/>
      <c r="U35" s="243"/>
      <c r="V35" s="243"/>
      <c r="W35" s="243"/>
      <c r="X35" s="243"/>
      <c r="Y35" s="243"/>
      <c r="Z35" s="243"/>
    </row>
    <row r="36" spans="1:26" ht="13.5" customHeight="1">
      <c r="A36" s="243"/>
      <c r="B36" s="243"/>
      <c r="C36" s="243"/>
      <c r="D36" s="243"/>
      <c r="E36" s="243"/>
      <c r="F36" s="243"/>
      <c r="G36" s="243"/>
      <c r="H36" s="243"/>
      <c r="I36" s="243"/>
      <c r="J36" s="243"/>
      <c r="K36" s="243"/>
      <c r="L36" s="243"/>
      <c r="M36" s="243"/>
      <c r="N36" s="243"/>
      <c r="O36" s="243"/>
      <c r="P36" s="243"/>
      <c r="Q36" s="243"/>
      <c r="R36" s="243"/>
      <c r="S36" s="243"/>
      <c r="T36" s="243"/>
      <c r="U36" s="243"/>
      <c r="V36" s="243"/>
      <c r="W36" s="243"/>
      <c r="X36" s="243"/>
      <c r="Y36" s="243"/>
      <c r="Z36" s="243"/>
    </row>
    <row r="37" spans="1:26" ht="13.5" customHeight="1">
      <c r="A37" s="243"/>
      <c r="B37" s="243"/>
      <c r="C37" s="243"/>
      <c r="D37" s="243"/>
      <c r="E37" s="243"/>
      <c r="F37" s="243"/>
      <c r="G37" s="243"/>
      <c r="H37" s="243"/>
      <c r="I37" s="243"/>
      <c r="J37" s="243"/>
      <c r="K37" s="243"/>
      <c r="L37" s="243"/>
      <c r="M37" s="243"/>
      <c r="N37" s="243"/>
      <c r="O37" s="243"/>
      <c r="P37" s="243"/>
      <c r="Q37" s="243"/>
      <c r="R37" s="243"/>
      <c r="S37" s="243"/>
      <c r="T37" s="243"/>
      <c r="U37" s="243"/>
      <c r="V37" s="243"/>
      <c r="W37" s="243"/>
      <c r="X37" s="243"/>
      <c r="Y37" s="243"/>
      <c r="Z37" s="243"/>
    </row>
    <row r="38" spans="1:26" ht="13.5" customHeight="1">
      <c r="A38" s="243"/>
      <c r="B38" s="243"/>
      <c r="C38" s="243"/>
      <c r="D38" s="243"/>
      <c r="E38" s="243"/>
      <c r="F38" s="243"/>
      <c r="G38" s="243"/>
      <c r="H38" s="243"/>
      <c r="I38" s="243"/>
      <c r="J38" s="243"/>
      <c r="K38" s="243"/>
      <c r="L38" s="243"/>
      <c r="M38" s="243"/>
      <c r="N38" s="243"/>
      <c r="O38" s="243"/>
      <c r="P38" s="243"/>
      <c r="Q38" s="243"/>
      <c r="R38" s="243"/>
      <c r="S38" s="243"/>
      <c r="T38" s="243"/>
      <c r="U38" s="243"/>
      <c r="V38" s="243"/>
      <c r="W38" s="243"/>
      <c r="X38" s="243"/>
      <c r="Y38" s="243"/>
      <c r="Z38" s="243"/>
    </row>
    <row r="39" spans="1:26" ht="13.5" customHeight="1">
      <c r="A39" s="243"/>
      <c r="B39" s="243"/>
      <c r="C39" s="243"/>
      <c r="D39" s="243"/>
      <c r="E39" s="243"/>
      <c r="F39" s="243"/>
      <c r="G39" s="243"/>
      <c r="H39" s="243"/>
      <c r="I39" s="243"/>
      <c r="J39" s="243"/>
      <c r="K39" s="243"/>
      <c r="L39" s="243"/>
      <c r="M39" s="243"/>
      <c r="N39" s="243"/>
      <c r="O39" s="243"/>
      <c r="P39" s="243"/>
      <c r="Q39" s="243"/>
      <c r="R39" s="243"/>
      <c r="S39" s="243"/>
      <c r="T39" s="243"/>
      <c r="U39" s="243"/>
      <c r="V39" s="243"/>
      <c r="W39" s="243"/>
      <c r="X39" s="243"/>
      <c r="Y39" s="243"/>
      <c r="Z39" s="243"/>
    </row>
    <row r="40" spans="1:26" ht="13.5" customHeight="1">
      <c r="A40" s="243"/>
      <c r="B40" s="243"/>
      <c r="C40" s="243"/>
      <c r="D40" s="243"/>
      <c r="E40" s="243"/>
      <c r="F40" s="243"/>
      <c r="G40" s="243"/>
      <c r="H40" s="243"/>
      <c r="I40" s="243"/>
      <c r="J40" s="243"/>
      <c r="K40" s="243"/>
      <c r="L40" s="243"/>
      <c r="M40" s="243"/>
      <c r="N40" s="243"/>
      <c r="O40" s="243"/>
      <c r="P40" s="243"/>
      <c r="Q40" s="243"/>
      <c r="R40" s="243"/>
      <c r="S40" s="243"/>
      <c r="T40" s="243"/>
      <c r="U40" s="243"/>
      <c r="V40" s="243"/>
      <c r="W40" s="243"/>
      <c r="X40" s="243"/>
      <c r="Y40" s="243"/>
      <c r="Z40" s="243"/>
    </row>
    <row r="41" spans="1:26" ht="13.5" customHeight="1">
      <c r="A41" s="243"/>
      <c r="B41" s="243"/>
      <c r="C41" s="243"/>
      <c r="D41" s="243"/>
      <c r="E41" s="243"/>
      <c r="F41" s="243"/>
      <c r="G41" s="243"/>
      <c r="H41" s="243"/>
      <c r="I41" s="243"/>
      <c r="J41" s="243"/>
      <c r="K41" s="243"/>
      <c r="L41" s="243"/>
      <c r="M41" s="243"/>
      <c r="N41" s="243"/>
      <c r="O41" s="243"/>
      <c r="P41" s="243"/>
      <c r="Q41" s="243"/>
      <c r="R41" s="243"/>
      <c r="S41" s="243"/>
      <c r="T41" s="243"/>
      <c r="U41" s="243"/>
      <c r="V41" s="243"/>
      <c r="W41" s="243"/>
      <c r="X41" s="243"/>
      <c r="Y41" s="243"/>
      <c r="Z41" s="243"/>
    </row>
    <row r="42" spans="1:26" ht="13.5" customHeight="1">
      <c r="A42" s="243"/>
      <c r="B42" s="243"/>
      <c r="C42" s="243"/>
      <c r="D42" s="243"/>
      <c r="E42" s="243"/>
      <c r="F42" s="243"/>
      <c r="G42" s="243"/>
      <c r="H42" s="243"/>
      <c r="I42" s="243"/>
      <c r="J42" s="243"/>
      <c r="K42" s="243"/>
      <c r="L42" s="243"/>
      <c r="M42" s="243"/>
      <c r="N42" s="243"/>
      <c r="O42" s="243"/>
      <c r="P42" s="243"/>
      <c r="Q42" s="243"/>
      <c r="R42" s="243"/>
      <c r="S42" s="243"/>
      <c r="T42" s="243"/>
      <c r="U42" s="243"/>
      <c r="V42" s="243"/>
      <c r="W42" s="243"/>
      <c r="X42" s="243"/>
      <c r="Y42" s="243"/>
      <c r="Z42" s="243"/>
    </row>
    <row r="43" spans="1:26" ht="13.5" customHeight="1">
      <c r="A43" s="243"/>
      <c r="B43" s="243"/>
      <c r="C43" s="243"/>
      <c r="D43" s="243"/>
      <c r="E43" s="243"/>
      <c r="F43" s="243"/>
      <c r="G43" s="243"/>
      <c r="H43" s="243"/>
      <c r="I43" s="243"/>
      <c r="J43" s="243"/>
      <c r="K43" s="243"/>
      <c r="L43" s="243"/>
      <c r="M43" s="243"/>
      <c r="N43" s="243"/>
      <c r="O43" s="243"/>
      <c r="P43" s="243"/>
      <c r="Q43" s="243"/>
      <c r="R43" s="243"/>
      <c r="S43" s="243"/>
      <c r="T43" s="243"/>
      <c r="U43" s="243"/>
      <c r="V43" s="243"/>
      <c r="W43" s="243"/>
      <c r="X43" s="243"/>
      <c r="Y43" s="243"/>
      <c r="Z43" s="243"/>
    </row>
    <row r="44" spans="1:26" ht="13.5" customHeight="1">
      <c r="A44" s="243"/>
      <c r="B44" s="243"/>
      <c r="C44" s="243"/>
      <c r="D44" s="243"/>
      <c r="E44" s="243"/>
      <c r="F44" s="243"/>
      <c r="G44" s="243"/>
      <c r="H44" s="243"/>
      <c r="I44" s="243"/>
      <c r="J44" s="243"/>
      <c r="K44" s="243"/>
      <c r="L44" s="243"/>
      <c r="M44" s="243"/>
      <c r="N44" s="243"/>
      <c r="O44" s="243"/>
      <c r="P44" s="243"/>
      <c r="Q44" s="243"/>
      <c r="R44" s="243"/>
      <c r="S44" s="243"/>
      <c r="T44" s="243"/>
      <c r="U44" s="243"/>
      <c r="V44" s="243"/>
      <c r="W44" s="243"/>
      <c r="X44" s="243"/>
      <c r="Y44" s="243"/>
      <c r="Z44" s="243"/>
    </row>
    <row r="45" spans="1:26" ht="13.5" customHeight="1">
      <c r="A45" s="243"/>
      <c r="B45" s="243"/>
      <c r="C45" s="243"/>
      <c r="D45" s="243"/>
      <c r="E45" s="243"/>
      <c r="F45" s="243"/>
      <c r="G45" s="243"/>
      <c r="H45" s="243"/>
      <c r="I45" s="243"/>
      <c r="J45" s="243"/>
      <c r="K45" s="243"/>
      <c r="L45" s="243"/>
      <c r="M45" s="243"/>
      <c r="N45" s="243"/>
      <c r="O45" s="243"/>
      <c r="P45" s="243"/>
      <c r="Q45" s="243"/>
      <c r="R45" s="243"/>
      <c r="S45" s="243"/>
      <c r="T45" s="243"/>
      <c r="U45" s="243"/>
      <c r="V45" s="243"/>
      <c r="W45" s="243"/>
      <c r="X45" s="243"/>
      <c r="Y45" s="243"/>
      <c r="Z45" s="243"/>
    </row>
    <row r="46" spans="1:26" ht="13.5" customHeight="1">
      <c r="A46" s="243"/>
      <c r="B46" s="243"/>
      <c r="C46" s="243"/>
      <c r="D46" s="243"/>
      <c r="E46" s="243"/>
      <c r="F46" s="243"/>
      <c r="G46" s="243"/>
      <c r="H46" s="243"/>
      <c r="I46" s="243"/>
      <c r="J46" s="243"/>
      <c r="K46" s="243"/>
      <c r="L46" s="243"/>
      <c r="M46" s="243"/>
      <c r="N46" s="243"/>
      <c r="O46" s="243"/>
      <c r="P46" s="243"/>
      <c r="Q46" s="243"/>
      <c r="R46" s="243"/>
      <c r="S46" s="243"/>
      <c r="T46" s="243"/>
      <c r="U46" s="243"/>
      <c r="V46" s="243"/>
      <c r="W46" s="243"/>
      <c r="X46" s="243"/>
      <c r="Y46" s="243"/>
      <c r="Z46" s="243"/>
    </row>
    <row r="47" spans="1:26" ht="13.5" customHeight="1">
      <c r="A47" s="243"/>
      <c r="B47" s="243"/>
      <c r="C47" s="243"/>
      <c r="D47" s="243"/>
      <c r="E47" s="243"/>
      <c r="F47" s="243"/>
      <c r="G47" s="243"/>
      <c r="H47" s="243"/>
      <c r="I47" s="243"/>
      <c r="J47" s="243"/>
      <c r="K47" s="243"/>
      <c r="L47" s="243"/>
      <c r="M47" s="243"/>
      <c r="N47" s="243"/>
      <c r="O47" s="243"/>
      <c r="P47" s="243"/>
      <c r="Q47" s="243"/>
      <c r="R47" s="243"/>
      <c r="S47" s="243"/>
      <c r="T47" s="243"/>
      <c r="U47" s="243"/>
      <c r="V47" s="243"/>
      <c r="W47" s="243"/>
      <c r="X47" s="243"/>
      <c r="Y47" s="243"/>
      <c r="Z47" s="243"/>
    </row>
    <row r="48" spans="1:26" ht="13.5" customHeight="1">
      <c r="A48" s="243"/>
      <c r="B48" s="243"/>
      <c r="C48" s="243"/>
      <c r="D48" s="243"/>
      <c r="E48" s="243"/>
      <c r="F48" s="243"/>
      <c r="G48" s="243"/>
      <c r="H48" s="243"/>
      <c r="I48" s="243"/>
      <c r="J48" s="243"/>
      <c r="K48" s="243"/>
      <c r="L48" s="243"/>
      <c r="M48" s="243"/>
      <c r="N48" s="243"/>
      <c r="O48" s="243"/>
      <c r="P48" s="243"/>
      <c r="Q48" s="243"/>
      <c r="R48" s="243"/>
      <c r="S48" s="243"/>
      <c r="T48" s="243"/>
      <c r="U48" s="243"/>
      <c r="V48" s="243"/>
      <c r="W48" s="243"/>
      <c r="X48" s="243"/>
      <c r="Y48" s="243"/>
      <c r="Z48" s="243"/>
    </row>
    <row r="49" spans="1:26" ht="13.5" customHeight="1">
      <c r="A49" s="243"/>
      <c r="B49" s="243"/>
      <c r="C49" s="243"/>
      <c r="D49" s="243"/>
      <c r="E49" s="243"/>
      <c r="F49" s="243"/>
      <c r="G49" s="243"/>
      <c r="H49" s="243"/>
      <c r="I49" s="243"/>
      <c r="J49" s="243"/>
      <c r="K49" s="243"/>
      <c r="L49" s="243"/>
      <c r="M49" s="243"/>
      <c r="N49" s="243"/>
      <c r="O49" s="243"/>
      <c r="P49" s="243"/>
      <c r="Q49" s="243"/>
      <c r="R49" s="243"/>
      <c r="S49" s="243"/>
      <c r="T49" s="243"/>
      <c r="U49" s="243"/>
      <c r="V49" s="243"/>
      <c r="W49" s="243"/>
      <c r="X49" s="243"/>
      <c r="Y49" s="243"/>
      <c r="Z49" s="243"/>
    </row>
    <row r="50" spans="1:26" ht="13.5" customHeight="1">
      <c r="A50" s="243"/>
      <c r="B50" s="243"/>
      <c r="C50" s="243"/>
      <c r="D50" s="243"/>
      <c r="E50" s="243"/>
      <c r="F50" s="243"/>
      <c r="G50" s="243"/>
      <c r="H50" s="243"/>
      <c r="I50" s="243"/>
      <c r="J50" s="243"/>
      <c r="K50" s="243"/>
      <c r="L50" s="243"/>
      <c r="M50" s="243"/>
      <c r="N50" s="243"/>
      <c r="O50" s="243"/>
      <c r="P50" s="243"/>
      <c r="Q50" s="243"/>
      <c r="R50" s="243"/>
      <c r="S50" s="243"/>
      <c r="T50" s="243"/>
      <c r="U50" s="243"/>
      <c r="V50" s="243"/>
      <c r="W50" s="243"/>
      <c r="X50" s="243"/>
      <c r="Y50" s="243"/>
      <c r="Z50" s="243"/>
    </row>
    <row r="51" spans="1:26" ht="13.5" customHeight="1">
      <c r="A51" s="243"/>
      <c r="B51" s="243"/>
      <c r="C51" s="243"/>
      <c r="D51" s="243"/>
      <c r="E51" s="243"/>
      <c r="F51" s="243"/>
      <c r="G51" s="243"/>
      <c r="H51" s="243"/>
      <c r="I51" s="243"/>
      <c r="J51" s="243"/>
      <c r="K51" s="243"/>
      <c r="L51" s="243"/>
      <c r="M51" s="243"/>
      <c r="N51" s="243"/>
      <c r="O51" s="243"/>
      <c r="P51" s="243"/>
      <c r="Q51" s="243"/>
      <c r="R51" s="243"/>
      <c r="S51" s="243"/>
      <c r="T51" s="243"/>
      <c r="U51" s="243"/>
      <c r="V51" s="243"/>
      <c r="W51" s="243"/>
      <c r="X51" s="243"/>
      <c r="Y51" s="243"/>
      <c r="Z51" s="243"/>
    </row>
    <row r="52" spans="1:26" ht="13.5" customHeight="1">
      <c r="A52" s="243"/>
      <c r="B52" s="243"/>
      <c r="C52" s="243"/>
      <c r="D52" s="243"/>
      <c r="E52" s="243"/>
      <c r="F52" s="243"/>
      <c r="G52" s="243"/>
      <c r="H52" s="243"/>
      <c r="I52" s="243"/>
      <c r="J52" s="243"/>
      <c r="K52" s="243"/>
      <c r="L52" s="243"/>
      <c r="M52" s="243"/>
      <c r="N52" s="243"/>
      <c r="O52" s="243"/>
      <c r="P52" s="243"/>
      <c r="Q52" s="243"/>
      <c r="R52" s="243"/>
      <c r="S52" s="243"/>
      <c r="T52" s="243"/>
      <c r="U52" s="243"/>
      <c r="V52" s="243"/>
      <c r="W52" s="243"/>
      <c r="X52" s="243"/>
      <c r="Y52" s="243"/>
      <c r="Z52" s="243"/>
    </row>
    <row r="53" spans="1:26" ht="13.5" customHeight="1">
      <c r="A53" s="243"/>
      <c r="B53" s="243"/>
      <c r="C53" s="243"/>
      <c r="D53" s="243"/>
      <c r="E53" s="243"/>
      <c r="F53" s="243"/>
      <c r="G53" s="243"/>
      <c r="H53" s="243"/>
      <c r="I53" s="243"/>
      <c r="J53" s="243"/>
      <c r="K53" s="243"/>
      <c r="L53" s="243"/>
      <c r="M53" s="243"/>
      <c r="N53" s="243"/>
      <c r="O53" s="243"/>
      <c r="P53" s="243"/>
      <c r="Q53" s="243"/>
      <c r="R53" s="243"/>
      <c r="S53" s="243"/>
      <c r="T53" s="243"/>
      <c r="U53" s="243"/>
      <c r="V53" s="243"/>
      <c r="W53" s="243"/>
      <c r="X53" s="243"/>
      <c r="Y53" s="243"/>
      <c r="Z53" s="243"/>
    </row>
    <row r="54" spans="1:26" ht="13.5" customHeight="1">
      <c r="A54" s="243"/>
      <c r="B54" s="243"/>
      <c r="C54" s="243"/>
      <c r="D54" s="243"/>
      <c r="E54" s="243"/>
      <c r="F54" s="243"/>
      <c r="G54" s="243"/>
      <c r="H54" s="243"/>
      <c r="I54" s="243"/>
      <c r="J54" s="243"/>
      <c r="K54" s="243"/>
      <c r="L54" s="243"/>
      <c r="M54" s="243"/>
      <c r="N54" s="243"/>
      <c r="O54" s="243"/>
      <c r="P54" s="243"/>
      <c r="Q54" s="243"/>
      <c r="R54" s="243"/>
      <c r="S54" s="243"/>
      <c r="T54" s="243"/>
      <c r="U54" s="243"/>
      <c r="V54" s="243"/>
      <c r="W54" s="243"/>
      <c r="X54" s="243"/>
      <c r="Y54" s="243"/>
      <c r="Z54" s="243"/>
    </row>
    <row r="55" spans="1:26" ht="13.5" customHeight="1">
      <c r="A55" s="243"/>
      <c r="B55" s="243"/>
      <c r="C55" s="243"/>
      <c r="D55" s="243"/>
      <c r="E55" s="243"/>
      <c r="F55" s="243"/>
      <c r="G55" s="243"/>
      <c r="H55" s="243"/>
      <c r="I55" s="243"/>
      <c r="J55" s="243"/>
      <c r="K55" s="243"/>
      <c r="L55" s="243"/>
      <c r="M55" s="243"/>
      <c r="N55" s="243"/>
      <c r="O55" s="243"/>
      <c r="P55" s="243"/>
      <c r="Q55" s="243"/>
      <c r="R55" s="243"/>
      <c r="S55" s="243"/>
      <c r="T55" s="243"/>
      <c r="U55" s="243"/>
      <c r="V55" s="243"/>
      <c r="W55" s="243"/>
      <c r="X55" s="243"/>
      <c r="Y55" s="243"/>
      <c r="Z55" s="243"/>
    </row>
    <row r="56" spans="1:26" ht="13.5" customHeight="1">
      <c r="A56" s="243"/>
      <c r="B56" s="243"/>
      <c r="C56" s="243"/>
      <c r="D56" s="243"/>
      <c r="E56" s="243"/>
      <c r="F56" s="243"/>
      <c r="G56" s="243"/>
      <c r="H56" s="243"/>
      <c r="I56" s="243"/>
      <c r="J56" s="243"/>
      <c r="K56" s="243"/>
      <c r="L56" s="243"/>
      <c r="M56" s="243"/>
      <c r="N56" s="243"/>
      <c r="O56" s="243"/>
      <c r="P56" s="243"/>
      <c r="Q56" s="243"/>
      <c r="R56" s="243"/>
      <c r="S56" s="243"/>
      <c r="T56" s="243"/>
      <c r="U56" s="243"/>
      <c r="V56" s="243"/>
      <c r="W56" s="243"/>
      <c r="X56" s="243"/>
      <c r="Y56" s="243"/>
      <c r="Z56" s="243"/>
    </row>
    <row r="57" spans="1:26" ht="13.5" customHeight="1">
      <c r="A57" s="243"/>
      <c r="B57" s="243"/>
      <c r="C57" s="243"/>
      <c r="D57" s="243"/>
      <c r="E57" s="243"/>
      <c r="F57" s="243"/>
      <c r="G57" s="243"/>
      <c r="H57" s="243"/>
      <c r="I57" s="243"/>
      <c r="J57" s="243"/>
      <c r="K57" s="243"/>
      <c r="L57" s="243"/>
      <c r="M57" s="243"/>
      <c r="N57" s="243"/>
      <c r="O57" s="243"/>
      <c r="P57" s="243"/>
      <c r="Q57" s="243"/>
      <c r="R57" s="243"/>
      <c r="S57" s="243"/>
      <c r="T57" s="243"/>
      <c r="U57" s="243"/>
      <c r="V57" s="243"/>
      <c r="W57" s="243"/>
      <c r="X57" s="243"/>
      <c r="Y57" s="243"/>
      <c r="Z57" s="243"/>
    </row>
    <row r="58" spans="1:26" ht="13.5" customHeight="1">
      <c r="A58" s="243"/>
      <c r="B58" s="243"/>
      <c r="C58" s="243"/>
      <c r="D58" s="243"/>
      <c r="E58" s="243"/>
      <c r="F58" s="243"/>
      <c r="G58" s="243"/>
      <c r="H58" s="243"/>
      <c r="I58" s="243"/>
      <c r="J58" s="243"/>
      <c r="K58" s="243"/>
      <c r="L58" s="243"/>
      <c r="M58" s="243"/>
      <c r="N58" s="243"/>
      <c r="O58" s="243"/>
      <c r="P58" s="243"/>
      <c r="Q58" s="243"/>
      <c r="R58" s="243"/>
      <c r="S58" s="243"/>
      <c r="T58" s="243"/>
      <c r="U58" s="243"/>
      <c r="V58" s="243"/>
      <c r="W58" s="243"/>
      <c r="X58" s="243"/>
      <c r="Y58" s="243"/>
      <c r="Z58" s="243"/>
    </row>
    <row r="59" spans="1:26" ht="13.5" customHeight="1">
      <c r="A59" s="243"/>
      <c r="B59" s="243"/>
      <c r="C59" s="243"/>
      <c r="D59" s="243"/>
      <c r="E59" s="243"/>
      <c r="F59" s="243"/>
      <c r="G59" s="243"/>
      <c r="H59" s="243"/>
      <c r="I59" s="243"/>
      <c r="J59" s="243"/>
      <c r="K59" s="243"/>
      <c r="L59" s="243"/>
      <c r="M59" s="243"/>
      <c r="N59" s="243"/>
      <c r="O59" s="243"/>
      <c r="P59" s="243"/>
      <c r="Q59" s="243"/>
      <c r="R59" s="243"/>
      <c r="S59" s="243"/>
      <c r="T59" s="243"/>
      <c r="U59" s="243"/>
      <c r="V59" s="243"/>
      <c r="W59" s="243"/>
      <c r="X59" s="243"/>
      <c r="Y59" s="243"/>
      <c r="Z59" s="243"/>
    </row>
    <row r="60" spans="1:26" ht="13.5" customHeight="1">
      <c r="A60" s="243"/>
      <c r="B60" s="243"/>
      <c r="C60" s="243"/>
      <c r="D60" s="243"/>
      <c r="E60" s="243"/>
      <c r="F60" s="243"/>
      <c r="G60" s="243"/>
      <c r="H60" s="243"/>
      <c r="I60" s="243"/>
      <c r="J60" s="243"/>
      <c r="K60" s="243"/>
      <c r="L60" s="243"/>
      <c r="M60" s="243"/>
      <c r="N60" s="243"/>
      <c r="O60" s="243"/>
      <c r="P60" s="243"/>
      <c r="Q60" s="243"/>
      <c r="R60" s="243"/>
      <c r="S60" s="243"/>
      <c r="T60" s="243"/>
      <c r="U60" s="243"/>
      <c r="V60" s="243"/>
      <c r="W60" s="243"/>
      <c r="X60" s="243"/>
      <c r="Y60" s="243"/>
      <c r="Z60" s="243"/>
    </row>
    <row r="61" spans="1:26" ht="13.5" customHeight="1">
      <c r="A61" s="243"/>
      <c r="B61" s="243"/>
      <c r="C61" s="243"/>
      <c r="D61" s="243"/>
      <c r="E61" s="243"/>
      <c r="F61" s="243"/>
      <c r="G61" s="243"/>
      <c r="H61" s="243"/>
      <c r="I61" s="243"/>
      <c r="J61" s="243"/>
      <c r="K61" s="243"/>
      <c r="L61" s="243"/>
      <c r="M61" s="243"/>
      <c r="N61" s="243"/>
      <c r="O61" s="243"/>
      <c r="P61" s="243"/>
      <c r="Q61" s="243"/>
      <c r="R61" s="243"/>
      <c r="S61" s="243"/>
      <c r="T61" s="243"/>
      <c r="U61" s="243"/>
      <c r="V61" s="243"/>
      <c r="W61" s="243"/>
      <c r="X61" s="243"/>
      <c r="Y61" s="243"/>
      <c r="Z61" s="243"/>
    </row>
    <row r="62" spans="1:26" ht="13.5" customHeight="1">
      <c r="A62" s="243"/>
      <c r="B62" s="243"/>
      <c r="C62" s="243"/>
      <c r="D62" s="243"/>
      <c r="E62" s="243"/>
      <c r="F62" s="243"/>
      <c r="G62" s="243"/>
      <c r="H62" s="243"/>
      <c r="I62" s="243"/>
      <c r="J62" s="243"/>
      <c r="K62" s="243"/>
      <c r="L62" s="243"/>
      <c r="M62" s="243"/>
      <c r="N62" s="243"/>
      <c r="O62" s="243"/>
      <c r="P62" s="243"/>
      <c r="Q62" s="243"/>
      <c r="R62" s="243"/>
      <c r="S62" s="243"/>
      <c r="T62" s="243"/>
      <c r="U62" s="243"/>
      <c r="V62" s="243"/>
      <c r="W62" s="243"/>
      <c r="X62" s="243"/>
      <c r="Y62" s="243"/>
      <c r="Z62" s="243"/>
    </row>
    <row r="63" spans="1:26" ht="13.5" customHeight="1">
      <c r="A63" s="243"/>
      <c r="B63" s="243"/>
      <c r="C63" s="243"/>
      <c r="D63" s="243"/>
      <c r="E63" s="243"/>
      <c r="F63" s="243"/>
      <c r="G63" s="243"/>
      <c r="H63" s="243"/>
      <c r="I63" s="243"/>
      <c r="J63" s="243"/>
      <c r="K63" s="243"/>
      <c r="L63" s="243"/>
      <c r="M63" s="243"/>
      <c r="N63" s="243"/>
      <c r="O63" s="243"/>
      <c r="P63" s="243"/>
      <c r="Q63" s="243"/>
      <c r="R63" s="243"/>
      <c r="S63" s="243"/>
      <c r="T63" s="243"/>
      <c r="U63" s="243"/>
      <c r="V63" s="243"/>
      <c r="W63" s="243"/>
      <c r="X63" s="243"/>
      <c r="Y63" s="243"/>
      <c r="Z63" s="243"/>
    </row>
    <row r="64" spans="1:26" ht="13.5" customHeight="1">
      <c r="A64" s="243"/>
      <c r="B64" s="243"/>
      <c r="C64" s="243"/>
      <c r="D64" s="243"/>
      <c r="E64" s="243"/>
      <c r="F64" s="243"/>
      <c r="G64" s="243"/>
      <c r="H64" s="243"/>
      <c r="I64" s="243"/>
      <c r="J64" s="243"/>
      <c r="K64" s="243"/>
      <c r="L64" s="243"/>
      <c r="M64" s="243"/>
      <c r="N64" s="243"/>
      <c r="O64" s="243"/>
      <c r="P64" s="243"/>
      <c r="Q64" s="243"/>
      <c r="R64" s="243"/>
      <c r="S64" s="243"/>
      <c r="T64" s="243"/>
      <c r="U64" s="243"/>
      <c r="V64" s="243"/>
      <c r="W64" s="243"/>
      <c r="X64" s="243"/>
      <c r="Y64" s="243"/>
      <c r="Z64" s="243"/>
    </row>
    <row r="65" spans="1:26" ht="13.5" customHeight="1">
      <c r="A65" s="243"/>
      <c r="B65" s="243"/>
      <c r="C65" s="243"/>
      <c r="D65" s="243"/>
      <c r="E65" s="243"/>
      <c r="F65" s="243"/>
      <c r="G65" s="243"/>
      <c r="H65" s="243"/>
      <c r="I65" s="243"/>
      <c r="J65" s="243"/>
      <c r="K65" s="243"/>
      <c r="L65" s="243"/>
      <c r="M65" s="243"/>
      <c r="N65" s="243"/>
      <c r="O65" s="243"/>
      <c r="P65" s="243"/>
      <c r="Q65" s="243"/>
      <c r="R65" s="243"/>
      <c r="S65" s="243"/>
      <c r="T65" s="243"/>
      <c r="U65" s="243"/>
      <c r="V65" s="243"/>
      <c r="W65" s="243"/>
      <c r="X65" s="243"/>
      <c r="Y65" s="243"/>
      <c r="Z65" s="243"/>
    </row>
    <row r="66" spans="1:26" ht="13.5" customHeight="1">
      <c r="A66" s="243"/>
      <c r="B66" s="243"/>
      <c r="C66" s="243"/>
      <c r="D66" s="243"/>
      <c r="E66" s="243"/>
      <c r="F66" s="243"/>
      <c r="G66" s="243"/>
      <c r="H66" s="243"/>
      <c r="I66" s="243"/>
      <c r="J66" s="243"/>
      <c r="K66" s="243"/>
      <c r="L66" s="243"/>
      <c r="M66" s="243"/>
      <c r="N66" s="243"/>
      <c r="O66" s="243"/>
      <c r="P66" s="243"/>
      <c r="Q66" s="243"/>
      <c r="R66" s="243"/>
      <c r="S66" s="243"/>
      <c r="T66" s="243"/>
      <c r="U66" s="243"/>
      <c r="V66" s="243"/>
      <c r="W66" s="243"/>
      <c r="X66" s="243"/>
      <c r="Y66" s="243"/>
      <c r="Z66" s="243"/>
    </row>
    <row r="67" spans="1:26" ht="13.5" customHeight="1">
      <c r="A67" s="243"/>
      <c r="B67" s="243"/>
      <c r="C67" s="243"/>
      <c r="D67" s="243"/>
      <c r="E67" s="243"/>
      <c r="F67" s="243"/>
      <c r="G67" s="243"/>
      <c r="H67" s="243"/>
      <c r="I67" s="243"/>
      <c r="J67" s="243"/>
      <c r="K67" s="243"/>
      <c r="L67" s="243"/>
      <c r="M67" s="243"/>
      <c r="N67" s="243"/>
      <c r="O67" s="243"/>
      <c r="P67" s="243"/>
      <c r="Q67" s="243"/>
      <c r="R67" s="243"/>
      <c r="S67" s="243"/>
      <c r="T67" s="243"/>
      <c r="U67" s="243"/>
      <c r="V67" s="243"/>
      <c r="W67" s="243"/>
      <c r="X67" s="243"/>
      <c r="Y67" s="243"/>
      <c r="Z67" s="243"/>
    </row>
    <row r="68" spans="1:26" ht="13.5" customHeight="1">
      <c r="A68" s="243"/>
      <c r="B68" s="243"/>
      <c r="C68" s="243"/>
      <c r="D68" s="243"/>
      <c r="E68" s="243"/>
      <c r="F68" s="243"/>
      <c r="G68" s="243"/>
      <c r="H68" s="243"/>
      <c r="I68" s="243"/>
      <c r="J68" s="243"/>
      <c r="K68" s="243"/>
      <c r="L68" s="243"/>
      <c r="M68" s="243"/>
      <c r="N68" s="243"/>
      <c r="O68" s="243"/>
      <c r="P68" s="243"/>
      <c r="Q68" s="243"/>
      <c r="R68" s="243"/>
      <c r="S68" s="243"/>
      <c r="T68" s="243"/>
      <c r="U68" s="243"/>
      <c r="V68" s="243"/>
      <c r="W68" s="243"/>
      <c r="X68" s="243"/>
      <c r="Y68" s="243"/>
      <c r="Z68" s="243"/>
    </row>
    <row r="69" spans="1:26" ht="13.5" customHeight="1">
      <c r="A69" s="243"/>
      <c r="B69" s="243"/>
      <c r="C69" s="243"/>
      <c r="D69" s="243"/>
      <c r="E69" s="243"/>
      <c r="F69" s="243"/>
      <c r="G69" s="243"/>
      <c r="H69" s="243"/>
      <c r="I69" s="243"/>
      <c r="J69" s="243"/>
      <c r="K69" s="243"/>
      <c r="L69" s="243"/>
      <c r="M69" s="243"/>
      <c r="N69" s="243"/>
      <c r="O69" s="243"/>
      <c r="P69" s="243"/>
      <c r="Q69" s="243"/>
      <c r="R69" s="243"/>
      <c r="S69" s="243"/>
      <c r="T69" s="243"/>
      <c r="U69" s="243"/>
      <c r="V69" s="243"/>
      <c r="W69" s="243"/>
      <c r="X69" s="243"/>
      <c r="Y69" s="243"/>
      <c r="Z69" s="243"/>
    </row>
    <row r="70" spans="1:26" ht="13.5" customHeight="1">
      <c r="A70" s="243"/>
      <c r="B70" s="243"/>
      <c r="C70" s="243"/>
      <c r="D70" s="243"/>
      <c r="E70" s="243"/>
      <c r="F70" s="243"/>
      <c r="G70" s="243"/>
      <c r="H70" s="243"/>
      <c r="I70" s="243"/>
      <c r="J70" s="243"/>
      <c r="K70" s="243"/>
      <c r="L70" s="243"/>
      <c r="M70" s="243"/>
      <c r="N70" s="243"/>
      <c r="O70" s="243"/>
      <c r="P70" s="243"/>
      <c r="Q70" s="243"/>
      <c r="R70" s="243"/>
      <c r="S70" s="243"/>
      <c r="T70" s="243"/>
      <c r="U70" s="243"/>
      <c r="V70" s="243"/>
      <c r="W70" s="243"/>
      <c r="X70" s="243"/>
      <c r="Y70" s="243"/>
      <c r="Z70" s="243"/>
    </row>
    <row r="71" spans="1:26" ht="13.5" customHeight="1">
      <c r="A71" s="243"/>
      <c r="B71" s="243"/>
      <c r="C71" s="243"/>
      <c r="D71" s="243"/>
      <c r="E71" s="243"/>
      <c r="F71" s="243"/>
      <c r="G71" s="243"/>
      <c r="H71" s="243"/>
      <c r="I71" s="243"/>
      <c r="J71" s="243"/>
      <c r="K71" s="243"/>
      <c r="L71" s="243"/>
      <c r="M71" s="243"/>
      <c r="N71" s="243"/>
      <c r="O71" s="243"/>
      <c r="P71" s="243"/>
      <c r="Q71" s="243"/>
      <c r="R71" s="243"/>
      <c r="S71" s="243"/>
      <c r="T71" s="243"/>
      <c r="U71" s="243"/>
      <c r="V71" s="243"/>
      <c r="W71" s="243"/>
      <c r="X71" s="243"/>
      <c r="Y71" s="243"/>
      <c r="Z71" s="243"/>
    </row>
    <row r="72" spans="1:26" ht="13.5" customHeight="1">
      <c r="A72" s="243"/>
      <c r="B72" s="243"/>
      <c r="C72" s="243"/>
      <c r="D72" s="243"/>
      <c r="E72" s="243"/>
      <c r="F72" s="243"/>
      <c r="G72" s="243"/>
      <c r="H72" s="243"/>
      <c r="I72" s="243"/>
      <c r="J72" s="243"/>
      <c r="K72" s="243"/>
      <c r="L72" s="243"/>
      <c r="M72" s="243"/>
      <c r="N72" s="243"/>
      <c r="O72" s="243"/>
      <c r="P72" s="243"/>
      <c r="Q72" s="243"/>
      <c r="R72" s="243"/>
      <c r="S72" s="243"/>
      <c r="T72" s="243"/>
      <c r="U72" s="243"/>
      <c r="V72" s="243"/>
      <c r="W72" s="243"/>
      <c r="X72" s="243"/>
      <c r="Y72" s="243"/>
      <c r="Z72" s="243"/>
    </row>
    <row r="73" spans="1:26" ht="13.5" customHeight="1">
      <c r="A73" s="243"/>
      <c r="B73" s="243"/>
      <c r="C73" s="243"/>
      <c r="D73" s="243"/>
      <c r="E73" s="243"/>
      <c r="F73" s="243"/>
      <c r="G73" s="243"/>
      <c r="H73" s="243"/>
      <c r="I73" s="243"/>
      <c r="J73" s="243"/>
      <c r="K73" s="243"/>
      <c r="L73" s="243"/>
      <c r="M73" s="243"/>
      <c r="N73" s="243"/>
      <c r="O73" s="243"/>
      <c r="P73" s="243"/>
      <c r="Q73" s="243"/>
      <c r="R73" s="243"/>
      <c r="S73" s="243"/>
      <c r="T73" s="243"/>
      <c r="U73" s="243"/>
      <c r="V73" s="243"/>
      <c r="W73" s="243"/>
      <c r="X73" s="243"/>
      <c r="Y73" s="243"/>
      <c r="Z73" s="243"/>
    </row>
    <row r="74" spans="1:26" ht="13.5" customHeight="1">
      <c r="A74" s="243"/>
      <c r="B74" s="243"/>
      <c r="C74" s="243"/>
      <c r="D74" s="243"/>
      <c r="E74" s="243"/>
      <c r="F74" s="243"/>
      <c r="G74" s="243"/>
      <c r="H74" s="243"/>
      <c r="I74" s="243"/>
      <c r="J74" s="243"/>
      <c r="K74" s="243"/>
      <c r="L74" s="243"/>
      <c r="M74" s="243"/>
      <c r="N74" s="243"/>
      <c r="O74" s="243"/>
      <c r="P74" s="243"/>
      <c r="Q74" s="243"/>
      <c r="R74" s="243"/>
      <c r="S74" s="243"/>
      <c r="T74" s="243"/>
      <c r="U74" s="243"/>
      <c r="V74" s="243"/>
      <c r="W74" s="243"/>
      <c r="X74" s="243"/>
      <c r="Y74" s="243"/>
      <c r="Z74" s="243"/>
    </row>
    <row r="75" spans="1:26" ht="13.5" customHeight="1">
      <c r="A75" s="243"/>
      <c r="B75" s="243"/>
      <c r="C75" s="243"/>
      <c r="D75" s="243"/>
      <c r="E75" s="243"/>
      <c r="F75" s="243"/>
      <c r="G75" s="243"/>
      <c r="H75" s="243"/>
      <c r="I75" s="243"/>
      <c r="J75" s="243"/>
      <c r="K75" s="243"/>
      <c r="L75" s="243"/>
      <c r="M75" s="243"/>
      <c r="N75" s="243"/>
      <c r="O75" s="243"/>
      <c r="P75" s="243"/>
      <c r="Q75" s="243"/>
      <c r="R75" s="243"/>
      <c r="S75" s="243"/>
      <c r="T75" s="243"/>
      <c r="U75" s="243"/>
      <c r="V75" s="243"/>
      <c r="W75" s="243"/>
      <c r="X75" s="243"/>
      <c r="Y75" s="243"/>
      <c r="Z75" s="243"/>
    </row>
    <row r="76" spans="1:26" ht="13.5" customHeight="1">
      <c r="A76" s="243"/>
      <c r="B76" s="243"/>
      <c r="C76" s="243"/>
      <c r="D76" s="243"/>
      <c r="E76" s="243"/>
      <c r="F76" s="243"/>
      <c r="G76" s="243"/>
      <c r="H76" s="243"/>
      <c r="I76" s="243"/>
      <c r="J76" s="243"/>
      <c r="K76" s="243"/>
      <c r="L76" s="243"/>
      <c r="M76" s="243"/>
      <c r="N76" s="243"/>
      <c r="O76" s="243"/>
      <c r="P76" s="243"/>
      <c r="Q76" s="243"/>
      <c r="R76" s="243"/>
      <c r="S76" s="243"/>
      <c r="T76" s="243"/>
      <c r="U76" s="243"/>
      <c r="V76" s="243"/>
      <c r="W76" s="243"/>
      <c r="X76" s="243"/>
      <c r="Y76" s="243"/>
      <c r="Z76" s="243"/>
    </row>
    <row r="77" spans="1:26" ht="13.5" customHeight="1">
      <c r="A77" s="243"/>
      <c r="B77" s="243"/>
      <c r="C77" s="243"/>
      <c r="D77" s="243"/>
      <c r="E77" s="243"/>
      <c r="F77" s="243"/>
      <c r="G77" s="243"/>
      <c r="H77" s="243"/>
      <c r="I77" s="243"/>
      <c r="J77" s="243"/>
      <c r="K77" s="243"/>
      <c r="L77" s="243"/>
      <c r="M77" s="243"/>
      <c r="N77" s="243"/>
      <c r="O77" s="243"/>
      <c r="P77" s="243"/>
      <c r="Q77" s="243"/>
      <c r="R77" s="243"/>
      <c r="S77" s="243"/>
      <c r="T77" s="243"/>
      <c r="U77" s="243"/>
      <c r="V77" s="243"/>
      <c r="W77" s="243"/>
      <c r="X77" s="243"/>
      <c r="Y77" s="243"/>
      <c r="Z77" s="243"/>
    </row>
    <row r="78" spans="1:26" ht="13.5" customHeight="1">
      <c r="A78" s="243"/>
      <c r="B78" s="243"/>
      <c r="C78" s="243"/>
      <c r="D78" s="243"/>
      <c r="E78" s="243"/>
      <c r="F78" s="243"/>
      <c r="G78" s="243"/>
      <c r="H78" s="243"/>
      <c r="I78" s="243"/>
      <c r="J78" s="243"/>
      <c r="K78" s="243"/>
      <c r="L78" s="243"/>
      <c r="M78" s="243"/>
      <c r="N78" s="243"/>
      <c r="O78" s="243"/>
      <c r="P78" s="243"/>
      <c r="Q78" s="243"/>
      <c r="R78" s="243"/>
      <c r="S78" s="243"/>
      <c r="T78" s="243"/>
      <c r="U78" s="243"/>
      <c r="V78" s="243"/>
      <c r="W78" s="243"/>
      <c r="X78" s="243"/>
      <c r="Y78" s="243"/>
      <c r="Z78" s="243"/>
    </row>
    <row r="79" spans="1:26" ht="13.5" customHeight="1">
      <c r="A79" s="243"/>
      <c r="B79" s="243"/>
      <c r="C79" s="243"/>
      <c r="D79" s="243"/>
      <c r="E79" s="243"/>
      <c r="F79" s="243"/>
      <c r="G79" s="243"/>
      <c r="H79" s="243"/>
      <c r="I79" s="243"/>
      <c r="J79" s="243"/>
      <c r="K79" s="243"/>
      <c r="L79" s="243"/>
      <c r="M79" s="243"/>
      <c r="N79" s="243"/>
      <c r="O79" s="243"/>
      <c r="P79" s="243"/>
      <c r="Q79" s="243"/>
      <c r="R79" s="243"/>
      <c r="S79" s="243"/>
      <c r="T79" s="243"/>
      <c r="U79" s="243"/>
      <c r="V79" s="243"/>
      <c r="W79" s="243"/>
      <c r="X79" s="243"/>
      <c r="Y79" s="243"/>
      <c r="Z79" s="243"/>
    </row>
    <row r="80" spans="1:26" ht="13.5" customHeight="1">
      <c r="A80" s="243"/>
      <c r="B80" s="243"/>
      <c r="C80" s="243"/>
      <c r="D80" s="243"/>
      <c r="E80" s="243"/>
      <c r="F80" s="243"/>
      <c r="G80" s="243"/>
      <c r="H80" s="243"/>
      <c r="I80" s="243"/>
      <c r="J80" s="243"/>
      <c r="K80" s="243"/>
      <c r="L80" s="243"/>
      <c r="M80" s="243"/>
      <c r="N80" s="243"/>
      <c r="O80" s="243"/>
      <c r="P80" s="243"/>
      <c r="Q80" s="243"/>
      <c r="R80" s="243"/>
      <c r="S80" s="243"/>
      <c r="T80" s="243"/>
      <c r="U80" s="243"/>
      <c r="V80" s="243"/>
      <c r="W80" s="243"/>
      <c r="X80" s="243"/>
      <c r="Y80" s="243"/>
      <c r="Z80" s="243"/>
    </row>
    <row r="81" spans="1:26" ht="13.5" customHeight="1">
      <c r="A81" s="243"/>
      <c r="B81" s="243"/>
      <c r="C81" s="243"/>
      <c r="D81" s="243"/>
      <c r="E81" s="243"/>
      <c r="F81" s="243"/>
      <c r="G81" s="243"/>
      <c r="H81" s="243"/>
      <c r="I81" s="243"/>
      <c r="J81" s="243"/>
      <c r="K81" s="243"/>
      <c r="L81" s="243"/>
      <c r="M81" s="243"/>
      <c r="N81" s="243"/>
      <c r="O81" s="243"/>
      <c r="P81" s="243"/>
      <c r="Q81" s="243"/>
      <c r="R81" s="243"/>
      <c r="S81" s="243"/>
      <c r="T81" s="243"/>
      <c r="U81" s="243"/>
      <c r="V81" s="243"/>
      <c r="W81" s="243"/>
      <c r="X81" s="243"/>
      <c r="Y81" s="243"/>
      <c r="Z81" s="243"/>
    </row>
    <row r="82" spans="1:26" ht="13.5" customHeight="1">
      <c r="A82" s="243"/>
      <c r="B82" s="243"/>
      <c r="C82" s="243"/>
      <c r="D82" s="243"/>
      <c r="E82" s="243"/>
      <c r="F82" s="243"/>
      <c r="G82" s="243"/>
      <c r="H82" s="243"/>
      <c r="I82" s="243"/>
      <c r="J82" s="243"/>
      <c r="K82" s="243"/>
      <c r="L82" s="243"/>
      <c r="M82" s="243"/>
      <c r="N82" s="243"/>
      <c r="O82" s="243"/>
      <c r="P82" s="243"/>
      <c r="Q82" s="243"/>
      <c r="R82" s="243"/>
      <c r="S82" s="243"/>
      <c r="T82" s="243"/>
      <c r="U82" s="243"/>
      <c r="V82" s="243"/>
      <c r="W82" s="243"/>
      <c r="X82" s="243"/>
      <c r="Y82" s="243"/>
      <c r="Z82" s="243"/>
    </row>
    <row r="83" spans="1:26" ht="13.5" customHeight="1">
      <c r="A83" s="243"/>
      <c r="B83" s="243"/>
      <c r="C83" s="243"/>
      <c r="D83" s="243"/>
      <c r="E83" s="243"/>
      <c r="F83" s="243"/>
      <c r="G83" s="243"/>
      <c r="H83" s="243"/>
      <c r="I83" s="243"/>
      <c r="J83" s="243"/>
      <c r="K83" s="243"/>
      <c r="L83" s="243"/>
      <c r="M83" s="243"/>
      <c r="N83" s="243"/>
      <c r="O83" s="243"/>
      <c r="P83" s="243"/>
      <c r="Q83" s="243"/>
      <c r="R83" s="243"/>
      <c r="S83" s="243"/>
      <c r="T83" s="243"/>
      <c r="U83" s="243"/>
      <c r="V83" s="243"/>
      <c r="W83" s="243"/>
      <c r="X83" s="243"/>
      <c r="Y83" s="243"/>
      <c r="Z83" s="243"/>
    </row>
    <row r="84" spans="1:26" ht="13.5" customHeight="1">
      <c r="A84" s="243"/>
      <c r="B84" s="243"/>
      <c r="C84" s="243"/>
      <c r="D84" s="243"/>
      <c r="E84" s="243"/>
      <c r="F84" s="243"/>
      <c r="G84" s="243"/>
      <c r="H84" s="243"/>
      <c r="I84" s="243"/>
      <c r="J84" s="243"/>
      <c r="K84" s="243"/>
      <c r="L84" s="243"/>
      <c r="M84" s="243"/>
      <c r="N84" s="243"/>
      <c r="O84" s="243"/>
      <c r="P84" s="243"/>
      <c r="Q84" s="243"/>
      <c r="R84" s="243"/>
      <c r="S84" s="243"/>
      <c r="T84" s="243"/>
      <c r="U84" s="243"/>
      <c r="V84" s="243"/>
      <c r="W84" s="243"/>
      <c r="X84" s="243"/>
      <c r="Y84" s="243"/>
      <c r="Z84" s="243"/>
    </row>
    <row r="85" spans="1:26" ht="13.5" customHeight="1">
      <c r="A85" s="243"/>
      <c r="B85" s="243"/>
      <c r="C85" s="243"/>
      <c r="D85" s="243"/>
      <c r="E85" s="243"/>
      <c r="F85" s="243"/>
      <c r="G85" s="243"/>
      <c r="H85" s="243"/>
      <c r="I85" s="243"/>
      <c r="J85" s="243"/>
      <c r="K85" s="243"/>
      <c r="L85" s="243"/>
      <c r="M85" s="243"/>
      <c r="N85" s="243"/>
      <c r="O85" s="243"/>
      <c r="P85" s="243"/>
      <c r="Q85" s="243"/>
      <c r="R85" s="243"/>
      <c r="S85" s="243"/>
      <c r="T85" s="243"/>
      <c r="U85" s="243"/>
      <c r="V85" s="243"/>
      <c r="W85" s="243"/>
      <c r="X85" s="243"/>
      <c r="Y85" s="243"/>
      <c r="Z85" s="243"/>
    </row>
    <row r="86" spans="1:26" ht="13.5" customHeight="1">
      <c r="A86" s="243"/>
      <c r="B86" s="243"/>
      <c r="C86" s="243"/>
      <c r="D86" s="243"/>
      <c r="E86" s="243"/>
      <c r="F86" s="243"/>
      <c r="G86" s="243"/>
      <c r="H86" s="243"/>
      <c r="I86" s="243"/>
      <c r="J86" s="243"/>
      <c r="K86" s="243"/>
      <c r="L86" s="243"/>
      <c r="M86" s="243"/>
      <c r="N86" s="243"/>
      <c r="O86" s="243"/>
      <c r="P86" s="243"/>
      <c r="Q86" s="243"/>
      <c r="R86" s="243"/>
      <c r="S86" s="243"/>
      <c r="T86" s="243"/>
      <c r="U86" s="243"/>
      <c r="V86" s="243"/>
      <c r="W86" s="243"/>
      <c r="X86" s="243"/>
      <c r="Y86" s="243"/>
      <c r="Z86" s="243"/>
    </row>
    <row r="87" spans="1:26" ht="13.5" customHeight="1">
      <c r="A87" s="243"/>
      <c r="B87" s="243"/>
      <c r="C87" s="243"/>
      <c r="D87" s="243"/>
      <c r="E87" s="243"/>
      <c r="F87" s="243"/>
      <c r="G87" s="243"/>
      <c r="H87" s="243"/>
      <c r="I87" s="243"/>
      <c r="J87" s="243"/>
      <c r="K87" s="243"/>
      <c r="L87" s="243"/>
      <c r="M87" s="243"/>
      <c r="N87" s="243"/>
      <c r="O87" s="243"/>
      <c r="P87" s="243"/>
      <c r="Q87" s="243"/>
      <c r="R87" s="243"/>
      <c r="S87" s="243"/>
      <c r="T87" s="243"/>
      <c r="U87" s="243"/>
      <c r="V87" s="243"/>
      <c r="W87" s="243"/>
      <c r="X87" s="243"/>
      <c r="Y87" s="243"/>
      <c r="Z87" s="243"/>
    </row>
    <row r="88" spans="1:26" ht="13.5" customHeight="1">
      <c r="A88" s="243"/>
      <c r="B88" s="243"/>
      <c r="C88" s="243"/>
      <c r="D88" s="243"/>
      <c r="E88" s="243"/>
      <c r="F88" s="243"/>
      <c r="G88" s="243"/>
      <c r="H88" s="243"/>
      <c r="I88" s="243"/>
      <c r="J88" s="243"/>
      <c r="K88" s="243"/>
      <c r="L88" s="243"/>
      <c r="M88" s="243"/>
      <c r="N88" s="243"/>
      <c r="O88" s="243"/>
      <c r="P88" s="243"/>
      <c r="Q88" s="243"/>
      <c r="R88" s="243"/>
      <c r="S88" s="243"/>
      <c r="T88" s="243"/>
      <c r="U88" s="243"/>
      <c r="V88" s="243"/>
      <c r="W88" s="243"/>
      <c r="X88" s="243"/>
      <c r="Y88" s="243"/>
      <c r="Z88" s="243"/>
    </row>
    <row r="89" spans="1:26" ht="13.5" customHeight="1">
      <c r="A89" s="243"/>
      <c r="B89" s="243"/>
      <c r="C89" s="243"/>
      <c r="D89" s="243"/>
      <c r="E89" s="243"/>
      <c r="F89" s="243"/>
      <c r="G89" s="243"/>
      <c r="H89" s="243"/>
      <c r="I89" s="243"/>
      <c r="J89" s="243"/>
      <c r="K89" s="243"/>
      <c r="L89" s="243"/>
      <c r="M89" s="243"/>
      <c r="N89" s="243"/>
      <c r="O89" s="243"/>
      <c r="P89" s="243"/>
      <c r="Q89" s="243"/>
      <c r="R89" s="243"/>
      <c r="S89" s="243"/>
      <c r="T89" s="243"/>
      <c r="U89" s="243"/>
      <c r="V89" s="243"/>
      <c r="W89" s="243"/>
      <c r="X89" s="243"/>
      <c r="Y89" s="243"/>
      <c r="Z89" s="243"/>
    </row>
    <row r="90" spans="1:26" ht="13.5" customHeight="1">
      <c r="A90" s="243"/>
      <c r="B90" s="243"/>
      <c r="C90" s="243"/>
      <c r="D90" s="243"/>
      <c r="E90" s="243"/>
      <c r="F90" s="243"/>
      <c r="G90" s="243"/>
      <c r="H90" s="243"/>
      <c r="I90" s="243"/>
      <c r="J90" s="243"/>
      <c r="K90" s="243"/>
      <c r="L90" s="243"/>
      <c r="M90" s="243"/>
      <c r="N90" s="243"/>
      <c r="O90" s="243"/>
      <c r="P90" s="243"/>
      <c r="Q90" s="243"/>
      <c r="R90" s="243"/>
      <c r="S90" s="243"/>
      <c r="T90" s="243"/>
      <c r="U90" s="243"/>
      <c r="V90" s="243"/>
      <c r="W90" s="243"/>
      <c r="X90" s="243"/>
      <c r="Y90" s="243"/>
      <c r="Z90" s="243"/>
    </row>
    <row r="91" spans="1:26" ht="13.5" customHeight="1">
      <c r="A91" s="243"/>
      <c r="B91" s="243"/>
      <c r="C91" s="243"/>
      <c r="D91" s="243"/>
      <c r="E91" s="243"/>
      <c r="F91" s="243"/>
      <c r="G91" s="243"/>
      <c r="H91" s="243"/>
      <c r="I91" s="243"/>
      <c r="J91" s="243"/>
      <c r="K91" s="243"/>
      <c r="L91" s="243"/>
      <c r="M91" s="243"/>
      <c r="N91" s="243"/>
      <c r="O91" s="243"/>
      <c r="P91" s="243"/>
      <c r="Q91" s="243"/>
      <c r="R91" s="243"/>
      <c r="S91" s="243"/>
      <c r="T91" s="243"/>
      <c r="U91" s="243"/>
      <c r="V91" s="243"/>
      <c r="W91" s="243"/>
      <c r="X91" s="243"/>
      <c r="Y91" s="243"/>
      <c r="Z91" s="243"/>
    </row>
    <row r="92" spans="1:26" ht="13.5" customHeight="1">
      <c r="A92" s="243"/>
      <c r="B92" s="243"/>
      <c r="C92" s="243"/>
      <c r="D92" s="243"/>
      <c r="E92" s="243"/>
      <c r="F92" s="243"/>
      <c r="G92" s="243"/>
      <c r="H92" s="243"/>
      <c r="I92" s="243"/>
      <c r="J92" s="243"/>
      <c r="K92" s="243"/>
      <c r="L92" s="243"/>
      <c r="M92" s="243"/>
      <c r="N92" s="243"/>
      <c r="O92" s="243"/>
      <c r="P92" s="243"/>
      <c r="Q92" s="243"/>
      <c r="R92" s="243"/>
      <c r="S92" s="243"/>
      <c r="T92" s="243"/>
      <c r="U92" s="243"/>
      <c r="V92" s="243"/>
      <c r="W92" s="243"/>
      <c r="X92" s="243"/>
      <c r="Y92" s="243"/>
      <c r="Z92" s="243"/>
    </row>
    <row r="93" spans="1:26" ht="13.5" customHeight="1">
      <c r="A93" s="243"/>
      <c r="B93" s="243"/>
      <c r="C93" s="243"/>
      <c r="D93" s="243"/>
      <c r="E93" s="243"/>
      <c r="F93" s="243"/>
      <c r="G93" s="243"/>
      <c r="H93" s="243"/>
      <c r="I93" s="243"/>
      <c r="J93" s="243"/>
      <c r="K93" s="243"/>
      <c r="L93" s="243"/>
      <c r="M93" s="243"/>
      <c r="N93" s="243"/>
      <c r="O93" s="243"/>
      <c r="P93" s="243"/>
      <c r="Q93" s="243"/>
      <c r="R93" s="243"/>
      <c r="S93" s="243"/>
      <c r="T93" s="243"/>
      <c r="U93" s="243"/>
      <c r="V93" s="243"/>
      <c r="W93" s="243"/>
      <c r="X93" s="243"/>
      <c r="Y93" s="243"/>
      <c r="Z93" s="243"/>
    </row>
    <row r="94" spans="1:26" ht="13.5" customHeight="1">
      <c r="A94" s="243"/>
      <c r="B94" s="243"/>
      <c r="C94" s="243"/>
      <c r="D94" s="243"/>
      <c r="E94" s="243"/>
      <c r="F94" s="243"/>
      <c r="G94" s="243"/>
      <c r="H94" s="243"/>
      <c r="I94" s="243"/>
      <c r="J94" s="243"/>
      <c r="K94" s="243"/>
      <c r="L94" s="243"/>
      <c r="M94" s="243"/>
      <c r="N94" s="243"/>
      <c r="O94" s="243"/>
      <c r="P94" s="243"/>
      <c r="Q94" s="243"/>
      <c r="R94" s="243"/>
      <c r="S94" s="243"/>
      <c r="T94" s="243"/>
      <c r="U94" s="243"/>
      <c r="V94" s="243"/>
      <c r="W94" s="243"/>
      <c r="X94" s="243"/>
      <c r="Y94" s="243"/>
      <c r="Z94" s="243"/>
    </row>
    <row r="95" spans="1:26" ht="13.5" customHeight="1">
      <c r="A95" s="243"/>
      <c r="B95" s="243"/>
      <c r="C95" s="243"/>
      <c r="D95" s="243"/>
      <c r="E95" s="243"/>
      <c r="F95" s="243"/>
      <c r="G95" s="243"/>
      <c r="H95" s="243"/>
      <c r="I95" s="243"/>
      <c r="J95" s="243"/>
      <c r="K95" s="243"/>
      <c r="L95" s="243"/>
      <c r="M95" s="243"/>
      <c r="N95" s="243"/>
      <c r="O95" s="243"/>
      <c r="P95" s="243"/>
      <c r="Q95" s="243"/>
      <c r="R95" s="243"/>
      <c r="S95" s="243"/>
      <c r="T95" s="243"/>
      <c r="U95" s="243"/>
      <c r="V95" s="243"/>
      <c r="W95" s="243"/>
      <c r="X95" s="243"/>
      <c r="Y95" s="243"/>
      <c r="Z95" s="243"/>
    </row>
    <row r="96" spans="1:26" ht="13.5" customHeight="1">
      <c r="A96" s="243"/>
      <c r="B96" s="243"/>
      <c r="C96" s="243"/>
      <c r="D96" s="243"/>
      <c r="E96" s="243"/>
      <c r="F96" s="243"/>
      <c r="G96" s="243"/>
      <c r="H96" s="243"/>
      <c r="I96" s="243"/>
      <c r="J96" s="243"/>
      <c r="K96" s="243"/>
      <c r="L96" s="243"/>
      <c r="M96" s="243"/>
      <c r="N96" s="243"/>
      <c r="O96" s="243"/>
      <c r="P96" s="243"/>
      <c r="Q96" s="243"/>
      <c r="R96" s="243"/>
      <c r="S96" s="243"/>
      <c r="T96" s="243"/>
      <c r="U96" s="243"/>
      <c r="V96" s="243"/>
      <c r="W96" s="243"/>
      <c r="X96" s="243"/>
      <c r="Y96" s="243"/>
      <c r="Z96" s="243"/>
    </row>
    <row r="97" spans="1:26" ht="13.5" customHeight="1">
      <c r="A97" s="243"/>
      <c r="B97" s="243"/>
      <c r="C97" s="243"/>
      <c r="D97" s="243"/>
      <c r="E97" s="243"/>
      <c r="F97" s="243"/>
      <c r="G97" s="243"/>
      <c r="H97" s="243"/>
      <c r="I97" s="243"/>
      <c r="J97" s="243"/>
      <c r="K97" s="243"/>
      <c r="L97" s="243"/>
      <c r="M97" s="243"/>
      <c r="N97" s="243"/>
      <c r="O97" s="243"/>
      <c r="P97" s="243"/>
      <c r="Q97" s="243"/>
      <c r="R97" s="243"/>
      <c r="S97" s="243"/>
      <c r="T97" s="243"/>
      <c r="U97" s="243"/>
      <c r="V97" s="243"/>
      <c r="W97" s="243"/>
      <c r="X97" s="243"/>
      <c r="Y97" s="243"/>
      <c r="Z97" s="243"/>
    </row>
    <row r="98" spans="1:26" ht="13.5" customHeight="1">
      <c r="A98" s="243"/>
      <c r="B98" s="243"/>
      <c r="C98" s="243"/>
      <c r="D98" s="243"/>
      <c r="E98" s="243"/>
      <c r="F98" s="243"/>
      <c r="G98" s="243"/>
      <c r="H98" s="243"/>
      <c r="I98" s="243"/>
      <c r="J98" s="243"/>
      <c r="K98" s="243"/>
      <c r="L98" s="243"/>
      <c r="M98" s="243"/>
      <c r="N98" s="243"/>
      <c r="O98" s="243"/>
      <c r="P98" s="243"/>
      <c r="Q98" s="243"/>
      <c r="R98" s="243"/>
      <c r="S98" s="243"/>
      <c r="T98" s="243"/>
      <c r="U98" s="243"/>
      <c r="V98" s="243"/>
      <c r="W98" s="243"/>
      <c r="X98" s="243"/>
      <c r="Y98" s="243"/>
      <c r="Z98" s="243"/>
    </row>
    <row r="99" spans="1:26" ht="13.5" customHeight="1">
      <c r="A99" s="243"/>
      <c r="B99" s="243"/>
      <c r="C99" s="243"/>
      <c r="D99" s="243"/>
      <c r="E99" s="243"/>
      <c r="F99" s="243"/>
      <c r="G99" s="243"/>
      <c r="H99" s="243"/>
      <c r="I99" s="243"/>
      <c r="J99" s="243"/>
      <c r="K99" s="243"/>
      <c r="L99" s="243"/>
      <c r="M99" s="243"/>
      <c r="N99" s="243"/>
      <c r="O99" s="243"/>
      <c r="P99" s="243"/>
      <c r="Q99" s="243"/>
      <c r="R99" s="243"/>
      <c r="S99" s="243"/>
      <c r="T99" s="243"/>
      <c r="U99" s="243"/>
      <c r="V99" s="243"/>
      <c r="W99" s="243"/>
      <c r="X99" s="243"/>
      <c r="Y99" s="243"/>
      <c r="Z99" s="243"/>
    </row>
    <row r="100" spans="1:26" ht="13.5" customHeight="1">
      <c r="A100" s="243"/>
      <c r="B100" s="243"/>
      <c r="C100" s="243"/>
      <c r="D100" s="243"/>
      <c r="E100" s="243"/>
      <c r="F100" s="243"/>
      <c r="G100" s="243"/>
      <c r="H100" s="243"/>
      <c r="I100" s="243"/>
      <c r="J100" s="243"/>
      <c r="K100" s="243"/>
      <c r="L100" s="243"/>
      <c r="M100" s="243"/>
      <c r="N100" s="243"/>
      <c r="O100" s="243"/>
      <c r="P100" s="243"/>
      <c r="Q100" s="243"/>
      <c r="R100" s="243"/>
      <c r="S100" s="243"/>
      <c r="T100" s="243"/>
      <c r="U100" s="243"/>
      <c r="V100" s="243"/>
      <c r="W100" s="243"/>
      <c r="X100" s="243"/>
      <c r="Y100" s="243"/>
      <c r="Z100" s="243"/>
    </row>
    <row r="101" spans="1:26" ht="13.5" customHeight="1">
      <c r="A101" s="243"/>
      <c r="B101" s="243"/>
      <c r="C101" s="243"/>
      <c r="D101" s="243"/>
      <c r="E101" s="243"/>
      <c r="F101" s="243"/>
      <c r="G101" s="243"/>
      <c r="H101" s="243"/>
      <c r="I101" s="243"/>
      <c r="J101" s="243"/>
      <c r="K101" s="243"/>
      <c r="L101" s="243"/>
      <c r="M101" s="243"/>
      <c r="N101" s="243"/>
      <c r="O101" s="243"/>
      <c r="P101" s="243"/>
      <c r="Q101" s="243"/>
      <c r="R101" s="243"/>
      <c r="S101" s="243"/>
      <c r="T101" s="243"/>
      <c r="U101" s="243"/>
      <c r="V101" s="243"/>
      <c r="W101" s="243"/>
      <c r="X101" s="243"/>
      <c r="Y101" s="243"/>
      <c r="Z101" s="243"/>
    </row>
    <row r="102" spans="1:26" ht="13.5" customHeight="1">
      <c r="A102" s="243"/>
      <c r="B102" s="243"/>
      <c r="C102" s="243"/>
      <c r="D102" s="243"/>
      <c r="E102" s="243"/>
      <c r="F102" s="243"/>
      <c r="G102" s="243"/>
      <c r="H102" s="243"/>
      <c r="I102" s="243"/>
      <c r="J102" s="243"/>
      <c r="K102" s="243"/>
      <c r="L102" s="243"/>
      <c r="M102" s="243"/>
      <c r="N102" s="243"/>
      <c r="O102" s="243"/>
      <c r="P102" s="243"/>
      <c r="Q102" s="243"/>
      <c r="R102" s="243"/>
      <c r="S102" s="243"/>
      <c r="T102" s="243"/>
      <c r="U102" s="243"/>
      <c r="V102" s="243"/>
      <c r="W102" s="243"/>
      <c r="X102" s="243"/>
      <c r="Y102" s="243"/>
      <c r="Z102" s="243"/>
    </row>
    <row r="103" spans="1:26" ht="13.5" customHeight="1">
      <c r="A103" s="243"/>
      <c r="B103" s="243"/>
      <c r="C103" s="243"/>
      <c r="D103" s="243"/>
      <c r="E103" s="243"/>
      <c r="F103" s="243"/>
      <c r="G103" s="243"/>
      <c r="H103" s="243"/>
      <c r="I103" s="243"/>
      <c r="J103" s="243"/>
      <c r="K103" s="243"/>
      <c r="L103" s="243"/>
      <c r="M103" s="243"/>
      <c r="N103" s="243"/>
      <c r="O103" s="243"/>
      <c r="P103" s="243"/>
      <c r="Q103" s="243"/>
      <c r="R103" s="243"/>
      <c r="S103" s="243"/>
      <c r="T103" s="243"/>
      <c r="U103" s="243"/>
      <c r="V103" s="243"/>
      <c r="W103" s="243"/>
      <c r="X103" s="243"/>
      <c r="Y103" s="243"/>
      <c r="Z103" s="243"/>
    </row>
    <row r="104" spans="1:26" ht="13.5" customHeight="1">
      <c r="A104" s="243"/>
      <c r="B104" s="243"/>
      <c r="C104" s="243"/>
      <c r="D104" s="243"/>
      <c r="E104" s="243"/>
      <c r="F104" s="243"/>
      <c r="G104" s="243"/>
      <c r="H104" s="243"/>
      <c r="I104" s="243"/>
      <c r="J104" s="243"/>
      <c r="K104" s="243"/>
      <c r="L104" s="243"/>
      <c r="M104" s="243"/>
      <c r="N104" s="243"/>
      <c r="O104" s="243"/>
      <c r="P104" s="243"/>
      <c r="Q104" s="243"/>
      <c r="R104" s="243"/>
      <c r="S104" s="243"/>
      <c r="T104" s="243"/>
      <c r="U104" s="243"/>
      <c r="V104" s="243"/>
      <c r="W104" s="243"/>
      <c r="X104" s="243"/>
      <c r="Y104" s="243"/>
      <c r="Z104" s="243"/>
    </row>
    <row r="105" spans="1:26" ht="13.5" customHeight="1">
      <c r="A105" s="243"/>
      <c r="B105" s="243"/>
      <c r="C105" s="243"/>
      <c r="D105" s="243"/>
      <c r="E105" s="243"/>
      <c r="F105" s="243"/>
      <c r="G105" s="243"/>
      <c r="H105" s="243"/>
      <c r="I105" s="243"/>
      <c r="J105" s="243"/>
      <c r="K105" s="243"/>
      <c r="L105" s="243"/>
      <c r="M105" s="243"/>
      <c r="N105" s="243"/>
      <c r="O105" s="243"/>
      <c r="P105" s="243"/>
      <c r="Q105" s="243"/>
      <c r="R105" s="243"/>
      <c r="S105" s="243"/>
      <c r="T105" s="243"/>
      <c r="U105" s="243"/>
      <c r="V105" s="243"/>
      <c r="W105" s="243"/>
      <c r="X105" s="243"/>
      <c r="Y105" s="243"/>
      <c r="Z105" s="243"/>
    </row>
    <row r="106" spans="1:26" ht="13.5" customHeight="1">
      <c r="A106" s="243"/>
      <c r="B106" s="243"/>
      <c r="C106" s="243"/>
      <c r="D106" s="243"/>
      <c r="E106" s="243"/>
      <c r="F106" s="243"/>
      <c r="G106" s="243"/>
      <c r="H106" s="243"/>
      <c r="I106" s="243"/>
      <c r="J106" s="243"/>
      <c r="K106" s="243"/>
      <c r="L106" s="243"/>
      <c r="M106" s="243"/>
      <c r="N106" s="243"/>
      <c r="O106" s="243"/>
      <c r="P106" s="243"/>
      <c r="Q106" s="243"/>
      <c r="R106" s="243"/>
      <c r="S106" s="243"/>
      <c r="T106" s="243"/>
      <c r="U106" s="243"/>
      <c r="V106" s="243"/>
      <c r="W106" s="243"/>
      <c r="X106" s="243"/>
      <c r="Y106" s="243"/>
      <c r="Z106" s="243"/>
    </row>
    <row r="107" spans="1:26" ht="13.5" customHeight="1">
      <c r="A107" s="243"/>
      <c r="B107" s="243"/>
      <c r="C107" s="243"/>
      <c r="D107" s="243"/>
      <c r="E107" s="243"/>
      <c r="F107" s="243"/>
      <c r="G107" s="243"/>
      <c r="H107" s="243"/>
      <c r="I107" s="243"/>
      <c r="J107" s="243"/>
      <c r="K107" s="243"/>
      <c r="L107" s="243"/>
      <c r="M107" s="243"/>
      <c r="N107" s="243"/>
      <c r="O107" s="243"/>
      <c r="P107" s="243"/>
      <c r="Q107" s="243"/>
      <c r="R107" s="243"/>
      <c r="S107" s="243"/>
      <c r="T107" s="243"/>
      <c r="U107" s="243"/>
      <c r="V107" s="243"/>
      <c r="W107" s="243"/>
      <c r="X107" s="243"/>
      <c r="Y107" s="243"/>
      <c r="Z107" s="243"/>
    </row>
    <row r="108" spans="1:26" ht="13.5" customHeight="1">
      <c r="A108" s="243"/>
      <c r="B108" s="243"/>
      <c r="C108" s="243"/>
      <c r="D108" s="243"/>
      <c r="E108" s="243"/>
      <c r="F108" s="243"/>
      <c r="G108" s="243"/>
      <c r="H108" s="243"/>
      <c r="I108" s="243"/>
      <c r="J108" s="243"/>
      <c r="K108" s="243"/>
      <c r="L108" s="243"/>
      <c r="M108" s="243"/>
      <c r="N108" s="243"/>
      <c r="O108" s="243"/>
      <c r="P108" s="243"/>
      <c r="Q108" s="243"/>
      <c r="R108" s="243"/>
      <c r="S108" s="243"/>
      <c r="T108" s="243"/>
      <c r="U108" s="243"/>
      <c r="V108" s="243"/>
      <c r="W108" s="243"/>
      <c r="X108" s="243"/>
      <c r="Y108" s="243"/>
      <c r="Z108" s="243"/>
    </row>
    <row r="109" spans="1:26" ht="13.5" customHeight="1">
      <c r="A109" s="243"/>
      <c r="B109" s="243"/>
      <c r="C109" s="243"/>
      <c r="D109" s="243"/>
      <c r="E109" s="243"/>
      <c r="F109" s="243"/>
      <c r="G109" s="243"/>
      <c r="H109" s="243"/>
      <c r="I109" s="243"/>
      <c r="J109" s="243"/>
      <c r="K109" s="243"/>
      <c r="L109" s="243"/>
      <c r="M109" s="243"/>
      <c r="N109" s="243"/>
      <c r="O109" s="243"/>
      <c r="P109" s="243"/>
      <c r="Q109" s="243"/>
      <c r="R109" s="243"/>
      <c r="S109" s="243"/>
      <c r="T109" s="243"/>
      <c r="U109" s="243"/>
      <c r="V109" s="243"/>
      <c r="W109" s="243"/>
      <c r="X109" s="243"/>
      <c r="Y109" s="243"/>
      <c r="Z109" s="243"/>
    </row>
    <row r="110" spans="1:26" ht="13.5" customHeight="1">
      <c r="A110" s="243"/>
      <c r="B110" s="243"/>
      <c r="C110" s="243"/>
      <c r="D110" s="243"/>
      <c r="E110" s="243"/>
      <c r="F110" s="243"/>
      <c r="G110" s="243"/>
      <c r="H110" s="243"/>
      <c r="I110" s="243"/>
      <c r="J110" s="243"/>
      <c r="K110" s="243"/>
      <c r="L110" s="243"/>
      <c r="M110" s="243"/>
      <c r="N110" s="243"/>
      <c r="O110" s="243"/>
      <c r="P110" s="243"/>
      <c r="Q110" s="243"/>
      <c r="R110" s="243"/>
      <c r="S110" s="243"/>
      <c r="T110" s="243"/>
      <c r="U110" s="243"/>
      <c r="V110" s="243"/>
      <c r="W110" s="243"/>
      <c r="X110" s="243"/>
      <c r="Y110" s="243"/>
      <c r="Z110" s="243"/>
    </row>
    <row r="111" spans="1:26" ht="13.5" customHeight="1">
      <c r="A111" s="243"/>
      <c r="B111" s="243"/>
      <c r="C111" s="243"/>
      <c r="D111" s="243"/>
      <c r="E111" s="243"/>
      <c r="F111" s="243"/>
      <c r="G111" s="243"/>
      <c r="H111" s="243"/>
      <c r="I111" s="243"/>
      <c r="J111" s="243"/>
      <c r="K111" s="243"/>
      <c r="L111" s="243"/>
      <c r="M111" s="243"/>
      <c r="N111" s="243"/>
      <c r="O111" s="243"/>
      <c r="P111" s="243"/>
      <c r="Q111" s="243"/>
      <c r="R111" s="243"/>
      <c r="S111" s="243"/>
      <c r="T111" s="243"/>
      <c r="U111" s="243"/>
      <c r="V111" s="243"/>
      <c r="W111" s="243"/>
      <c r="X111" s="243"/>
      <c r="Y111" s="243"/>
      <c r="Z111" s="243"/>
    </row>
    <row r="112" spans="1:26" ht="13.5" customHeight="1">
      <c r="A112" s="243"/>
      <c r="B112" s="243"/>
      <c r="C112" s="243"/>
      <c r="D112" s="243"/>
      <c r="E112" s="243"/>
      <c r="F112" s="243"/>
      <c r="G112" s="243"/>
      <c r="H112" s="243"/>
      <c r="I112" s="243"/>
      <c r="J112" s="243"/>
      <c r="K112" s="243"/>
      <c r="L112" s="243"/>
      <c r="M112" s="243"/>
      <c r="N112" s="243"/>
      <c r="O112" s="243"/>
      <c r="P112" s="243"/>
      <c r="Q112" s="243"/>
      <c r="R112" s="243"/>
      <c r="S112" s="243"/>
      <c r="T112" s="243"/>
      <c r="U112" s="243"/>
      <c r="V112" s="243"/>
      <c r="W112" s="243"/>
      <c r="X112" s="243"/>
      <c r="Y112" s="243"/>
      <c r="Z112" s="243"/>
    </row>
    <row r="113" spans="1:26" ht="13.5" customHeight="1">
      <c r="A113" s="243"/>
      <c r="B113" s="243"/>
      <c r="C113" s="243"/>
      <c r="D113" s="243"/>
      <c r="E113" s="243"/>
      <c r="F113" s="243"/>
      <c r="G113" s="243"/>
      <c r="H113" s="243"/>
      <c r="I113" s="243"/>
      <c r="J113" s="243"/>
      <c r="K113" s="243"/>
      <c r="L113" s="243"/>
      <c r="M113" s="243"/>
      <c r="N113" s="243"/>
      <c r="O113" s="243"/>
      <c r="P113" s="243"/>
      <c r="Q113" s="243"/>
      <c r="R113" s="243"/>
      <c r="S113" s="243"/>
      <c r="T113" s="243"/>
      <c r="U113" s="243"/>
      <c r="V113" s="243"/>
      <c r="W113" s="243"/>
      <c r="X113" s="243"/>
      <c r="Y113" s="243"/>
      <c r="Z113" s="243"/>
    </row>
    <row r="114" spans="1:26" ht="13.5" customHeight="1">
      <c r="A114" s="243"/>
      <c r="B114" s="243"/>
      <c r="C114" s="243"/>
      <c r="D114" s="243"/>
      <c r="E114" s="243"/>
      <c r="F114" s="243"/>
      <c r="G114" s="243"/>
      <c r="H114" s="243"/>
      <c r="I114" s="243"/>
      <c r="J114" s="243"/>
      <c r="K114" s="243"/>
      <c r="L114" s="243"/>
      <c r="M114" s="243"/>
      <c r="N114" s="243"/>
      <c r="O114" s="243"/>
      <c r="P114" s="243"/>
      <c r="Q114" s="243"/>
      <c r="R114" s="243"/>
      <c r="S114" s="243"/>
      <c r="T114" s="243"/>
      <c r="U114" s="243"/>
      <c r="V114" s="243"/>
      <c r="W114" s="243"/>
      <c r="X114" s="243"/>
      <c r="Y114" s="243"/>
      <c r="Z114" s="243"/>
    </row>
    <row r="115" spans="1:26" ht="13.5" customHeight="1">
      <c r="A115" s="243"/>
      <c r="B115" s="243"/>
      <c r="C115" s="243"/>
      <c r="D115" s="243"/>
      <c r="E115" s="243"/>
      <c r="F115" s="243"/>
      <c r="G115" s="243"/>
      <c r="H115" s="243"/>
      <c r="I115" s="243"/>
      <c r="J115" s="243"/>
      <c r="K115" s="243"/>
      <c r="L115" s="243"/>
      <c r="M115" s="243"/>
      <c r="N115" s="243"/>
      <c r="O115" s="243"/>
      <c r="P115" s="243"/>
      <c r="Q115" s="243"/>
      <c r="R115" s="243"/>
      <c r="S115" s="243"/>
      <c r="T115" s="243"/>
      <c r="U115" s="243"/>
      <c r="V115" s="243"/>
      <c r="W115" s="243"/>
      <c r="X115" s="243"/>
      <c r="Y115" s="243"/>
      <c r="Z115" s="243"/>
    </row>
    <row r="116" spans="1:26" ht="13.5" customHeight="1">
      <c r="A116" s="243"/>
      <c r="B116" s="243"/>
      <c r="C116" s="243"/>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c r="Z116" s="243"/>
    </row>
    <row r="117" spans="1:26" ht="13.5" customHeight="1">
      <c r="A117" s="243"/>
      <c r="B117" s="243"/>
      <c r="C117" s="243"/>
      <c r="D117" s="243"/>
      <c r="E117" s="243"/>
      <c r="F117" s="243"/>
      <c r="G117" s="243"/>
      <c r="H117" s="243"/>
      <c r="I117" s="243"/>
      <c r="J117" s="243"/>
      <c r="K117" s="243"/>
      <c r="L117" s="243"/>
      <c r="M117" s="243"/>
      <c r="N117" s="243"/>
      <c r="O117" s="243"/>
      <c r="P117" s="243"/>
      <c r="Q117" s="243"/>
      <c r="R117" s="243"/>
      <c r="S117" s="243"/>
      <c r="T117" s="243"/>
      <c r="U117" s="243"/>
      <c r="V117" s="243"/>
      <c r="W117" s="243"/>
      <c r="X117" s="243"/>
      <c r="Y117" s="243"/>
      <c r="Z117" s="243"/>
    </row>
    <row r="118" spans="1:26" ht="13.5" customHeight="1">
      <c r="A118" s="243"/>
      <c r="B118" s="243"/>
      <c r="C118" s="243"/>
      <c r="D118" s="243"/>
      <c r="E118" s="243"/>
      <c r="F118" s="243"/>
      <c r="G118" s="243"/>
      <c r="H118" s="243"/>
      <c r="I118" s="243"/>
      <c r="J118" s="243"/>
      <c r="K118" s="243"/>
      <c r="L118" s="243"/>
      <c r="M118" s="243"/>
      <c r="N118" s="243"/>
      <c r="O118" s="243"/>
      <c r="P118" s="243"/>
      <c r="Q118" s="243"/>
      <c r="R118" s="243"/>
      <c r="S118" s="243"/>
      <c r="T118" s="243"/>
      <c r="U118" s="243"/>
      <c r="V118" s="243"/>
      <c r="W118" s="243"/>
      <c r="X118" s="243"/>
      <c r="Y118" s="243"/>
      <c r="Z118" s="243"/>
    </row>
    <row r="119" spans="1:26" ht="13.5" customHeight="1">
      <c r="A119" s="243"/>
      <c r="B119" s="243"/>
      <c r="C119" s="243"/>
      <c r="D119" s="243"/>
      <c r="E119" s="243"/>
      <c r="F119" s="243"/>
      <c r="G119" s="243"/>
      <c r="H119" s="243"/>
      <c r="I119" s="243"/>
      <c r="J119" s="243"/>
      <c r="K119" s="243"/>
      <c r="L119" s="243"/>
      <c r="M119" s="243"/>
      <c r="N119" s="243"/>
      <c r="O119" s="243"/>
      <c r="P119" s="243"/>
      <c r="Q119" s="243"/>
      <c r="R119" s="243"/>
      <c r="S119" s="243"/>
      <c r="T119" s="243"/>
      <c r="U119" s="243"/>
      <c r="V119" s="243"/>
      <c r="W119" s="243"/>
      <c r="X119" s="243"/>
      <c r="Y119" s="243"/>
      <c r="Z119" s="243"/>
    </row>
    <row r="120" spans="1:26" ht="13.5" customHeight="1">
      <c r="A120" s="243"/>
      <c r="B120" s="243"/>
      <c r="C120" s="243"/>
      <c r="D120" s="243"/>
      <c r="E120" s="243"/>
      <c r="F120" s="243"/>
      <c r="G120" s="243"/>
      <c r="H120" s="243"/>
      <c r="I120" s="243"/>
      <c r="J120" s="243"/>
      <c r="K120" s="243"/>
      <c r="L120" s="243"/>
      <c r="M120" s="243"/>
      <c r="N120" s="243"/>
      <c r="O120" s="243"/>
      <c r="P120" s="243"/>
      <c r="Q120" s="243"/>
      <c r="R120" s="243"/>
      <c r="S120" s="243"/>
      <c r="T120" s="243"/>
      <c r="U120" s="243"/>
      <c r="V120" s="243"/>
      <c r="W120" s="243"/>
      <c r="X120" s="243"/>
      <c r="Y120" s="243"/>
      <c r="Z120" s="243"/>
    </row>
    <row r="121" spans="1:26" ht="13.5" customHeight="1">
      <c r="A121" s="243"/>
      <c r="B121" s="243"/>
      <c r="C121" s="243"/>
      <c r="D121" s="243"/>
      <c r="E121" s="243"/>
      <c r="F121" s="243"/>
      <c r="G121" s="243"/>
      <c r="H121" s="243"/>
      <c r="I121" s="243"/>
      <c r="J121" s="243"/>
      <c r="K121" s="243"/>
      <c r="L121" s="243"/>
      <c r="M121" s="243"/>
      <c r="N121" s="243"/>
      <c r="O121" s="243"/>
      <c r="P121" s="243"/>
      <c r="Q121" s="243"/>
      <c r="R121" s="243"/>
      <c r="S121" s="243"/>
      <c r="T121" s="243"/>
      <c r="U121" s="243"/>
      <c r="V121" s="243"/>
      <c r="W121" s="243"/>
      <c r="X121" s="243"/>
      <c r="Y121" s="243"/>
      <c r="Z121" s="243"/>
    </row>
    <row r="122" spans="1:26" ht="13.5" customHeight="1">
      <c r="A122" s="243"/>
      <c r="B122" s="243"/>
      <c r="C122" s="243"/>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c r="Z122" s="243"/>
    </row>
    <row r="123" spans="1:26" ht="13.5" customHeight="1">
      <c r="A123" s="243"/>
      <c r="B123" s="243"/>
      <c r="C123" s="243"/>
      <c r="D123" s="243"/>
      <c r="E123" s="243"/>
      <c r="F123" s="243"/>
      <c r="G123" s="243"/>
      <c r="H123" s="243"/>
      <c r="I123" s="243"/>
      <c r="J123" s="243"/>
      <c r="K123" s="243"/>
      <c r="L123" s="243"/>
      <c r="M123" s="243"/>
      <c r="N123" s="243"/>
      <c r="O123" s="243"/>
      <c r="P123" s="243"/>
      <c r="Q123" s="243"/>
      <c r="R123" s="243"/>
      <c r="S123" s="243"/>
      <c r="T123" s="243"/>
      <c r="U123" s="243"/>
      <c r="V123" s="243"/>
      <c r="W123" s="243"/>
      <c r="X123" s="243"/>
      <c r="Y123" s="243"/>
      <c r="Z123" s="243"/>
    </row>
    <row r="124" spans="1:26" ht="13.5" customHeight="1">
      <c r="A124" s="243"/>
      <c r="B124" s="243"/>
      <c r="C124" s="243"/>
      <c r="D124" s="243"/>
      <c r="E124" s="243"/>
      <c r="F124" s="243"/>
      <c r="G124" s="243"/>
      <c r="H124" s="243"/>
      <c r="I124" s="243"/>
      <c r="J124" s="243"/>
      <c r="K124" s="243"/>
      <c r="L124" s="243"/>
      <c r="M124" s="243"/>
      <c r="N124" s="243"/>
      <c r="O124" s="243"/>
      <c r="P124" s="243"/>
      <c r="Q124" s="243"/>
      <c r="R124" s="243"/>
      <c r="S124" s="243"/>
      <c r="T124" s="243"/>
      <c r="U124" s="243"/>
      <c r="V124" s="243"/>
      <c r="W124" s="243"/>
      <c r="X124" s="243"/>
      <c r="Y124" s="243"/>
      <c r="Z124" s="243"/>
    </row>
    <row r="125" spans="1:26" ht="13.5" customHeight="1">
      <c r="A125" s="243"/>
      <c r="B125" s="243"/>
      <c r="C125" s="243"/>
      <c r="D125" s="243"/>
      <c r="E125" s="243"/>
      <c r="F125" s="243"/>
      <c r="G125" s="243"/>
      <c r="H125" s="243"/>
      <c r="I125" s="243"/>
      <c r="J125" s="243"/>
      <c r="K125" s="243"/>
      <c r="L125" s="243"/>
      <c r="M125" s="243"/>
      <c r="N125" s="243"/>
      <c r="O125" s="243"/>
      <c r="P125" s="243"/>
      <c r="Q125" s="243"/>
      <c r="R125" s="243"/>
      <c r="S125" s="243"/>
      <c r="T125" s="243"/>
      <c r="U125" s="243"/>
      <c r="V125" s="243"/>
      <c r="W125" s="243"/>
      <c r="X125" s="243"/>
      <c r="Y125" s="243"/>
      <c r="Z125" s="243"/>
    </row>
    <row r="126" spans="1:26" ht="13.5" customHeight="1">
      <c r="A126" s="243"/>
      <c r="B126" s="243"/>
      <c r="C126" s="243"/>
      <c r="D126" s="243"/>
      <c r="E126" s="243"/>
      <c r="F126" s="243"/>
      <c r="G126" s="243"/>
      <c r="H126" s="243"/>
      <c r="I126" s="243"/>
      <c r="J126" s="243"/>
      <c r="K126" s="243"/>
      <c r="L126" s="243"/>
      <c r="M126" s="243"/>
      <c r="N126" s="243"/>
      <c r="O126" s="243"/>
      <c r="P126" s="243"/>
      <c r="Q126" s="243"/>
      <c r="R126" s="243"/>
      <c r="S126" s="243"/>
      <c r="T126" s="243"/>
      <c r="U126" s="243"/>
      <c r="V126" s="243"/>
      <c r="W126" s="243"/>
      <c r="X126" s="243"/>
      <c r="Y126" s="243"/>
      <c r="Z126" s="243"/>
    </row>
    <row r="127" spans="1:26" ht="13.5" customHeight="1">
      <c r="A127" s="243"/>
      <c r="B127" s="243"/>
      <c r="C127" s="243"/>
      <c r="D127" s="243"/>
      <c r="E127" s="243"/>
      <c r="F127" s="243"/>
      <c r="G127" s="243"/>
      <c r="H127" s="243"/>
      <c r="I127" s="243"/>
      <c r="J127" s="243"/>
      <c r="K127" s="243"/>
      <c r="L127" s="243"/>
      <c r="M127" s="243"/>
      <c r="N127" s="243"/>
      <c r="O127" s="243"/>
      <c r="P127" s="243"/>
      <c r="Q127" s="243"/>
      <c r="R127" s="243"/>
      <c r="S127" s="243"/>
      <c r="T127" s="243"/>
      <c r="U127" s="243"/>
      <c r="V127" s="243"/>
      <c r="W127" s="243"/>
      <c r="X127" s="243"/>
      <c r="Y127" s="243"/>
      <c r="Z127" s="243"/>
    </row>
    <row r="128" spans="1:26" ht="13.5" customHeight="1">
      <c r="A128" s="243"/>
      <c r="B128" s="243"/>
      <c r="C128" s="243"/>
      <c r="D128" s="243"/>
      <c r="E128" s="243"/>
      <c r="F128" s="243"/>
      <c r="G128" s="243"/>
      <c r="H128" s="243"/>
      <c r="I128" s="243"/>
      <c r="J128" s="243"/>
      <c r="K128" s="243"/>
      <c r="L128" s="243"/>
      <c r="M128" s="243"/>
      <c r="N128" s="243"/>
      <c r="O128" s="243"/>
      <c r="P128" s="243"/>
      <c r="Q128" s="243"/>
      <c r="R128" s="243"/>
      <c r="S128" s="243"/>
      <c r="T128" s="243"/>
      <c r="U128" s="243"/>
      <c r="V128" s="243"/>
      <c r="W128" s="243"/>
      <c r="X128" s="243"/>
      <c r="Y128" s="243"/>
      <c r="Z128" s="243"/>
    </row>
    <row r="129" spans="1:26" ht="13.5" customHeight="1">
      <c r="A129" s="243"/>
      <c r="B129" s="243"/>
      <c r="C129" s="243"/>
      <c r="D129" s="243"/>
      <c r="E129" s="243"/>
      <c r="F129" s="243"/>
      <c r="G129" s="243"/>
      <c r="H129" s="243"/>
      <c r="I129" s="243"/>
      <c r="J129" s="243"/>
      <c r="K129" s="243"/>
      <c r="L129" s="243"/>
      <c r="M129" s="243"/>
      <c r="N129" s="243"/>
      <c r="O129" s="243"/>
      <c r="P129" s="243"/>
      <c r="Q129" s="243"/>
      <c r="R129" s="243"/>
      <c r="S129" s="243"/>
      <c r="T129" s="243"/>
      <c r="U129" s="243"/>
      <c r="V129" s="243"/>
      <c r="W129" s="243"/>
      <c r="X129" s="243"/>
      <c r="Y129" s="243"/>
      <c r="Z129" s="243"/>
    </row>
    <row r="130" spans="1:26" ht="13.5" customHeight="1">
      <c r="A130" s="243"/>
      <c r="B130" s="243"/>
      <c r="C130" s="243"/>
      <c r="D130" s="243"/>
      <c r="E130" s="243"/>
      <c r="F130" s="243"/>
      <c r="G130" s="243"/>
      <c r="H130" s="243"/>
      <c r="I130" s="243"/>
      <c r="J130" s="243"/>
      <c r="K130" s="243"/>
      <c r="L130" s="243"/>
      <c r="M130" s="243"/>
      <c r="N130" s="243"/>
      <c r="O130" s="243"/>
      <c r="P130" s="243"/>
      <c r="Q130" s="243"/>
      <c r="R130" s="243"/>
      <c r="S130" s="243"/>
      <c r="T130" s="243"/>
      <c r="U130" s="243"/>
      <c r="V130" s="243"/>
      <c r="W130" s="243"/>
      <c r="X130" s="243"/>
      <c r="Y130" s="243"/>
      <c r="Z130" s="243"/>
    </row>
    <row r="131" spans="1:26" ht="13.5" customHeight="1">
      <c r="A131" s="243"/>
      <c r="B131" s="243"/>
      <c r="C131" s="243"/>
      <c r="D131" s="243"/>
      <c r="E131" s="243"/>
      <c r="F131" s="243"/>
      <c r="G131" s="243"/>
      <c r="H131" s="243"/>
      <c r="I131" s="243"/>
      <c r="J131" s="243"/>
      <c r="K131" s="243"/>
      <c r="L131" s="243"/>
      <c r="M131" s="243"/>
      <c r="N131" s="243"/>
      <c r="O131" s="243"/>
      <c r="P131" s="243"/>
      <c r="Q131" s="243"/>
      <c r="R131" s="243"/>
      <c r="S131" s="243"/>
      <c r="T131" s="243"/>
      <c r="U131" s="243"/>
      <c r="V131" s="243"/>
      <c r="W131" s="243"/>
      <c r="X131" s="243"/>
      <c r="Y131" s="243"/>
      <c r="Z131" s="243"/>
    </row>
    <row r="132" spans="1:26" ht="13.5" customHeight="1">
      <c r="A132" s="243"/>
      <c r="B132" s="243"/>
      <c r="C132" s="243"/>
      <c r="D132" s="243"/>
      <c r="E132" s="243"/>
      <c r="F132" s="243"/>
      <c r="G132" s="243"/>
      <c r="H132" s="243"/>
      <c r="I132" s="243"/>
      <c r="J132" s="243"/>
      <c r="K132" s="243"/>
      <c r="L132" s="243"/>
      <c r="M132" s="243"/>
      <c r="N132" s="243"/>
      <c r="O132" s="243"/>
      <c r="P132" s="243"/>
      <c r="Q132" s="243"/>
      <c r="R132" s="243"/>
      <c r="S132" s="243"/>
      <c r="T132" s="243"/>
      <c r="U132" s="243"/>
      <c r="V132" s="243"/>
      <c r="W132" s="243"/>
      <c r="X132" s="243"/>
      <c r="Y132" s="243"/>
      <c r="Z132" s="243"/>
    </row>
    <row r="133" spans="1:26" ht="13.5" customHeight="1">
      <c r="A133" s="243"/>
      <c r="B133" s="243"/>
      <c r="C133" s="243"/>
      <c r="D133" s="243"/>
      <c r="E133" s="243"/>
      <c r="F133" s="243"/>
      <c r="G133" s="243"/>
      <c r="H133" s="243"/>
      <c r="I133" s="243"/>
      <c r="J133" s="243"/>
      <c r="K133" s="243"/>
      <c r="L133" s="243"/>
      <c r="M133" s="243"/>
      <c r="N133" s="243"/>
      <c r="O133" s="243"/>
      <c r="P133" s="243"/>
      <c r="Q133" s="243"/>
      <c r="R133" s="243"/>
      <c r="S133" s="243"/>
      <c r="T133" s="243"/>
      <c r="U133" s="243"/>
      <c r="V133" s="243"/>
      <c r="W133" s="243"/>
      <c r="X133" s="243"/>
      <c r="Y133" s="243"/>
      <c r="Z133" s="243"/>
    </row>
    <row r="134" spans="1:26" ht="13.5" customHeight="1">
      <c r="A134" s="243"/>
      <c r="B134" s="243"/>
      <c r="C134" s="243"/>
      <c r="D134" s="243"/>
      <c r="E134" s="243"/>
      <c r="F134" s="243"/>
      <c r="G134" s="243"/>
      <c r="H134" s="243"/>
      <c r="I134" s="243"/>
      <c r="J134" s="243"/>
      <c r="K134" s="243"/>
      <c r="L134" s="243"/>
      <c r="M134" s="243"/>
      <c r="N134" s="243"/>
      <c r="O134" s="243"/>
      <c r="P134" s="243"/>
      <c r="Q134" s="243"/>
      <c r="R134" s="243"/>
      <c r="S134" s="243"/>
      <c r="T134" s="243"/>
      <c r="U134" s="243"/>
      <c r="V134" s="243"/>
      <c r="W134" s="243"/>
      <c r="X134" s="243"/>
      <c r="Y134" s="243"/>
      <c r="Z134" s="243"/>
    </row>
    <row r="135" spans="1:26" ht="13.5" customHeight="1">
      <c r="A135" s="243"/>
      <c r="B135" s="243"/>
      <c r="C135" s="243"/>
      <c r="D135" s="243"/>
      <c r="E135" s="243"/>
      <c r="F135" s="243"/>
      <c r="G135" s="243"/>
      <c r="H135" s="243"/>
      <c r="I135" s="243"/>
      <c r="J135" s="243"/>
      <c r="K135" s="243"/>
      <c r="L135" s="243"/>
      <c r="M135" s="243"/>
      <c r="N135" s="243"/>
      <c r="O135" s="243"/>
      <c r="P135" s="243"/>
      <c r="Q135" s="243"/>
      <c r="R135" s="243"/>
      <c r="S135" s="243"/>
      <c r="T135" s="243"/>
      <c r="U135" s="243"/>
      <c r="V135" s="243"/>
      <c r="W135" s="243"/>
      <c r="X135" s="243"/>
      <c r="Y135" s="243"/>
      <c r="Z135" s="243"/>
    </row>
    <row r="136" spans="1:26" ht="13.5" customHeight="1">
      <c r="A136" s="243"/>
      <c r="B136" s="243"/>
      <c r="C136" s="243"/>
      <c r="D136" s="243"/>
      <c r="E136" s="243"/>
      <c r="F136" s="243"/>
      <c r="G136" s="243"/>
      <c r="H136" s="243"/>
      <c r="I136" s="243"/>
      <c r="J136" s="243"/>
      <c r="K136" s="243"/>
      <c r="L136" s="243"/>
      <c r="M136" s="243"/>
      <c r="N136" s="243"/>
      <c r="O136" s="243"/>
      <c r="P136" s="243"/>
      <c r="Q136" s="243"/>
      <c r="R136" s="243"/>
      <c r="S136" s="243"/>
      <c r="T136" s="243"/>
      <c r="U136" s="243"/>
      <c r="V136" s="243"/>
      <c r="W136" s="243"/>
      <c r="X136" s="243"/>
      <c r="Y136" s="243"/>
      <c r="Z136" s="243"/>
    </row>
    <row r="137" spans="1:26" ht="13.5" customHeight="1">
      <c r="A137" s="243"/>
      <c r="B137" s="243"/>
      <c r="C137" s="243"/>
      <c r="D137" s="243"/>
      <c r="E137" s="243"/>
      <c r="F137" s="243"/>
      <c r="G137" s="243"/>
      <c r="H137" s="243"/>
      <c r="I137" s="243"/>
      <c r="J137" s="243"/>
      <c r="K137" s="243"/>
      <c r="L137" s="243"/>
      <c r="M137" s="243"/>
      <c r="N137" s="243"/>
      <c r="O137" s="243"/>
      <c r="P137" s="243"/>
      <c r="Q137" s="243"/>
      <c r="R137" s="243"/>
      <c r="S137" s="243"/>
      <c r="T137" s="243"/>
      <c r="U137" s="243"/>
      <c r="V137" s="243"/>
      <c r="W137" s="243"/>
      <c r="X137" s="243"/>
      <c r="Y137" s="243"/>
      <c r="Z137" s="243"/>
    </row>
    <row r="138" spans="1:26" ht="13.5" customHeight="1">
      <c r="A138" s="243"/>
      <c r="B138" s="243"/>
      <c r="C138" s="243"/>
      <c r="D138" s="243"/>
      <c r="E138" s="243"/>
      <c r="F138" s="243"/>
      <c r="G138" s="243"/>
      <c r="H138" s="243"/>
      <c r="I138" s="243"/>
      <c r="J138" s="243"/>
      <c r="K138" s="243"/>
      <c r="L138" s="243"/>
      <c r="M138" s="243"/>
      <c r="N138" s="243"/>
      <c r="O138" s="243"/>
      <c r="P138" s="243"/>
      <c r="Q138" s="243"/>
      <c r="R138" s="243"/>
      <c r="S138" s="243"/>
      <c r="T138" s="243"/>
      <c r="U138" s="243"/>
      <c r="V138" s="243"/>
      <c r="W138" s="243"/>
      <c r="X138" s="243"/>
      <c r="Y138" s="243"/>
      <c r="Z138" s="243"/>
    </row>
    <row r="139" spans="1:26" ht="13.5" customHeight="1">
      <c r="A139" s="243"/>
      <c r="B139" s="243"/>
      <c r="C139" s="243"/>
      <c r="D139" s="243"/>
      <c r="E139" s="243"/>
      <c r="F139" s="243"/>
      <c r="G139" s="243"/>
      <c r="H139" s="243"/>
      <c r="I139" s="243"/>
      <c r="J139" s="243"/>
      <c r="K139" s="243"/>
      <c r="L139" s="243"/>
      <c r="M139" s="243"/>
      <c r="N139" s="243"/>
      <c r="O139" s="243"/>
      <c r="P139" s="243"/>
      <c r="Q139" s="243"/>
      <c r="R139" s="243"/>
      <c r="S139" s="243"/>
      <c r="T139" s="243"/>
      <c r="U139" s="243"/>
      <c r="V139" s="243"/>
      <c r="W139" s="243"/>
      <c r="X139" s="243"/>
      <c r="Y139" s="243"/>
      <c r="Z139" s="243"/>
    </row>
    <row r="140" spans="1:26" ht="13.5" customHeight="1">
      <c r="A140" s="243"/>
      <c r="B140" s="243"/>
      <c r="C140" s="243"/>
      <c r="D140" s="243"/>
      <c r="E140" s="243"/>
      <c r="F140" s="243"/>
      <c r="G140" s="243"/>
      <c r="H140" s="243"/>
      <c r="I140" s="243"/>
      <c r="J140" s="243"/>
      <c r="K140" s="243"/>
      <c r="L140" s="243"/>
      <c r="M140" s="243"/>
      <c r="N140" s="243"/>
      <c r="O140" s="243"/>
      <c r="P140" s="243"/>
      <c r="Q140" s="243"/>
      <c r="R140" s="243"/>
      <c r="S140" s="243"/>
      <c r="T140" s="243"/>
      <c r="U140" s="243"/>
      <c r="V140" s="243"/>
      <c r="W140" s="243"/>
      <c r="X140" s="243"/>
      <c r="Y140" s="243"/>
      <c r="Z140" s="243"/>
    </row>
    <row r="141" spans="1:26" ht="13.5" customHeight="1">
      <c r="A141" s="243"/>
      <c r="B141" s="243"/>
      <c r="C141" s="243"/>
      <c r="D141" s="243"/>
      <c r="E141" s="243"/>
      <c r="F141" s="243"/>
      <c r="G141" s="243"/>
      <c r="H141" s="243"/>
      <c r="I141" s="243"/>
      <c r="J141" s="243"/>
      <c r="K141" s="243"/>
      <c r="L141" s="243"/>
      <c r="M141" s="243"/>
      <c r="N141" s="243"/>
      <c r="O141" s="243"/>
      <c r="P141" s="243"/>
      <c r="Q141" s="243"/>
      <c r="R141" s="243"/>
      <c r="S141" s="243"/>
      <c r="T141" s="243"/>
      <c r="U141" s="243"/>
      <c r="V141" s="243"/>
      <c r="W141" s="243"/>
      <c r="X141" s="243"/>
      <c r="Y141" s="243"/>
      <c r="Z141" s="243"/>
    </row>
    <row r="142" spans="1:26" ht="13.5" customHeight="1">
      <c r="A142" s="243"/>
      <c r="B142" s="243"/>
      <c r="C142" s="243"/>
      <c r="D142" s="243"/>
      <c r="E142" s="243"/>
      <c r="F142" s="243"/>
      <c r="G142" s="243"/>
      <c r="H142" s="243"/>
      <c r="I142" s="243"/>
      <c r="J142" s="243"/>
      <c r="K142" s="243"/>
      <c r="L142" s="243"/>
      <c r="M142" s="243"/>
      <c r="N142" s="243"/>
      <c r="O142" s="243"/>
      <c r="P142" s="243"/>
      <c r="Q142" s="243"/>
      <c r="R142" s="243"/>
      <c r="S142" s="243"/>
      <c r="T142" s="243"/>
      <c r="U142" s="243"/>
      <c r="V142" s="243"/>
      <c r="W142" s="243"/>
      <c r="X142" s="243"/>
      <c r="Y142" s="243"/>
      <c r="Z142" s="243"/>
    </row>
    <row r="143" spans="1:26" ht="13.5" customHeight="1">
      <c r="A143" s="243"/>
      <c r="B143" s="243"/>
      <c r="C143" s="243"/>
      <c r="D143" s="243"/>
      <c r="E143" s="243"/>
      <c r="F143" s="243"/>
      <c r="G143" s="243"/>
      <c r="H143" s="243"/>
      <c r="I143" s="243"/>
      <c r="J143" s="243"/>
      <c r="K143" s="243"/>
      <c r="L143" s="243"/>
      <c r="M143" s="243"/>
      <c r="N143" s="243"/>
      <c r="O143" s="243"/>
      <c r="P143" s="243"/>
      <c r="Q143" s="243"/>
      <c r="R143" s="243"/>
      <c r="S143" s="243"/>
      <c r="T143" s="243"/>
      <c r="U143" s="243"/>
      <c r="V143" s="243"/>
      <c r="W143" s="243"/>
      <c r="X143" s="243"/>
      <c r="Y143" s="243"/>
      <c r="Z143" s="243"/>
    </row>
    <row r="144" spans="1:26" ht="13.5" customHeight="1">
      <c r="A144" s="243"/>
      <c r="B144" s="243"/>
      <c r="C144" s="243"/>
      <c r="D144" s="243"/>
      <c r="E144" s="243"/>
      <c r="F144" s="243"/>
      <c r="G144" s="243"/>
      <c r="H144" s="243"/>
      <c r="I144" s="243"/>
      <c r="J144" s="243"/>
      <c r="K144" s="243"/>
      <c r="L144" s="243"/>
      <c r="M144" s="243"/>
      <c r="N144" s="243"/>
      <c r="O144" s="243"/>
      <c r="P144" s="243"/>
      <c r="Q144" s="243"/>
      <c r="R144" s="243"/>
      <c r="S144" s="243"/>
      <c r="T144" s="243"/>
      <c r="U144" s="243"/>
      <c r="V144" s="243"/>
      <c r="W144" s="243"/>
      <c r="X144" s="243"/>
      <c r="Y144" s="243"/>
      <c r="Z144" s="243"/>
    </row>
    <row r="145" spans="1:26" ht="13.5" customHeight="1">
      <c r="A145" s="243"/>
      <c r="B145" s="243"/>
      <c r="C145" s="243"/>
      <c r="D145" s="243"/>
      <c r="E145" s="243"/>
      <c r="F145" s="243"/>
      <c r="G145" s="243"/>
      <c r="H145" s="243"/>
      <c r="I145" s="243"/>
      <c r="J145" s="243"/>
      <c r="K145" s="243"/>
      <c r="L145" s="243"/>
      <c r="M145" s="243"/>
      <c r="N145" s="243"/>
      <c r="O145" s="243"/>
      <c r="P145" s="243"/>
      <c r="Q145" s="243"/>
      <c r="R145" s="243"/>
      <c r="S145" s="243"/>
      <c r="T145" s="243"/>
      <c r="U145" s="243"/>
      <c r="V145" s="243"/>
      <c r="W145" s="243"/>
      <c r="X145" s="243"/>
      <c r="Y145" s="243"/>
      <c r="Z145" s="243"/>
    </row>
    <row r="146" spans="1:26" ht="13.5" customHeight="1">
      <c r="A146" s="243"/>
      <c r="B146" s="243"/>
      <c r="C146" s="243"/>
      <c r="D146" s="243"/>
      <c r="E146" s="243"/>
      <c r="F146" s="243"/>
      <c r="G146" s="243"/>
      <c r="H146" s="243"/>
      <c r="I146" s="243"/>
      <c r="J146" s="243"/>
      <c r="K146" s="243"/>
      <c r="L146" s="243"/>
      <c r="M146" s="243"/>
      <c r="N146" s="243"/>
      <c r="O146" s="243"/>
      <c r="P146" s="243"/>
      <c r="Q146" s="243"/>
      <c r="R146" s="243"/>
      <c r="S146" s="243"/>
      <c r="T146" s="243"/>
      <c r="U146" s="243"/>
      <c r="V146" s="243"/>
      <c r="W146" s="243"/>
      <c r="X146" s="243"/>
      <c r="Y146" s="243"/>
      <c r="Z146" s="243"/>
    </row>
    <row r="147" spans="1:26" ht="13.5" customHeight="1">
      <c r="A147" s="243"/>
      <c r="B147" s="243"/>
      <c r="C147" s="243"/>
      <c r="D147" s="243"/>
      <c r="E147" s="243"/>
      <c r="F147" s="243"/>
      <c r="G147" s="243"/>
      <c r="H147" s="243"/>
      <c r="I147" s="243"/>
      <c r="J147" s="243"/>
      <c r="K147" s="243"/>
      <c r="L147" s="243"/>
      <c r="M147" s="243"/>
      <c r="N147" s="243"/>
      <c r="O147" s="243"/>
      <c r="P147" s="243"/>
      <c r="Q147" s="243"/>
      <c r="R147" s="243"/>
      <c r="S147" s="243"/>
      <c r="T147" s="243"/>
      <c r="U147" s="243"/>
      <c r="V147" s="243"/>
      <c r="W147" s="243"/>
      <c r="X147" s="243"/>
      <c r="Y147" s="243"/>
      <c r="Z147" s="243"/>
    </row>
    <row r="148" spans="1:26" ht="13.5" customHeight="1">
      <c r="A148" s="243"/>
      <c r="B148" s="243"/>
      <c r="C148" s="243"/>
      <c r="D148" s="243"/>
      <c r="E148" s="243"/>
      <c r="F148" s="243"/>
      <c r="G148" s="243"/>
      <c r="H148" s="243"/>
      <c r="I148" s="243"/>
      <c r="J148" s="243"/>
      <c r="K148" s="243"/>
      <c r="L148" s="243"/>
      <c r="M148" s="243"/>
      <c r="N148" s="243"/>
      <c r="O148" s="243"/>
      <c r="P148" s="243"/>
      <c r="Q148" s="243"/>
      <c r="R148" s="243"/>
      <c r="S148" s="243"/>
      <c r="T148" s="243"/>
      <c r="U148" s="243"/>
      <c r="V148" s="243"/>
      <c r="W148" s="243"/>
      <c r="X148" s="243"/>
      <c r="Y148" s="243"/>
      <c r="Z148" s="243"/>
    </row>
    <row r="149" spans="1:26" ht="13.5" customHeight="1">
      <c r="A149" s="243"/>
      <c r="B149" s="243"/>
      <c r="C149" s="243"/>
      <c r="D149" s="243"/>
      <c r="E149" s="243"/>
      <c r="F149" s="243"/>
      <c r="G149" s="243"/>
      <c r="H149" s="243"/>
      <c r="I149" s="243"/>
      <c r="J149" s="243"/>
      <c r="K149" s="243"/>
      <c r="L149" s="243"/>
      <c r="M149" s="243"/>
      <c r="N149" s="243"/>
      <c r="O149" s="243"/>
      <c r="P149" s="243"/>
      <c r="Q149" s="243"/>
      <c r="R149" s="243"/>
      <c r="S149" s="243"/>
      <c r="T149" s="243"/>
      <c r="U149" s="243"/>
      <c r="V149" s="243"/>
      <c r="W149" s="243"/>
      <c r="X149" s="243"/>
      <c r="Y149" s="243"/>
      <c r="Z149" s="243"/>
    </row>
    <row r="150" spans="1:26" ht="13.5" customHeight="1">
      <c r="A150" s="243"/>
      <c r="B150" s="243"/>
      <c r="C150" s="243"/>
      <c r="D150" s="243"/>
      <c r="E150" s="243"/>
      <c r="F150" s="243"/>
      <c r="G150" s="243"/>
      <c r="H150" s="243"/>
      <c r="I150" s="243"/>
      <c r="J150" s="243"/>
      <c r="K150" s="243"/>
      <c r="L150" s="243"/>
      <c r="M150" s="243"/>
      <c r="N150" s="243"/>
      <c r="O150" s="243"/>
      <c r="P150" s="243"/>
      <c r="Q150" s="243"/>
      <c r="R150" s="243"/>
      <c r="S150" s="243"/>
      <c r="T150" s="243"/>
      <c r="U150" s="243"/>
      <c r="V150" s="243"/>
      <c r="W150" s="243"/>
      <c r="X150" s="243"/>
      <c r="Y150" s="243"/>
      <c r="Z150" s="243"/>
    </row>
    <row r="151" spans="1:26" ht="13.5" customHeight="1">
      <c r="A151" s="243"/>
      <c r="B151" s="243"/>
      <c r="C151" s="243"/>
      <c r="D151" s="243"/>
      <c r="E151" s="243"/>
      <c r="F151" s="243"/>
      <c r="G151" s="243"/>
      <c r="H151" s="243"/>
      <c r="I151" s="243"/>
      <c r="J151" s="243"/>
      <c r="K151" s="243"/>
      <c r="L151" s="243"/>
      <c r="M151" s="243"/>
      <c r="N151" s="243"/>
      <c r="O151" s="243"/>
      <c r="P151" s="243"/>
      <c r="Q151" s="243"/>
      <c r="R151" s="243"/>
      <c r="S151" s="243"/>
      <c r="T151" s="243"/>
      <c r="U151" s="243"/>
      <c r="V151" s="243"/>
      <c r="W151" s="243"/>
      <c r="X151" s="243"/>
      <c r="Y151" s="243"/>
      <c r="Z151" s="243"/>
    </row>
    <row r="152" spans="1:26" ht="13.5" customHeight="1">
      <c r="A152" s="243"/>
      <c r="B152" s="243"/>
      <c r="C152" s="243"/>
      <c r="D152" s="243"/>
      <c r="E152" s="243"/>
      <c r="F152" s="243"/>
      <c r="G152" s="243"/>
      <c r="H152" s="243"/>
      <c r="I152" s="243"/>
      <c r="J152" s="243"/>
      <c r="K152" s="243"/>
      <c r="L152" s="243"/>
      <c r="M152" s="243"/>
      <c r="N152" s="243"/>
      <c r="O152" s="243"/>
      <c r="P152" s="243"/>
      <c r="Q152" s="243"/>
      <c r="R152" s="243"/>
      <c r="S152" s="243"/>
      <c r="T152" s="243"/>
      <c r="U152" s="243"/>
      <c r="V152" s="243"/>
      <c r="W152" s="243"/>
      <c r="X152" s="243"/>
      <c r="Y152" s="243"/>
      <c r="Z152" s="243"/>
    </row>
    <row r="153" spans="1:26" ht="13.5" customHeight="1">
      <c r="A153" s="243"/>
      <c r="B153" s="243"/>
      <c r="C153" s="243"/>
      <c r="D153" s="243"/>
      <c r="E153" s="243"/>
      <c r="F153" s="243"/>
      <c r="G153" s="243"/>
      <c r="H153" s="243"/>
      <c r="I153" s="243"/>
      <c r="J153" s="243"/>
      <c r="K153" s="243"/>
      <c r="L153" s="243"/>
      <c r="M153" s="243"/>
      <c r="N153" s="243"/>
      <c r="O153" s="243"/>
      <c r="P153" s="243"/>
      <c r="Q153" s="243"/>
      <c r="R153" s="243"/>
      <c r="S153" s="243"/>
      <c r="T153" s="243"/>
      <c r="U153" s="243"/>
      <c r="V153" s="243"/>
      <c r="W153" s="243"/>
      <c r="X153" s="243"/>
      <c r="Y153" s="243"/>
      <c r="Z153" s="243"/>
    </row>
    <row r="154" spans="1:26" ht="13.5" customHeight="1">
      <c r="A154" s="243"/>
      <c r="B154" s="243"/>
      <c r="C154" s="243"/>
      <c r="D154" s="243"/>
      <c r="E154" s="243"/>
      <c r="F154" s="243"/>
      <c r="G154" s="243"/>
      <c r="H154" s="243"/>
      <c r="I154" s="243"/>
      <c r="J154" s="243"/>
      <c r="K154" s="243"/>
      <c r="L154" s="243"/>
      <c r="M154" s="243"/>
      <c r="N154" s="243"/>
      <c r="O154" s="243"/>
      <c r="P154" s="243"/>
      <c r="Q154" s="243"/>
      <c r="R154" s="243"/>
      <c r="S154" s="243"/>
      <c r="T154" s="243"/>
      <c r="U154" s="243"/>
      <c r="V154" s="243"/>
      <c r="W154" s="243"/>
      <c r="X154" s="243"/>
      <c r="Y154" s="243"/>
      <c r="Z154" s="243"/>
    </row>
    <row r="155" spans="1:26" ht="13.5" customHeight="1">
      <c r="A155" s="243"/>
      <c r="B155" s="243"/>
      <c r="C155" s="243"/>
      <c r="D155" s="243"/>
      <c r="E155" s="243"/>
      <c r="F155" s="243"/>
      <c r="G155" s="243"/>
      <c r="H155" s="243"/>
      <c r="I155" s="243"/>
      <c r="J155" s="243"/>
      <c r="K155" s="243"/>
      <c r="L155" s="243"/>
      <c r="M155" s="243"/>
      <c r="N155" s="243"/>
      <c r="O155" s="243"/>
      <c r="P155" s="243"/>
      <c r="Q155" s="243"/>
      <c r="R155" s="243"/>
      <c r="S155" s="243"/>
      <c r="T155" s="243"/>
      <c r="U155" s="243"/>
      <c r="V155" s="243"/>
      <c r="W155" s="243"/>
      <c r="X155" s="243"/>
      <c r="Y155" s="243"/>
      <c r="Z155" s="243"/>
    </row>
    <row r="156" spans="1:26" ht="13.5" customHeight="1">
      <c r="A156" s="243"/>
      <c r="B156" s="243"/>
      <c r="C156" s="243"/>
      <c r="D156" s="243"/>
      <c r="E156" s="243"/>
      <c r="F156" s="243"/>
      <c r="G156" s="243"/>
      <c r="H156" s="243"/>
      <c r="I156" s="243"/>
      <c r="J156" s="243"/>
      <c r="K156" s="243"/>
      <c r="L156" s="243"/>
      <c r="M156" s="243"/>
      <c r="N156" s="243"/>
      <c r="O156" s="243"/>
      <c r="P156" s="243"/>
      <c r="Q156" s="243"/>
      <c r="R156" s="243"/>
      <c r="S156" s="243"/>
      <c r="T156" s="243"/>
      <c r="U156" s="243"/>
      <c r="V156" s="243"/>
      <c r="W156" s="243"/>
      <c r="X156" s="243"/>
      <c r="Y156" s="243"/>
      <c r="Z156" s="243"/>
    </row>
    <row r="157" spans="1:26" ht="13.5" customHeight="1">
      <c r="A157" s="243"/>
      <c r="B157" s="243"/>
      <c r="C157" s="243"/>
      <c r="D157" s="243"/>
      <c r="E157" s="243"/>
      <c r="F157" s="243"/>
      <c r="G157" s="243"/>
      <c r="H157" s="243"/>
      <c r="I157" s="243"/>
      <c r="J157" s="243"/>
      <c r="K157" s="243"/>
      <c r="L157" s="243"/>
      <c r="M157" s="243"/>
      <c r="N157" s="243"/>
      <c r="O157" s="243"/>
      <c r="P157" s="243"/>
      <c r="Q157" s="243"/>
      <c r="R157" s="243"/>
      <c r="S157" s="243"/>
      <c r="T157" s="243"/>
      <c r="U157" s="243"/>
      <c r="V157" s="243"/>
      <c r="W157" s="243"/>
      <c r="X157" s="243"/>
      <c r="Y157" s="243"/>
      <c r="Z157" s="243"/>
    </row>
    <row r="158" spans="1:26" ht="13.5" customHeight="1">
      <c r="A158" s="243"/>
      <c r="B158" s="243"/>
      <c r="C158" s="243"/>
      <c r="D158" s="243"/>
      <c r="E158" s="243"/>
      <c r="F158" s="243"/>
      <c r="G158" s="243"/>
      <c r="H158" s="243"/>
      <c r="I158" s="243"/>
      <c r="J158" s="243"/>
      <c r="K158" s="243"/>
      <c r="L158" s="243"/>
      <c r="M158" s="243"/>
      <c r="N158" s="243"/>
      <c r="O158" s="243"/>
      <c r="P158" s="243"/>
      <c r="Q158" s="243"/>
      <c r="R158" s="243"/>
      <c r="S158" s="243"/>
      <c r="T158" s="243"/>
      <c r="U158" s="243"/>
      <c r="V158" s="243"/>
      <c r="W158" s="243"/>
      <c r="X158" s="243"/>
      <c r="Y158" s="243"/>
      <c r="Z158" s="243"/>
    </row>
    <row r="159" spans="1:26" ht="13.5" customHeight="1">
      <c r="A159" s="243"/>
      <c r="B159" s="243"/>
      <c r="C159" s="243"/>
      <c r="D159" s="243"/>
      <c r="E159" s="243"/>
      <c r="F159" s="243"/>
      <c r="G159" s="243"/>
      <c r="H159" s="243"/>
      <c r="I159" s="243"/>
      <c r="J159" s="243"/>
      <c r="K159" s="243"/>
      <c r="L159" s="243"/>
      <c r="M159" s="243"/>
      <c r="N159" s="243"/>
      <c r="O159" s="243"/>
      <c r="P159" s="243"/>
      <c r="Q159" s="243"/>
      <c r="R159" s="243"/>
      <c r="S159" s="243"/>
      <c r="T159" s="243"/>
      <c r="U159" s="243"/>
      <c r="V159" s="243"/>
      <c r="W159" s="243"/>
      <c r="X159" s="243"/>
      <c r="Y159" s="243"/>
      <c r="Z159" s="243"/>
    </row>
    <row r="160" spans="1:26" ht="13.5" customHeight="1">
      <c r="A160" s="243"/>
      <c r="B160" s="243"/>
      <c r="C160" s="243"/>
      <c r="D160" s="243"/>
      <c r="E160" s="243"/>
      <c r="F160" s="243"/>
      <c r="G160" s="243"/>
      <c r="H160" s="243"/>
      <c r="I160" s="243"/>
      <c r="J160" s="243"/>
      <c r="K160" s="243"/>
      <c r="L160" s="243"/>
      <c r="M160" s="243"/>
      <c r="N160" s="243"/>
      <c r="O160" s="243"/>
      <c r="P160" s="243"/>
      <c r="Q160" s="243"/>
      <c r="R160" s="243"/>
      <c r="S160" s="243"/>
      <c r="T160" s="243"/>
      <c r="U160" s="243"/>
      <c r="V160" s="243"/>
      <c r="W160" s="243"/>
      <c r="X160" s="243"/>
      <c r="Y160" s="243"/>
      <c r="Z160" s="243"/>
    </row>
    <row r="161" spans="1:26" ht="13.5" customHeight="1">
      <c r="A161" s="243"/>
      <c r="B161" s="243"/>
      <c r="C161" s="243"/>
      <c r="D161" s="243"/>
      <c r="E161" s="243"/>
      <c r="F161" s="243"/>
      <c r="G161" s="243"/>
      <c r="H161" s="243"/>
      <c r="I161" s="243"/>
      <c r="J161" s="243"/>
      <c r="K161" s="243"/>
      <c r="L161" s="243"/>
      <c r="M161" s="243"/>
      <c r="N161" s="243"/>
      <c r="O161" s="243"/>
      <c r="P161" s="243"/>
      <c r="Q161" s="243"/>
      <c r="R161" s="243"/>
      <c r="S161" s="243"/>
      <c r="T161" s="243"/>
      <c r="U161" s="243"/>
      <c r="V161" s="243"/>
      <c r="W161" s="243"/>
      <c r="X161" s="243"/>
      <c r="Y161" s="243"/>
      <c r="Z161" s="243"/>
    </row>
    <row r="162" spans="1:26" ht="13.5" customHeight="1">
      <c r="A162" s="243"/>
      <c r="B162" s="243"/>
      <c r="C162" s="243"/>
      <c r="D162" s="243"/>
      <c r="E162" s="243"/>
      <c r="F162" s="243"/>
      <c r="G162" s="243"/>
      <c r="H162" s="243"/>
      <c r="I162" s="243"/>
      <c r="J162" s="243"/>
      <c r="K162" s="243"/>
      <c r="L162" s="243"/>
      <c r="M162" s="243"/>
      <c r="N162" s="243"/>
      <c r="O162" s="243"/>
      <c r="P162" s="243"/>
      <c r="Q162" s="243"/>
      <c r="R162" s="243"/>
      <c r="S162" s="243"/>
      <c r="T162" s="243"/>
      <c r="U162" s="243"/>
      <c r="V162" s="243"/>
      <c r="W162" s="243"/>
      <c r="X162" s="243"/>
      <c r="Y162" s="243"/>
      <c r="Z162" s="243"/>
    </row>
    <row r="163" spans="1:26" ht="13.5" customHeight="1">
      <c r="A163" s="243"/>
      <c r="B163" s="243"/>
      <c r="C163" s="243"/>
      <c r="D163" s="243"/>
      <c r="E163" s="243"/>
      <c r="F163" s="243"/>
      <c r="G163" s="243"/>
      <c r="H163" s="243"/>
      <c r="I163" s="243"/>
      <c r="J163" s="243"/>
      <c r="K163" s="243"/>
      <c r="L163" s="243"/>
      <c r="M163" s="243"/>
      <c r="N163" s="243"/>
      <c r="O163" s="243"/>
      <c r="P163" s="243"/>
      <c r="Q163" s="243"/>
      <c r="R163" s="243"/>
      <c r="S163" s="243"/>
      <c r="T163" s="243"/>
      <c r="U163" s="243"/>
      <c r="V163" s="243"/>
      <c r="W163" s="243"/>
      <c r="X163" s="243"/>
      <c r="Y163" s="243"/>
      <c r="Z163" s="243"/>
    </row>
    <row r="164" spans="1:26" ht="13.5" customHeight="1">
      <c r="A164" s="243"/>
      <c r="B164" s="243"/>
      <c r="C164" s="243"/>
      <c r="D164" s="243"/>
      <c r="E164" s="243"/>
      <c r="F164" s="243"/>
      <c r="G164" s="243"/>
      <c r="H164" s="243"/>
      <c r="I164" s="243"/>
      <c r="J164" s="243"/>
      <c r="K164" s="243"/>
      <c r="L164" s="243"/>
      <c r="M164" s="243"/>
      <c r="N164" s="243"/>
      <c r="O164" s="243"/>
      <c r="P164" s="243"/>
      <c r="Q164" s="243"/>
      <c r="R164" s="243"/>
      <c r="S164" s="243"/>
      <c r="T164" s="243"/>
      <c r="U164" s="243"/>
      <c r="V164" s="243"/>
      <c r="W164" s="243"/>
      <c r="X164" s="243"/>
      <c r="Y164" s="243"/>
      <c r="Z164" s="243"/>
    </row>
    <row r="165" spans="1:26" ht="13.5" customHeight="1">
      <c r="A165" s="243"/>
      <c r="B165" s="243"/>
      <c r="C165" s="243"/>
      <c r="D165" s="243"/>
      <c r="E165" s="243"/>
      <c r="F165" s="243"/>
      <c r="G165" s="243"/>
      <c r="H165" s="243"/>
      <c r="I165" s="243"/>
      <c r="J165" s="243"/>
      <c r="K165" s="243"/>
      <c r="L165" s="243"/>
      <c r="M165" s="243"/>
      <c r="N165" s="243"/>
      <c r="O165" s="243"/>
      <c r="P165" s="243"/>
      <c r="Q165" s="243"/>
      <c r="R165" s="243"/>
      <c r="S165" s="243"/>
      <c r="T165" s="243"/>
      <c r="U165" s="243"/>
      <c r="V165" s="243"/>
      <c r="W165" s="243"/>
      <c r="X165" s="243"/>
      <c r="Y165" s="243"/>
      <c r="Z165" s="243"/>
    </row>
    <row r="166" spans="1:26" ht="13.5" customHeight="1">
      <c r="A166" s="243"/>
      <c r="B166" s="243"/>
      <c r="C166" s="243"/>
      <c r="D166" s="243"/>
      <c r="E166" s="243"/>
      <c r="F166" s="243"/>
      <c r="G166" s="243"/>
      <c r="H166" s="243"/>
      <c r="I166" s="243"/>
      <c r="J166" s="243"/>
      <c r="K166" s="243"/>
      <c r="L166" s="243"/>
      <c r="M166" s="243"/>
      <c r="N166" s="243"/>
      <c r="O166" s="243"/>
      <c r="P166" s="243"/>
      <c r="Q166" s="243"/>
      <c r="R166" s="243"/>
      <c r="S166" s="243"/>
      <c r="T166" s="243"/>
      <c r="U166" s="243"/>
      <c r="V166" s="243"/>
      <c r="W166" s="243"/>
      <c r="X166" s="243"/>
      <c r="Y166" s="243"/>
      <c r="Z166" s="243"/>
    </row>
    <row r="167" spans="1:26" ht="13.5" customHeight="1">
      <c r="A167" s="243"/>
      <c r="B167" s="243"/>
      <c r="C167" s="243"/>
      <c r="D167" s="243"/>
      <c r="E167" s="243"/>
      <c r="F167" s="243"/>
      <c r="G167" s="243"/>
      <c r="H167" s="243"/>
      <c r="I167" s="243"/>
      <c r="J167" s="243"/>
      <c r="K167" s="243"/>
      <c r="L167" s="243"/>
      <c r="M167" s="243"/>
      <c r="N167" s="243"/>
      <c r="O167" s="243"/>
      <c r="P167" s="243"/>
      <c r="Q167" s="243"/>
      <c r="R167" s="243"/>
      <c r="S167" s="243"/>
      <c r="T167" s="243"/>
      <c r="U167" s="243"/>
      <c r="V167" s="243"/>
      <c r="W167" s="243"/>
      <c r="X167" s="243"/>
      <c r="Y167" s="243"/>
      <c r="Z167" s="243"/>
    </row>
    <row r="168" spans="1:26" ht="13.5" customHeight="1">
      <c r="A168" s="243"/>
      <c r="B168" s="243"/>
      <c r="C168" s="243"/>
      <c r="D168" s="243"/>
      <c r="E168" s="243"/>
      <c r="F168" s="243"/>
      <c r="G168" s="243"/>
      <c r="H168" s="243"/>
      <c r="I168" s="243"/>
      <c r="J168" s="243"/>
      <c r="K168" s="243"/>
      <c r="L168" s="243"/>
      <c r="M168" s="243"/>
      <c r="N168" s="243"/>
      <c r="O168" s="243"/>
      <c r="P168" s="243"/>
      <c r="Q168" s="243"/>
      <c r="R168" s="243"/>
      <c r="S168" s="243"/>
      <c r="T168" s="243"/>
      <c r="U168" s="243"/>
      <c r="V168" s="243"/>
      <c r="W168" s="243"/>
      <c r="X168" s="243"/>
      <c r="Y168" s="243"/>
      <c r="Z168" s="243"/>
    </row>
    <row r="169" spans="1:26" ht="13.5" customHeight="1">
      <c r="A169" s="243"/>
      <c r="B169" s="243"/>
      <c r="C169" s="243"/>
      <c r="D169" s="243"/>
      <c r="E169" s="243"/>
      <c r="F169" s="243"/>
      <c r="G169" s="243"/>
      <c r="H169" s="243"/>
      <c r="I169" s="243"/>
      <c r="J169" s="243"/>
      <c r="K169" s="243"/>
      <c r="L169" s="243"/>
      <c r="M169" s="243"/>
      <c r="N169" s="243"/>
      <c r="O169" s="243"/>
      <c r="P169" s="243"/>
      <c r="Q169" s="243"/>
      <c r="R169" s="243"/>
      <c r="S169" s="243"/>
      <c r="T169" s="243"/>
      <c r="U169" s="243"/>
      <c r="V169" s="243"/>
      <c r="W169" s="243"/>
      <c r="X169" s="243"/>
      <c r="Y169" s="243"/>
      <c r="Z169" s="243"/>
    </row>
    <row r="170" spans="1:26" ht="13.5" customHeight="1">
      <c r="A170" s="243"/>
      <c r="B170" s="243"/>
      <c r="C170" s="243"/>
      <c r="D170" s="243"/>
      <c r="E170" s="243"/>
      <c r="F170" s="243"/>
      <c r="G170" s="243"/>
      <c r="H170" s="243"/>
      <c r="I170" s="243"/>
      <c r="J170" s="243"/>
      <c r="K170" s="243"/>
      <c r="L170" s="243"/>
      <c r="M170" s="243"/>
      <c r="N170" s="243"/>
      <c r="O170" s="243"/>
      <c r="P170" s="243"/>
      <c r="Q170" s="243"/>
      <c r="R170" s="243"/>
      <c r="S170" s="243"/>
      <c r="T170" s="243"/>
      <c r="U170" s="243"/>
      <c r="V170" s="243"/>
      <c r="W170" s="243"/>
      <c r="X170" s="243"/>
      <c r="Y170" s="243"/>
      <c r="Z170" s="243"/>
    </row>
    <row r="171" spans="1:26" ht="13.5" customHeight="1">
      <c r="A171" s="243"/>
      <c r="B171" s="243"/>
      <c r="C171" s="243"/>
      <c r="D171" s="243"/>
      <c r="E171" s="243"/>
      <c r="F171" s="243"/>
      <c r="G171" s="243"/>
      <c r="H171" s="243"/>
      <c r="I171" s="243"/>
      <c r="J171" s="243"/>
      <c r="K171" s="243"/>
      <c r="L171" s="243"/>
      <c r="M171" s="243"/>
      <c r="N171" s="243"/>
      <c r="O171" s="243"/>
      <c r="P171" s="243"/>
      <c r="Q171" s="243"/>
      <c r="R171" s="243"/>
      <c r="S171" s="243"/>
      <c r="T171" s="243"/>
      <c r="U171" s="243"/>
      <c r="V171" s="243"/>
      <c r="W171" s="243"/>
      <c r="X171" s="243"/>
      <c r="Y171" s="243"/>
      <c r="Z171" s="243"/>
    </row>
    <row r="172" spans="1:26" ht="13.5" customHeight="1">
      <c r="A172" s="243"/>
      <c r="B172" s="243"/>
      <c r="C172" s="243"/>
      <c r="D172" s="243"/>
      <c r="E172" s="243"/>
      <c r="F172" s="243"/>
      <c r="G172" s="243"/>
      <c r="H172" s="243"/>
      <c r="I172" s="243"/>
      <c r="J172" s="243"/>
      <c r="K172" s="243"/>
      <c r="L172" s="243"/>
      <c r="M172" s="243"/>
      <c r="N172" s="243"/>
      <c r="O172" s="243"/>
      <c r="P172" s="243"/>
      <c r="Q172" s="243"/>
      <c r="R172" s="243"/>
      <c r="S172" s="243"/>
      <c r="T172" s="243"/>
      <c r="U172" s="243"/>
      <c r="V172" s="243"/>
      <c r="W172" s="243"/>
      <c r="X172" s="243"/>
      <c r="Y172" s="243"/>
      <c r="Z172" s="243"/>
    </row>
    <row r="173" spans="1:26" ht="13.5" customHeight="1">
      <c r="A173" s="243"/>
      <c r="B173" s="243"/>
      <c r="C173" s="243"/>
      <c r="D173" s="243"/>
      <c r="E173" s="243"/>
      <c r="F173" s="243"/>
      <c r="G173" s="243"/>
      <c r="H173" s="243"/>
      <c r="I173" s="243"/>
      <c r="J173" s="243"/>
      <c r="K173" s="243"/>
      <c r="L173" s="243"/>
      <c r="M173" s="243"/>
      <c r="N173" s="243"/>
      <c r="O173" s="243"/>
      <c r="P173" s="243"/>
      <c r="Q173" s="243"/>
      <c r="R173" s="243"/>
      <c r="S173" s="243"/>
      <c r="T173" s="243"/>
      <c r="U173" s="243"/>
      <c r="V173" s="243"/>
      <c r="W173" s="243"/>
      <c r="X173" s="243"/>
      <c r="Y173" s="243"/>
      <c r="Z173" s="243"/>
    </row>
    <row r="174" spans="1:26" ht="13.5" customHeight="1">
      <c r="A174" s="243"/>
      <c r="B174" s="243"/>
      <c r="C174" s="243"/>
      <c r="D174" s="243"/>
      <c r="E174" s="243"/>
      <c r="F174" s="243"/>
      <c r="G174" s="243"/>
      <c r="H174" s="243"/>
      <c r="I174" s="243"/>
      <c r="J174" s="243"/>
      <c r="K174" s="243"/>
      <c r="L174" s="243"/>
      <c r="M174" s="243"/>
      <c r="N174" s="243"/>
      <c r="O174" s="243"/>
      <c r="P174" s="243"/>
      <c r="Q174" s="243"/>
      <c r="R174" s="243"/>
      <c r="S174" s="243"/>
      <c r="T174" s="243"/>
      <c r="U174" s="243"/>
      <c r="V174" s="243"/>
      <c r="W174" s="243"/>
      <c r="X174" s="243"/>
      <c r="Y174" s="243"/>
      <c r="Z174" s="243"/>
    </row>
    <row r="175" spans="1:26" ht="13.5" customHeight="1">
      <c r="A175" s="243"/>
      <c r="B175" s="243"/>
      <c r="C175" s="243"/>
      <c r="D175" s="243"/>
      <c r="E175" s="243"/>
      <c r="F175" s="243"/>
      <c r="G175" s="243"/>
      <c r="H175" s="243"/>
      <c r="I175" s="243"/>
      <c r="J175" s="243"/>
      <c r="K175" s="243"/>
      <c r="L175" s="243"/>
      <c r="M175" s="243"/>
      <c r="N175" s="243"/>
      <c r="O175" s="243"/>
      <c r="P175" s="243"/>
      <c r="Q175" s="243"/>
      <c r="R175" s="243"/>
      <c r="S175" s="243"/>
      <c r="T175" s="243"/>
      <c r="U175" s="243"/>
      <c r="V175" s="243"/>
      <c r="W175" s="243"/>
      <c r="X175" s="243"/>
      <c r="Y175" s="243"/>
      <c r="Z175" s="243"/>
    </row>
    <row r="176" spans="1:26" ht="13.5" customHeight="1">
      <c r="A176" s="243"/>
      <c r="B176" s="243"/>
      <c r="C176" s="243"/>
      <c r="D176" s="243"/>
      <c r="E176" s="243"/>
      <c r="F176" s="243"/>
      <c r="G176" s="243"/>
      <c r="H176" s="243"/>
      <c r="I176" s="243"/>
      <c r="J176" s="243"/>
      <c r="K176" s="243"/>
      <c r="L176" s="243"/>
      <c r="M176" s="243"/>
      <c r="N176" s="243"/>
      <c r="O176" s="243"/>
      <c r="P176" s="243"/>
      <c r="Q176" s="243"/>
      <c r="R176" s="243"/>
      <c r="S176" s="243"/>
      <c r="T176" s="243"/>
      <c r="U176" s="243"/>
      <c r="V176" s="243"/>
      <c r="W176" s="243"/>
      <c r="X176" s="243"/>
      <c r="Y176" s="243"/>
      <c r="Z176" s="243"/>
    </row>
    <row r="177" spans="1:26" ht="13.5" customHeight="1">
      <c r="A177" s="243"/>
      <c r="B177" s="243"/>
      <c r="C177" s="243"/>
      <c r="D177" s="243"/>
      <c r="E177" s="243"/>
      <c r="F177" s="243"/>
      <c r="G177" s="243"/>
      <c r="H177" s="243"/>
      <c r="I177" s="243"/>
      <c r="J177" s="243"/>
      <c r="K177" s="243"/>
      <c r="L177" s="243"/>
      <c r="M177" s="243"/>
      <c r="N177" s="243"/>
      <c r="O177" s="243"/>
      <c r="P177" s="243"/>
      <c r="Q177" s="243"/>
      <c r="R177" s="243"/>
      <c r="S177" s="243"/>
      <c r="T177" s="243"/>
      <c r="U177" s="243"/>
      <c r="V177" s="243"/>
      <c r="W177" s="243"/>
      <c r="X177" s="243"/>
      <c r="Y177" s="243"/>
      <c r="Z177" s="243"/>
    </row>
    <row r="178" spans="1:26" ht="13.5" customHeight="1">
      <c r="A178" s="243"/>
      <c r="B178" s="243"/>
      <c r="C178" s="243"/>
      <c r="D178" s="243"/>
      <c r="E178" s="243"/>
      <c r="F178" s="243"/>
      <c r="G178" s="243"/>
      <c r="H178" s="243"/>
      <c r="I178" s="243"/>
      <c r="J178" s="243"/>
      <c r="K178" s="243"/>
      <c r="L178" s="243"/>
      <c r="M178" s="243"/>
      <c r="N178" s="243"/>
      <c r="O178" s="243"/>
      <c r="P178" s="243"/>
      <c r="Q178" s="243"/>
      <c r="R178" s="243"/>
      <c r="S178" s="243"/>
      <c r="T178" s="243"/>
      <c r="U178" s="243"/>
      <c r="V178" s="243"/>
      <c r="W178" s="243"/>
      <c r="X178" s="243"/>
      <c r="Y178" s="243"/>
      <c r="Z178" s="243"/>
    </row>
    <row r="179" spans="1:26" ht="13.5" customHeight="1">
      <c r="A179" s="243"/>
      <c r="B179" s="243"/>
      <c r="C179" s="243"/>
      <c r="D179" s="243"/>
      <c r="E179" s="243"/>
      <c r="F179" s="243"/>
      <c r="G179" s="243"/>
      <c r="H179" s="243"/>
      <c r="I179" s="243"/>
      <c r="J179" s="243"/>
      <c r="K179" s="243"/>
      <c r="L179" s="243"/>
      <c r="M179" s="243"/>
      <c r="N179" s="243"/>
      <c r="O179" s="243"/>
      <c r="P179" s="243"/>
      <c r="Q179" s="243"/>
      <c r="R179" s="243"/>
      <c r="S179" s="243"/>
      <c r="T179" s="243"/>
      <c r="U179" s="243"/>
      <c r="V179" s="243"/>
      <c r="W179" s="243"/>
      <c r="X179" s="243"/>
      <c r="Y179" s="243"/>
      <c r="Z179" s="243"/>
    </row>
    <row r="180" spans="1:26" ht="13.5" customHeight="1">
      <c r="A180" s="243"/>
      <c r="B180" s="243"/>
      <c r="C180" s="243"/>
      <c r="D180" s="243"/>
      <c r="E180" s="243"/>
      <c r="F180" s="243"/>
      <c r="G180" s="243"/>
      <c r="H180" s="243"/>
      <c r="I180" s="243"/>
      <c r="J180" s="243"/>
      <c r="K180" s="243"/>
      <c r="L180" s="243"/>
      <c r="M180" s="243"/>
      <c r="N180" s="243"/>
      <c r="O180" s="243"/>
      <c r="P180" s="243"/>
      <c r="Q180" s="243"/>
      <c r="R180" s="243"/>
      <c r="S180" s="243"/>
      <c r="T180" s="243"/>
      <c r="U180" s="243"/>
      <c r="V180" s="243"/>
      <c r="W180" s="243"/>
      <c r="X180" s="243"/>
      <c r="Y180" s="243"/>
      <c r="Z180" s="243"/>
    </row>
    <row r="181" spans="1:26" ht="13.5" customHeight="1">
      <c r="A181" s="243"/>
      <c r="B181" s="243"/>
      <c r="C181" s="243"/>
      <c r="D181" s="243"/>
      <c r="E181" s="243"/>
      <c r="F181" s="243"/>
      <c r="G181" s="243"/>
      <c r="H181" s="243"/>
      <c r="I181" s="243"/>
      <c r="J181" s="243"/>
      <c r="K181" s="243"/>
      <c r="L181" s="243"/>
      <c r="M181" s="243"/>
      <c r="N181" s="243"/>
      <c r="O181" s="243"/>
      <c r="P181" s="243"/>
      <c r="Q181" s="243"/>
      <c r="R181" s="243"/>
      <c r="S181" s="243"/>
      <c r="T181" s="243"/>
      <c r="U181" s="243"/>
      <c r="V181" s="243"/>
      <c r="W181" s="243"/>
      <c r="X181" s="243"/>
      <c r="Y181" s="243"/>
      <c r="Z181" s="243"/>
    </row>
    <row r="182" spans="1:26" ht="13.5" customHeight="1">
      <c r="A182" s="243"/>
      <c r="B182" s="243"/>
      <c r="C182" s="243"/>
      <c r="D182" s="243"/>
      <c r="E182" s="243"/>
      <c r="F182" s="243"/>
      <c r="G182" s="243"/>
      <c r="H182" s="243"/>
      <c r="I182" s="243"/>
      <c r="J182" s="243"/>
      <c r="K182" s="243"/>
      <c r="L182" s="243"/>
      <c r="M182" s="243"/>
      <c r="N182" s="243"/>
      <c r="O182" s="243"/>
      <c r="P182" s="243"/>
      <c r="Q182" s="243"/>
      <c r="R182" s="243"/>
      <c r="S182" s="243"/>
      <c r="T182" s="243"/>
      <c r="U182" s="243"/>
      <c r="V182" s="243"/>
      <c r="W182" s="243"/>
      <c r="X182" s="243"/>
      <c r="Y182" s="243"/>
      <c r="Z182" s="243"/>
    </row>
    <row r="183" spans="1:26" ht="13.5" customHeight="1">
      <c r="A183" s="243"/>
      <c r="B183" s="243"/>
      <c r="C183" s="243"/>
      <c r="D183" s="243"/>
      <c r="E183" s="243"/>
      <c r="F183" s="243"/>
      <c r="G183" s="243"/>
      <c r="H183" s="243"/>
      <c r="I183" s="243"/>
      <c r="J183" s="243"/>
      <c r="K183" s="243"/>
      <c r="L183" s="243"/>
      <c r="M183" s="243"/>
      <c r="N183" s="243"/>
      <c r="O183" s="243"/>
      <c r="P183" s="243"/>
      <c r="Q183" s="243"/>
      <c r="R183" s="243"/>
      <c r="S183" s="243"/>
      <c r="T183" s="243"/>
      <c r="U183" s="243"/>
      <c r="V183" s="243"/>
      <c r="W183" s="243"/>
      <c r="X183" s="243"/>
      <c r="Y183" s="243"/>
      <c r="Z183" s="243"/>
    </row>
    <row r="184" spans="1:26" ht="13.5" customHeight="1">
      <c r="A184" s="243"/>
      <c r="B184" s="243"/>
      <c r="C184" s="243"/>
      <c r="D184" s="243"/>
      <c r="E184" s="243"/>
      <c r="F184" s="243"/>
      <c r="G184" s="243"/>
      <c r="H184" s="243"/>
      <c r="I184" s="243"/>
      <c r="J184" s="243"/>
      <c r="K184" s="243"/>
      <c r="L184" s="243"/>
      <c r="M184" s="243"/>
      <c r="N184" s="243"/>
      <c r="O184" s="243"/>
      <c r="P184" s="243"/>
      <c r="Q184" s="243"/>
      <c r="R184" s="243"/>
      <c r="S184" s="243"/>
      <c r="T184" s="243"/>
      <c r="U184" s="243"/>
      <c r="V184" s="243"/>
      <c r="W184" s="243"/>
      <c r="X184" s="243"/>
      <c r="Y184" s="243"/>
      <c r="Z184" s="243"/>
    </row>
    <row r="185" spans="1:26" ht="13.5" customHeight="1">
      <c r="A185" s="243"/>
      <c r="B185" s="243"/>
      <c r="C185" s="243"/>
      <c r="D185" s="243"/>
      <c r="E185" s="243"/>
      <c r="F185" s="243"/>
      <c r="G185" s="243"/>
      <c r="H185" s="243"/>
      <c r="I185" s="243"/>
      <c r="J185" s="243"/>
      <c r="K185" s="243"/>
      <c r="L185" s="243"/>
      <c r="M185" s="243"/>
      <c r="N185" s="243"/>
      <c r="O185" s="243"/>
      <c r="P185" s="243"/>
      <c r="Q185" s="243"/>
      <c r="R185" s="243"/>
      <c r="S185" s="243"/>
      <c r="T185" s="243"/>
      <c r="U185" s="243"/>
      <c r="V185" s="243"/>
      <c r="W185" s="243"/>
      <c r="X185" s="243"/>
      <c r="Y185" s="243"/>
      <c r="Z185" s="243"/>
    </row>
    <row r="186" spans="1:26" ht="13.5" customHeight="1">
      <c r="A186" s="243"/>
      <c r="B186" s="243"/>
      <c r="C186" s="243"/>
      <c r="D186" s="243"/>
      <c r="E186" s="243"/>
      <c r="F186" s="243"/>
      <c r="G186" s="243"/>
      <c r="H186" s="243"/>
      <c r="I186" s="243"/>
      <c r="J186" s="243"/>
      <c r="K186" s="243"/>
      <c r="L186" s="243"/>
      <c r="M186" s="243"/>
      <c r="N186" s="243"/>
      <c r="O186" s="243"/>
      <c r="P186" s="243"/>
      <c r="Q186" s="243"/>
      <c r="R186" s="243"/>
      <c r="S186" s="243"/>
      <c r="T186" s="243"/>
      <c r="U186" s="243"/>
      <c r="V186" s="243"/>
      <c r="W186" s="243"/>
      <c r="X186" s="243"/>
      <c r="Y186" s="243"/>
      <c r="Z186" s="243"/>
    </row>
    <row r="187" spans="1:26" ht="13.5" customHeight="1">
      <c r="A187" s="243"/>
      <c r="B187" s="243"/>
      <c r="C187" s="243"/>
      <c r="D187" s="243"/>
      <c r="E187" s="243"/>
      <c r="F187" s="243"/>
      <c r="G187" s="243"/>
      <c r="H187" s="243"/>
      <c r="I187" s="243"/>
      <c r="J187" s="243"/>
      <c r="K187" s="243"/>
      <c r="L187" s="243"/>
      <c r="M187" s="243"/>
      <c r="N187" s="243"/>
      <c r="O187" s="243"/>
      <c r="P187" s="243"/>
      <c r="Q187" s="243"/>
      <c r="R187" s="243"/>
      <c r="S187" s="243"/>
      <c r="T187" s="243"/>
      <c r="U187" s="243"/>
      <c r="V187" s="243"/>
      <c r="W187" s="243"/>
      <c r="X187" s="243"/>
      <c r="Y187" s="243"/>
      <c r="Z187" s="243"/>
    </row>
    <row r="188" spans="1:26" ht="13.5" customHeight="1">
      <c r="A188" s="243"/>
      <c r="B188" s="243"/>
      <c r="C188" s="243"/>
      <c r="D188" s="243"/>
      <c r="E188" s="243"/>
      <c r="F188" s="243"/>
      <c r="G188" s="243"/>
      <c r="H188" s="243"/>
      <c r="I188" s="243"/>
      <c r="J188" s="243"/>
      <c r="K188" s="243"/>
      <c r="L188" s="243"/>
      <c r="M188" s="243"/>
      <c r="N188" s="243"/>
      <c r="O188" s="243"/>
      <c r="P188" s="243"/>
      <c r="Q188" s="243"/>
      <c r="R188" s="243"/>
      <c r="S188" s="243"/>
      <c r="T188" s="243"/>
      <c r="U188" s="243"/>
      <c r="V188" s="243"/>
      <c r="W188" s="243"/>
      <c r="X188" s="243"/>
      <c r="Y188" s="243"/>
      <c r="Z188" s="243"/>
    </row>
    <row r="189" spans="1:26" ht="13.5" customHeight="1">
      <c r="A189" s="243"/>
      <c r="B189" s="243"/>
      <c r="C189" s="243"/>
      <c r="D189" s="243"/>
      <c r="E189" s="243"/>
      <c r="F189" s="243"/>
      <c r="G189" s="243"/>
      <c r="H189" s="243"/>
      <c r="I189" s="243"/>
      <c r="J189" s="243"/>
      <c r="K189" s="243"/>
      <c r="L189" s="243"/>
      <c r="M189" s="243"/>
      <c r="N189" s="243"/>
      <c r="O189" s="243"/>
      <c r="P189" s="243"/>
      <c r="Q189" s="243"/>
      <c r="R189" s="243"/>
      <c r="S189" s="243"/>
      <c r="T189" s="243"/>
      <c r="U189" s="243"/>
      <c r="V189" s="243"/>
      <c r="W189" s="243"/>
      <c r="X189" s="243"/>
      <c r="Y189" s="243"/>
      <c r="Z189" s="243"/>
    </row>
    <row r="190" spans="1:26" ht="13.5" customHeight="1">
      <c r="A190" s="243"/>
      <c r="B190" s="243"/>
      <c r="C190" s="243"/>
      <c r="D190" s="243"/>
      <c r="E190" s="243"/>
      <c r="F190" s="243"/>
      <c r="G190" s="243"/>
      <c r="H190" s="243"/>
      <c r="I190" s="243"/>
      <c r="J190" s="243"/>
      <c r="K190" s="243"/>
      <c r="L190" s="243"/>
      <c r="M190" s="243"/>
      <c r="N190" s="243"/>
      <c r="O190" s="243"/>
      <c r="P190" s="243"/>
      <c r="Q190" s="243"/>
      <c r="R190" s="243"/>
      <c r="S190" s="243"/>
      <c r="T190" s="243"/>
      <c r="U190" s="243"/>
      <c r="V190" s="243"/>
      <c r="W190" s="243"/>
      <c r="X190" s="243"/>
      <c r="Y190" s="243"/>
      <c r="Z190" s="243"/>
    </row>
    <row r="191" spans="1:26" ht="13.5" customHeight="1">
      <c r="A191" s="243"/>
      <c r="B191" s="243"/>
      <c r="C191" s="243"/>
      <c r="D191" s="243"/>
      <c r="E191" s="243"/>
      <c r="F191" s="243"/>
      <c r="G191" s="243"/>
      <c r="H191" s="243"/>
      <c r="I191" s="243"/>
      <c r="J191" s="243"/>
      <c r="K191" s="243"/>
      <c r="L191" s="243"/>
      <c r="M191" s="243"/>
      <c r="N191" s="243"/>
      <c r="O191" s="243"/>
      <c r="P191" s="243"/>
      <c r="Q191" s="243"/>
      <c r="R191" s="243"/>
      <c r="S191" s="243"/>
      <c r="T191" s="243"/>
      <c r="U191" s="243"/>
      <c r="V191" s="243"/>
      <c r="W191" s="243"/>
      <c r="X191" s="243"/>
      <c r="Y191" s="243"/>
      <c r="Z191" s="243"/>
    </row>
    <row r="192" spans="1:26" ht="13.5" customHeight="1">
      <c r="A192" s="243"/>
      <c r="B192" s="243"/>
      <c r="C192" s="243"/>
      <c r="D192" s="243"/>
      <c r="E192" s="243"/>
      <c r="F192" s="243"/>
      <c r="G192" s="243"/>
      <c r="H192" s="243"/>
      <c r="I192" s="243"/>
      <c r="J192" s="243"/>
      <c r="K192" s="243"/>
      <c r="L192" s="243"/>
      <c r="M192" s="243"/>
      <c r="N192" s="243"/>
      <c r="O192" s="243"/>
      <c r="P192" s="243"/>
      <c r="Q192" s="243"/>
      <c r="R192" s="243"/>
      <c r="S192" s="243"/>
      <c r="T192" s="243"/>
      <c r="U192" s="243"/>
      <c r="V192" s="243"/>
      <c r="W192" s="243"/>
      <c r="X192" s="243"/>
      <c r="Y192" s="243"/>
      <c r="Z192" s="243"/>
    </row>
    <row r="193" spans="1:26" ht="13.5" customHeight="1">
      <c r="A193" s="243"/>
      <c r="B193" s="243"/>
      <c r="C193" s="243"/>
      <c r="D193" s="243"/>
      <c r="E193" s="243"/>
      <c r="F193" s="243"/>
      <c r="G193" s="243"/>
      <c r="H193" s="243"/>
      <c r="I193" s="243"/>
      <c r="J193" s="243"/>
      <c r="K193" s="243"/>
      <c r="L193" s="243"/>
      <c r="M193" s="243"/>
      <c r="N193" s="243"/>
      <c r="O193" s="243"/>
      <c r="P193" s="243"/>
      <c r="Q193" s="243"/>
      <c r="R193" s="243"/>
      <c r="S193" s="243"/>
      <c r="T193" s="243"/>
      <c r="U193" s="243"/>
      <c r="V193" s="243"/>
      <c r="W193" s="243"/>
      <c r="X193" s="243"/>
      <c r="Y193" s="243"/>
      <c r="Z193" s="243"/>
    </row>
    <row r="194" spans="1:26" ht="13.5" customHeight="1">
      <c r="A194" s="243"/>
      <c r="B194" s="243"/>
      <c r="C194" s="243"/>
      <c r="D194" s="243"/>
      <c r="E194" s="243"/>
      <c r="F194" s="243"/>
      <c r="G194" s="243"/>
      <c r="H194" s="243"/>
      <c r="I194" s="243"/>
      <c r="J194" s="243"/>
      <c r="K194" s="243"/>
      <c r="L194" s="243"/>
      <c r="M194" s="243"/>
      <c r="N194" s="243"/>
      <c r="O194" s="243"/>
      <c r="P194" s="243"/>
      <c r="Q194" s="243"/>
      <c r="R194" s="243"/>
      <c r="S194" s="243"/>
      <c r="T194" s="243"/>
      <c r="U194" s="243"/>
      <c r="V194" s="243"/>
      <c r="W194" s="243"/>
      <c r="X194" s="243"/>
      <c r="Y194" s="243"/>
      <c r="Z194" s="243"/>
    </row>
    <row r="195" spans="1:26" ht="13.5" customHeight="1">
      <c r="A195" s="243"/>
      <c r="B195" s="243"/>
      <c r="C195" s="243"/>
      <c r="D195" s="243"/>
      <c r="E195" s="243"/>
      <c r="F195" s="243"/>
      <c r="G195" s="243"/>
      <c r="H195" s="243"/>
      <c r="I195" s="243"/>
      <c r="J195" s="243"/>
      <c r="K195" s="243"/>
      <c r="L195" s="243"/>
      <c r="M195" s="243"/>
      <c r="N195" s="243"/>
      <c r="O195" s="243"/>
      <c r="P195" s="243"/>
      <c r="Q195" s="243"/>
      <c r="R195" s="243"/>
      <c r="S195" s="243"/>
      <c r="T195" s="243"/>
      <c r="U195" s="243"/>
      <c r="V195" s="243"/>
      <c r="W195" s="243"/>
      <c r="X195" s="243"/>
      <c r="Y195" s="243"/>
      <c r="Z195" s="243"/>
    </row>
    <row r="196" spans="1:26" ht="13.5" customHeight="1">
      <c r="A196" s="243"/>
      <c r="B196" s="243"/>
      <c r="C196" s="243"/>
      <c r="D196" s="243"/>
      <c r="E196" s="243"/>
      <c r="F196" s="243"/>
      <c r="G196" s="243"/>
      <c r="H196" s="243"/>
      <c r="I196" s="243"/>
      <c r="J196" s="243"/>
      <c r="K196" s="243"/>
      <c r="L196" s="243"/>
      <c r="M196" s="243"/>
      <c r="N196" s="243"/>
      <c r="O196" s="243"/>
      <c r="P196" s="243"/>
      <c r="Q196" s="243"/>
      <c r="R196" s="243"/>
      <c r="S196" s="243"/>
      <c r="T196" s="243"/>
      <c r="U196" s="243"/>
      <c r="V196" s="243"/>
      <c r="W196" s="243"/>
      <c r="X196" s="243"/>
      <c r="Y196" s="243"/>
      <c r="Z196" s="243"/>
    </row>
    <row r="197" spans="1:26" ht="13.5" customHeight="1">
      <c r="A197" s="243"/>
      <c r="B197" s="243"/>
      <c r="C197" s="243"/>
      <c r="D197" s="243"/>
      <c r="E197" s="243"/>
      <c r="F197" s="243"/>
      <c r="G197" s="243"/>
      <c r="H197" s="243"/>
      <c r="I197" s="243"/>
      <c r="J197" s="243"/>
      <c r="K197" s="243"/>
      <c r="L197" s="243"/>
      <c r="M197" s="243"/>
      <c r="N197" s="243"/>
      <c r="O197" s="243"/>
      <c r="P197" s="243"/>
      <c r="Q197" s="243"/>
      <c r="R197" s="243"/>
      <c r="S197" s="243"/>
      <c r="T197" s="243"/>
      <c r="U197" s="243"/>
      <c r="V197" s="243"/>
      <c r="W197" s="243"/>
      <c r="X197" s="243"/>
      <c r="Y197" s="243"/>
      <c r="Z197" s="243"/>
    </row>
    <row r="198" spans="1:26" ht="13.5" customHeight="1">
      <c r="A198" s="243"/>
      <c r="B198" s="243"/>
      <c r="C198" s="243"/>
      <c r="D198" s="243"/>
      <c r="E198" s="243"/>
      <c r="F198" s="243"/>
      <c r="G198" s="243"/>
      <c r="H198" s="243"/>
      <c r="I198" s="243"/>
      <c r="J198" s="243"/>
      <c r="K198" s="243"/>
      <c r="L198" s="243"/>
      <c r="M198" s="243"/>
      <c r="N198" s="243"/>
      <c r="O198" s="243"/>
      <c r="P198" s="243"/>
      <c r="Q198" s="243"/>
      <c r="R198" s="243"/>
      <c r="S198" s="243"/>
      <c r="T198" s="243"/>
      <c r="U198" s="243"/>
      <c r="V198" s="243"/>
      <c r="W198" s="243"/>
      <c r="X198" s="243"/>
      <c r="Y198" s="243"/>
      <c r="Z198" s="243"/>
    </row>
    <row r="199" spans="1:26" ht="13.5" customHeight="1">
      <c r="A199" s="243"/>
      <c r="B199" s="243"/>
      <c r="C199" s="243"/>
      <c r="D199" s="243"/>
      <c r="E199" s="243"/>
      <c r="F199" s="243"/>
      <c r="G199" s="243"/>
      <c r="H199" s="243"/>
      <c r="I199" s="243"/>
      <c r="J199" s="243"/>
      <c r="K199" s="243"/>
      <c r="L199" s="243"/>
      <c r="M199" s="243"/>
      <c r="N199" s="243"/>
      <c r="O199" s="243"/>
      <c r="P199" s="243"/>
      <c r="Q199" s="243"/>
      <c r="R199" s="243"/>
      <c r="S199" s="243"/>
      <c r="T199" s="243"/>
      <c r="U199" s="243"/>
      <c r="V199" s="243"/>
      <c r="W199" s="243"/>
      <c r="X199" s="243"/>
      <c r="Y199" s="243"/>
      <c r="Z199" s="243"/>
    </row>
    <row r="200" spans="1:26" ht="13.5" customHeight="1">
      <c r="A200" s="243"/>
      <c r="B200" s="243"/>
      <c r="C200" s="243"/>
      <c r="D200" s="243"/>
      <c r="E200" s="243"/>
      <c r="F200" s="243"/>
      <c r="G200" s="243"/>
      <c r="H200" s="243"/>
      <c r="I200" s="243"/>
      <c r="J200" s="243"/>
      <c r="K200" s="243"/>
      <c r="L200" s="243"/>
      <c r="M200" s="243"/>
      <c r="N200" s="243"/>
      <c r="O200" s="243"/>
      <c r="P200" s="243"/>
      <c r="Q200" s="243"/>
      <c r="R200" s="243"/>
      <c r="S200" s="243"/>
      <c r="T200" s="243"/>
      <c r="U200" s="243"/>
      <c r="V200" s="243"/>
      <c r="W200" s="243"/>
      <c r="X200" s="243"/>
      <c r="Y200" s="243"/>
      <c r="Z200" s="243"/>
    </row>
    <row r="201" spans="1:26" ht="13.5" customHeight="1">
      <c r="A201" s="243"/>
      <c r="B201" s="243"/>
      <c r="C201" s="243"/>
      <c r="D201" s="243"/>
      <c r="E201" s="243"/>
      <c r="F201" s="243"/>
      <c r="G201" s="243"/>
      <c r="H201" s="243"/>
      <c r="I201" s="243"/>
      <c r="J201" s="243"/>
      <c r="K201" s="243"/>
      <c r="L201" s="243"/>
      <c r="M201" s="243"/>
      <c r="N201" s="243"/>
      <c r="O201" s="243"/>
      <c r="P201" s="243"/>
      <c r="Q201" s="243"/>
      <c r="R201" s="243"/>
      <c r="S201" s="243"/>
      <c r="T201" s="243"/>
      <c r="U201" s="243"/>
      <c r="V201" s="243"/>
      <c r="W201" s="243"/>
      <c r="X201" s="243"/>
      <c r="Y201" s="243"/>
      <c r="Z201" s="243"/>
    </row>
    <row r="202" spans="1:26" ht="13.5" customHeight="1">
      <c r="A202" s="243"/>
      <c r="B202" s="243"/>
      <c r="C202" s="243"/>
      <c r="D202" s="243"/>
      <c r="E202" s="243"/>
      <c r="F202" s="243"/>
      <c r="G202" s="243"/>
      <c r="H202" s="243"/>
      <c r="I202" s="243"/>
      <c r="J202" s="243"/>
      <c r="K202" s="243"/>
      <c r="L202" s="243"/>
      <c r="M202" s="243"/>
      <c r="N202" s="243"/>
      <c r="O202" s="243"/>
      <c r="P202" s="243"/>
      <c r="Q202" s="243"/>
      <c r="R202" s="243"/>
      <c r="S202" s="243"/>
      <c r="T202" s="243"/>
      <c r="U202" s="243"/>
      <c r="V202" s="243"/>
      <c r="W202" s="243"/>
      <c r="X202" s="243"/>
      <c r="Y202" s="243"/>
      <c r="Z202" s="243"/>
    </row>
    <row r="203" spans="1:26" ht="13.5" customHeight="1">
      <c r="A203" s="243"/>
      <c r="B203" s="243"/>
      <c r="C203" s="243"/>
      <c r="D203" s="243"/>
      <c r="E203" s="243"/>
      <c r="F203" s="243"/>
      <c r="G203" s="243"/>
      <c r="H203" s="243"/>
      <c r="I203" s="243"/>
      <c r="J203" s="243"/>
      <c r="K203" s="243"/>
      <c r="L203" s="243"/>
      <c r="M203" s="243"/>
      <c r="N203" s="243"/>
      <c r="O203" s="243"/>
      <c r="P203" s="243"/>
      <c r="Q203" s="243"/>
      <c r="R203" s="243"/>
      <c r="S203" s="243"/>
      <c r="T203" s="243"/>
      <c r="U203" s="243"/>
      <c r="V203" s="243"/>
      <c r="W203" s="243"/>
      <c r="X203" s="243"/>
      <c r="Y203" s="243"/>
      <c r="Z203" s="243"/>
    </row>
    <row r="204" spans="1:26" ht="13.5" customHeight="1">
      <c r="A204" s="243"/>
      <c r="B204" s="243"/>
      <c r="C204" s="243"/>
      <c r="D204" s="243"/>
      <c r="E204" s="243"/>
      <c r="F204" s="243"/>
      <c r="G204" s="243"/>
      <c r="H204" s="243"/>
      <c r="I204" s="243"/>
      <c r="J204" s="243"/>
      <c r="K204" s="243"/>
      <c r="L204" s="243"/>
      <c r="M204" s="243"/>
      <c r="N204" s="243"/>
      <c r="O204" s="243"/>
      <c r="P204" s="243"/>
      <c r="Q204" s="243"/>
      <c r="R204" s="243"/>
      <c r="S204" s="243"/>
      <c r="T204" s="243"/>
      <c r="U204" s="243"/>
      <c r="V204" s="243"/>
      <c r="W204" s="243"/>
      <c r="X204" s="243"/>
      <c r="Y204" s="243"/>
      <c r="Z204" s="243"/>
    </row>
    <row r="205" spans="1:26" ht="13.5" customHeight="1">
      <c r="A205" s="243"/>
      <c r="B205" s="243"/>
      <c r="C205" s="243"/>
      <c r="D205" s="243"/>
      <c r="E205" s="243"/>
      <c r="F205" s="243"/>
      <c r="G205" s="243"/>
      <c r="H205" s="243"/>
      <c r="I205" s="243"/>
      <c r="J205" s="243"/>
      <c r="K205" s="243"/>
      <c r="L205" s="243"/>
      <c r="M205" s="243"/>
      <c r="N205" s="243"/>
      <c r="O205" s="243"/>
      <c r="P205" s="243"/>
      <c r="Q205" s="243"/>
      <c r="R205" s="243"/>
      <c r="S205" s="243"/>
      <c r="T205" s="243"/>
      <c r="U205" s="243"/>
      <c r="V205" s="243"/>
      <c r="W205" s="243"/>
      <c r="X205" s="243"/>
      <c r="Y205" s="243"/>
      <c r="Z205" s="243"/>
    </row>
    <row r="206" spans="1:26" ht="13.5" customHeight="1">
      <c r="A206" s="243"/>
      <c r="B206" s="243"/>
      <c r="C206" s="243"/>
      <c r="D206" s="243"/>
      <c r="E206" s="243"/>
      <c r="F206" s="243"/>
      <c r="G206" s="243"/>
      <c r="H206" s="243"/>
      <c r="I206" s="243"/>
      <c r="J206" s="243"/>
      <c r="K206" s="243"/>
      <c r="L206" s="243"/>
      <c r="M206" s="243"/>
      <c r="N206" s="243"/>
      <c r="O206" s="243"/>
      <c r="P206" s="243"/>
      <c r="Q206" s="243"/>
      <c r="R206" s="243"/>
      <c r="S206" s="243"/>
      <c r="T206" s="243"/>
      <c r="U206" s="243"/>
      <c r="V206" s="243"/>
      <c r="W206" s="243"/>
      <c r="X206" s="243"/>
      <c r="Y206" s="243"/>
      <c r="Z206" s="243"/>
    </row>
    <row r="207" spans="1:26" ht="13.5" customHeight="1">
      <c r="A207" s="243"/>
      <c r="B207" s="243"/>
      <c r="C207" s="243"/>
      <c r="D207" s="243"/>
      <c r="E207" s="243"/>
      <c r="F207" s="243"/>
      <c r="G207" s="243"/>
      <c r="H207" s="243"/>
      <c r="I207" s="243"/>
      <c r="J207" s="243"/>
      <c r="K207" s="243"/>
      <c r="L207" s="243"/>
      <c r="M207" s="243"/>
      <c r="N207" s="243"/>
      <c r="O207" s="243"/>
      <c r="P207" s="243"/>
      <c r="Q207" s="243"/>
      <c r="R207" s="243"/>
      <c r="S207" s="243"/>
      <c r="T207" s="243"/>
      <c r="U207" s="243"/>
      <c r="V207" s="243"/>
      <c r="W207" s="243"/>
      <c r="X207" s="243"/>
      <c r="Y207" s="243"/>
      <c r="Z207" s="243"/>
    </row>
    <row r="208" spans="1:26" ht="13.5" customHeight="1">
      <c r="A208" s="243"/>
      <c r="B208" s="243"/>
      <c r="C208" s="243"/>
      <c r="D208" s="243"/>
      <c r="E208" s="243"/>
      <c r="F208" s="243"/>
      <c r="G208" s="243"/>
      <c r="H208" s="243"/>
      <c r="I208" s="243"/>
      <c r="J208" s="243"/>
      <c r="K208" s="243"/>
      <c r="L208" s="243"/>
      <c r="M208" s="243"/>
      <c r="N208" s="243"/>
      <c r="O208" s="243"/>
      <c r="P208" s="243"/>
      <c r="Q208" s="243"/>
      <c r="R208" s="243"/>
      <c r="S208" s="243"/>
      <c r="T208" s="243"/>
      <c r="U208" s="243"/>
      <c r="V208" s="243"/>
      <c r="W208" s="243"/>
      <c r="X208" s="243"/>
      <c r="Y208" s="243"/>
      <c r="Z208" s="243"/>
    </row>
    <row r="209" spans="1:26" ht="13.5" customHeight="1">
      <c r="A209" s="243"/>
      <c r="B209" s="243"/>
      <c r="C209" s="243"/>
      <c r="D209" s="243"/>
      <c r="E209" s="243"/>
      <c r="F209" s="243"/>
      <c r="G209" s="243"/>
      <c r="H209" s="243"/>
      <c r="I209" s="243"/>
      <c r="J209" s="243"/>
      <c r="K209" s="243"/>
      <c r="L209" s="243"/>
      <c r="M209" s="243"/>
      <c r="N209" s="243"/>
      <c r="O209" s="243"/>
      <c r="P209" s="243"/>
      <c r="Q209" s="243"/>
      <c r="R209" s="243"/>
      <c r="S209" s="243"/>
      <c r="T209" s="243"/>
      <c r="U209" s="243"/>
      <c r="V209" s="243"/>
      <c r="W209" s="243"/>
      <c r="X209" s="243"/>
      <c r="Y209" s="243"/>
      <c r="Z209" s="243"/>
    </row>
    <row r="210" spans="1:26" ht="13.5" customHeight="1">
      <c r="A210" s="243"/>
      <c r="B210" s="243"/>
      <c r="C210" s="243"/>
      <c r="D210" s="243"/>
      <c r="E210" s="243"/>
      <c r="F210" s="243"/>
      <c r="G210" s="243"/>
      <c r="H210" s="243"/>
      <c r="I210" s="243"/>
      <c r="J210" s="243"/>
      <c r="K210" s="243"/>
      <c r="L210" s="243"/>
      <c r="M210" s="243"/>
      <c r="N210" s="243"/>
      <c r="O210" s="243"/>
      <c r="P210" s="243"/>
      <c r="Q210" s="243"/>
      <c r="R210" s="243"/>
      <c r="S210" s="243"/>
      <c r="T210" s="243"/>
      <c r="U210" s="243"/>
      <c r="V210" s="243"/>
      <c r="W210" s="243"/>
      <c r="X210" s="243"/>
      <c r="Y210" s="243"/>
      <c r="Z210" s="243"/>
    </row>
    <row r="211" spans="1:26" ht="13.5" customHeight="1">
      <c r="A211" s="243"/>
      <c r="B211" s="243"/>
      <c r="C211" s="243"/>
      <c r="D211" s="243"/>
      <c r="E211" s="243"/>
      <c r="F211" s="243"/>
      <c r="G211" s="243"/>
      <c r="H211" s="243"/>
      <c r="I211" s="243"/>
      <c r="J211" s="243"/>
      <c r="K211" s="243"/>
      <c r="L211" s="243"/>
      <c r="M211" s="243"/>
      <c r="N211" s="243"/>
      <c r="O211" s="243"/>
      <c r="P211" s="243"/>
      <c r="Q211" s="243"/>
      <c r="R211" s="243"/>
      <c r="S211" s="243"/>
      <c r="T211" s="243"/>
      <c r="U211" s="243"/>
      <c r="V211" s="243"/>
      <c r="W211" s="243"/>
      <c r="X211" s="243"/>
      <c r="Y211" s="243"/>
      <c r="Z211" s="243"/>
    </row>
    <row r="212" spans="1:26" ht="13.5" customHeight="1">
      <c r="A212" s="243"/>
      <c r="B212" s="243"/>
      <c r="C212" s="243"/>
      <c r="D212" s="243"/>
      <c r="E212" s="243"/>
      <c r="F212" s="243"/>
      <c r="G212" s="243"/>
      <c r="H212" s="243"/>
      <c r="I212" s="243"/>
      <c r="J212" s="243"/>
      <c r="K212" s="243"/>
      <c r="L212" s="243"/>
      <c r="M212" s="243"/>
      <c r="N212" s="243"/>
      <c r="O212" s="243"/>
      <c r="P212" s="243"/>
      <c r="Q212" s="243"/>
      <c r="R212" s="243"/>
      <c r="S212" s="243"/>
      <c r="T212" s="243"/>
      <c r="U212" s="243"/>
      <c r="V212" s="243"/>
      <c r="W212" s="243"/>
      <c r="X212" s="243"/>
      <c r="Y212" s="243"/>
      <c r="Z212" s="243"/>
    </row>
    <row r="213" spans="1:26" ht="13.5" customHeight="1">
      <c r="A213" s="243"/>
      <c r="B213" s="243"/>
      <c r="C213" s="243"/>
      <c r="D213" s="243"/>
      <c r="E213" s="243"/>
      <c r="F213" s="243"/>
      <c r="G213" s="243"/>
      <c r="H213" s="243"/>
      <c r="I213" s="243"/>
      <c r="J213" s="243"/>
      <c r="K213" s="243"/>
      <c r="L213" s="243"/>
      <c r="M213" s="243"/>
      <c r="N213" s="243"/>
      <c r="O213" s="243"/>
      <c r="P213" s="243"/>
      <c r="Q213" s="243"/>
      <c r="R213" s="243"/>
      <c r="S213" s="243"/>
      <c r="T213" s="243"/>
      <c r="U213" s="243"/>
      <c r="V213" s="243"/>
      <c r="W213" s="243"/>
      <c r="X213" s="243"/>
      <c r="Y213" s="243"/>
      <c r="Z213" s="243"/>
    </row>
    <row r="214" spans="1:26" ht="13.5" customHeight="1">
      <c r="A214" s="243"/>
      <c r="B214" s="243"/>
      <c r="C214" s="243"/>
      <c r="D214" s="243"/>
      <c r="E214" s="243"/>
      <c r="F214" s="243"/>
      <c r="G214" s="243"/>
      <c r="H214" s="243"/>
      <c r="I214" s="243"/>
      <c r="J214" s="243"/>
      <c r="K214" s="243"/>
      <c r="L214" s="243"/>
      <c r="M214" s="243"/>
      <c r="N214" s="243"/>
      <c r="O214" s="243"/>
      <c r="P214" s="243"/>
      <c r="Q214" s="243"/>
      <c r="R214" s="243"/>
      <c r="S214" s="243"/>
      <c r="T214" s="243"/>
      <c r="U214" s="243"/>
      <c r="V214" s="243"/>
      <c r="W214" s="243"/>
      <c r="X214" s="243"/>
      <c r="Y214" s="243"/>
      <c r="Z214" s="243"/>
    </row>
    <row r="215" spans="1:26" ht="13.5" customHeight="1">
      <c r="A215" s="243"/>
      <c r="B215" s="243"/>
      <c r="C215" s="243"/>
      <c r="D215" s="243"/>
      <c r="E215" s="243"/>
      <c r="F215" s="243"/>
      <c r="G215" s="243"/>
      <c r="H215" s="243"/>
      <c r="I215" s="243"/>
      <c r="J215" s="243"/>
      <c r="K215" s="243"/>
      <c r="L215" s="243"/>
      <c r="M215" s="243"/>
      <c r="N215" s="243"/>
      <c r="O215" s="243"/>
      <c r="P215" s="243"/>
      <c r="Q215" s="243"/>
      <c r="R215" s="243"/>
      <c r="S215" s="243"/>
      <c r="T215" s="243"/>
      <c r="U215" s="243"/>
      <c r="V215" s="243"/>
      <c r="W215" s="243"/>
      <c r="X215" s="243"/>
      <c r="Y215" s="243"/>
      <c r="Z215" s="243"/>
    </row>
    <row r="216" spans="1:26" ht="13.5" customHeight="1">
      <c r="A216" s="243"/>
      <c r="B216" s="243"/>
      <c r="C216" s="243"/>
      <c r="D216" s="243"/>
      <c r="E216" s="243"/>
      <c r="F216" s="243"/>
      <c r="G216" s="243"/>
      <c r="H216" s="243"/>
      <c r="I216" s="243"/>
      <c r="J216" s="243"/>
      <c r="K216" s="243"/>
      <c r="L216" s="243"/>
      <c r="M216" s="243"/>
      <c r="N216" s="243"/>
      <c r="O216" s="243"/>
      <c r="P216" s="243"/>
      <c r="Q216" s="243"/>
      <c r="R216" s="243"/>
      <c r="S216" s="243"/>
      <c r="T216" s="243"/>
      <c r="U216" s="243"/>
      <c r="V216" s="243"/>
      <c r="W216" s="243"/>
      <c r="X216" s="243"/>
      <c r="Y216" s="243"/>
      <c r="Z216" s="243"/>
    </row>
    <row r="217" spans="1:26" ht="13.5" customHeight="1">
      <c r="A217" s="243"/>
      <c r="B217" s="243"/>
      <c r="C217" s="243"/>
      <c r="D217" s="243"/>
      <c r="E217" s="243"/>
      <c r="F217" s="243"/>
      <c r="G217" s="243"/>
      <c r="H217" s="243"/>
      <c r="I217" s="243"/>
      <c r="J217" s="243"/>
      <c r="K217" s="243"/>
      <c r="L217" s="243"/>
      <c r="M217" s="243"/>
      <c r="N217" s="243"/>
      <c r="O217" s="243"/>
      <c r="P217" s="243"/>
      <c r="Q217" s="243"/>
      <c r="R217" s="243"/>
      <c r="S217" s="243"/>
      <c r="T217" s="243"/>
      <c r="U217" s="243"/>
      <c r="V217" s="243"/>
      <c r="W217" s="243"/>
      <c r="X217" s="243"/>
      <c r="Y217" s="243"/>
      <c r="Z217" s="243"/>
    </row>
    <row r="218" spans="1:26" ht="13.5" customHeight="1">
      <c r="A218" s="243"/>
      <c r="B218" s="243"/>
      <c r="C218" s="243"/>
      <c r="D218" s="243"/>
      <c r="E218" s="243"/>
      <c r="F218" s="243"/>
      <c r="G218" s="243"/>
      <c r="H218" s="243"/>
      <c r="I218" s="243"/>
      <c r="J218" s="243"/>
      <c r="K218" s="243"/>
      <c r="L218" s="243"/>
      <c r="M218" s="243"/>
      <c r="N218" s="243"/>
      <c r="O218" s="243"/>
      <c r="P218" s="243"/>
      <c r="Q218" s="243"/>
      <c r="R218" s="243"/>
      <c r="S218" s="243"/>
      <c r="T218" s="243"/>
      <c r="U218" s="243"/>
      <c r="V218" s="243"/>
      <c r="W218" s="243"/>
      <c r="X218" s="243"/>
      <c r="Y218" s="243"/>
      <c r="Z218" s="243"/>
    </row>
    <row r="219" spans="1:26" ht="13.5" customHeight="1">
      <c r="A219" s="243"/>
      <c r="B219" s="243"/>
      <c r="C219" s="243"/>
      <c r="D219" s="243"/>
      <c r="E219" s="243"/>
      <c r="F219" s="243"/>
      <c r="G219" s="243"/>
      <c r="H219" s="243"/>
      <c r="I219" s="243"/>
      <c r="J219" s="243"/>
      <c r="K219" s="243"/>
      <c r="L219" s="243"/>
      <c r="M219" s="243"/>
      <c r="N219" s="243"/>
      <c r="O219" s="243"/>
      <c r="P219" s="243"/>
      <c r="Q219" s="243"/>
      <c r="R219" s="243"/>
      <c r="S219" s="243"/>
      <c r="T219" s="243"/>
      <c r="U219" s="243"/>
      <c r="V219" s="243"/>
      <c r="W219" s="243"/>
      <c r="X219" s="243"/>
      <c r="Y219" s="243"/>
      <c r="Z219" s="243"/>
    </row>
    <row r="220" spans="1:26" ht="13.5" customHeight="1">
      <c r="A220" s="243"/>
      <c r="B220" s="243"/>
      <c r="C220" s="243"/>
      <c r="D220" s="243"/>
      <c r="E220" s="243"/>
      <c r="F220" s="243"/>
      <c r="G220" s="243"/>
      <c r="H220" s="243"/>
      <c r="I220" s="243"/>
      <c r="J220" s="243"/>
      <c r="K220" s="243"/>
      <c r="L220" s="243"/>
      <c r="M220" s="243"/>
      <c r="N220" s="243"/>
      <c r="O220" s="243"/>
      <c r="P220" s="243"/>
      <c r="Q220" s="243"/>
      <c r="R220" s="243"/>
      <c r="S220" s="243"/>
      <c r="T220" s="243"/>
      <c r="U220" s="243"/>
      <c r="V220" s="243"/>
      <c r="W220" s="243"/>
      <c r="X220" s="243"/>
      <c r="Y220" s="243"/>
      <c r="Z220" s="243"/>
    </row>
    <row r="221" spans="1:26" ht="13.5" customHeight="1">
      <c r="A221" s="243"/>
      <c r="B221" s="243"/>
      <c r="C221" s="243"/>
      <c r="D221" s="243"/>
      <c r="E221" s="243"/>
      <c r="F221" s="243"/>
      <c r="G221" s="243"/>
      <c r="H221" s="243"/>
      <c r="I221" s="243"/>
      <c r="J221" s="243"/>
      <c r="K221" s="243"/>
      <c r="L221" s="243"/>
      <c r="M221" s="243"/>
      <c r="N221" s="243"/>
      <c r="O221" s="243"/>
      <c r="P221" s="243"/>
      <c r="Q221" s="243"/>
      <c r="R221" s="243"/>
      <c r="S221" s="243"/>
      <c r="T221" s="243"/>
      <c r="U221" s="243"/>
      <c r="V221" s="243"/>
      <c r="W221" s="243"/>
      <c r="X221" s="243"/>
      <c r="Y221" s="243"/>
      <c r="Z221" s="243"/>
    </row>
    <row r="222" spans="1:26" ht="13.5" customHeight="1">
      <c r="A222" s="243"/>
      <c r="B222" s="243"/>
      <c r="C222" s="243"/>
      <c r="D222" s="243"/>
      <c r="E222" s="243"/>
      <c r="F222" s="243"/>
      <c r="G222" s="243"/>
      <c r="H222" s="243"/>
      <c r="I222" s="243"/>
      <c r="J222" s="243"/>
      <c r="K222" s="243"/>
      <c r="L222" s="243"/>
      <c r="M222" s="243"/>
      <c r="N222" s="243"/>
      <c r="O222" s="243"/>
      <c r="P222" s="243"/>
      <c r="Q222" s="243"/>
      <c r="R222" s="243"/>
      <c r="S222" s="243"/>
      <c r="T222" s="243"/>
      <c r="U222" s="243"/>
      <c r="V222" s="243"/>
      <c r="W222" s="243"/>
      <c r="X222" s="243"/>
      <c r="Y222" s="243"/>
      <c r="Z222" s="243"/>
    </row>
    <row r="223" spans="1:26" ht="13.5" customHeight="1">
      <c r="A223" s="243"/>
      <c r="B223" s="243"/>
      <c r="C223" s="243"/>
      <c r="D223" s="243"/>
      <c r="E223" s="243"/>
      <c r="F223" s="243"/>
      <c r="G223" s="243"/>
      <c r="H223" s="243"/>
      <c r="I223" s="243"/>
      <c r="J223" s="243"/>
      <c r="K223" s="243"/>
      <c r="L223" s="243"/>
      <c r="M223" s="243"/>
      <c r="N223" s="243"/>
      <c r="O223" s="243"/>
      <c r="P223" s="243"/>
      <c r="Q223" s="243"/>
      <c r="R223" s="243"/>
      <c r="S223" s="243"/>
      <c r="T223" s="243"/>
      <c r="U223" s="243"/>
      <c r="V223" s="243"/>
      <c r="W223" s="243"/>
      <c r="X223" s="243"/>
      <c r="Y223" s="243"/>
      <c r="Z223" s="243"/>
    </row>
    <row r="224" spans="1:26" ht="13.5" customHeight="1">
      <c r="A224" s="243"/>
      <c r="B224" s="243"/>
      <c r="C224" s="243"/>
      <c r="D224" s="243"/>
      <c r="E224" s="243"/>
      <c r="F224" s="243"/>
      <c r="G224" s="243"/>
      <c r="H224" s="243"/>
      <c r="I224" s="243"/>
      <c r="J224" s="243"/>
      <c r="K224" s="243"/>
      <c r="L224" s="243"/>
      <c r="M224" s="243"/>
      <c r="N224" s="243"/>
      <c r="O224" s="243"/>
      <c r="P224" s="243"/>
      <c r="Q224" s="243"/>
      <c r="R224" s="243"/>
      <c r="S224" s="243"/>
      <c r="T224" s="243"/>
      <c r="U224" s="243"/>
      <c r="V224" s="243"/>
      <c r="W224" s="243"/>
      <c r="X224" s="243"/>
      <c r="Y224" s="243"/>
      <c r="Z224" s="243"/>
    </row>
    <row r="225" spans="1:26" ht="13.5" customHeight="1">
      <c r="A225" s="243"/>
      <c r="B225" s="243"/>
      <c r="C225" s="243"/>
      <c r="D225" s="243"/>
      <c r="E225" s="243"/>
      <c r="F225" s="243"/>
      <c r="G225" s="243"/>
      <c r="H225" s="243"/>
      <c r="I225" s="243"/>
      <c r="J225" s="243"/>
      <c r="K225" s="243"/>
      <c r="L225" s="243"/>
      <c r="M225" s="243"/>
      <c r="N225" s="243"/>
      <c r="O225" s="243"/>
      <c r="P225" s="243"/>
      <c r="Q225" s="243"/>
      <c r="R225" s="243"/>
      <c r="S225" s="243"/>
      <c r="T225" s="243"/>
      <c r="U225" s="243"/>
      <c r="V225" s="243"/>
      <c r="W225" s="243"/>
      <c r="X225" s="243"/>
      <c r="Y225" s="243"/>
      <c r="Z225" s="243"/>
    </row>
    <row r="226" spans="1:26" ht="13.5" customHeight="1">
      <c r="A226" s="243"/>
      <c r="B226" s="243"/>
      <c r="C226" s="243"/>
      <c r="D226" s="243"/>
      <c r="E226" s="243"/>
      <c r="F226" s="243"/>
      <c r="G226" s="243"/>
      <c r="H226" s="243"/>
      <c r="I226" s="243"/>
      <c r="J226" s="243"/>
      <c r="K226" s="243"/>
      <c r="L226" s="243"/>
      <c r="M226" s="243"/>
      <c r="N226" s="243"/>
      <c r="O226" s="243"/>
      <c r="P226" s="243"/>
      <c r="Q226" s="243"/>
      <c r="R226" s="243"/>
      <c r="S226" s="243"/>
      <c r="T226" s="243"/>
      <c r="U226" s="243"/>
      <c r="V226" s="243"/>
      <c r="W226" s="243"/>
      <c r="X226" s="243"/>
      <c r="Y226" s="243"/>
      <c r="Z226" s="243"/>
    </row>
    <row r="227" spans="1:26" ht="13.5" customHeight="1">
      <c r="A227" s="243"/>
      <c r="B227" s="243"/>
      <c r="C227" s="243"/>
      <c r="D227" s="243"/>
      <c r="E227" s="243"/>
      <c r="F227" s="243"/>
      <c r="G227" s="243"/>
      <c r="H227" s="243"/>
      <c r="I227" s="243"/>
      <c r="J227" s="243"/>
      <c r="K227" s="243"/>
      <c r="L227" s="243"/>
      <c r="M227" s="243"/>
      <c r="N227" s="243"/>
      <c r="O227" s="243"/>
      <c r="P227" s="243"/>
      <c r="Q227" s="243"/>
      <c r="R227" s="243"/>
      <c r="S227" s="243"/>
      <c r="T227" s="243"/>
      <c r="U227" s="243"/>
      <c r="V227" s="243"/>
      <c r="W227" s="243"/>
      <c r="X227" s="243"/>
      <c r="Y227" s="243"/>
      <c r="Z227" s="243"/>
    </row>
    <row r="228" spans="1:26" ht="13.5" customHeight="1">
      <c r="A228" s="243"/>
      <c r="B228" s="243"/>
      <c r="C228" s="243"/>
      <c r="D228" s="243"/>
      <c r="E228" s="243"/>
      <c r="F228" s="243"/>
      <c r="G228" s="243"/>
      <c r="H228" s="243"/>
      <c r="I228" s="243"/>
      <c r="J228" s="243"/>
      <c r="K228" s="243"/>
      <c r="L228" s="243"/>
      <c r="M228" s="243"/>
      <c r="N228" s="243"/>
      <c r="O228" s="243"/>
      <c r="P228" s="243"/>
      <c r="Q228" s="243"/>
      <c r="R228" s="243"/>
      <c r="S228" s="243"/>
      <c r="T228" s="243"/>
      <c r="U228" s="243"/>
      <c r="V228" s="243"/>
      <c r="W228" s="243"/>
      <c r="X228" s="243"/>
      <c r="Y228" s="243"/>
      <c r="Z228" s="243"/>
    </row>
    <row r="229" spans="1:26" ht="13.5" customHeight="1">
      <c r="A229" s="243"/>
      <c r="B229" s="243"/>
      <c r="C229" s="243"/>
      <c r="D229" s="243"/>
      <c r="E229" s="243"/>
      <c r="F229" s="243"/>
      <c r="G229" s="243"/>
      <c r="H229" s="243"/>
      <c r="I229" s="243"/>
      <c r="J229" s="243"/>
      <c r="K229" s="243"/>
      <c r="L229" s="243"/>
      <c r="M229" s="243"/>
      <c r="N229" s="243"/>
      <c r="O229" s="243"/>
      <c r="P229" s="243"/>
      <c r="Q229" s="243"/>
      <c r="R229" s="243"/>
      <c r="S229" s="243"/>
      <c r="T229" s="243"/>
      <c r="U229" s="243"/>
      <c r="V229" s="243"/>
      <c r="W229" s="243"/>
      <c r="X229" s="243"/>
      <c r="Y229" s="243"/>
      <c r="Z229" s="243"/>
    </row>
    <row r="230" spans="1:26" ht="13.5" customHeight="1">
      <c r="A230" s="243"/>
      <c r="B230" s="243"/>
      <c r="C230" s="243"/>
      <c r="D230" s="243"/>
      <c r="E230" s="243"/>
      <c r="F230" s="243"/>
      <c r="G230" s="243"/>
      <c r="H230" s="243"/>
      <c r="I230" s="243"/>
      <c r="J230" s="243"/>
      <c r="K230" s="243"/>
      <c r="L230" s="243"/>
      <c r="M230" s="243"/>
      <c r="N230" s="243"/>
      <c r="O230" s="243"/>
      <c r="P230" s="243"/>
      <c r="Q230" s="243"/>
      <c r="R230" s="243"/>
      <c r="S230" s="243"/>
      <c r="T230" s="243"/>
      <c r="U230" s="243"/>
      <c r="V230" s="243"/>
      <c r="W230" s="243"/>
      <c r="X230" s="243"/>
      <c r="Y230" s="243"/>
      <c r="Z230" s="243"/>
    </row>
    <row r="231" spans="1:26" ht="13.5" customHeight="1">
      <c r="A231" s="243"/>
      <c r="B231" s="243"/>
      <c r="C231" s="243"/>
      <c r="D231" s="243"/>
      <c r="E231" s="243"/>
      <c r="F231" s="243"/>
      <c r="G231" s="243"/>
      <c r="H231" s="243"/>
      <c r="I231" s="243"/>
      <c r="J231" s="243"/>
      <c r="K231" s="243"/>
      <c r="L231" s="243"/>
      <c r="M231" s="243"/>
      <c r="N231" s="243"/>
      <c r="O231" s="243"/>
      <c r="P231" s="243"/>
      <c r="Q231" s="243"/>
      <c r="R231" s="243"/>
      <c r="S231" s="243"/>
      <c r="T231" s="243"/>
      <c r="U231" s="243"/>
      <c r="V231" s="243"/>
      <c r="W231" s="243"/>
      <c r="X231" s="243"/>
      <c r="Y231" s="243"/>
      <c r="Z231" s="243"/>
    </row>
    <row r="232" spans="1:26" ht="13.5" customHeight="1">
      <c r="A232" s="243"/>
      <c r="B232" s="243"/>
      <c r="C232" s="243"/>
      <c r="D232" s="243"/>
      <c r="E232" s="243"/>
      <c r="F232" s="243"/>
      <c r="G232" s="243"/>
      <c r="H232" s="243"/>
      <c r="I232" s="243"/>
      <c r="J232" s="243"/>
      <c r="K232" s="243"/>
      <c r="L232" s="243"/>
      <c r="M232" s="243"/>
      <c r="N232" s="243"/>
      <c r="O232" s="243"/>
      <c r="P232" s="243"/>
      <c r="Q232" s="243"/>
      <c r="R232" s="243"/>
      <c r="S232" s="243"/>
      <c r="T232" s="243"/>
      <c r="U232" s="243"/>
      <c r="V232" s="243"/>
      <c r="W232" s="243"/>
      <c r="X232" s="243"/>
      <c r="Y232" s="243"/>
      <c r="Z232" s="243"/>
    </row>
    <row r="233" spans="1:26" ht="13.5" customHeight="1">
      <c r="A233" s="243"/>
      <c r="B233" s="243"/>
      <c r="C233" s="243"/>
      <c r="D233" s="243"/>
      <c r="E233" s="243"/>
      <c r="F233" s="243"/>
      <c r="G233" s="243"/>
      <c r="H233" s="243"/>
      <c r="I233" s="243"/>
      <c r="J233" s="243"/>
      <c r="K233" s="243"/>
      <c r="L233" s="243"/>
      <c r="M233" s="243"/>
      <c r="N233" s="243"/>
      <c r="O233" s="243"/>
      <c r="P233" s="243"/>
      <c r="Q233" s="243"/>
      <c r="R233" s="243"/>
      <c r="S233" s="243"/>
      <c r="T233" s="243"/>
      <c r="U233" s="243"/>
      <c r="V233" s="243"/>
      <c r="W233" s="243"/>
      <c r="X233" s="243"/>
      <c r="Y233" s="243"/>
      <c r="Z233" s="243"/>
    </row>
    <row r="234" spans="1:26" ht="13.5" customHeight="1">
      <c r="A234" s="243"/>
      <c r="B234" s="243"/>
      <c r="C234" s="243"/>
      <c r="D234" s="243"/>
      <c r="E234" s="243"/>
      <c r="F234" s="243"/>
      <c r="G234" s="243"/>
      <c r="H234" s="243"/>
      <c r="I234" s="243"/>
      <c r="J234" s="243"/>
      <c r="K234" s="243"/>
      <c r="L234" s="243"/>
      <c r="M234" s="243"/>
      <c r="N234" s="243"/>
      <c r="O234" s="243"/>
      <c r="P234" s="243"/>
      <c r="Q234" s="243"/>
      <c r="R234" s="243"/>
      <c r="S234" s="243"/>
      <c r="T234" s="243"/>
      <c r="U234" s="243"/>
      <c r="V234" s="243"/>
      <c r="W234" s="243"/>
      <c r="X234" s="243"/>
      <c r="Y234" s="243"/>
      <c r="Z234" s="243"/>
    </row>
    <row r="235" spans="1:26" ht="13.5" customHeight="1">
      <c r="A235" s="243"/>
      <c r="B235" s="243"/>
      <c r="C235" s="243"/>
      <c r="D235" s="243"/>
      <c r="E235" s="243"/>
      <c r="F235" s="243"/>
      <c r="G235" s="243"/>
      <c r="H235" s="243"/>
      <c r="I235" s="243"/>
      <c r="J235" s="243"/>
      <c r="K235" s="243"/>
      <c r="L235" s="243"/>
      <c r="M235" s="243"/>
      <c r="N235" s="243"/>
      <c r="O235" s="243"/>
      <c r="P235" s="243"/>
      <c r="Q235" s="243"/>
      <c r="R235" s="243"/>
      <c r="S235" s="243"/>
      <c r="T235" s="243"/>
      <c r="U235" s="243"/>
      <c r="V235" s="243"/>
      <c r="W235" s="243"/>
      <c r="X235" s="243"/>
      <c r="Y235" s="243"/>
      <c r="Z235" s="243"/>
    </row>
    <row r="236" spans="1:26" ht="13.5" customHeight="1">
      <c r="A236" s="243"/>
      <c r="B236" s="243"/>
      <c r="C236" s="243"/>
      <c r="D236" s="243"/>
      <c r="E236" s="243"/>
      <c r="F236" s="243"/>
      <c r="G236" s="243"/>
      <c r="H236" s="243"/>
      <c r="I236" s="243"/>
      <c r="J236" s="243"/>
      <c r="K236" s="243"/>
      <c r="L236" s="243"/>
      <c r="M236" s="243"/>
      <c r="N236" s="243"/>
      <c r="O236" s="243"/>
      <c r="P236" s="243"/>
      <c r="Q236" s="243"/>
      <c r="R236" s="243"/>
      <c r="S236" s="243"/>
      <c r="T236" s="243"/>
      <c r="U236" s="243"/>
      <c r="V236" s="243"/>
      <c r="W236" s="243"/>
      <c r="X236" s="243"/>
      <c r="Y236" s="243"/>
      <c r="Z236" s="243"/>
    </row>
    <row r="237" spans="1:26" ht="13.5" customHeight="1">
      <c r="A237" s="243"/>
      <c r="B237" s="243"/>
      <c r="C237" s="243"/>
      <c r="D237" s="243"/>
      <c r="E237" s="243"/>
      <c r="F237" s="243"/>
      <c r="G237" s="243"/>
      <c r="H237" s="243"/>
      <c r="I237" s="243"/>
      <c r="J237" s="243"/>
      <c r="K237" s="243"/>
      <c r="L237" s="243"/>
      <c r="M237" s="243"/>
      <c r="N237" s="243"/>
      <c r="O237" s="243"/>
      <c r="P237" s="243"/>
      <c r="Q237" s="243"/>
      <c r="R237" s="243"/>
      <c r="S237" s="243"/>
      <c r="T237" s="243"/>
      <c r="U237" s="243"/>
      <c r="V237" s="243"/>
      <c r="W237" s="243"/>
      <c r="X237" s="243"/>
      <c r="Y237" s="243"/>
      <c r="Z237" s="243"/>
    </row>
    <row r="238" spans="1:26" ht="13.5" customHeight="1">
      <c r="A238" s="243"/>
      <c r="B238" s="243"/>
      <c r="C238" s="243"/>
      <c r="D238" s="243"/>
      <c r="E238" s="243"/>
      <c r="F238" s="243"/>
      <c r="G238" s="243"/>
      <c r="H238" s="243"/>
      <c r="I238" s="243"/>
      <c r="J238" s="243"/>
      <c r="K238" s="243"/>
      <c r="L238" s="243"/>
      <c r="M238" s="243"/>
      <c r="N238" s="243"/>
      <c r="O238" s="243"/>
      <c r="P238" s="243"/>
      <c r="Q238" s="243"/>
      <c r="R238" s="243"/>
      <c r="S238" s="243"/>
      <c r="T238" s="243"/>
      <c r="U238" s="243"/>
      <c r="V238" s="243"/>
      <c r="W238" s="243"/>
      <c r="X238" s="243"/>
      <c r="Y238" s="243"/>
      <c r="Z238" s="243"/>
    </row>
    <row r="239" spans="1:26" ht="13.5" customHeight="1">
      <c r="A239" s="243"/>
      <c r="B239" s="243"/>
      <c r="C239" s="243"/>
      <c r="D239" s="243"/>
      <c r="E239" s="243"/>
      <c r="F239" s="243"/>
      <c r="G239" s="243"/>
      <c r="H239" s="243"/>
      <c r="I239" s="243"/>
      <c r="J239" s="243"/>
      <c r="K239" s="243"/>
      <c r="L239" s="243"/>
      <c r="M239" s="243"/>
      <c r="N239" s="243"/>
      <c r="O239" s="243"/>
      <c r="P239" s="243"/>
      <c r="Q239" s="243"/>
      <c r="R239" s="243"/>
      <c r="S239" s="243"/>
      <c r="T239" s="243"/>
      <c r="U239" s="243"/>
      <c r="V239" s="243"/>
      <c r="W239" s="243"/>
      <c r="X239" s="243"/>
      <c r="Y239" s="243"/>
      <c r="Z239" s="243"/>
    </row>
    <row r="240" spans="1:26" ht="13.5" customHeight="1">
      <c r="A240" s="243"/>
      <c r="B240" s="243"/>
      <c r="C240" s="243"/>
      <c r="D240" s="243"/>
      <c r="E240" s="243"/>
      <c r="F240" s="243"/>
      <c r="G240" s="243"/>
      <c r="H240" s="243"/>
      <c r="I240" s="243"/>
      <c r="J240" s="243"/>
      <c r="K240" s="243"/>
      <c r="L240" s="243"/>
      <c r="M240" s="243"/>
      <c r="N240" s="243"/>
      <c r="O240" s="243"/>
      <c r="P240" s="243"/>
      <c r="Q240" s="243"/>
      <c r="R240" s="243"/>
      <c r="S240" s="243"/>
      <c r="T240" s="243"/>
      <c r="U240" s="243"/>
      <c r="V240" s="243"/>
      <c r="W240" s="243"/>
      <c r="X240" s="243"/>
      <c r="Y240" s="243"/>
      <c r="Z240" s="243"/>
    </row>
    <row r="241" spans="1:26" ht="13.5" customHeight="1">
      <c r="A241" s="243"/>
      <c r="B241" s="243"/>
      <c r="C241" s="243"/>
      <c r="D241" s="243"/>
      <c r="E241" s="243"/>
      <c r="F241" s="243"/>
      <c r="G241" s="243"/>
      <c r="H241" s="243"/>
      <c r="I241" s="243"/>
      <c r="J241" s="243"/>
      <c r="K241" s="243"/>
      <c r="L241" s="243"/>
      <c r="M241" s="243"/>
      <c r="N241" s="243"/>
      <c r="O241" s="243"/>
      <c r="P241" s="243"/>
      <c r="Q241" s="243"/>
      <c r="R241" s="243"/>
      <c r="S241" s="243"/>
      <c r="T241" s="243"/>
      <c r="U241" s="243"/>
      <c r="V241" s="243"/>
      <c r="W241" s="243"/>
      <c r="X241" s="243"/>
      <c r="Y241" s="243"/>
      <c r="Z241" s="243"/>
    </row>
    <row r="242" spans="1:26" ht="13.5" customHeight="1">
      <c r="A242" s="243"/>
      <c r="B242" s="243"/>
      <c r="C242" s="243"/>
      <c r="D242" s="243"/>
      <c r="E242" s="243"/>
      <c r="F242" s="243"/>
      <c r="G242" s="243"/>
      <c r="H242" s="243"/>
      <c r="I242" s="243"/>
      <c r="J242" s="243"/>
      <c r="K242" s="243"/>
      <c r="L242" s="243"/>
      <c r="M242" s="243"/>
      <c r="N242" s="243"/>
      <c r="O242" s="243"/>
      <c r="P242" s="243"/>
      <c r="Q242" s="243"/>
      <c r="R242" s="243"/>
      <c r="S242" s="243"/>
      <c r="T242" s="243"/>
      <c r="U242" s="243"/>
      <c r="V242" s="243"/>
      <c r="W242" s="243"/>
      <c r="X242" s="243"/>
      <c r="Y242" s="243"/>
      <c r="Z242" s="243"/>
    </row>
    <row r="243" spans="1:26" ht="13.5" customHeight="1">
      <c r="A243" s="243"/>
      <c r="B243" s="243"/>
      <c r="C243" s="243"/>
      <c r="D243" s="243"/>
      <c r="E243" s="243"/>
      <c r="F243" s="243"/>
      <c r="G243" s="243"/>
      <c r="H243" s="243"/>
      <c r="I243" s="243"/>
      <c r="J243" s="243"/>
      <c r="K243" s="243"/>
      <c r="L243" s="243"/>
      <c r="M243" s="243"/>
      <c r="N243" s="243"/>
      <c r="O243" s="243"/>
      <c r="P243" s="243"/>
      <c r="Q243" s="243"/>
      <c r="R243" s="243"/>
      <c r="S243" s="243"/>
      <c r="T243" s="243"/>
      <c r="U243" s="243"/>
      <c r="V243" s="243"/>
      <c r="W243" s="243"/>
      <c r="X243" s="243"/>
      <c r="Y243" s="243"/>
      <c r="Z243" s="243"/>
    </row>
    <row r="244" spans="1:26" ht="13.5" customHeight="1">
      <c r="A244" s="243"/>
      <c r="B244" s="243"/>
      <c r="C244" s="243"/>
      <c r="D244" s="243"/>
      <c r="E244" s="243"/>
      <c r="F244" s="243"/>
      <c r="G244" s="243"/>
      <c r="H244" s="243"/>
      <c r="I244" s="243"/>
      <c r="J244" s="243"/>
      <c r="K244" s="243"/>
      <c r="L244" s="243"/>
      <c r="M244" s="243"/>
      <c r="N244" s="243"/>
      <c r="O244" s="243"/>
      <c r="P244" s="243"/>
      <c r="Q244" s="243"/>
      <c r="R244" s="243"/>
      <c r="S244" s="243"/>
      <c r="T244" s="243"/>
      <c r="U244" s="243"/>
      <c r="V244" s="243"/>
      <c r="W244" s="243"/>
      <c r="X244" s="243"/>
      <c r="Y244" s="243"/>
      <c r="Z244" s="243"/>
    </row>
    <row r="245" spans="1:26" ht="13.5" customHeight="1">
      <c r="A245" s="243"/>
      <c r="B245" s="243"/>
      <c r="C245" s="243"/>
      <c r="D245" s="243"/>
      <c r="E245" s="243"/>
      <c r="F245" s="243"/>
      <c r="G245" s="243"/>
      <c r="H245" s="243"/>
      <c r="I245" s="243"/>
      <c r="J245" s="243"/>
      <c r="K245" s="243"/>
      <c r="L245" s="243"/>
      <c r="M245" s="243"/>
      <c r="N245" s="243"/>
      <c r="O245" s="243"/>
      <c r="P245" s="243"/>
      <c r="Q245" s="243"/>
      <c r="R245" s="243"/>
      <c r="S245" s="243"/>
      <c r="T245" s="243"/>
      <c r="U245" s="243"/>
      <c r="V245" s="243"/>
      <c r="W245" s="243"/>
      <c r="X245" s="243"/>
      <c r="Y245" s="243"/>
      <c r="Z245" s="243"/>
    </row>
    <row r="246" spans="1:26" ht="13.5" customHeight="1">
      <c r="A246" s="243"/>
      <c r="B246" s="243"/>
      <c r="C246" s="243"/>
      <c r="D246" s="243"/>
      <c r="E246" s="243"/>
      <c r="F246" s="243"/>
      <c r="G246" s="243"/>
      <c r="H246" s="243"/>
      <c r="I246" s="243"/>
      <c r="J246" s="243"/>
      <c r="K246" s="243"/>
      <c r="L246" s="243"/>
      <c r="M246" s="243"/>
      <c r="N246" s="243"/>
      <c r="O246" s="243"/>
      <c r="P246" s="243"/>
      <c r="Q246" s="243"/>
      <c r="R246" s="243"/>
      <c r="S246" s="243"/>
      <c r="T246" s="243"/>
      <c r="U246" s="243"/>
      <c r="V246" s="243"/>
      <c r="W246" s="243"/>
      <c r="X246" s="243"/>
      <c r="Y246" s="243"/>
      <c r="Z246" s="243"/>
    </row>
    <row r="247" spans="1:26" ht="13.5" customHeight="1">
      <c r="A247" s="243"/>
      <c r="B247" s="243"/>
      <c r="C247" s="243"/>
      <c r="D247" s="243"/>
      <c r="E247" s="243"/>
      <c r="F247" s="243"/>
      <c r="G247" s="243"/>
      <c r="H247" s="243"/>
      <c r="I247" s="243"/>
      <c r="J247" s="243"/>
      <c r="K247" s="243"/>
      <c r="L247" s="243"/>
      <c r="M247" s="243"/>
      <c r="N247" s="243"/>
      <c r="O247" s="243"/>
      <c r="P247" s="243"/>
      <c r="Q247" s="243"/>
      <c r="R247" s="243"/>
      <c r="S247" s="243"/>
      <c r="T247" s="243"/>
      <c r="U247" s="243"/>
      <c r="V247" s="243"/>
      <c r="W247" s="243"/>
      <c r="X247" s="243"/>
      <c r="Y247" s="243"/>
      <c r="Z247" s="243"/>
    </row>
    <row r="248" spans="1:26" ht="13.5" customHeight="1">
      <c r="A248" s="243"/>
      <c r="B248" s="243"/>
      <c r="C248" s="243"/>
      <c r="D248" s="243"/>
      <c r="E248" s="243"/>
      <c r="F248" s="243"/>
      <c r="G248" s="243"/>
      <c r="H248" s="243"/>
      <c r="I248" s="243"/>
      <c r="J248" s="243"/>
      <c r="K248" s="243"/>
      <c r="L248" s="243"/>
      <c r="M248" s="243"/>
      <c r="N248" s="243"/>
      <c r="O248" s="243"/>
      <c r="P248" s="243"/>
      <c r="Q248" s="243"/>
      <c r="R248" s="243"/>
      <c r="S248" s="243"/>
      <c r="T248" s="243"/>
      <c r="U248" s="243"/>
      <c r="V248" s="243"/>
      <c r="W248" s="243"/>
      <c r="X248" s="243"/>
      <c r="Y248" s="243"/>
      <c r="Z248" s="243"/>
    </row>
    <row r="249" spans="1:26" ht="13.5" customHeight="1">
      <c r="A249" s="243"/>
      <c r="B249" s="243"/>
      <c r="C249" s="243"/>
      <c r="D249" s="243"/>
      <c r="E249" s="243"/>
      <c r="F249" s="243"/>
      <c r="G249" s="243"/>
      <c r="H249" s="243"/>
      <c r="I249" s="243"/>
      <c r="J249" s="243"/>
      <c r="K249" s="243"/>
      <c r="L249" s="243"/>
      <c r="M249" s="243"/>
      <c r="N249" s="243"/>
      <c r="O249" s="243"/>
      <c r="P249" s="243"/>
      <c r="Q249" s="243"/>
      <c r="R249" s="243"/>
      <c r="S249" s="243"/>
      <c r="T249" s="243"/>
      <c r="U249" s="243"/>
      <c r="V249" s="243"/>
      <c r="W249" s="243"/>
      <c r="X249" s="243"/>
      <c r="Y249" s="243"/>
      <c r="Z249" s="243"/>
    </row>
    <row r="250" spans="1:26" ht="13.5" customHeight="1">
      <c r="A250" s="243"/>
      <c r="B250" s="243"/>
      <c r="C250" s="243"/>
      <c r="D250" s="243"/>
      <c r="E250" s="243"/>
      <c r="F250" s="243"/>
      <c r="G250" s="243"/>
      <c r="H250" s="243"/>
      <c r="I250" s="243"/>
      <c r="J250" s="243"/>
      <c r="K250" s="243"/>
      <c r="L250" s="243"/>
      <c r="M250" s="243"/>
      <c r="N250" s="243"/>
      <c r="O250" s="243"/>
      <c r="P250" s="243"/>
      <c r="Q250" s="243"/>
      <c r="R250" s="243"/>
      <c r="S250" s="243"/>
      <c r="T250" s="243"/>
      <c r="U250" s="243"/>
      <c r="V250" s="243"/>
      <c r="W250" s="243"/>
      <c r="X250" s="243"/>
      <c r="Y250" s="243"/>
      <c r="Z250" s="243"/>
    </row>
    <row r="251" spans="1:26" ht="13.5" customHeight="1">
      <c r="A251" s="243"/>
      <c r="B251" s="243"/>
      <c r="C251" s="243"/>
      <c r="D251" s="243"/>
      <c r="E251" s="243"/>
      <c r="F251" s="243"/>
      <c r="G251" s="243"/>
      <c r="H251" s="243"/>
      <c r="I251" s="243"/>
      <c r="J251" s="243"/>
      <c r="K251" s="243"/>
      <c r="L251" s="243"/>
      <c r="M251" s="243"/>
      <c r="N251" s="243"/>
      <c r="O251" s="243"/>
      <c r="P251" s="243"/>
      <c r="Q251" s="243"/>
      <c r="R251" s="243"/>
      <c r="S251" s="243"/>
      <c r="T251" s="243"/>
      <c r="U251" s="243"/>
      <c r="V251" s="243"/>
      <c r="W251" s="243"/>
      <c r="X251" s="243"/>
      <c r="Y251" s="243"/>
      <c r="Z251" s="243"/>
    </row>
    <row r="252" spans="1:26" ht="13.5" customHeight="1">
      <c r="A252" s="243"/>
      <c r="B252" s="243"/>
      <c r="C252" s="243"/>
      <c r="D252" s="243"/>
      <c r="E252" s="243"/>
      <c r="F252" s="243"/>
      <c r="G252" s="243"/>
      <c r="H252" s="243"/>
      <c r="I252" s="243"/>
      <c r="J252" s="243"/>
      <c r="K252" s="243"/>
      <c r="L252" s="243"/>
      <c r="M252" s="243"/>
      <c r="N252" s="243"/>
      <c r="O252" s="243"/>
      <c r="P252" s="243"/>
      <c r="Q252" s="243"/>
      <c r="R252" s="243"/>
      <c r="S252" s="243"/>
      <c r="T252" s="243"/>
      <c r="U252" s="243"/>
      <c r="V252" s="243"/>
      <c r="W252" s="243"/>
      <c r="X252" s="243"/>
      <c r="Y252" s="243"/>
      <c r="Z252" s="243"/>
    </row>
    <row r="253" spans="1:26" ht="13.5" customHeight="1">
      <c r="A253" s="243"/>
      <c r="B253" s="243"/>
      <c r="C253" s="243"/>
      <c r="D253" s="243"/>
      <c r="E253" s="243"/>
      <c r="F253" s="243"/>
      <c r="G253" s="243"/>
      <c r="H253" s="243"/>
      <c r="I253" s="243"/>
      <c r="J253" s="243"/>
      <c r="K253" s="243"/>
      <c r="L253" s="243"/>
      <c r="M253" s="243"/>
      <c r="N253" s="243"/>
      <c r="O253" s="243"/>
      <c r="P253" s="243"/>
      <c r="Q253" s="243"/>
      <c r="R253" s="243"/>
      <c r="S253" s="243"/>
      <c r="T253" s="243"/>
      <c r="U253" s="243"/>
      <c r="V253" s="243"/>
      <c r="W253" s="243"/>
      <c r="X253" s="243"/>
      <c r="Y253" s="243"/>
      <c r="Z253" s="243"/>
    </row>
    <row r="254" spans="1:26" ht="13.5" customHeight="1">
      <c r="A254" s="243"/>
      <c r="B254" s="243"/>
      <c r="C254" s="243"/>
      <c r="D254" s="243"/>
      <c r="E254" s="243"/>
      <c r="F254" s="243"/>
      <c r="G254" s="243"/>
      <c r="H254" s="243"/>
      <c r="I254" s="243"/>
      <c r="J254" s="243"/>
      <c r="K254" s="243"/>
      <c r="L254" s="243"/>
      <c r="M254" s="243"/>
      <c r="N254" s="243"/>
      <c r="O254" s="243"/>
      <c r="P254" s="243"/>
      <c r="Q254" s="243"/>
      <c r="R254" s="243"/>
      <c r="S254" s="243"/>
      <c r="T254" s="243"/>
      <c r="U254" s="243"/>
      <c r="V254" s="243"/>
      <c r="W254" s="243"/>
      <c r="X254" s="243"/>
      <c r="Y254" s="243"/>
      <c r="Z254" s="243"/>
    </row>
    <row r="255" spans="1:26" ht="13.5" customHeight="1">
      <c r="A255" s="243"/>
      <c r="B255" s="243"/>
      <c r="C255" s="243"/>
      <c r="D255" s="243"/>
      <c r="E255" s="243"/>
      <c r="F255" s="243"/>
      <c r="G255" s="243"/>
      <c r="H255" s="243"/>
      <c r="I255" s="243"/>
      <c r="J255" s="243"/>
      <c r="K255" s="243"/>
      <c r="L255" s="243"/>
      <c r="M255" s="243"/>
      <c r="N255" s="243"/>
      <c r="O255" s="243"/>
      <c r="P255" s="243"/>
      <c r="Q255" s="243"/>
      <c r="R255" s="243"/>
      <c r="S255" s="243"/>
      <c r="T255" s="243"/>
      <c r="U255" s="243"/>
      <c r="V255" s="243"/>
      <c r="W255" s="243"/>
      <c r="X255" s="243"/>
      <c r="Y255" s="243"/>
      <c r="Z255" s="243"/>
    </row>
    <row r="256" spans="1:26" ht="13.5" customHeight="1">
      <c r="A256" s="243"/>
      <c r="B256" s="243"/>
      <c r="C256" s="243"/>
      <c r="D256" s="243"/>
      <c r="E256" s="243"/>
      <c r="F256" s="243"/>
      <c r="G256" s="243"/>
      <c r="H256" s="243"/>
      <c r="I256" s="243"/>
      <c r="J256" s="243"/>
      <c r="K256" s="243"/>
      <c r="L256" s="243"/>
      <c r="M256" s="243"/>
      <c r="N256" s="243"/>
      <c r="O256" s="243"/>
      <c r="P256" s="243"/>
      <c r="Q256" s="243"/>
      <c r="R256" s="243"/>
      <c r="S256" s="243"/>
      <c r="T256" s="243"/>
      <c r="U256" s="243"/>
      <c r="V256" s="243"/>
      <c r="W256" s="243"/>
      <c r="X256" s="243"/>
      <c r="Y256" s="243"/>
      <c r="Z256" s="243"/>
    </row>
    <row r="257" spans="1:26" ht="13.5" customHeight="1">
      <c r="A257" s="243"/>
      <c r="B257" s="243"/>
      <c r="C257" s="243"/>
      <c r="D257" s="243"/>
      <c r="E257" s="243"/>
      <c r="F257" s="243"/>
      <c r="G257" s="243"/>
      <c r="H257" s="243"/>
      <c r="I257" s="243"/>
      <c r="J257" s="243"/>
      <c r="K257" s="243"/>
      <c r="L257" s="243"/>
      <c r="M257" s="243"/>
      <c r="N257" s="243"/>
      <c r="O257" s="243"/>
      <c r="P257" s="243"/>
      <c r="Q257" s="243"/>
      <c r="R257" s="243"/>
      <c r="S257" s="243"/>
      <c r="T257" s="243"/>
      <c r="U257" s="243"/>
      <c r="V257" s="243"/>
      <c r="W257" s="243"/>
      <c r="X257" s="243"/>
      <c r="Y257" s="243"/>
      <c r="Z257" s="243"/>
    </row>
    <row r="258" spans="1:26" ht="13.5" customHeight="1">
      <c r="A258" s="243"/>
      <c r="B258" s="243"/>
      <c r="C258" s="243"/>
      <c r="D258" s="243"/>
      <c r="E258" s="243"/>
      <c r="F258" s="243"/>
      <c r="G258" s="243"/>
      <c r="H258" s="243"/>
      <c r="I258" s="243"/>
      <c r="J258" s="243"/>
      <c r="K258" s="243"/>
      <c r="L258" s="243"/>
      <c r="M258" s="243"/>
      <c r="N258" s="243"/>
      <c r="O258" s="243"/>
      <c r="P258" s="243"/>
      <c r="Q258" s="243"/>
      <c r="R258" s="243"/>
      <c r="S258" s="243"/>
      <c r="T258" s="243"/>
      <c r="U258" s="243"/>
      <c r="V258" s="243"/>
      <c r="W258" s="243"/>
      <c r="X258" s="243"/>
      <c r="Y258" s="243"/>
      <c r="Z258" s="243"/>
    </row>
    <row r="259" spans="1:26" ht="13.5" customHeight="1">
      <c r="A259" s="243"/>
      <c r="B259" s="243"/>
      <c r="C259" s="243"/>
      <c r="D259" s="243"/>
      <c r="E259" s="243"/>
      <c r="F259" s="243"/>
      <c r="G259" s="243"/>
      <c r="H259" s="243"/>
      <c r="I259" s="243"/>
      <c r="J259" s="243"/>
      <c r="K259" s="243"/>
      <c r="L259" s="243"/>
      <c r="M259" s="243"/>
      <c r="N259" s="243"/>
      <c r="O259" s="243"/>
      <c r="P259" s="243"/>
      <c r="Q259" s="243"/>
      <c r="R259" s="243"/>
      <c r="S259" s="243"/>
      <c r="T259" s="243"/>
      <c r="U259" s="243"/>
      <c r="V259" s="243"/>
      <c r="W259" s="243"/>
      <c r="X259" s="243"/>
      <c r="Y259" s="243"/>
      <c r="Z259" s="243"/>
    </row>
    <row r="260" spans="1:26" ht="13.5" customHeight="1">
      <c r="A260" s="243"/>
      <c r="B260" s="243"/>
      <c r="C260" s="243"/>
      <c r="D260" s="243"/>
      <c r="E260" s="243"/>
      <c r="F260" s="243"/>
      <c r="G260" s="243"/>
      <c r="H260" s="243"/>
      <c r="I260" s="243"/>
      <c r="J260" s="243"/>
      <c r="K260" s="243"/>
      <c r="L260" s="243"/>
      <c r="M260" s="243"/>
      <c r="N260" s="243"/>
      <c r="O260" s="243"/>
      <c r="P260" s="243"/>
      <c r="Q260" s="243"/>
      <c r="R260" s="243"/>
      <c r="S260" s="243"/>
      <c r="T260" s="243"/>
      <c r="U260" s="243"/>
      <c r="V260" s="243"/>
      <c r="W260" s="243"/>
      <c r="X260" s="243"/>
      <c r="Y260" s="243"/>
      <c r="Z260" s="243"/>
    </row>
    <row r="261" spans="1:26" ht="13.5" customHeight="1">
      <c r="A261" s="243"/>
      <c r="B261" s="243"/>
      <c r="C261" s="243"/>
      <c r="D261" s="243"/>
      <c r="E261" s="243"/>
      <c r="F261" s="243"/>
      <c r="G261" s="243"/>
      <c r="H261" s="243"/>
      <c r="I261" s="243"/>
      <c r="J261" s="243"/>
      <c r="K261" s="243"/>
      <c r="L261" s="243"/>
      <c r="M261" s="243"/>
      <c r="N261" s="243"/>
      <c r="O261" s="243"/>
      <c r="P261" s="243"/>
      <c r="Q261" s="243"/>
      <c r="R261" s="243"/>
      <c r="S261" s="243"/>
      <c r="T261" s="243"/>
      <c r="U261" s="243"/>
      <c r="V261" s="243"/>
      <c r="W261" s="243"/>
      <c r="X261" s="243"/>
      <c r="Y261" s="243"/>
      <c r="Z261" s="243"/>
    </row>
    <row r="262" spans="1:26" ht="13.5" customHeight="1">
      <c r="A262" s="243"/>
      <c r="B262" s="243"/>
      <c r="C262" s="243"/>
      <c r="D262" s="243"/>
      <c r="E262" s="243"/>
      <c r="F262" s="243"/>
      <c r="G262" s="243"/>
      <c r="H262" s="243"/>
      <c r="I262" s="243"/>
      <c r="J262" s="243"/>
      <c r="K262" s="243"/>
      <c r="L262" s="243"/>
      <c r="M262" s="243"/>
      <c r="N262" s="243"/>
      <c r="O262" s="243"/>
      <c r="P262" s="243"/>
      <c r="Q262" s="243"/>
      <c r="R262" s="243"/>
      <c r="S262" s="243"/>
      <c r="T262" s="243"/>
      <c r="U262" s="243"/>
      <c r="V262" s="243"/>
      <c r="W262" s="243"/>
      <c r="X262" s="243"/>
      <c r="Y262" s="243"/>
      <c r="Z262" s="243"/>
    </row>
    <row r="263" spans="1:26" ht="13.5" customHeight="1">
      <c r="A263" s="243"/>
      <c r="B263" s="243"/>
      <c r="C263" s="243"/>
      <c r="D263" s="243"/>
      <c r="E263" s="243"/>
      <c r="F263" s="243"/>
      <c r="G263" s="243"/>
      <c r="H263" s="243"/>
      <c r="I263" s="243"/>
      <c r="J263" s="243"/>
      <c r="K263" s="243"/>
      <c r="L263" s="243"/>
      <c r="M263" s="243"/>
      <c r="N263" s="243"/>
      <c r="O263" s="243"/>
      <c r="P263" s="243"/>
      <c r="Q263" s="243"/>
      <c r="R263" s="243"/>
      <c r="S263" s="243"/>
      <c r="T263" s="243"/>
      <c r="U263" s="243"/>
      <c r="V263" s="243"/>
      <c r="W263" s="243"/>
      <c r="X263" s="243"/>
      <c r="Y263" s="243"/>
      <c r="Z263" s="243"/>
    </row>
    <row r="264" spans="1:26" ht="13.5" customHeight="1">
      <c r="A264" s="243"/>
      <c r="B264" s="243"/>
      <c r="C264" s="243"/>
      <c r="D264" s="243"/>
      <c r="E264" s="243"/>
      <c r="F264" s="243"/>
      <c r="G264" s="243"/>
      <c r="H264" s="243"/>
      <c r="I264" s="243"/>
      <c r="J264" s="243"/>
      <c r="K264" s="243"/>
      <c r="L264" s="243"/>
      <c r="M264" s="243"/>
      <c r="N264" s="243"/>
      <c r="O264" s="243"/>
      <c r="P264" s="243"/>
      <c r="Q264" s="243"/>
      <c r="R264" s="243"/>
      <c r="S264" s="243"/>
      <c r="T264" s="243"/>
      <c r="U264" s="243"/>
      <c r="V264" s="243"/>
      <c r="W264" s="243"/>
      <c r="X264" s="243"/>
      <c r="Y264" s="243"/>
      <c r="Z264" s="243"/>
    </row>
    <row r="265" spans="1:26" ht="13.5" customHeight="1">
      <c r="A265" s="243"/>
      <c r="B265" s="243"/>
      <c r="C265" s="243"/>
      <c r="D265" s="243"/>
      <c r="E265" s="243"/>
      <c r="F265" s="243"/>
      <c r="G265" s="243"/>
      <c r="H265" s="243"/>
      <c r="I265" s="243"/>
      <c r="J265" s="243"/>
      <c r="K265" s="243"/>
      <c r="L265" s="243"/>
      <c r="M265" s="243"/>
      <c r="N265" s="243"/>
      <c r="O265" s="243"/>
      <c r="P265" s="243"/>
      <c r="Q265" s="243"/>
      <c r="R265" s="243"/>
      <c r="S265" s="243"/>
      <c r="T265" s="243"/>
      <c r="U265" s="243"/>
      <c r="V265" s="243"/>
      <c r="W265" s="243"/>
      <c r="X265" s="243"/>
      <c r="Y265" s="243"/>
      <c r="Z265" s="243"/>
    </row>
    <row r="266" spans="1:26" ht="13.5" customHeight="1">
      <c r="A266" s="243"/>
      <c r="B266" s="243"/>
      <c r="C266" s="243"/>
      <c r="D266" s="243"/>
      <c r="E266" s="243"/>
      <c r="F266" s="243"/>
      <c r="G266" s="243"/>
      <c r="H266" s="243"/>
      <c r="I266" s="243"/>
      <c r="J266" s="243"/>
      <c r="K266" s="243"/>
      <c r="L266" s="243"/>
      <c r="M266" s="243"/>
      <c r="N266" s="243"/>
      <c r="O266" s="243"/>
      <c r="P266" s="243"/>
      <c r="Q266" s="243"/>
      <c r="R266" s="243"/>
      <c r="S266" s="243"/>
      <c r="T266" s="243"/>
      <c r="U266" s="243"/>
      <c r="V266" s="243"/>
      <c r="W266" s="243"/>
      <c r="X266" s="243"/>
      <c r="Y266" s="243"/>
      <c r="Z266" s="243"/>
    </row>
    <row r="267" spans="1:26" ht="13.5" customHeight="1">
      <c r="A267" s="243"/>
      <c r="B267" s="243"/>
      <c r="C267" s="243"/>
      <c r="D267" s="243"/>
      <c r="E267" s="243"/>
      <c r="F267" s="243"/>
      <c r="G267" s="243"/>
      <c r="H267" s="243"/>
      <c r="I267" s="243"/>
      <c r="J267" s="243"/>
      <c r="K267" s="243"/>
      <c r="L267" s="243"/>
      <c r="M267" s="243"/>
      <c r="N267" s="243"/>
      <c r="O267" s="243"/>
      <c r="P267" s="243"/>
      <c r="Q267" s="243"/>
      <c r="R267" s="243"/>
      <c r="S267" s="243"/>
      <c r="T267" s="243"/>
      <c r="U267" s="243"/>
      <c r="V267" s="243"/>
      <c r="W267" s="243"/>
      <c r="X267" s="243"/>
      <c r="Y267" s="243"/>
      <c r="Z267" s="243"/>
    </row>
    <row r="268" spans="1:26" ht="13.5" customHeight="1">
      <c r="A268" s="243"/>
      <c r="B268" s="243"/>
      <c r="C268" s="243"/>
      <c r="D268" s="243"/>
      <c r="E268" s="243"/>
      <c r="F268" s="243"/>
      <c r="G268" s="243"/>
      <c r="H268" s="243"/>
      <c r="I268" s="243"/>
      <c r="J268" s="243"/>
      <c r="K268" s="243"/>
      <c r="L268" s="243"/>
      <c r="M268" s="243"/>
      <c r="N268" s="243"/>
      <c r="O268" s="243"/>
      <c r="P268" s="243"/>
      <c r="Q268" s="243"/>
      <c r="R268" s="243"/>
      <c r="S268" s="243"/>
      <c r="T268" s="243"/>
      <c r="U268" s="243"/>
      <c r="V268" s="243"/>
      <c r="W268" s="243"/>
      <c r="X268" s="243"/>
      <c r="Y268" s="243"/>
      <c r="Z268" s="243"/>
    </row>
    <row r="269" spans="1:26" ht="13.5" customHeight="1">
      <c r="A269" s="243"/>
      <c r="B269" s="243"/>
      <c r="C269" s="243"/>
      <c r="D269" s="243"/>
      <c r="E269" s="243"/>
      <c r="F269" s="243"/>
      <c r="G269" s="243"/>
      <c r="H269" s="243"/>
      <c r="I269" s="243"/>
      <c r="J269" s="243"/>
      <c r="K269" s="243"/>
      <c r="L269" s="243"/>
      <c r="M269" s="243"/>
      <c r="N269" s="243"/>
      <c r="O269" s="243"/>
      <c r="P269" s="243"/>
      <c r="Q269" s="243"/>
      <c r="R269" s="243"/>
      <c r="S269" s="243"/>
      <c r="T269" s="243"/>
      <c r="U269" s="243"/>
      <c r="V269" s="243"/>
      <c r="W269" s="243"/>
      <c r="X269" s="243"/>
      <c r="Y269" s="243"/>
      <c r="Z269" s="243"/>
    </row>
    <row r="270" spans="1:26" ht="13.5" customHeight="1">
      <c r="A270" s="243"/>
      <c r="B270" s="243"/>
      <c r="C270" s="243"/>
      <c r="D270" s="243"/>
      <c r="E270" s="243"/>
      <c r="F270" s="243"/>
      <c r="G270" s="243"/>
      <c r="H270" s="243"/>
      <c r="I270" s="243"/>
      <c r="J270" s="243"/>
      <c r="K270" s="243"/>
      <c r="L270" s="243"/>
      <c r="M270" s="243"/>
      <c r="N270" s="243"/>
      <c r="O270" s="243"/>
      <c r="P270" s="243"/>
      <c r="Q270" s="243"/>
      <c r="R270" s="243"/>
      <c r="S270" s="243"/>
      <c r="T270" s="243"/>
      <c r="U270" s="243"/>
      <c r="V270" s="243"/>
      <c r="W270" s="243"/>
      <c r="X270" s="243"/>
      <c r="Y270" s="243"/>
      <c r="Z270" s="243"/>
    </row>
    <row r="271" spans="1:26" ht="13.5" customHeight="1">
      <c r="A271" s="243"/>
      <c r="B271" s="243"/>
      <c r="C271" s="243"/>
      <c r="D271" s="243"/>
      <c r="E271" s="243"/>
      <c r="F271" s="243"/>
      <c r="G271" s="243"/>
      <c r="H271" s="243"/>
      <c r="I271" s="243"/>
      <c r="J271" s="243"/>
      <c r="K271" s="243"/>
      <c r="L271" s="243"/>
      <c r="M271" s="243"/>
      <c r="N271" s="243"/>
      <c r="O271" s="243"/>
      <c r="P271" s="243"/>
      <c r="Q271" s="243"/>
      <c r="R271" s="243"/>
      <c r="S271" s="243"/>
      <c r="T271" s="243"/>
      <c r="U271" s="243"/>
      <c r="V271" s="243"/>
      <c r="W271" s="243"/>
      <c r="X271" s="243"/>
      <c r="Y271" s="243"/>
      <c r="Z271" s="243"/>
    </row>
    <row r="272" spans="1:26" ht="13.5" customHeight="1">
      <c r="A272" s="243"/>
      <c r="B272" s="243"/>
      <c r="C272" s="243"/>
      <c r="D272" s="243"/>
      <c r="E272" s="243"/>
      <c r="F272" s="243"/>
      <c r="G272" s="243"/>
      <c r="H272" s="243"/>
      <c r="I272" s="243"/>
      <c r="J272" s="243"/>
      <c r="K272" s="243"/>
      <c r="L272" s="243"/>
      <c r="M272" s="243"/>
      <c r="N272" s="243"/>
      <c r="O272" s="243"/>
      <c r="P272" s="243"/>
      <c r="Q272" s="243"/>
      <c r="R272" s="243"/>
      <c r="S272" s="243"/>
      <c r="T272" s="243"/>
      <c r="U272" s="243"/>
      <c r="V272" s="243"/>
      <c r="W272" s="243"/>
      <c r="X272" s="243"/>
      <c r="Y272" s="243"/>
      <c r="Z272" s="243"/>
    </row>
    <row r="273" spans="1:26" ht="13.5" customHeight="1">
      <c r="A273" s="243"/>
      <c r="B273" s="243"/>
      <c r="C273" s="243"/>
      <c r="D273" s="243"/>
      <c r="E273" s="243"/>
      <c r="F273" s="243"/>
      <c r="G273" s="243"/>
      <c r="H273" s="243"/>
      <c r="I273" s="243"/>
      <c r="J273" s="243"/>
      <c r="K273" s="243"/>
      <c r="L273" s="243"/>
      <c r="M273" s="243"/>
      <c r="N273" s="243"/>
      <c r="O273" s="243"/>
      <c r="P273" s="243"/>
      <c r="Q273" s="243"/>
      <c r="R273" s="243"/>
      <c r="S273" s="243"/>
      <c r="T273" s="243"/>
      <c r="U273" s="243"/>
      <c r="V273" s="243"/>
      <c r="W273" s="243"/>
      <c r="X273" s="243"/>
      <c r="Y273" s="243"/>
      <c r="Z273" s="243"/>
    </row>
    <row r="274" spans="1:26" ht="13.5" customHeight="1">
      <c r="A274" s="243"/>
      <c r="B274" s="243"/>
      <c r="C274" s="243"/>
      <c r="D274" s="243"/>
      <c r="E274" s="243"/>
      <c r="F274" s="243"/>
      <c r="G274" s="243"/>
      <c r="H274" s="243"/>
      <c r="I274" s="243"/>
      <c r="J274" s="243"/>
      <c r="K274" s="243"/>
      <c r="L274" s="243"/>
      <c r="M274" s="243"/>
      <c r="N274" s="243"/>
      <c r="O274" s="243"/>
      <c r="P274" s="243"/>
      <c r="Q274" s="243"/>
      <c r="R274" s="243"/>
      <c r="S274" s="243"/>
      <c r="T274" s="243"/>
      <c r="U274" s="243"/>
      <c r="V274" s="243"/>
      <c r="W274" s="243"/>
      <c r="X274" s="243"/>
      <c r="Y274" s="243"/>
      <c r="Z274" s="243"/>
    </row>
    <row r="275" spans="1:26" ht="13.5" customHeight="1">
      <c r="A275" s="243"/>
      <c r="B275" s="243"/>
      <c r="C275" s="243"/>
      <c r="D275" s="243"/>
      <c r="E275" s="243"/>
      <c r="F275" s="243"/>
      <c r="G275" s="243"/>
      <c r="H275" s="243"/>
      <c r="I275" s="243"/>
      <c r="J275" s="243"/>
      <c r="K275" s="243"/>
      <c r="L275" s="243"/>
      <c r="M275" s="243"/>
      <c r="N275" s="243"/>
      <c r="O275" s="243"/>
      <c r="P275" s="243"/>
      <c r="Q275" s="243"/>
      <c r="R275" s="243"/>
      <c r="S275" s="243"/>
      <c r="T275" s="243"/>
      <c r="U275" s="243"/>
      <c r="V275" s="243"/>
      <c r="W275" s="243"/>
      <c r="X275" s="243"/>
      <c r="Y275" s="243"/>
      <c r="Z275" s="243"/>
    </row>
    <row r="276" spans="1:26" ht="13.5" customHeight="1">
      <c r="A276" s="243"/>
      <c r="B276" s="243"/>
      <c r="C276" s="243"/>
      <c r="D276" s="243"/>
      <c r="E276" s="243"/>
      <c r="F276" s="243"/>
      <c r="G276" s="243"/>
      <c r="H276" s="243"/>
      <c r="I276" s="243"/>
      <c r="J276" s="243"/>
      <c r="K276" s="243"/>
      <c r="L276" s="243"/>
      <c r="M276" s="243"/>
      <c r="N276" s="243"/>
      <c r="O276" s="243"/>
      <c r="P276" s="243"/>
      <c r="Q276" s="243"/>
      <c r="R276" s="243"/>
      <c r="S276" s="243"/>
      <c r="T276" s="243"/>
      <c r="U276" s="243"/>
      <c r="V276" s="243"/>
      <c r="W276" s="243"/>
      <c r="X276" s="243"/>
      <c r="Y276" s="243"/>
      <c r="Z276" s="243"/>
    </row>
    <row r="277" spans="1:26" ht="13.5" customHeight="1">
      <c r="A277" s="243"/>
      <c r="B277" s="243"/>
      <c r="C277" s="243"/>
      <c r="D277" s="243"/>
      <c r="E277" s="243"/>
      <c r="F277" s="243"/>
      <c r="G277" s="243"/>
      <c r="H277" s="243"/>
      <c r="I277" s="243"/>
      <c r="J277" s="243"/>
      <c r="K277" s="243"/>
      <c r="L277" s="243"/>
      <c r="M277" s="243"/>
      <c r="N277" s="243"/>
      <c r="O277" s="243"/>
      <c r="P277" s="243"/>
      <c r="Q277" s="243"/>
      <c r="R277" s="243"/>
      <c r="S277" s="243"/>
      <c r="T277" s="243"/>
      <c r="U277" s="243"/>
      <c r="V277" s="243"/>
      <c r="W277" s="243"/>
      <c r="X277" s="243"/>
      <c r="Y277" s="243"/>
      <c r="Z277" s="243"/>
    </row>
    <row r="278" spans="1:26" ht="13.5" customHeight="1">
      <c r="A278" s="243"/>
      <c r="B278" s="243"/>
      <c r="C278" s="243"/>
      <c r="D278" s="243"/>
      <c r="E278" s="243"/>
      <c r="F278" s="243"/>
      <c r="G278" s="243"/>
      <c r="H278" s="243"/>
      <c r="I278" s="243"/>
      <c r="J278" s="243"/>
      <c r="K278" s="243"/>
      <c r="L278" s="243"/>
      <c r="M278" s="243"/>
      <c r="N278" s="243"/>
      <c r="O278" s="243"/>
      <c r="P278" s="243"/>
      <c r="Q278" s="243"/>
      <c r="R278" s="243"/>
      <c r="S278" s="243"/>
      <c r="T278" s="243"/>
      <c r="U278" s="243"/>
      <c r="V278" s="243"/>
      <c r="W278" s="243"/>
      <c r="X278" s="243"/>
      <c r="Y278" s="243"/>
      <c r="Z278" s="243"/>
    </row>
    <row r="279" spans="1:26" ht="13.5" customHeight="1">
      <c r="A279" s="243"/>
      <c r="B279" s="243"/>
      <c r="C279" s="243"/>
      <c r="D279" s="243"/>
      <c r="E279" s="243"/>
      <c r="F279" s="243"/>
      <c r="G279" s="243"/>
      <c r="H279" s="243"/>
      <c r="I279" s="243"/>
      <c r="J279" s="243"/>
      <c r="K279" s="243"/>
      <c r="L279" s="243"/>
      <c r="M279" s="243"/>
      <c r="N279" s="243"/>
      <c r="O279" s="243"/>
      <c r="P279" s="243"/>
      <c r="Q279" s="243"/>
      <c r="R279" s="243"/>
      <c r="S279" s="243"/>
      <c r="T279" s="243"/>
      <c r="U279" s="243"/>
      <c r="V279" s="243"/>
      <c r="W279" s="243"/>
      <c r="X279" s="243"/>
      <c r="Y279" s="243"/>
      <c r="Z279" s="243"/>
    </row>
    <row r="280" spans="1:26" ht="13.5" customHeight="1">
      <c r="A280" s="243"/>
      <c r="B280" s="243"/>
      <c r="C280" s="243"/>
      <c r="D280" s="243"/>
      <c r="E280" s="243"/>
      <c r="F280" s="243"/>
      <c r="G280" s="243"/>
      <c r="H280" s="243"/>
      <c r="I280" s="243"/>
      <c r="J280" s="243"/>
      <c r="K280" s="243"/>
      <c r="L280" s="243"/>
      <c r="M280" s="243"/>
      <c r="N280" s="243"/>
      <c r="O280" s="243"/>
      <c r="P280" s="243"/>
      <c r="Q280" s="243"/>
      <c r="R280" s="243"/>
      <c r="S280" s="243"/>
      <c r="T280" s="243"/>
      <c r="U280" s="243"/>
      <c r="V280" s="243"/>
      <c r="W280" s="243"/>
      <c r="X280" s="243"/>
      <c r="Y280" s="243"/>
      <c r="Z280" s="243"/>
    </row>
    <row r="281" spans="1:26" ht="13.5" customHeight="1">
      <c r="A281" s="243"/>
      <c r="B281" s="243"/>
      <c r="C281" s="243"/>
      <c r="D281" s="243"/>
      <c r="E281" s="243"/>
      <c r="F281" s="243"/>
      <c r="G281" s="243"/>
      <c r="H281" s="243"/>
      <c r="I281" s="243"/>
      <c r="J281" s="243"/>
      <c r="K281" s="243"/>
      <c r="L281" s="243"/>
      <c r="M281" s="243"/>
      <c r="N281" s="243"/>
      <c r="O281" s="243"/>
      <c r="P281" s="243"/>
      <c r="Q281" s="243"/>
      <c r="R281" s="243"/>
      <c r="S281" s="243"/>
      <c r="T281" s="243"/>
      <c r="U281" s="243"/>
      <c r="V281" s="243"/>
      <c r="W281" s="243"/>
      <c r="X281" s="243"/>
      <c r="Y281" s="243"/>
      <c r="Z281" s="243"/>
    </row>
    <row r="282" spans="1:26" ht="13.5" customHeight="1">
      <c r="A282" s="243"/>
      <c r="B282" s="243"/>
      <c r="C282" s="243"/>
      <c r="D282" s="243"/>
      <c r="E282" s="243"/>
      <c r="F282" s="243"/>
      <c r="G282" s="243"/>
      <c r="H282" s="243"/>
      <c r="I282" s="243"/>
      <c r="J282" s="243"/>
      <c r="K282" s="243"/>
      <c r="L282" s="243"/>
      <c r="M282" s="243"/>
      <c r="N282" s="243"/>
      <c r="O282" s="243"/>
      <c r="P282" s="243"/>
      <c r="Q282" s="243"/>
      <c r="R282" s="243"/>
      <c r="S282" s="243"/>
      <c r="T282" s="243"/>
      <c r="U282" s="243"/>
      <c r="V282" s="243"/>
      <c r="W282" s="243"/>
      <c r="X282" s="243"/>
      <c r="Y282" s="243"/>
      <c r="Z282" s="243"/>
    </row>
    <row r="283" spans="1:26" ht="13.5" customHeight="1">
      <c r="A283" s="243"/>
      <c r="B283" s="243"/>
      <c r="C283" s="243"/>
      <c r="D283" s="243"/>
      <c r="E283" s="243"/>
      <c r="F283" s="243"/>
      <c r="G283" s="243"/>
      <c r="H283" s="243"/>
      <c r="I283" s="243"/>
      <c r="J283" s="243"/>
      <c r="K283" s="243"/>
      <c r="L283" s="243"/>
      <c r="M283" s="243"/>
      <c r="N283" s="243"/>
      <c r="O283" s="243"/>
      <c r="P283" s="243"/>
      <c r="Q283" s="243"/>
      <c r="R283" s="243"/>
      <c r="S283" s="243"/>
      <c r="T283" s="243"/>
      <c r="U283" s="243"/>
      <c r="V283" s="243"/>
      <c r="W283" s="243"/>
      <c r="X283" s="243"/>
      <c r="Y283" s="243"/>
      <c r="Z283" s="243"/>
    </row>
    <row r="284" spans="1:26" ht="13.5" customHeight="1">
      <c r="A284" s="243"/>
      <c r="B284" s="243"/>
      <c r="C284" s="243"/>
      <c r="D284" s="243"/>
      <c r="E284" s="243"/>
      <c r="F284" s="243"/>
      <c r="G284" s="243"/>
      <c r="H284" s="243"/>
      <c r="I284" s="243"/>
      <c r="J284" s="243"/>
      <c r="K284" s="243"/>
      <c r="L284" s="243"/>
      <c r="M284" s="243"/>
      <c r="N284" s="243"/>
      <c r="O284" s="243"/>
      <c r="P284" s="243"/>
      <c r="Q284" s="243"/>
      <c r="R284" s="243"/>
      <c r="S284" s="243"/>
      <c r="T284" s="243"/>
      <c r="U284" s="243"/>
      <c r="V284" s="243"/>
      <c r="W284" s="243"/>
      <c r="X284" s="243"/>
      <c r="Y284" s="243"/>
      <c r="Z284" s="243"/>
    </row>
    <row r="285" spans="1:26" ht="13.5" customHeight="1">
      <c r="A285" s="243"/>
      <c r="B285" s="243"/>
      <c r="C285" s="243"/>
      <c r="D285" s="243"/>
      <c r="E285" s="243"/>
      <c r="F285" s="243"/>
      <c r="G285" s="243"/>
      <c r="H285" s="243"/>
      <c r="I285" s="243"/>
      <c r="J285" s="243"/>
      <c r="K285" s="243"/>
      <c r="L285" s="243"/>
      <c r="M285" s="243"/>
      <c r="N285" s="243"/>
      <c r="O285" s="243"/>
      <c r="P285" s="243"/>
      <c r="Q285" s="243"/>
      <c r="R285" s="243"/>
      <c r="S285" s="243"/>
      <c r="T285" s="243"/>
      <c r="U285" s="243"/>
      <c r="V285" s="243"/>
      <c r="W285" s="243"/>
      <c r="X285" s="243"/>
      <c r="Y285" s="243"/>
      <c r="Z285" s="243"/>
    </row>
    <row r="286" spans="1:26" ht="13.5" customHeight="1">
      <c r="A286" s="243"/>
      <c r="B286" s="243"/>
      <c r="C286" s="243"/>
      <c r="D286" s="243"/>
      <c r="E286" s="243"/>
      <c r="F286" s="243"/>
      <c r="G286" s="243"/>
      <c r="H286" s="243"/>
      <c r="I286" s="243"/>
      <c r="J286" s="243"/>
      <c r="K286" s="243"/>
      <c r="L286" s="243"/>
      <c r="M286" s="243"/>
      <c r="N286" s="243"/>
      <c r="O286" s="243"/>
      <c r="P286" s="243"/>
      <c r="Q286" s="243"/>
      <c r="R286" s="243"/>
      <c r="S286" s="243"/>
      <c r="T286" s="243"/>
      <c r="U286" s="243"/>
      <c r="V286" s="243"/>
      <c r="W286" s="243"/>
      <c r="X286" s="243"/>
      <c r="Y286" s="243"/>
      <c r="Z286" s="243"/>
    </row>
    <row r="287" spans="1:26" ht="13.5" customHeight="1">
      <c r="A287" s="243"/>
      <c r="B287" s="243"/>
      <c r="C287" s="243"/>
      <c r="D287" s="243"/>
      <c r="E287" s="243"/>
      <c r="F287" s="243"/>
      <c r="G287" s="243"/>
      <c r="H287" s="243"/>
      <c r="I287" s="243"/>
      <c r="J287" s="243"/>
      <c r="K287" s="243"/>
      <c r="L287" s="243"/>
      <c r="M287" s="243"/>
      <c r="N287" s="243"/>
      <c r="O287" s="243"/>
      <c r="P287" s="243"/>
      <c r="Q287" s="243"/>
      <c r="R287" s="243"/>
      <c r="S287" s="243"/>
      <c r="T287" s="243"/>
      <c r="U287" s="243"/>
      <c r="V287" s="243"/>
      <c r="W287" s="243"/>
      <c r="X287" s="243"/>
      <c r="Y287" s="243"/>
      <c r="Z287" s="243"/>
    </row>
    <row r="288" spans="1:26" ht="13.5" customHeight="1">
      <c r="A288" s="243"/>
      <c r="B288" s="243"/>
      <c r="C288" s="243"/>
      <c r="D288" s="243"/>
      <c r="E288" s="243"/>
      <c r="F288" s="243"/>
      <c r="G288" s="243"/>
      <c r="H288" s="243"/>
      <c r="I288" s="243"/>
      <c r="J288" s="243"/>
      <c r="K288" s="243"/>
      <c r="L288" s="243"/>
      <c r="M288" s="243"/>
      <c r="N288" s="243"/>
      <c r="O288" s="243"/>
      <c r="P288" s="243"/>
      <c r="Q288" s="243"/>
      <c r="R288" s="243"/>
      <c r="S288" s="243"/>
      <c r="T288" s="243"/>
      <c r="U288" s="243"/>
      <c r="V288" s="243"/>
      <c r="W288" s="243"/>
      <c r="X288" s="243"/>
      <c r="Y288" s="243"/>
      <c r="Z288" s="243"/>
    </row>
    <row r="289" spans="1:26" ht="13.5" customHeight="1">
      <c r="A289" s="243"/>
      <c r="B289" s="243"/>
      <c r="C289" s="243"/>
      <c r="D289" s="243"/>
      <c r="E289" s="243"/>
      <c r="F289" s="243"/>
      <c r="G289" s="243"/>
      <c r="H289" s="243"/>
      <c r="I289" s="243"/>
      <c r="J289" s="243"/>
      <c r="K289" s="243"/>
      <c r="L289" s="243"/>
      <c r="M289" s="243"/>
      <c r="N289" s="243"/>
      <c r="O289" s="243"/>
      <c r="P289" s="243"/>
      <c r="Q289" s="243"/>
      <c r="R289" s="243"/>
      <c r="S289" s="243"/>
      <c r="T289" s="243"/>
      <c r="U289" s="243"/>
      <c r="V289" s="243"/>
      <c r="W289" s="243"/>
      <c r="X289" s="243"/>
      <c r="Y289" s="243"/>
      <c r="Z289" s="243"/>
    </row>
    <row r="290" spans="1:26" ht="13.5" customHeight="1">
      <c r="A290" s="243"/>
      <c r="B290" s="243"/>
      <c r="C290" s="243"/>
      <c r="D290" s="243"/>
      <c r="E290" s="243"/>
      <c r="F290" s="243"/>
      <c r="G290" s="243"/>
      <c r="H290" s="243"/>
      <c r="I290" s="243"/>
      <c r="J290" s="243"/>
      <c r="K290" s="243"/>
      <c r="L290" s="243"/>
      <c r="M290" s="243"/>
      <c r="N290" s="243"/>
      <c r="O290" s="243"/>
      <c r="P290" s="243"/>
      <c r="Q290" s="243"/>
      <c r="R290" s="243"/>
      <c r="S290" s="243"/>
      <c r="T290" s="243"/>
      <c r="U290" s="243"/>
      <c r="V290" s="243"/>
      <c r="W290" s="243"/>
      <c r="X290" s="243"/>
      <c r="Y290" s="243"/>
      <c r="Z290" s="243"/>
    </row>
    <row r="291" spans="1:26" ht="13.5" customHeight="1">
      <c r="A291" s="243"/>
      <c r="B291" s="243"/>
      <c r="C291" s="243"/>
      <c r="D291" s="243"/>
      <c r="E291" s="243"/>
      <c r="F291" s="243"/>
      <c r="G291" s="243"/>
      <c r="H291" s="243"/>
      <c r="I291" s="243"/>
      <c r="J291" s="243"/>
      <c r="K291" s="243"/>
      <c r="L291" s="243"/>
      <c r="M291" s="243"/>
      <c r="N291" s="243"/>
      <c r="O291" s="243"/>
      <c r="P291" s="243"/>
      <c r="Q291" s="243"/>
      <c r="R291" s="243"/>
      <c r="S291" s="243"/>
      <c r="T291" s="243"/>
      <c r="U291" s="243"/>
      <c r="V291" s="243"/>
      <c r="W291" s="243"/>
      <c r="X291" s="243"/>
      <c r="Y291" s="243"/>
      <c r="Z291" s="243"/>
    </row>
    <row r="292" spans="1:26" ht="13.5" customHeight="1">
      <c r="A292" s="243"/>
      <c r="B292" s="243"/>
      <c r="C292" s="243"/>
      <c r="D292" s="243"/>
      <c r="E292" s="243"/>
      <c r="F292" s="243"/>
      <c r="G292" s="243"/>
      <c r="H292" s="243"/>
      <c r="I292" s="243"/>
      <c r="J292" s="243"/>
      <c r="K292" s="243"/>
      <c r="L292" s="243"/>
      <c r="M292" s="243"/>
      <c r="N292" s="243"/>
      <c r="O292" s="243"/>
      <c r="P292" s="243"/>
      <c r="Q292" s="243"/>
      <c r="R292" s="243"/>
      <c r="S292" s="243"/>
      <c r="T292" s="243"/>
      <c r="U292" s="243"/>
      <c r="V292" s="243"/>
      <c r="W292" s="243"/>
      <c r="X292" s="243"/>
      <c r="Y292" s="243"/>
      <c r="Z292" s="243"/>
    </row>
    <row r="293" spans="1:26" ht="13.5" customHeight="1">
      <c r="A293" s="243"/>
      <c r="B293" s="243"/>
      <c r="C293" s="243"/>
      <c r="D293" s="243"/>
      <c r="E293" s="243"/>
      <c r="F293" s="243"/>
      <c r="G293" s="243"/>
      <c r="H293" s="243"/>
      <c r="I293" s="243"/>
      <c r="J293" s="243"/>
      <c r="K293" s="243"/>
      <c r="L293" s="243"/>
      <c r="M293" s="243"/>
      <c r="N293" s="243"/>
      <c r="O293" s="243"/>
      <c r="P293" s="243"/>
      <c r="Q293" s="243"/>
      <c r="R293" s="243"/>
      <c r="S293" s="243"/>
      <c r="T293" s="243"/>
      <c r="U293" s="243"/>
      <c r="V293" s="243"/>
      <c r="W293" s="243"/>
      <c r="X293" s="243"/>
      <c r="Y293" s="243"/>
      <c r="Z293" s="243"/>
    </row>
    <row r="294" spans="1:26" ht="13.5" customHeight="1">
      <c r="A294" s="243"/>
      <c r="B294" s="243"/>
      <c r="C294" s="243"/>
      <c r="D294" s="243"/>
      <c r="E294" s="243"/>
      <c r="F294" s="243"/>
      <c r="G294" s="243"/>
      <c r="H294" s="243"/>
      <c r="I294" s="243"/>
      <c r="J294" s="243"/>
      <c r="K294" s="243"/>
      <c r="L294" s="243"/>
      <c r="M294" s="243"/>
      <c r="N294" s="243"/>
      <c r="O294" s="243"/>
      <c r="P294" s="243"/>
      <c r="Q294" s="243"/>
      <c r="R294" s="243"/>
      <c r="S294" s="243"/>
      <c r="T294" s="243"/>
      <c r="U294" s="243"/>
      <c r="V294" s="243"/>
      <c r="W294" s="243"/>
      <c r="X294" s="243"/>
      <c r="Y294" s="243"/>
      <c r="Z294" s="243"/>
    </row>
    <row r="295" spans="1:26" ht="13.5" customHeight="1">
      <c r="A295" s="243"/>
      <c r="B295" s="243"/>
      <c r="C295" s="243"/>
      <c r="D295" s="243"/>
      <c r="E295" s="243"/>
      <c r="F295" s="243"/>
      <c r="G295" s="243"/>
      <c r="H295" s="243"/>
      <c r="I295" s="243"/>
      <c r="J295" s="243"/>
      <c r="K295" s="243"/>
      <c r="L295" s="243"/>
      <c r="M295" s="243"/>
      <c r="N295" s="243"/>
      <c r="O295" s="243"/>
      <c r="P295" s="243"/>
      <c r="Q295" s="243"/>
      <c r="R295" s="243"/>
      <c r="S295" s="243"/>
      <c r="T295" s="243"/>
      <c r="U295" s="243"/>
      <c r="V295" s="243"/>
      <c r="W295" s="243"/>
      <c r="X295" s="243"/>
      <c r="Y295" s="243"/>
      <c r="Z295" s="243"/>
    </row>
    <row r="296" spans="1:26" ht="13.5" customHeight="1">
      <c r="A296" s="243"/>
      <c r="B296" s="243"/>
      <c r="C296" s="243"/>
      <c r="D296" s="243"/>
      <c r="E296" s="243"/>
      <c r="F296" s="243"/>
      <c r="G296" s="243"/>
      <c r="H296" s="243"/>
      <c r="I296" s="243"/>
      <c r="J296" s="243"/>
      <c r="K296" s="243"/>
      <c r="L296" s="243"/>
      <c r="M296" s="243"/>
      <c r="N296" s="243"/>
      <c r="O296" s="243"/>
      <c r="P296" s="243"/>
      <c r="Q296" s="243"/>
      <c r="R296" s="243"/>
      <c r="S296" s="243"/>
      <c r="T296" s="243"/>
      <c r="U296" s="243"/>
      <c r="V296" s="243"/>
      <c r="W296" s="243"/>
      <c r="X296" s="243"/>
      <c r="Y296" s="243"/>
      <c r="Z296" s="243"/>
    </row>
    <row r="297" spans="1:26" ht="13.5" customHeight="1">
      <c r="A297" s="243"/>
      <c r="B297" s="243"/>
      <c r="C297" s="243"/>
      <c r="D297" s="243"/>
      <c r="E297" s="243"/>
      <c r="F297" s="243"/>
      <c r="G297" s="243"/>
      <c r="H297" s="243"/>
      <c r="I297" s="243"/>
      <c r="J297" s="243"/>
      <c r="K297" s="243"/>
      <c r="L297" s="243"/>
      <c r="M297" s="243"/>
      <c r="N297" s="243"/>
      <c r="O297" s="243"/>
      <c r="P297" s="243"/>
      <c r="Q297" s="243"/>
      <c r="R297" s="243"/>
      <c r="S297" s="243"/>
      <c r="T297" s="243"/>
      <c r="U297" s="243"/>
      <c r="V297" s="243"/>
      <c r="W297" s="243"/>
      <c r="X297" s="243"/>
      <c r="Y297" s="243"/>
      <c r="Z297" s="243"/>
    </row>
    <row r="298" spans="1:26" ht="13.5" customHeight="1">
      <c r="A298" s="243"/>
      <c r="B298" s="243"/>
      <c r="C298" s="243"/>
      <c r="D298" s="243"/>
      <c r="E298" s="243"/>
      <c r="F298" s="243"/>
      <c r="G298" s="243"/>
      <c r="H298" s="243"/>
      <c r="I298" s="243"/>
      <c r="J298" s="243"/>
      <c r="K298" s="243"/>
      <c r="L298" s="243"/>
      <c r="M298" s="243"/>
      <c r="N298" s="243"/>
      <c r="O298" s="243"/>
      <c r="P298" s="243"/>
      <c r="Q298" s="243"/>
      <c r="R298" s="243"/>
      <c r="S298" s="243"/>
      <c r="T298" s="243"/>
      <c r="U298" s="243"/>
      <c r="V298" s="243"/>
      <c r="W298" s="243"/>
      <c r="X298" s="243"/>
      <c r="Y298" s="243"/>
      <c r="Z298" s="243"/>
    </row>
    <row r="299" spans="1:26" ht="13.5" customHeight="1">
      <c r="A299" s="243"/>
      <c r="B299" s="243"/>
      <c r="C299" s="243"/>
      <c r="D299" s="243"/>
      <c r="E299" s="243"/>
      <c r="F299" s="243"/>
      <c r="G299" s="243"/>
      <c r="H299" s="243"/>
      <c r="I299" s="243"/>
      <c r="J299" s="243"/>
      <c r="K299" s="243"/>
      <c r="L299" s="243"/>
      <c r="M299" s="243"/>
      <c r="N299" s="243"/>
      <c r="O299" s="243"/>
      <c r="P299" s="243"/>
      <c r="Q299" s="243"/>
      <c r="R299" s="243"/>
      <c r="S299" s="243"/>
      <c r="T299" s="243"/>
      <c r="U299" s="243"/>
      <c r="V299" s="243"/>
      <c r="W299" s="243"/>
      <c r="X299" s="243"/>
      <c r="Y299" s="243"/>
      <c r="Z299" s="243"/>
    </row>
    <row r="300" spans="1:26" ht="13.5" customHeight="1">
      <c r="A300" s="243"/>
      <c r="B300" s="243"/>
      <c r="C300" s="243"/>
      <c r="D300" s="243"/>
      <c r="E300" s="243"/>
      <c r="F300" s="243"/>
      <c r="G300" s="243"/>
      <c r="H300" s="243"/>
      <c r="I300" s="243"/>
      <c r="J300" s="243"/>
      <c r="K300" s="243"/>
      <c r="L300" s="243"/>
      <c r="M300" s="243"/>
      <c r="N300" s="243"/>
      <c r="O300" s="243"/>
      <c r="P300" s="243"/>
      <c r="Q300" s="243"/>
      <c r="R300" s="243"/>
      <c r="S300" s="243"/>
      <c r="T300" s="243"/>
      <c r="U300" s="243"/>
      <c r="V300" s="243"/>
      <c r="W300" s="243"/>
      <c r="X300" s="243"/>
      <c r="Y300" s="243"/>
      <c r="Z300" s="243"/>
    </row>
    <row r="301" spans="1:26" ht="13.5" customHeight="1">
      <c r="A301" s="243"/>
      <c r="B301" s="243"/>
      <c r="C301" s="243"/>
      <c r="D301" s="243"/>
      <c r="E301" s="243"/>
      <c r="F301" s="243"/>
      <c r="G301" s="243"/>
      <c r="H301" s="243"/>
      <c r="I301" s="243"/>
      <c r="J301" s="243"/>
      <c r="K301" s="243"/>
      <c r="L301" s="243"/>
      <c r="M301" s="243"/>
      <c r="N301" s="243"/>
      <c r="O301" s="243"/>
      <c r="P301" s="243"/>
      <c r="Q301" s="243"/>
      <c r="R301" s="243"/>
      <c r="S301" s="243"/>
      <c r="T301" s="243"/>
      <c r="U301" s="243"/>
      <c r="V301" s="243"/>
      <c r="W301" s="243"/>
      <c r="X301" s="243"/>
      <c r="Y301" s="243"/>
      <c r="Z301" s="243"/>
    </row>
    <row r="302" spans="1:26" ht="13.5" customHeight="1">
      <c r="A302" s="243"/>
      <c r="B302" s="243"/>
      <c r="C302" s="243"/>
      <c r="D302" s="243"/>
      <c r="E302" s="243"/>
      <c r="F302" s="243"/>
      <c r="G302" s="243"/>
      <c r="H302" s="243"/>
      <c r="I302" s="243"/>
      <c r="J302" s="243"/>
      <c r="K302" s="243"/>
      <c r="L302" s="243"/>
      <c r="M302" s="243"/>
      <c r="N302" s="243"/>
      <c r="O302" s="243"/>
      <c r="P302" s="243"/>
      <c r="Q302" s="243"/>
      <c r="R302" s="243"/>
      <c r="S302" s="243"/>
      <c r="T302" s="243"/>
      <c r="U302" s="243"/>
      <c r="V302" s="243"/>
      <c r="W302" s="243"/>
      <c r="X302" s="243"/>
      <c r="Y302" s="243"/>
      <c r="Z302" s="243"/>
    </row>
    <row r="303" spans="1:26" ht="13.5" customHeight="1">
      <c r="A303" s="243"/>
      <c r="B303" s="243"/>
      <c r="C303" s="243"/>
      <c r="D303" s="243"/>
      <c r="E303" s="243"/>
      <c r="F303" s="243"/>
      <c r="G303" s="243"/>
      <c r="H303" s="243"/>
      <c r="I303" s="243"/>
      <c r="J303" s="243"/>
      <c r="K303" s="243"/>
      <c r="L303" s="243"/>
      <c r="M303" s="243"/>
      <c r="N303" s="243"/>
      <c r="O303" s="243"/>
      <c r="P303" s="243"/>
      <c r="Q303" s="243"/>
      <c r="R303" s="243"/>
      <c r="S303" s="243"/>
      <c r="T303" s="243"/>
      <c r="U303" s="243"/>
      <c r="V303" s="243"/>
      <c r="W303" s="243"/>
      <c r="X303" s="243"/>
      <c r="Y303" s="243"/>
      <c r="Z303" s="243"/>
    </row>
    <row r="304" spans="1:26" ht="13.5" customHeight="1">
      <c r="A304" s="243"/>
      <c r="B304" s="243"/>
      <c r="C304" s="243"/>
      <c r="D304" s="243"/>
      <c r="E304" s="243"/>
      <c r="F304" s="243"/>
      <c r="G304" s="243"/>
      <c r="H304" s="243"/>
      <c r="I304" s="243"/>
      <c r="J304" s="243"/>
      <c r="K304" s="243"/>
      <c r="L304" s="243"/>
      <c r="M304" s="243"/>
      <c r="N304" s="243"/>
      <c r="O304" s="243"/>
      <c r="P304" s="243"/>
      <c r="Q304" s="243"/>
      <c r="R304" s="243"/>
      <c r="S304" s="243"/>
      <c r="T304" s="243"/>
      <c r="U304" s="243"/>
      <c r="V304" s="243"/>
      <c r="W304" s="243"/>
      <c r="X304" s="243"/>
      <c r="Y304" s="243"/>
      <c r="Z304" s="243"/>
    </row>
    <row r="305" spans="1:26" ht="13.5" customHeight="1">
      <c r="A305" s="243"/>
      <c r="B305" s="243"/>
      <c r="C305" s="243"/>
      <c r="D305" s="243"/>
      <c r="E305" s="243"/>
      <c r="F305" s="243"/>
      <c r="G305" s="243"/>
      <c r="H305" s="243"/>
      <c r="I305" s="243"/>
      <c r="J305" s="243"/>
      <c r="K305" s="243"/>
      <c r="L305" s="243"/>
      <c r="M305" s="243"/>
      <c r="N305" s="243"/>
      <c r="O305" s="243"/>
      <c r="P305" s="243"/>
      <c r="Q305" s="243"/>
      <c r="R305" s="243"/>
      <c r="S305" s="243"/>
      <c r="T305" s="243"/>
      <c r="U305" s="243"/>
      <c r="V305" s="243"/>
      <c r="W305" s="243"/>
      <c r="X305" s="243"/>
      <c r="Y305" s="243"/>
      <c r="Z305" s="243"/>
    </row>
    <row r="306" spans="1:26" ht="13.5" customHeight="1">
      <c r="A306" s="243"/>
      <c r="B306" s="243"/>
      <c r="C306" s="243"/>
      <c r="D306" s="243"/>
      <c r="E306" s="243"/>
      <c r="F306" s="243"/>
      <c r="G306" s="243"/>
      <c r="H306" s="243"/>
      <c r="I306" s="243"/>
      <c r="J306" s="243"/>
      <c r="K306" s="243"/>
      <c r="L306" s="243"/>
      <c r="M306" s="243"/>
      <c r="N306" s="243"/>
      <c r="O306" s="243"/>
      <c r="P306" s="243"/>
      <c r="Q306" s="243"/>
      <c r="R306" s="243"/>
      <c r="S306" s="243"/>
      <c r="T306" s="243"/>
      <c r="U306" s="243"/>
      <c r="V306" s="243"/>
      <c r="W306" s="243"/>
      <c r="X306" s="243"/>
      <c r="Y306" s="243"/>
      <c r="Z306" s="243"/>
    </row>
    <row r="307" spans="1:26" ht="13.5" customHeight="1">
      <c r="A307" s="243"/>
      <c r="B307" s="243"/>
      <c r="C307" s="243"/>
      <c r="D307" s="243"/>
      <c r="E307" s="243"/>
      <c r="F307" s="243"/>
      <c r="G307" s="243"/>
      <c r="H307" s="243"/>
      <c r="I307" s="243"/>
      <c r="J307" s="243"/>
      <c r="K307" s="243"/>
      <c r="L307" s="243"/>
      <c r="M307" s="243"/>
      <c r="N307" s="243"/>
      <c r="O307" s="243"/>
      <c r="P307" s="243"/>
      <c r="Q307" s="243"/>
      <c r="R307" s="243"/>
      <c r="S307" s="243"/>
      <c r="T307" s="243"/>
      <c r="U307" s="243"/>
      <c r="V307" s="243"/>
      <c r="W307" s="243"/>
      <c r="X307" s="243"/>
      <c r="Y307" s="243"/>
      <c r="Z307" s="243"/>
    </row>
    <row r="308" spans="1:26" ht="13.5" customHeight="1">
      <c r="A308" s="243"/>
      <c r="B308" s="243"/>
      <c r="C308" s="243"/>
      <c r="D308" s="243"/>
      <c r="E308" s="243"/>
      <c r="F308" s="243"/>
      <c r="G308" s="243"/>
      <c r="H308" s="243"/>
      <c r="I308" s="243"/>
      <c r="J308" s="243"/>
      <c r="K308" s="243"/>
      <c r="L308" s="243"/>
      <c r="M308" s="243"/>
      <c r="N308" s="243"/>
      <c r="O308" s="243"/>
      <c r="P308" s="243"/>
      <c r="Q308" s="243"/>
      <c r="R308" s="243"/>
      <c r="S308" s="243"/>
      <c r="T308" s="243"/>
      <c r="U308" s="243"/>
      <c r="V308" s="243"/>
      <c r="W308" s="243"/>
      <c r="X308" s="243"/>
      <c r="Y308" s="243"/>
      <c r="Z308" s="243"/>
    </row>
    <row r="309" spans="1:26" ht="13.5" customHeight="1">
      <c r="A309" s="243"/>
      <c r="B309" s="243"/>
      <c r="C309" s="243"/>
      <c r="D309" s="243"/>
      <c r="E309" s="243"/>
      <c r="F309" s="243"/>
      <c r="G309" s="243"/>
      <c r="H309" s="243"/>
      <c r="I309" s="243"/>
      <c r="J309" s="243"/>
      <c r="K309" s="243"/>
      <c r="L309" s="243"/>
      <c r="M309" s="243"/>
      <c r="N309" s="243"/>
      <c r="O309" s="243"/>
      <c r="P309" s="243"/>
      <c r="Q309" s="243"/>
      <c r="R309" s="243"/>
      <c r="S309" s="243"/>
      <c r="T309" s="243"/>
      <c r="U309" s="243"/>
      <c r="V309" s="243"/>
      <c r="W309" s="243"/>
      <c r="X309" s="243"/>
      <c r="Y309" s="243"/>
      <c r="Z309" s="243"/>
    </row>
    <row r="310" spans="1:26" ht="13.5" customHeight="1">
      <c r="A310" s="243"/>
      <c r="B310" s="243"/>
      <c r="C310" s="243"/>
      <c r="D310" s="243"/>
      <c r="E310" s="243"/>
      <c r="F310" s="243"/>
      <c r="G310" s="243"/>
      <c r="H310" s="243"/>
      <c r="I310" s="243"/>
      <c r="J310" s="243"/>
      <c r="K310" s="243"/>
      <c r="L310" s="243"/>
      <c r="M310" s="243"/>
      <c r="N310" s="243"/>
      <c r="O310" s="243"/>
      <c r="P310" s="243"/>
      <c r="Q310" s="243"/>
      <c r="R310" s="243"/>
      <c r="S310" s="243"/>
      <c r="T310" s="243"/>
      <c r="U310" s="243"/>
      <c r="V310" s="243"/>
      <c r="W310" s="243"/>
      <c r="X310" s="243"/>
      <c r="Y310" s="243"/>
      <c r="Z310" s="243"/>
    </row>
    <row r="311" spans="1:26" ht="13.5" customHeight="1">
      <c r="A311" s="243"/>
      <c r="B311" s="243"/>
      <c r="C311" s="243"/>
      <c r="D311" s="243"/>
      <c r="E311" s="243"/>
      <c r="F311" s="243"/>
      <c r="G311" s="243"/>
      <c r="H311" s="243"/>
      <c r="I311" s="243"/>
      <c r="J311" s="243"/>
      <c r="K311" s="243"/>
      <c r="L311" s="243"/>
      <c r="M311" s="243"/>
      <c r="N311" s="243"/>
      <c r="O311" s="243"/>
      <c r="P311" s="243"/>
      <c r="Q311" s="243"/>
      <c r="R311" s="243"/>
      <c r="S311" s="243"/>
      <c r="T311" s="243"/>
      <c r="U311" s="243"/>
      <c r="V311" s="243"/>
      <c r="W311" s="243"/>
      <c r="X311" s="243"/>
      <c r="Y311" s="243"/>
      <c r="Z311" s="243"/>
    </row>
    <row r="312" spans="1:26" ht="13.5" customHeight="1">
      <c r="A312" s="243"/>
      <c r="B312" s="243"/>
      <c r="C312" s="243"/>
      <c r="D312" s="243"/>
      <c r="E312" s="243"/>
      <c r="F312" s="243"/>
      <c r="G312" s="243"/>
      <c r="H312" s="243"/>
      <c r="I312" s="243"/>
      <c r="J312" s="243"/>
      <c r="K312" s="243"/>
      <c r="L312" s="243"/>
      <c r="M312" s="243"/>
      <c r="N312" s="243"/>
      <c r="O312" s="243"/>
      <c r="P312" s="243"/>
      <c r="Q312" s="243"/>
      <c r="R312" s="243"/>
      <c r="S312" s="243"/>
      <c r="T312" s="243"/>
      <c r="U312" s="243"/>
      <c r="V312" s="243"/>
      <c r="W312" s="243"/>
      <c r="X312" s="243"/>
      <c r="Y312" s="243"/>
      <c r="Z312" s="243"/>
    </row>
    <row r="313" spans="1:26" ht="13.5" customHeight="1">
      <c r="A313" s="243"/>
      <c r="B313" s="243"/>
      <c r="C313" s="243"/>
      <c r="D313" s="243"/>
      <c r="E313" s="243"/>
      <c r="F313" s="243"/>
      <c r="G313" s="243"/>
      <c r="H313" s="243"/>
      <c r="I313" s="243"/>
      <c r="J313" s="243"/>
      <c r="K313" s="243"/>
      <c r="L313" s="243"/>
      <c r="M313" s="243"/>
      <c r="N313" s="243"/>
      <c r="O313" s="243"/>
      <c r="P313" s="243"/>
      <c r="Q313" s="243"/>
      <c r="R313" s="243"/>
      <c r="S313" s="243"/>
      <c r="T313" s="243"/>
      <c r="U313" s="243"/>
      <c r="V313" s="243"/>
      <c r="W313" s="243"/>
      <c r="X313" s="243"/>
      <c r="Y313" s="243"/>
      <c r="Z313" s="243"/>
    </row>
    <row r="314" spans="1:26" ht="13.5" customHeight="1">
      <c r="A314" s="243"/>
      <c r="B314" s="243"/>
      <c r="C314" s="243"/>
      <c r="D314" s="243"/>
      <c r="E314" s="243"/>
      <c r="F314" s="243"/>
      <c r="G314" s="243"/>
      <c r="H314" s="243"/>
      <c r="I314" s="243"/>
      <c r="J314" s="243"/>
      <c r="K314" s="243"/>
      <c r="L314" s="243"/>
      <c r="M314" s="243"/>
      <c r="N314" s="243"/>
      <c r="O314" s="243"/>
      <c r="P314" s="243"/>
      <c r="Q314" s="243"/>
      <c r="R314" s="243"/>
      <c r="S314" s="243"/>
      <c r="T314" s="243"/>
      <c r="U314" s="243"/>
      <c r="V314" s="243"/>
      <c r="W314" s="243"/>
      <c r="X314" s="243"/>
      <c r="Y314" s="243"/>
      <c r="Z314" s="243"/>
    </row>
    <row r="315" spans="1:26" ht="13.5" customHeight="1">
      <c r="A315" s="243"/>
      <c r="B315" s="243"/>
      <c r="C315" s="243"/>
      <c r="D315" s="243"/>
      <c r="E315" s="243"/>
      <c r="F315" s="243"/>
      <c r="G315" s="243"/>
      <c r="H315" s="243"/>
      <c r="I315" s="243"/>
      <c r="J315" s="243"/>
      <c r="K315" s="243"/>
      <c r="L315" s="243"/>
      <c r="M315" s="243"/>
      <c r="N315" s="243"/>
      <c r="O315" s="243"/>
      <c r="P315" s="243"/>
      <c r="Q315" s="243"/>
      <c r="R315" s="243"/>
      <c r="S315" s="243"/>
      <c r="T315" s="243"/>
      <c r="U315" s="243"/>
      <c r="V315" s="243"/>
      <c r="W315" s="243"/>
      <c r="X315" s="243"/>
      <c r="Y315" s="243"/>
      <c r="Z315" s="243"/>
    </row>
    <row r="316" spans="1:26" ht="13.5" customHeight="1">
      <c r="A316" s="243"/>
      <c r="B316" s="243"/>
      <c r="C316" s="243"/>
      <c r="D316" s="243"/>
      <c r="E316" s="243"/>
      <c r="F316" s="243"/>
      <c r="G316" s="243"/>
      <c r="H316" s="243"/>
      <c r="I316" s="243"/>
      <c r="J316" s="243"/>
      <c r="K316" s="243"/>
      <c r="L316" s="243"/>
      <c r="M316" s="243"/>
      <c r="N316" s="243"/>
      <c r="O316" s="243"/>
      <c r="P316" s="243"/>
      <c r="Q316" s="243"/>
      <c r="R316" s="243"/>
      <c r="S316" s="243"/>
      <c r="T316" s="243"/>
      <c r="U316" s="243"/>
      <c r="V316" s="243"/>
      <c r="W316" s="243"/>
      <c r="X316" s="243"/>
      <c r="Y316" s="243"/>
      <c r="Z316" s="243"/>
    </row>
    <row r="317" spans="1:26" ht="13.5" customHeight="1">
      <c r="A317" s="243"/>
      <c r="B317" s="243"/>
      <c r="C317" s="243"/>
      <c r="D317" s="243"/>
      <c r="E317" s="243"/>
      <c r="F317" s="243"/>
      <c r="G317" s="243"/>
      <c r="H317" s="243"/>
      <c r="I317" s="243"/>
      <c r="J317" s="243"/>
      <c r="K317" s="243"/>
      <c r="L317" s="243"/>
      <c r="M317" s="243"/>
      <c r="N317" s="243"/>
      <c r="O317" s="243"/>
      <c r="P317" s="243"/>
      <c r="Q317" s="243"/>
      <c r="R317" s="243"/>
      <c r="S317" s="243"/>
      <c r="T317" s="243"/>
      <c r="U317" s="243"/>
      <c r="V317" s="243"/>
      <c r="W317" s="243"/>
      <c r="X317" s="243"/>
      <c r="Y317" s="243"/>
      <c r="Z317" s="243"/>
    </row>
    <row r="318" spans="1:26" ht="13.5" customHeight="1">
      <c r="A318" s="243"/>
      <c r="B318" s="243"/>
      <c r="C318" s="243"/>
      <c r="D318" s="243"/>
      <c r="E318" s="243"/>
      <c r="F318" s="243"/>
      <c r="G318" s="243"/>
      <c r="H318" s="243"/>
      <c r="I318" s="243"/>
      <c r="J318" s="243"/>
      <c r="K318" s="243"/>
      <c r="L318" s="243"/>
      <c r="M318" s="243"/>
      <c r="N318" s="243"/>
      <c r="O318" s="243"/>
      <c r="P318" s="243"/>
      <c r="Q318" s="243"/>
      <c r="R318" s="243"/>
      <c r="S318" s="243"/>
      <c r="T318" s="243"/>
      <c r="U318" s="243"/>
      <c r="V318" s="243"/>
      <c r="W318" s="243"/>
      <c r="X318" s="243"/>
      <c r="Y318" s="243"/>
      <c r="Z318" s="243"/>
    </row>
    <row r="319" spans="1:26" ht="13.5" customHeight="1">
      <c r="A319" s="243"/>
      <c r="B319" s="243"/>
      <c r="C319" s="243"/>
      <c r="D319" s="243"/>
      <c r="E319" s="243"/>
      <c r="F319" s="243"/>
      <c r="G319" s="243"/>
      <c r="H319" s="243"/>
      <c r="I319" s="243"/>
      <c r="J319" s="243"/>
      <c r="K319" s="243"/>
      <c r="L319" s="243"/>
      <c r="M319" s="243"/>
      <c r="N319" s="243"/>
      <c r="O319" s="243"/>
      <c r="P319" s="243"/>
      <c r="Q319" s="243"/>
      <c r="R319" s="243"/>
      <c r="S319" s="243"/>
      <c r="T319" s="243"/>
      <c r="U319" s="243"/>
      <c r="V319" s="243"/>
      <c r="W319" s="243"/>
      <c r="X319" s="243"/>
      <c r="Y319" s="243"/>
      <c r="Z319" s="243"/>
    </row>
    <row r="320" spans="1:26" ht="13.5" customHeight="1">
      <c r="A320" s="243"/>
      <c r="B320" s="243"/>
      <c r="C320" s="243"/>
      <c r="D320" s="243"/>
      <c r="E320" s="243"/>
      <c r="F320" s="243"/>
      <c r="G320" s="243"/>
      <c r="H320" s="243"/>
      <c r="I320" s="243"/>
      <c r="J320" s="243"/>
      <c r="K320" s="243"/>
      <c r="L320" s="243"/>
      <c r="M320" s="243"/>
      <c r="N320" s="243"/>
      <c r="O320" s="243"/>
      <c r="P320" s="243"/>
      <c r="Q320" s="243"/>
      <c r="R320" s="243"/>
      <c r="S320" s="243"/>
      <c r="T320" s="243"/>
      <c r="U320" s="243"/>
      <c r="V320" s="243"/>
      <c r="W320" s="243"/>
      <c r="X320" s="243"/>
      <c r="Y320" s="243"/>
      <c r="Z320" s="243"/>
    </row>
    <row r="321" spans="1:26" ht="13.5" customHeight="1">
      <c r="A321" s="243"/>
      <c r="B321" s="243"/>
      <c r="C321" s="243"/>
      <c r="D321" s="243"/>
      <c r="E321" s="243"/>
      <c r="F321" s="243"/>
      <c r="G321" s="243"/>
      <c r="H321" s="243"/>
      <c r="I321" s="243"/>
      <c r="J321" s="243"/>
      <c r="K321" s="243"/>
      <c r="L321" s="243"/>
      <c r="M321" s="243"/>
      <c r="N321" s="243"/>
      <c r="O321" s="243"/>
      <c r="P321" s="243"/>
      <c r="Q321" s="243"/>
      <c r="R321" s="243"/>
      <c r="S321" s="243"/>
      <c r="T321" s="243"/>
      <c r="U321" s="243"/>
      <c r="V321" s="243"/>
      <c r="W321" s="243"/>
      <c r="X321" s="243"/>
      <c r="Y321" s="243"/>
      <c r="Z321" s="243"/>
    </row>
    <row r="322" spans="1:26" ht="13.5" customHeight="1">
      <c r="A322" s="243"/>
      <c r="B322" s="243"/>
      <c r="C322" s="243"/>
      <c r="D322" s="243"/>
      <c r="E322" s="243"/>
      <c r="F322" s="243"/>
      <c r="G322" s="243"/>
      <c r="H322" s="243"/>
      <c r="I322" s="243"/>
      <c r="J322" s="243"/>
      <c r="K322" s="243"/>
      <c r="L322" s="243"/>
      <c r="M322" s="243"/>
      <c r="N322" s="243"/>
      <c r="O322" s="243"/>
      <c r="P322" s="243"/>
      <c r="Q322" s="243"/>
      <c r="R322" s="243"/>
      <c r="S322" s="243"/>
      <c r="T322" s="243"/>
      <c r="U322" s="243"/>
      <c r="V322" s="243"/>
      <c r="W322" s="243"/>
      <c r="X322" s="243"/>
      <c r="Y322" s="243"/>
      <c r="Z322" s="243"/>
    </row>
    <row r="323" spans="1:26" ht="13.5" customHeight="1">
      <c r="A323" s="243"/>
      <c r="B323" s="243"/>
      <c r="C323" s="243"/>
      <c r="D323" s="243"/>
      <c r="E323" s="243"/>
      <c r="F323" s="243"/>
      <c r="G323" s="243"/>
      <c r="H323" s="243"/>
      <c r="I323" s="243"/>
      <c r="J323" s="243"/>
      <c r="K323" s="243"/>
      <c r="L323" s="243"/>
      <c r="M323" s="243"/>
      <c r="N323" s="243"/>
      <c r="O323" s="243"/>
      <c r="P323" s="243"/>
      <c r="Q323" s="243"/>
      <c r="R323" s="243"/>
      <c r="S323" s="243"/>
      <c r="T323" s="243"/>
      <c r="U323" s="243"/>
      <c r="V323" s="243"/>
      <c r="W323" s="243"/>
      <c r="X323" s="243"/>
      <c r="Y323" s="243"/>
      <c r="Z323" s="243"/>
    </row>
    <row r="324" spans="1:26" ht="13.5" customHeight="1">
      <c r="A324" s="243"/>
      <c r="B324" s="243"/>
      <c r="C324" s="243"/>
      <c r="D324" s="243"/>
      <c r="E324" s="243"/>
      <c r="F324" s="243"/>
      <c r="G324" s="243"/>
      <c r="H324" s="243"/>
      <c r="I324" s="243"/>
      <c r="J324" s="243"/>
      <c r="K324" s="243"/>
      <c r="L324" s="243"/>
      <c r="M324" s="243"/>
      <c r="N324" s="243"/>
      <c r="O324" s="243"/>
      <c r="P324" s="243"/>
      <c r="Q324" s="243"/>
      <c r="R324" s="243"/>
      <c r="S324" s="243"/>
      <c r="T324" s="243"/>
      <c r="U324" s="243"/>
      <c r="V324" s="243"/>
      <c r="W324" s="243"/>
      <c r="X324" s="243"/>
      <c r="Y324" s="243"/>
      <c r="Z324" s="243"/>
    </row>
    <row r="325" spans="1:26" ht="13.5" customHeight="1">
      <c r="A325" s="243"/>
      <c r="B325" s="243"/>
      <c r="C325" s="243"/>
      <c r="D325" s="243"/>
      <c r="E325" s="243"/>
      <c r="F325" s="243"/>
      <c r="G325" s="243"/>
      <c r="H325" s="243"/>
      <c r="I325" s="243"/>
      <c r="J325" s="243"/>
      <c r="K325" s="243"/>
      <c r="L325" s="243"/>
      <c r="M325" s="243"/>
      <c r="N325" s="243"/>
      <c r="O325" s="243"/>
      <c r="P325" s="243"/>
      <c r="Q325" s="243"/>
      <c r="R325" s="243"/>
      <c r="S325" s="243"/>
      <c r="T325" s="243"/>
      <c r="U325" s="243"/>
      <c r="V325" s="243"/>
      <c r="W325" s="243"/>
      <c r="X325" s="243"/>
      <c r="Y325" s="243"/>
      <c r="Z325" s="243"/>
    </row>
    <row r="326" spans="1:26" ht="13.5" customHeight="1">
      <c r="A326" s="243"/>
      <c r="B326" s="243"/>
      <c r="C326" s="243"/>
      <c r="D326" s="243"/>
      <c r="E326" s="243"/>
      <c r="F326" s="243"/>
      <c r="G326" s="243"/>
      <c r="H326" s="243"/>
      <c r="I326" s="243"/>
      <c r="J326" s="243"/>
      <c r="K326" s="243"/>
      <c r="L326" s="243"/>
      <c r="M326" s="243"/>
      <c r="N326" s="243"/>
      <c r="O326" s="243"/>
      <c r="P326" s="243"/>
      <c r="Q326" s="243"/>
      <c r="R326" s="243"/>
      <c r="S326" s="243"/>
      <c r="T326" s="243"/>
      <c r="U326" s="243"/>
      <c r="V326" s="243"/>
      <c r="W326" s="243"/>
      <c r="X326" s="243"/>
      <c r="Y326" s="243"/>
      <c r="Z326" s="243"/>
    </row>
    <row r="327" spans="1:26" ht="13.5" customHeight="1">
      <c r="A327" s="243"/>
      <c r="B327" s="243"/>
      <c r="C327" s="243"/>
      <c r="D327" s="243"/>
      <c r="E327" s="243"/>
      <c r="F327" s="243"/>
      <c r="G327" s="243"/>
      <c r="H327" s="243"/>
      <c r="I327" s="243"/>
      <c r="J327" s="243"/>
      <c r="K327" s="243"/>
      <c r="L327" s="243"/>
      <c r="M327" s="243"/>
      <c r="N327" s="243"/>
      <c r="O327" s="243"/>
      <c r="P327" s="243"/>
      <c r="Q327" s="243"/>
      <c r="R327" s="243"/>
      <c r="S327" s="243"/>
      <c r="T327" s="243"/>
      <c r="U327" s="243"/>
      <c r="V327" s="243"/>
      <c r="W327" s="243"/>
      <c r="X327" s="243"/>
      <c r="Y327" s="243"/>
      <c r="Z327" s="243"/>
    </row>
    <row r="328" spans="1:26" ht="13.5" customHeight="1">
      <c r="A328" s="243"/>
      <c r="B328" s="243"/>
      <c r="C328" s="243"/>
      <c r="D328" s="243"/>
      <c r="E328" s="243"/>
      <c r="F328" s="243"/>
      <c r="G328" s="243"/>
      <c r="H328" s="243"/>
      <c r="I328" s="243"/>
      <c r="J328" s="243"/>
      <c r="K328" s="243"/>
      <c r="L328" s="243"/>
      <c r="M328" s="243"/>
      <c r="N328" s="243"/>
      <c r="O328" s="243"/>
      <c r="P328" s="243"/>
      <c r="Q328" s="243"/>
      <c r="R328" s="243"/>
      <c r="S328" s="243"/>
      <c r="T328" s="243"/>
      <c r="U328" s="243"/>
      <c r="V328" s="243"/>
      <c r="W328" s="243"/>
      <c r="X328" s="243"/>
      <c r="Y328" s="243"/>
      <c r="Z328" s="243"/>
    </row>
    <row r="329" spans="1:26" ht="13.5" customHeight="1">
      <c r="A329" s="243"/>
      <c r="B329" s="243"/>
      <c r="C329" s="243"/>
      <c r="D329" s="243"/>
      <c r="E329" s="243"/>
      <c r="F329" s="243"/>
      <c r="G329" s="243"/>
      <c r="H329" s="243"/>
      <c r="I329" s="243"/>
      <c r="J329" s="243"/>
      <c r="K329" s="243"/>
      <c r="L329" s="243"/>
      <c r="M329" s="243"/>
      <c r="N329" s="243"/>
      <c r="O329" s="243"/>
      <c r="P329" s="243"/>
      <c r="Q329" s="243"/>
      <c r="R329" s="243"/>
      <c r="S329" s="243"/>
      <c r="T329" s="243"/>
      <c r="U329" s="243"/>
      <c r="V329" s="243"/>
      <c r="W329" s="243"/>
      <c r="X329" s="243"/>
      <c r="Y329" s="243"/>
      <c r="Z329" s="243"/>
    </row>
    <row r="330" spans="1:26" ht="13.5" customHeight="1">
      <c r="A330" s="243"/>
      <c r="B330" s="243"/>
      <c r="C330" s="243"/>
      <c r="D330" s="243"/>
      <c r="E330" s="243"/>
      <c r="F330" s="243"/>
      <c r="G330" s="243"/>
      <c r="H330" s="243"/>
      <c r="I330" s="243"/>
      <c r="J330" s="243"/>
      <c r="K330" s="243"/>
      <c r="L330" s="243"/>
      <c r="M330" s="243"/>
      <c r="N330" s="243"/>
      <c r="O330" s="243"/>
      <c r="P330" s="243"/>
      <c r="Q330" s="243"/>
      <c r="R330" s="243"/>
      <c r="S330" s="243"/>
      <c r="T330" s="243"/>
      <c r="U330" s="243"/>
      <c r="V330" s="243"/>
      <c r="W330" s="243"/>
      <c r="X330" s="243"/>
      <c r="Y330" s="243"/>
      <c r="Z330" s="243"/>
    </row>
    <row r="331" spans="1:26" ht="13.5" customHeight="1">
      <c r="A331" s="243"/>
      <c r="B331" s="243"/>
      <c r="C331" s="243"/>
      <c r="D331" s="243"/>
      <c r="E331" s="243"/>
      <c r="F331" s="243"/>
      <c r="G331" s="243"/>
      <c r="H331" s="243"/>
      <c r="I331" s="243"/>
      <c r="J331" s="243"/>
      <c r="K331" s="243"/>
      <c r="L331" s="243"/>
      <c r="M331" s="243"/>
      <c r="N331" s="243"/>
      <c r="O331" s="243"/>
      <c r="P331" s="243"/>
      <c r="Q331" s="243"/>
      <c r="R331" s="243"/>
      <c r="S331" s="243"/>
      <c r="T331" s="243"/>
      <c r="U331" s="243"/>
      <c r="V331" s="243"/>
      <c r="W331" s="243"/>
      <c r="X331" s="243"/>
      <c r="Y331" s="243"/>
      <c r="Z331" s="243"/>
    </row>
    <row r="332" spans="1:26" ht="13.5" customHeight="1">
      <c r="A332" s="243"/>
      <c r="B332" s="243"/>
      <c r="C332" s="243"/>
      <c r="D332" s="243"/>
      <c r="E332" s="243"/>
      <c r="F332" s="243"/>
      <c r="G332" s="243"/>
      <c r="H332" s="243"/>
      <c r="I332" s="243"/>
      <c r="J332" s="243"/>
      <c r="K332" s="243"/>
      <c r="L332" s="243"/>
      <c r="M332" s="243"/>
      <c r="N332" s="243"/>
      <c r="O332" s="243"/>
      <c r="P332" s="243"/>
      <c r="Q332" s="243"/>
      <c r="R332" s="243"/>
      <c r="S332" s="243"/>
      <c r="T332" s="243"/>
      <c r="U332" s="243"/>
      <c r="V332" s="243"/>
      <c r="W332" s="243"/>
      <c r="X332" s="243"/>
      <c r="Y332" s="243"/>
      <c r="Z332" s="243"/>
    </row>
    <row r="333" spans="1:26" ht="13.5" customHeight="1">
      <c r="A333" s="243"/>
      <c r="B333" s="243"/>
      <c r="C333" s="243"/>
      <c r="D333" s="243"/>
      <c r="E333" s="243"/>
      <c r="F333" s="243"/>
      <c r="G333" s="243"/>
      <c r="H333" s="243"/>
      <c r="I333" s="243"/>
      <c r="J333" s="243"/>
      <c r="K333" s="243"/>
      <c r="L333" s="243"/>
      <c r="M333" s="243"/>
      <c r="N333" s="243"/>
      <c r="O333" s="243"/>
      <c r="P333" s="243"/>
      <c r="Q333" s="243"/>
      <c r="R333" s="243"/>
      <c r="S333" s="243"/>
      <c r="T333" s="243"/>
      <c r="U333" s="243"/>
      <c r="V333" s="243"/>
      <c r="W333" s="243"/>
      <c r="X333" s="243"/>
      <c r="Y333" s="243"/>
      <c r="Z333" s="243"/>
    </row>
    <row r="334" spans="1:26" ht="13.5" customHeight="1">
      <c r="A334" s="243"/>
      <c r="B334" s="243"/>
      <c r="C334" s="243"/>
      <c r="D334" s="243"/>
      <c r="E334" s="243"/>
      <c r="F334" s="243"/>
      <c r="G334" s="243"/>
      <c r="H334" s="243"/>
      <c r="I334" s="243"/>
      <c r="J334" s="243"/>
      <c r="K334" s="243"/>
      <c r="L334" s="243"/>
      <c r="M334" s="243"/>
      <c r="N334" s="243"/>
      <c r="O334" s="243"/>
      <c r="P334" s="243"/>
      <c r="Q334" s="243"/>
      <c r="R334" s="243"/>
      <c r="S334" s="243"/>
      <c r="T334" s="243"/>
      <c r="U334" s="243"/>
      <c r="V334" s="243"/>
      <c r="W334" s="243"/>
      <c r="X334" s="243"/>
      <c r="Y334" s="243"/>
      <c r="Z334" s="243"/>
    </row>
    <row r="335" spans="1:26" ht="13.5" customHeight="1">
      <c r="A335" s="243"/>
      <c r="B335" s="243"/>
      <c r="C335" s="243"/>
      <c r="D335" s="243"/>
      <c r="E335" s="243"/>
      <c r="F335" s="243"/>
      <c r="G335" s="243"/>
      <c r="H335" s="243"/>
      <c r="I335" s="243"/>
      <c r="J335" s="243"/>
      <c r="K335" s="243"/>
      <c r="L335" s="243"/>
      <c r="M335" s="243"/>
      <c r="N335" s="243"/>
      <c r="O335" s="243"/>
      <c r="P335" s="243"/>
      <c r="Q335" s="243"/>
      <c r="R335" s="243"/>
      <c r="S335" s="243"/>
      <c r="T335" s="243"/>
      <c r="U335" s="243"/>
      <c r="V335" s="243"/>
      <c r="W335" s="243"/>
      <c r="X335" s="243"/>
      <c r="Y335" s="243"/>
      <c r="Z335" s="243"/>
    </row>
    <row r="336" spans="1:26" ht="13.5" customHeight="1">
      <c r="A336" s="243"/>
      <c r="B336" s="243"/>
      <c r="C336" s="243"/>
      <c r="D336" s="243"/>
      <c r="E336" s="243"/>
      <c r="F336" s="243"/>
      <c r="G336" s="243"/>
      <c r="H336" s="243"/>
      <c r="I336" s="243"/>
      <c r="J336" s="243"/>
      <c r="K336" s="243"/>
      <c r="L336" s="243"/>
      <c r="M336" s="243"/>
      <c r="N336" s="243"/>
      <c r="O336" s="243"/>
      <c r="P336" s="243"/>
      <c r="Q336" s="243"/>
      <c r="R336" s="243"/>
      <c r="S336" s="243"/>
      <c r="T336" s="243"/>
      <c r="U336" s="243"/>
      <c r="V336" s="243"/>
      <c r="W336" s="243"/>
      <c r="X336" s="243"/>
      <c r="Y336" s="243"/>
      <c r="Z336" s="243"/>
    </row>
    <row r="337" spans="1:26" ht="13.5" customHeight="1">
      <c r="A337" s="243"/>
      <c r="B337" s="243"/>
      <c r="C337" s="243"/>
      <c r="D337" s="243"/>
      <c r="E337" s="243"/>
      <c r="F337" s="243"/>
      <c r="G337" s="243"/>
      <c r="H337" s="243"/>
      <c r="I337" s="243"/>
      <c r="J337" s="243"/>
      <c r="K337" s="243"/>
      <c r="L337" s="243"/>
      <c r="M337" s="243"/>
      <c r="N337" s="243"/>
      <c r="O337" s="243"/>
      <c r="P337" s="243"/>
      <c r="Q337" s="243"/>
      <c r="R337" s="243"/>
      <c r="S337" s="243"/>
      <c r="T337" s="243"/>
      <c r="U337" s="243"/>
      <c r="V337" s="243"/>
      <c r="W337" s="243"/>
      <c r="X337" s="243"/>
      <c r="Y337" s="243"/>
      <c r="Z337" s="243"/>
    </row>
    <row r="338" spans="1:26" ht="13.5" customHeight="1">
      <c r="A338" s="243"/>
      <c r="B338" s="243"/>
      <c r="C338" s="243"/>
      <c r="D338" s="243"/>
      <c r="E338" s="243"/>
      <c r="F338" s="243"/>
      <c r="G338" s="243"/>
      <c r="H338" s="243"/>
      <c r="I338" s="243"/>
      <c r="J338" s="243"/>
      <c r="K338" s="243"/>
      <c r="L338" s="243"/>
      <c r="M338" s="243"/>
      <c r="N338" s="243"/>
      <c r="O338" s="243"/>
      <c r="P338" s="243"/>
      <c r="Q338" s="243"/>
      <c r="R338" s="243"/>
      <c r="S338" s="243"/>
      <c r="T338" s="243"/>
      <c r="U338" s="243"/>
      <c r="V338" s="243"/>
      <c r="W338" s="243"/>
      <c r="X338" s="243"/>
      <c r="Y338" s="243"/>
      <c r="Z338" s="243"/>
    </row>
    <row r="339" spans="1:26" ht="13.5" customHeight="1">
      <c r="A339" s="243"/>
      <c r="B339" s="243"/>
      <c r="C339" s="243"/>
      <c r="D339" s="243"/>
      <c r="E339" s="243"/>
      <c r="F339" s="243"/>
      <c r="G339" s="243"/>
      <c r="H339" s="243"/>
      <c r="I339" s="243"/>
      <c r="J339" s="243"/>
      <c r="K339" s="243"/>
      <c r="L339" s="243"/>
      <c r="M339" s="243"/>
      <c r="N339" s="243"/>
      <c r="O339" s="243"/>
      <c r="P339" s="243"/>
      <c r="Q339" s="243"/>
      <c r="R339" s="243"/>
      <c r="S339" s="243"/>
      <c r="T339" s="243"/>
      <c r="U339" s="243"/>
      <c r="V339" s="243"/>
      <c r="W339" s="243"/>
      <c r="X339" s="243"/>
      <c r="Y339" s="243"/>
      <c r="Z339" s="243"/>
    </row>
    <row r="340" spans="1:26" ht="13.5" customHeight="1">
      <c r="A340" s="243"/>
      <c r="B340" s="243"/>
      <c r="C340" s="243"/>
      <c r="D340" s="243"/>
      <c r="E340" s="243"/>
      <c r="F340" s="243"/>
      <c r="G340" s="243"/>
      <c r="H340" s="243"/>
      <c r="I340" s="243"/>
      <c r="J340" s="243"/>
      <c r="K340" s="243"/>
      <c r="L340" s="243"/>
      <c r="M340" s="243"/>
      <c r="N340" s="243"/>
      <c r="O340" s="243"/>
      <c r="P340" s="243"/>
      <c r="Q340" s="243"/>
      <c r="R340" s="243"/>
      <c r="S340" s="243"/>
      <c r="T340" s="243"/>
      <c r="U340" s="243"/>
      <c r="V340" s="243"/>
      <c r="W340" s="243"/>
      <c r="X340" s="243"/>
      <c r="Y340" s="243"/>
      <c r="Z340" s="243"/>
    </row>
    <row r="341" spans="1:26" ht="13.5" customHeight="1">
      <c r="A341" s="243"/>
      <c r="B341" s="243"/>
      <c r="C341" s="243"/>
      <c r="D341" s="243"/>
      <c r="E341" s="243"/>
      <c r="F341" s="243"/>
      <c r="G341" s="243"/>
      <c r="H341" s="243"/>
      <c r="I341" s="243"/>
      <c r="J341" s="243"/>
      <c r="K341" s="243"/>
      <c r="L341" s="243"/>
      <c r="M341" s="243"/>
      <c r="N341" s="243"/>
      <c r="O341" s="243"/>
      <c r="P341" s="243"/>
      <c r="Q341" s="243"/>
      <c r="R341" s="243"/>
      <c r="S341" s="243"/>
      <c r="T341" s="243"/>
      <c r="U341" s="243"/>
      <c r="V341" s="243"/>
      <c r="W341" s="243"/>
      <c r="X341" s="243"/>
      <c r="Y341" s="243"/>
      <c r="Z341" s="243"/>
    </row>
    <row r="342" spans="1:26" ht="13.5" customHeight="1">
      <c r="A342" s="243"/>
      <c r="B342" s="243"/>
      <c r="C342" s="243"/>
      <c r="D342" s="243"/>
      <c r="E342" s="243"/>
      <c r="F342" s="243"/>
      <c r="G342" s="243"/>
      <c r="H342" s="243"/>
      <c r="I342" s="243"/>
      <c r="J342" s="243"/>
      <c r="K342" s="243"/>
      <c r="L342" s="243"/>
      <c r="M342" s="243"/>
      <c r="N342" s="243"/>
      <c r="O342" s="243"/>
      <c r="P342" s="243"/>
      <c r="Q342" s="243"/>
      <c r="R342" s="243"/>
      <c r="S342" s="243"/>
      <c r="T342" s="243"/>
      <c r="U342" s="243"/>
      <c r="V342" s="243"/>
      <c r="W342" s="243"/>
      <c r="X342" s="243"/>
      <c r="Y342" s="243"/>
      <c r="Z342" s="243"/>
    </row>
    <row r="343" spans="1:26" ht="13.5" customHeight="1">
      <c r="A343" s="243"/>
      <c r="B343" s="243"/>
      <c r="C343" s="243"/>
      <c r="D343" s="243"/>
      <c r="E343" s="243"/>
      <c r="F343" s="243"/>
      <c r="G343" s="243"/>
      <c r="H343" s="243"/>
      <c r="I343" s="243"/>
      <c r="J343" s="243"/>
      <c r="K343" s="243"/>
      <c r="L343" s="243"/>
      <c r="M343" s="243"/>
      <c r="N343" s="243"/>
      <c r="O343" s="243"/>
      <c r="P343" s="243"/>
      <c r="Q343" s="243"/>
      <c r="R343" s="243"/>
      <c r="S343" s="243"/>
      <c r="T343" s="243"/>
      <c r="U343" s="243"/>
      <c r="V343" s="243"/>
      <c r="W343" s="243"/>
      <c r="X343" s="243"/>
      <c r="Y343" s="243"/>
      <c r="Z343" s="243"/>
    </row>
    <row r="344" spans="1:26" ht="13.5" customHeight="1">
      <c r="A344" s="243"/>
      <c r="B344" s="243"/>
      <c r="C344" s="243"/>
      <c r="D344" s="243"/>
      <c r="E344" s="243"/>
      <c r="F344" s="243"/>
      <c r="G344" s="243"/>
      <c r="H344" s="243"/>
      <c r="I344" s="243"/>
      <c r="J344" s="243"/>
      <c r="K344" s="243"/>
      <c r="L344" s="243"/>
      <c r="M344" s="243"/>
      <c r="N344" s="243"/>
      <c r="O344" s="243"/>
      <c r="P344" s="243"/>
      <c r="Q344" s="243"/>
      <c r="R344" s="243"/>
      <c r="S344" s="243"/>
      <c r="T344" s="243"/>
      <c r="U344" s="243"/>
      <c r="V344" s="243"/>
      <c r="W344" s="243"/>
      <c r="X344" s="243"/>
      <c r="Y344" s="243"/>
      <c r="Z344" s="243"/>
    </row>
    <row r="345" spans="1:26" ht="13.5" customHeight="1">
      <c r="A345" s="243"/>
      <c r="B345" s="243"/>
      <c r="C345" s="243"/>
      <c r="D345" s="243"/>
      <c r="E345" s="243"/>
      <c r="F345" s="243"/>
      <c r="G345" s="243"/>
      <c r="H345" s="243"/>
      <c r="I345" s="243"/>
      <c r="J345" s="243"/>
      <c r="K345" s="243"/>
      <c r="L345" s="243"/>
      <c r="M345" s="243"/>
      <c r="N345" s="243"/>
      <c r="O345" s="243"/>
      <c r="P345" s="243"/>
      <c r="Q345" s="243"/>
      <c r="R345" s="243"/>
      <c r="S345" s="243"/>
      <c r="T345" s="243"/>
      <c r="U345" s="243"/>
      <c r="V345" s="243"/>
      <c r="W345" s="243"/>
      <c r="X345" s="243"/>
      <c r="Y345" s="243"/>
      <c r="Z345" s="243"/>
    </row>
    <row r="346" spans="1:26" ht="13.5" customHeight="1">
      <c r="A346" s="243"/>
      <c r="B346" s="243"/>
      <c r="C346" s="243"/>
      <c r="D346" s="243"/>
      <c r="E346" s="243"/>
      <c r="F346" s="243"/>
      <c r="G346" s="243"/>
      <c r="H346" s="243"/>
      <c r="I346" s="243"/>
      <c r="J346" s="243"/>
      <c r="K346" s="243"/>
      <c r="L346" s="243"/>
      <c r="M346" s="243"/>
      <c r="N346" s="243"/>
      <c r="O346" s="243"/>
      <c r="P346" s="243"/>
      <c r="Q346" s="243"/>
      <c r="R346" s="243"/>
      <c r="S346" s="243"/>
      <c r="T346" s="243"/>
      <c r="U346" s="243"/>
      <c r="V346" s="243"/>
      <c r="W346" s="243"/>
      <c r="X346" s="243"/>
      <c r="Y346" s="243"/>
      <c r="Z346" s="243"/>
    </row>
    <row r="347" spans="1:26" ht="13.5" customHeight="1">
      <c r="A347" s="243"/>
      <c r="B347" s="243"/>
      <c r="C347" s="243"/>
      <c r="D347" s="243"/>
      <c r="E347" s="243"/>
      <c r="F347" s="243"/>
      <c r="G347" s="243"/>
      <c r="H347" s="243"/>
      <c r="I347" s="243"/>
      <c r="J347" s="243"/>
      <c r="K347" s="243"/>
      <c r="L347" s="243"/>
      <c r="M347" s="243"/>
      <c r="N347" s="243"/>
      <c r="O347" s="243"/>
      <c r="P347" s="243"/>
      <c r="Q347" s="243"/>
      <c r="R347" s="243"/>
      <c r="S347" s="243"/>
      <c r="T347" s="243"/>
      <c r="U347" s="243"/>
      <c r="V347" s="243"/>
      <c r="W347" s="243"/>
      <c r="X347" s="243"/>
      <c r="Y347" s="243"/>
      <c r="Z347" s="243"/>
    </row>
    <row r="348" spans="1:26" ht="13.5" customHeight="1">
      <c r="A348" s="243"/>
      <c r="B348" s="243"/>
      <c r="C348" s="243"/>
      <c r="D348" s="243"/>
      <c r="E348" s="243"/>
      <c r="F348" s="243"/>
      <c r="G348" s="243"/>
      <c r="H348" s="243"/>
      <c r="I348" s="243"/>
      <c r="J348" s="243"/>
      <c r="K348" s="243"/>
      <c r="L348" s="243"/>
      <c r="M348" s="243"/>
      <c r="N348" s="243"/>
      <c r="O348" s="243"/>
      <c r="P348" s="243"/>
      <c r="Q348" s="243"/>
      <c r="R348" s="243"/>
      <c r="S348" s="243"/>
      <c r="T348" s="243"/>
      <c r="U348" s="243"/>
      <c r="V348" s="243"/>
      <c r="W348" s="243"/>
      <c r="X348" s="243"/>
      <c r="Y348" s="243"/>
      <c r="Z348" s="243"/>
    </row>
    <row r="349" spans="1:26" ht="13.5" customHeight="1">
      <c r="A349" s="243"/>
      <c r="B349" s="243"/>
      <c r="C349" s="243"/>
      <c r="D349" s="243"/>
      <c r="E349" s="243"/>
      <c r="F349" s="243"/>
      <c r="G349" s="243"/>
      <c r="H349" s="243"/>
      <c r="I349" s="243"/>
      <c r="J349" s="243"/>
      <c r="K349" s="243"/>
      <c r="L349" s="243"/>
      <c r="M349" s="243"/>
      <c r="N349" s="243"/>
      <c r="O349" s="243"/>
      <c r="P349" s="243"/>
      <c r="Q349" s="243"/>
      <c r="R349" s="243"/>
      <c r="S349" s="243"/>
      <c r="T349" s="243"/>
      <c r="U349" s="243"/>
      <c r="V349" s="243"/>
      <c r="W349" s="243"/>
      <c r="X349" s="243"/>
      <c r="Y349" s="243"/>
      <c r="Z349" s="243"/>
    </row>
    <row r="350" spans="1:26" ht="13.5" customHeight="1">
      <c r="A350" s="243"/>
      <c r="B350" s="243"/>
      <c r="C350" s="243"/>
      <c r="D350" s="243"/>
      <c r="E350" s="243"/>
      <c r="F350" s="243"/>
      <c r="G350" s="243"/>
      <c r="H350" s="243"/>
      <c r="I350" s="243"/>
      <c r="J350" s="243"/>
      <c r="K350" s="243"/>
      <c r="L350" s="243"/>
      <c r="M350" s="243"/>
      <c r="N350" s="243"/>
      <c r="O350" s="243"/>
      <c r="P350" s="243"/>
      <c r="Q350" s="243"/>
      <c r="R350" s="243"/>
      <c r="S350" s="243"/>
      <c r="T350" s="243"/>
      <c r="U350" s="243"/>
      <c r="V350" s="243"/>
      <c r="W350" s="243"/>
      <c r="X350" s="243"/>
      <c r="Y350" s="243"/>
      <c r="Z350" s="243"/>
    </row>
    <row r="351" spans="1:26" ht="13.5" customHeight="1">
      <c r="A351" s="243"/>
      <c r="B351" s="243"/>
      <c r="C351" s="243"/>
      <c r="D351" s="243"/>
      <c r="E351" s="243"/>
      <c r="F351" s="243"/>
      <c r="G351" s="243"/>
      <c r="H351" s="243"/>
      <c r="I351" s="243"/>
      <c r="J351" s="243"/>
      <c r="K351" s="243"/>
      <c r="L351" s="243"/>
      <c r="M351" s="243"/>
      <c r="N351" s="243"/>
      <c r="O351" s="243"/>
      <c r="P351" s="243"/>
      <c r="Q351" s="243"/>
      <c r="R351" s="243"/>
      <c r="S351" s="243"/>
      <c r="T351" s="243"/>
      <c r="U351" s="243"/>
      <c r="V351" s="243"/>
      <c r="W351" s="243"/>
      <c r="X351" s="243"/>
      <c r="Y351" s="243"/>
      <c r="Z351" s="243"/>
    </row>
    <row r="352" spans="1:26" ht="13.5" customHeight="1">
      <c r="A352" s="243"/>
      <c r="B352" s="243"/>
      <c r="C352" s="243"/>
      <c r="D352" s="243"/>
      <c r="E352" s="243"/>
      <c r="F352" s="243"/>
      <c r="G352" s="243"/>
      <c r="H352" s="243"/>
      <c r="I352" s="243"/>
      <c r="J352" s="243"/>
      <c r="K352" s="243"/>
      <c r="L352" s="243"/>
      <c r="M352" s="243"/>
      <c r="N352" s="243"/>
      <c r="O352" s="243"/>
      <c r="P352" s="243"/>
      <c r="Q352" s="243"/>
      <c r="R352" s="243"/>
      <c r="S352" s="243"/>
      <c r="T352" s="243"/>
      <c r="U352" s="243"/>
      <c r="V352" s="243"/>
      <c r="W352" s="243"/>
      <c r="X352" s="243"/>
      <c r="Y352" s="243"/>
      <c r="Z352" s="243"/>
    </row>
    <row r="353" spans="1:26" ht="13.5" customHeight="1">
      <c r="A353" s="243"/>
      <c r="B353" s="243"/>
      <c r="C353" s="243"/>
      <c r="D353" s="243"/>
      <c r="E353" s="243"/>
      <c r="F353" s="243"/>
      <c r="G353" s="243"/>
      <c r="H353" s="243"/>
      <c r="I353" s="243"/>
      <c r="J353" s="243"/>
      <c r="K353" s="243"/>
      <c r="L353" s="243"/>
      <c r="M353" s="243"/>
      <c r="N353" s="243"/>
      <c r="O353" s="243"/>
      <c r="P353" s="243"/>
      <c r="Q353" s="243"/>
      <c r="R353" s="243"/>
      <c r="S353" s="243"/>
      <c r="T353" s="243"/>
      <c r="U353" s="243"/>
      <c r="V353" s="243"/>
      <c r="W353" s="243"/>
      <c r="X353" s="243"/>
      <c r="Y353" s="243"/>
      <c r="Z353" s="243"/>
    </row>
    <row r="354" spans="1:26" ht="13.5" customHeight="1">
      <c r="A354" s="243"/>
      <c r="B354" s="243"/>
      <c r="C354" s="243"/>
      <c r="D354" s="243"/>
      <c r="E354" s="243"/>
      <c r="F354" s="243"/>
      <c r="G354" s="243"/>
      <c r="H354" s="243"/>
      <c r="I354" s="243"/>
      <c r="J354" s="243"/>
      <c r="K354" s="243"/>
      <c r="L354" s="243"/>
      <c r="M354" s="243"/>
      <c r="N354" s="243"/>
      <c r="O354" s="243"/>
      <c r="P354" s="243"/>
      <c r="Q354" s="243"/>
      <c r="R354" s="243"/>
      <c r="S354" s="243"/>
      <c r="T354" s="243"/>
      <c r="U354" s="243"/>
      <c r="V354" s="243"/>
      <c r="W354" s="243"/>
      <c r="X354" s="243"/>
      <c r="Y354" s="243"/>
      <c r="Z354" s="243"/>
    </row>
    <row r="355" spans="1:26" ht="13.5" customHeight="1">
      <c r="A355" s="243"/>
      <c r="B355" s="243"/>
      <c r="C355" s="243"/>
      <c r="D355" s="243"/>
      <c r="E355" s="243"/>
      <c r="F355" s="243"/>
      <c r="G355" s="243"/>
      <c r="H355" s="243"/>
      <c r="I355" s="243"/>
      <c r="J355" s="243"/>
      <c r="K355" s="243"/>
      <c r="L355" s="243"/>
      <c r="M355" s="243"/>
      <c r="N355" s="243"/>
      <c r="O355" s="243"/>
      <c r="P355" s="243"/>
      <c r="Q355" s="243"/>
      <c r="R355" s="243"/>
      <c r="S355" s="243"/>
      <c r="T355" s="243"/>
      <c r="U355" s="243"/>
      <c r="V355" s="243"/>
      <c r="W355" s="243"/>
      <c r="X355" s="243"/>
      <c r="Y355" s="243"/>
      <c r="Z355" s="243"/>
    </row>
    <row r="356" spans="1:26" ht="13.5" customHeight="1">
      <c r="A356" s="243"/>
      <c r="B356" s="243"/>
      <c r="C356" s="243"/>
      <c r="D356" s="243"/>
      <c r="E356" s="243"/>
      <c r="F356" s="243"/>
      <c r="G356" s="243"/>
      <c r="H356" s="243"/>
      <c r="I356" s="243"/>
      <c r="J356" s="243"/>
      <c r="K356" s="243"/>
      <c r="L356" s="243"/>
      <c r="M356" s="243"/>
      <c r="N356" s="243"/>
      <c r="O356" s="243"/>
      <c r="P356" s="243"/>
      <c r="Q356" s="243"/>
      <c r="R356" s="243"/>
      <c r="S356" s="243"/>
      <c r="T356" s="243"/>
      <c r="U356" s="243"/>
      <c r="V356" s="243"/>
      <c r="W356" s="243"/>
      <c r="X356" s="243"/>
      <c r="Y356" s="243"/>
      <c r="Z356" s="243"/>
    </row>
    <row r="357" spans="1:26" ht="13.5" customHeight="1">
      <c r="A357" s="243"/>
      <c r="B357" s="243"/>
      <c r="C357" s="243"/>
      <c r="D357" s="243"/>
      <c r="E357" s="243"/>
      <c r="F357" s="243"/>
      <c r="G357" s="243"/>
      <c r="H357" s="243"/>
      <c r="I357" s="243"/>
      <c r="J357" s="243"/>
      <c r="K357" s="243"/>
      <c r="L357" s="243"/>
      <c r="M357" s="243"/>
      <c r="N357" s="243"/>
      <c r="O357" s="243"/>
      <c r="P357" s="243"/>
      <c r="Q357" s="243"/>
      <c r="R357" s="243"/>
      <c r="S357" s="243"/>
      <c r="T357" s="243"/>
      <c r="U357" s="243"/>
      <c r="V357" s="243"/>
      <c r="W357" s="243"/>
      <c r="X357" s="243"/>
      <c r="Y357" s="243"/>
      <c r="Z357" s="243"/>
    </row>
    <row r="358" spans="1:26" ht="13.5" customHeight="1">
      <c r="A358" s="243"/>
      <c r="B358" s="243"/>
      <c r="C358" s="243"/>
      <c r="D358" s="243"/>
      <c r="E358" s="243"/>
      <c r="F358" s="243"/>
      <c r="G358" s="243"/>
      <c r="H358" s="243"/>
      <c r="I358" s="243"/>
      <c r="J358" s="243"/>
      <c r="K358" s="243"/>
      <c r="L358" s="243"/>
      <c r="M358" s="243"/>
      <c r="N358" s="243"/>
      <c r="O358" s="243"/>
      <c r="P358" s="243"/>
      <c r="Q358" s="243"/>
      <c r="R358" s="243"/>
      <c r="S358" s="243"/>
      <c r="T358" s="243"/>
      <c r="U358" s="243"/>
      <c r="V358" s="243"/>
      <c r="W358" s="243"/>
      <c r="X358" s="243"/>
      <c r="Y358" s="243"/>
      <c r="Z358" s="243"/>
    </row>
    <row r="359" spans="1:26" ht="13.5" customHeight="1">
      <c r="A359" s="243"/>
      <c r="B359" s="243"/>
      <c r="C359" s="243"/>
      <c r="D359" s="243"/>
      <c r="E359" s="243"/>
      <c r="F359" s="243"/>
      <c r="G359" s="243"/>
      <c r="H359" s="243"/>
      <c r="I359" s="243"/>
      <c r="J359" s="243"/>
      <c r="K359" s="243"/>
      <c r="L359" s="243"/>
      <c r="M359" s="243"/>
      <c r="N359" s="243"/>
      <c r="O359" s="243"/>
      <c r="P359" s="243"/>
      <c r="Q359" s="243"/>
      <c r="R359" s="243"/>
      <c r="S359" s="243"/>
      <c r="T359" s="243"/>
      <c r="U359" s="243"/>
      <c r="V359" s="243"/>
      <c r="W359" s="243"/>
      <c r="X359" s="243"/>
      <c r="Y359" s="243"/>
      <c r="Z359" s="243"/>
    </row>
    <row r="360" spans="1:26" ht="13.5" customHeight="1">
      <c r="A360" s="243"/>
      <c r="B360" s="243"/>
      <c r="C360" s="243"/>
      <c r="D360" s="243"/>
      <c r="E360" s="243"/>
      <c r="F360" s="243"/>
      <c r="G360" s="243"/>
      <c r="H360" s="243"/>
      <c r="I360" s="243"/>
      <c r="J360" s="243"/>
      <c r="K360" s="243"/>
      <c r="L360" s="243"/>
      <c r="M360" s="243"/>
      <c r="N360" s="243"/>
      <c r="O360" s="243"/>
      <c r="P360" s="243"/>
      <c r="Q360" s="243"/>
      <c r="R360" s="243"/>
      <c r="S360" s="243"/>
      <c r="T360" s="243"/>
      <c r="U360" s="243"/>
      <c r="V360" s="243"/>
      <c r="W360" s="243"/>
      <c r="X360" s="243"/>
      <c r="Y360" s="243"/>
      <c r="Z360" s="243"/>
    </row>
    <row r="361" spans="1:26" ht="13.5" customHeight="1">
      <c r="A361" s="243"/>
      <c r="B361" s="243"/>
      <c r="C361" s="243"/>
      <c r="D361" s="243"/>
      <c r="E361" s="243"/>
      <c r="F361" s="243"/>
      <c r="G361" s="243"/>
      <c r="H361" s="243"/>
      <c r="I361" s="243"/>
      <c r="J361" s="243"/>
      <c r="K361" s="243"/>
      <c r="L361" s="243"/>
      <c r="M361" s="243"/>
      <c r="N361" s="243"/>
      <c r="O361" s="243"/>
      <c r="P361" s="243"/>
      <c r="Q361" s="243"/>
      <c r="R361" s="243"/>
      <c r="S361" s="243"/>
      <c r="T361" s="243"/>
      <c r="U361" s="243"/>
      <c r="V361" s="243"/>
      <c r="W361" s="243"/>
      <c r="X361" s="243"/>
      <c r="Y361" s="243"/>
      <c r="Z361" s="243"/>
    </row>
    <row r="362" spans="1:26" ht="13.5" customHeight="1">
      <c r="A362" s="243"/>
      <c r="B362" s="243"/>
      <c r="C362" s="243"/>
      <c r="D362" s="243"/>
      <c r="E362" s="243"/>
      <c r="F362" s="243"/>
      <c r="G362" s="243"/>
      <c r="H362" s="243"/>
      <c r="I362" s="243"/>
      <c r="J362" s="243"/>
      <c r="K362" s="243"/>
      <c r="L362" s="243"/>
      <c r="M362" s="243"/>
      <c r="N362" s="243"/>
      <c r="O362" s="243"/>
      <c r="P362" s="243"/>
      <c r="Q362" s="243"/>
      <c r="R362" s="243"/>
      <c r="S362" s="243"/>
      <c r="T362" s="243"/>
      <c r="U362" s="243"/>
      <c r="V362" s="243"/>
      <c r="W362" s="243"/>
      <c r="X362" s="243"/>
      <c r="Y362" s="243"/>
      <c r="Z362" s="243"/>
    </row>
    <row r="363" spans="1:26" ht="13.5" customHeight="1">
      <c r="A363" s="243"/>
      <c r="B363" s="243"/>
      <c r="C363" s="243"/>
      <c r="D363" s="243"/>
      <c r="E363" s="243"/>
      <c r="F363" s="243"/>
      <c r="G363" s="243"/>
      <c r="H363" s="243"/>
      <c r="I363" s="243"/>
      <c r="J363" s="243"/>
      <c r="K363" s="243"/>
      <c r="L363" s="243"/>
      <c r="M363" s="243"/>
      <c r="N363" s="243"/>
      <c r="O363" s="243"/>
      <c r="P363" s="243"/>
      <c r="Q363" s="243"/>
      <c r="R363" s="243"/>
      <c r="S363" s="243"/>
      <c r="T363" s="243"/>
      <c r="U363" s="243"/>
      <c r="V363" s="243"/>
      <c r="W363" s="243"/>
      <c r="X363" s="243"/>
      <c r="Y363" s="243"/>
      <c r="Z363" s="243"/>
    </row>
    <row r="364" spans="1:26" ht="13.5" customHeight="1">
      <c r="A364" s="243"/>
      <c r="B364" s="243"/>
      <c r="C364" s="243"/>
      <c r="D364" s="243"/>
      <c r="E364" s="243"/>
      <c r="F364" s="243"/>
      <c r="G364" s="243"/>
      <c r="H364" s="243"/>
      <c r="I364" s="243"/>
      <c r="J364" s="243"/>
      <c r="K364" s="243"/>
      <c r="L364" s="243"/>
      <c r="M364" s="243"/>
      <c r="N364" s="243"/>
      <c r="O364" s="243"/>
      <c r="P364" s="243"/>
      <c r="Q364" s="243"/>
      <c r="R364" s="243"/>
      <c r="S364" s="243"/>
      <c r="T364" s="243"/>
      <c r="U364" s="243"/>
      <c r="V364" s="243"/>
      <c r="W364" s="243"/>
      <c r="X364" s="243"/>
      <c r="Y364" s="243"/>
      <c r="Z364" s="243"/>
    </row>
    <row r="365" spans="1:26" ht="13.5" customHeight="1">
      <c r="A365" s="243"/>
      <c r="B365" s="243"/>
      <c r="C365" s="243"/>
      <c r="D365" s="243"/>
      <c r="E365" s="243"/>
      <c r="F365" s="243"/>
      <c r="G365" s="243"/>
      <c r="H365" s="243"/>
      <c r="I365" s="243"/>
      <c r="J365" s="243"/>
      <c r="K365" s="243"/>
      <c r="L365" s="243"/>
      <c r="M365" s="243"/>
      <c r="N365" s="243"/>
      <c r="O365" s="243"/>
      <c r="P365" s="243"/>
      <c r="Q365" s="243"/>
      <c r="R365" s="243"/>
      <c r="S365" s="243"/>
      <c r="T365" s="243"/>
      <c r="U365" s="243"/>
      <c r="V365" s="243"/>
      <c r="W365" s="243"/>
      <c r="X365" s="243"/>
      <c r="Y365" s="243"/>
      <c r="Z365" s="243"/>
    </row>
    <row r="366" spans="1:26" ht="13.5" customHeight="1">
      <c r="A366" s="243"/>
      <c r="B366" s="243"/>
      <c r="C366" s="243"/>
      <c r="D366" s="243"/>
      <c r="E366" s="243"/>
      <c r="F366" s="243"/>
      <c r="G366" s="243"/>
      <c r="H366" s="243"/>
      <c r="I366" s="243"/>
      <c r="J366" s="243"/>
      <c r="K366" s="243"/>
      <c r="L366" s="243"/>
      <c r="M366" s="243"/>
      <c r="N366" s="243"/>
      <c r="O366" s="243"/>
      <c r="P366" s="243"/>
      <c r="Q366" s="243"/>
      <c r="R366" s="243"/>
      <c r="S366" s="243"/>
      <c r="T366" s="243"/>
      <c r="U366" s="243"/>
      <c r="V366" s="243"/>
      <c r="W366" s="243"/>
      <c r="X366" s="243"/>
      <c r="Y366" s="243"/>
      <c r="Z366" s="243"/>
    </row>
    <row r="367" spans="1:26" ht="13.5" customHeight="1">
      <c r="A367" s="243"/>
      <c r="B367" s="243"/>
      <c r="C367" s="243"/>
      <c r="D367" s="243"/>
      <c r="E367" s="243"/>
      <c r="F367" s="243"/>
      <c r="G367" s="243"/>
      <c r="H367" s="243"/>
      <c r="I367" s="243"/>
      <c r="J367" s="243"/>
      <c r="K367" s="243"/>
      <c r="L367" s="243"/>
      <c r="M367" s="243"/>
      <c r="N367" s="243"/>
      <c r="O367" s="243"/>
      <c r="P367" s="243"/>
      <c r="Q367" s="243"/>
      <c r="R367" s="243"/>
      <c r="S367" s="243"/>
      <c r="T367" s="243"/>
      <c r="U367" s="243"/>
      <c r="V367" s="243"/>
      <c r="W367" s="243"/>
      <c r="X367" s="243"/>
      <c r="Y367" s="243"/>
      <c r="Z367" s="243"/>
    </row>
    <row r="368" spans="1:26" ht="13.5" customHeight="1">
      <c r="A368" s="243"/>
      <c r="B368" s="243"/>
      <c r="C368" s="243"/>
      <c r="D368" s="243"/>
      <c r="E368" s="243"/>
      <c r="F368" s="243"/>
      <c r="G368" s="243"/>
      <c r="H368" s="243"/>
      <c r="I368" s="243"/>
      <c r="J368" s="243"/>
      <c r="K368" s="243"/>
      <c r="L368" s="243"/>
      <c r="M368" s="243"/>
      <c r="N368" s="243"/>
      <c r="O368" s="243"/>
      <c r="P368" s="243"/>
      <c r="Q368" s="243"/>
      <c r="R368" s="243"/>
      <c r="S368" s="243"/>
      <c r="T368" s="243"/>
      <c r="U368" s="243"/>
      <c r="V368" s="243"/>
      <c r="W368" s="243"/>
      <c r="X368" s="243"/>
      <c r="Y368" s="243"/>
      <c r="Z368" s="243"/>
    </row>
    <row r="369" spans="1:26" ht="13.5" customHeight="1">
      <c r="A369" s="243"/>
      <c r="B369" s="243"/>
      <c r="C369" s="243"/>
      <c r="D369" s="243"/>
      <c r="E369" s="243"/>
      <c r="F369" s="243"/>
      <c r="G369" s="243"/>
      <c r="H369" s="243"/>
      <c r="I369" s="243"/>
      <c r="J369" s="243"/>
      <c r="K369" s="243"/>
      <c r="L369" s="243"/>
      <c r="M369" s="243"/>
      <c r="N369" s="243"/>
      <c r="O369" s="243"/>
      <c r="P369" s="243"/>
      <c r="Q369" s="243"/>
      <c r="R369" s="243"/>
      <c r="S369" s="243"/>
      <c r="T369" s="243"/>
      <c r="U369" s="243"/>
      <c r="V369" s="243"/>
      <c r="W369" s="243"/>
      <c r="X369" s="243"/>
      <c r="Y369" s="243"/>
      <c r="Z369" s="243"/>
    </row>
    <row r="370" spans="1:26" ht="13.5" customHeight="1">
      <c r="A370" s="243"/>
      <c r="B370" s="243"/>
      <c r="C370" s="243"/>
      <c r="D370" s="243"/>
      <c r="E370" s="243"/>
      <c r="F370" s="243"/>
      <c r="G370" s="243"/>
      <c r="H370" s="243"/>
      <c r="I370" s="243"/>
      <c r="J370" s="243"/>
      <c r="K370" s="243"/>
      <c r="L370" s="243"/>
      <c r="M370" s="243"/>
      <c r="N370" s="243"/>
      <c r="O370" s="243"/>
      <c r="P370" s="243"/>
      <c r="Q370" s="243"/>
      <c r="R370" s="243"/>
      <c r="S370" s="243"/>
      <c r="T370" s="243"/>
      <c r="U370" s="243"/>
      <c r="V370" s="243"/>
      <c r="W370" s="243"/>
      <c r="X370" s="243"/>
      <c r="Y370" s="243"/>
      <c r="Z370" s="243"/>
    </row>
    <row r="371" spans="1:26" ht="13.5" customHeight="1">
      <c r="A371" s="243"/>
      <c r="B371" s="243"/>
      <c r="C371" s="243"/>
      <c r="D371" s="243"/>
      <c r="E371" s="243"/>
      <c r="F371" s="243"/>
      <c r="G371" s="243"/>
      <c r="H371" s="243"/>
      <c r="I371" s="243"/>
      <c r="J371" s="243"/>
      <c r="K371" s="243"/>
      <c r="L371" s="243"/>
      <c r="M371" s="243"/>
      <c r="N371" s="243"/>
      <c r="O371" s="243"/>
      <c r="P371" s="243"/>
      <c r="Q371" s="243"/>
      <c r="R371" s="243"/>
      <c r="S371" s="243"/>
      <c r="T371" s="243"/>
      <c r="U371" s="243"/>
      <c r="V371" s="243"/>
      <c r="W371" s="243"/>
      <c r="X371" s="243"/>
      <c r="Y371" s="243"/>
      <c r="Z371" s="243"/>
    </row>
    <row r="372" spans="1:26" ht="13.5" customHeight="1">
      <c r="A372" s="243"/>
      <c r="B372" s="243"/>
      <c r="C372" s="243"/>
      <c r="D372" s="243"/>
      <c r="E372" s="243"/>
      <c r="F372" s="243"/>
      <c r="G372" s="243"/>
      <c r="H372" s="243"/>
      <c r="I372" s="243"/>
      <c r="J372" s="243"/>
      <c r="K372" s="243"/>
      <c r="L372" s="243"/>
      <c r="M372" s="243"/>
      <c r="N372" s="243"/>
      <c r="O372" s="243"/>
      <c r="P372" s="243"/>
      <c r="Q372" s="243"/>
      <c r="R372" s="243"/>
      <c r="S372" s="243"/>
      <c r="T372" s="243"/>
      <c r="U372" s="243"/>
      <c r="V372" s="243"/>
      <c r="W372" s="243"/>
      <c r="X372" s="243"/>
      <c r="Y372" s="243"/>
      <c r="Z372" s="243"/>
    </row>
    <row r="373" spans="1:26" ht="13.5" customHeight="1">
      <c r="A373" s="243"/>
      <c r="B373" s="243"/>
      <c r="C373" s="243"/>
      <c r="D373" s="243"/>
      <c r="E373" s="243"/>
      <c r="F373" s="243"/>
      <c r="G373" s="243"/>
      <c r="H373" s="243"/>
      <c r="I373" s="243"/>
      <c r="J373" s="243"/>
      <c r="K373" s="243"/>
      <c r="L373" s="243"/>
      <c r="M373" s="243"/>
      <c r="N373" s="243"/>
      <c r="O373" s="243"/>
      <c r="P373" s="243"/>
      <c r="Q373" s="243"/>
      <c r="R373" s="243"/>
      <c r="S373" s="243"/>
      <c r="T373" s="243"/>
      <c r="U373" s="243"/>
      <c r="V373" s="243"/>
      <c r="W373" s="243"/>
      <c r="X373" s="243"/>
      <c r="Y373" s="243"/>
      <c r="Z373" s="243"/>
    </row>
    <row r="374" spans="1:26" ht="13.5" customHeight="1">
      <c r="A374" s="243"/>
      <c r="B374" s="243"/>
      <c r="C374" s="243"/>
      <c r="D374" s="243"/>
      <c r="E374" s="243"/>
      <c r="F374" s="243"/>
      <c r="G374" s="243"/>
      <c r="H374" s="243"/>
      <c r="I374" s="243"/>
      <c r="J374" s="243"/>
      <c r="K374" s="243"/>
      <c r="L374" s="243"/>
      <c r="M374" s="243"/>
      <c r="N374" s="243"/>
      <c r="O374" s="243"/>
      <c r="P374" s="243"/>
      <c r="Q374" s="243"/>
      <c r="R374" s="243"/>
      <c r="S374" s="243"/>
      <c r="T374" s="243"/>
      <c r="U374" s="243"/>
      <c r="V374" s="243"/>
      <c r="W374" s="243"/>
      <c r="X374" s="243"/>
      <c r="Y374" s="243"/>
      <c r="Z374" s="243"/>
    </row>
    <row r="375" spans="1:26" ht="13.5" customHeight="1">
      <c r="A375" s="243"/>
      <c r="B375" s="243"/>
      <c r="C375" s="243"/>
      <c r="D375" s="243"/>
      <c r="E375" s="243"/>
      <c r="F375" s="243"/>
      <c r="G375" s="243"/>
      <c r="H375" s="243"/>
      <c r="I375" s="243"/>
      <c r="J375" s="243"/>
      <c r="K375" s="243"/>
      <c r="L375" s="243"/>
      <c r="M375" s="243"/>
      <c r="N375" s="243"/>
      <c r="O375" s="243"/>
      <c r="P375" s="243"/>
      <c r="Q375" s="243"/>
      <c r="R375" s="243"/>
      <c r="S375" s="243"/>
      <c r="T375" s="243"/>
      <c r="U375" s="243"/>
      <c r="V375" s="243"/>
      <c r="W375" s="243"/>
      <c r="X375" s="243"/>
      <c r="Y375" s="243"/>
      <c r="Z375" s="243"/>
    </row>
    <row r="376" spans="1:26" ht="13.5" customHeight="1">
      <c r="A376" s="243"/>
      <c r="B376" s="243"/>
      <c r="C376" s="243"/>
      <c r="D376" s="243"/>
      <c r="E376" s="243"/>
      <c r="F376" s="243"/>
      <c r="G376" s="243"/>
      <c r="H376" s="243"/>
      <c r="I376" s="243"/>
      <c r="J376" s="243"/>
      <c r="K376" s="243"/>
      <c r="L376" s="243"/>
      <c r="M376" s="243"/>
      <c r="N376" s="243"/>
      <c r="O376" s="243"/>
      <c r="P376" s="243"/>
      <c r="Q376" s="243"/>
      <c r="R376" s="243"/>
      <c r="S376" s="243"/>
      <c r="T376" s="243"/>
      <c r="U376" s="243"/>
      <c r="V376" s="243"/>
      <c r="W376" s="243"/>
      <c r="X376" s="243"/>
      <c r="Y376" s="243"/>
      <c r="Z376" s="243"/>
    </row>
    <row r="377" spans="1:26" ht="13.5" customHeight="1">
      <c r="A377" s="243"/>
      <c r="B377" s="243"/>
      <c r="C377" s="243"/>
      <c r="D377" s="243"/>
      <c r="E377" s="243"/>
      <c r="F377" s="243"/>
      <c r="G377" s="243"/>
      <c r="H377" s="243"/>
      <c r="I377" s="243"/>
      <c r="J377" s="243"/>
      <c r="K377" s="243"/>
      <c r="L377" s="243"/>
      <c r="M377" s="243"/>
      <c r="N377" s="243"/>
      <c r="O377" s="243"/>
      <c r="P377" s="243"/>
      <c r="Q377" s="243"/>
      <c r="R377" s="243"/>
      <c r="S377" s="243"/>
      <c r="T377" s="243"/>
      <c r="U377" s="243"/>
      <c r="V377" s="243"/>
      <c r="W377" s="243"/>
      <c r="X377" s="243"/>
      <c r="Y377" s="243"/>
      <c r="Z377" s="243"/>
    </row>
    <row r="378" spans="1:26" ht="13.5" customHeight="1">
      <c r="A378" s="243"/>
      <c r="B378" s="243"/>
      <c r="C378" s="243"/>
      <c r="D378" s="243"/>
      <c r="E378" s="243"/>
      <c r="F378" s="243"/>
      <c r="G378" s="243"/>
      <c r="H378" s="243"/>
      <c r="I378" s="243"/>
      <c r="J378" s="243"/>
      <c r="K378" s="243"/>
      <c r="L378" s="243"/>
      <c r="M378" s="243"/>
      <c r="N378" s="243"/>
      <c r="O378" s="243"/>
      <c r="P378" s="243"/>
      <c r="Q378" s="243"/>
      <c r="R378" s="243"/>
      <c r="S378" s="243"/>
      <c r="T378" s="243"/>
      <c r="U378" s="243"/>
      <c r="V378" s="243"/>
      <c r="W378" s="243"/>
      <c r="X378" s="243"/>
      <c r="Y378" s="243"/>
      <c r="Z378" s="243"/>
    </row>
    <row r="379" spans="1:26" ht="13.5" customHeight="1">
      <c r="A379" s="243"/>
      <c r="B379" s="243"/>
      <c r="C379" s="243"/>
      <c r="D379" s="243"/>
      <c r="E379" s="243"/>
      <c r="F379" s="243"/>
      <c r="G379" s="243"/>
      <c r="H379" s="243"/>
      <c r="I379" s="243"/>
      <c r="J379" s="243"/>
      <c r="K379" s="243"/>
      <c r="L379" s="243"/>
      <c r="M379" s="243"/>
      <c r="N379" s="243"/>
      <c r="O379" s="243"/>
      <c r="P379" s="243"/>
      <c r="Q379" s="243"/>
      <c r="R379" s="243"/>
      <c r="S379" s="243"/>
      <c r="T379" s="243"/>
      <c r="U379" s="243"/>
      <c r="V379" s="243"/>
      <c r="W379" s="243"/>
      <c r="X379" s="243"/>
      <c r="Y379" s="243"/>
      <c r="Z379" s="243"/>
    </row>
    <row r="380" spans="1:26" ht="13.5" customHeight="1">
      <c r="A380" s="243"/>
      <c r="B380" s="243"/>
      <c r="C380" s="243"/>
      <c r="D380" s="243"/>
      <c r="E380" s="243"/>
      <c r="F380" s="243"/>
      <c r="G380" s="243"/>
      <c r="H380" s="243"/>
      <c r="I380" s="243"/>
      <c r="J380" s="243"/>
      <c r="K380" s="243"/>
      <c r="L380" s="243"/>
      <c r="M380" s="243"/>
      <c r="N380" s="243"/>
      <c r="O380" s="243"/>
      <c r="P380" s="243"/>
      <c r="Q380" s="243"/>
      <c r="R380" s="243"/>
      <c r="S380" s="243"/>
      <c r="T380" s="243"/>
      <c r="U380" s="243"/>
      <c r="V380" s="243"/>
      <c r="W380" s="243"/>
      <c r="X380" s="243"/>
      <c r="Y380" s="243"/>
      <c r="Z380" s="243"/>
    </row>
    <row r="381" spans="1:26" ht="13.5" customHeight="1">
      <c r="A381" s="243"/>
      <c r="B381" s="243"/>
      <c r="C381" s="243"/>
      <c r="D381" s="243"/>
      <c r="E381" s="243"/>
      <c r="F381" s="243"/>
      <c r="G381" s="243"/>
      <c r="H381" s="243"/>
      <c r="I381" s="243"/>
      <c r="J381" s="243"/>
      <c r="K381" s="243"/>
      <c r="L381" s="243"/>
      <c r="M381" s="243"/>
      <c r="N381" s="243"/>
      <c r="O381" s="243"/>
      <c r="P381" s="243"/>
      <c r="Q381" s="243"/>
      <c r="R381" s="243"/>
      <c r="S381" s="243"/>
      <c r="T381" s="243"/>
      <c r="U381" s="243"/>
      <c r="V381" s="243"/>
      <c r="W381" s="243"/>
      <c r="X381" s="243"/>
      <c r="Y381" s="243"/>
      <c r="Z381" s="243"/>
    </row>
    <row r="382" spans="1:26" ht="13.5" customHeight="1">
      <c r="A382" s="243"/>
      <c r="B382" s="243"/>
      <c r="C382" s="243"/>
      <c r="D382" s="243"/>
      <c r="E382" s="243"/>
      <c r="F382" s="243"/>
      <c r="G382" s="243"/>
      <c r="H382" s="243"/>
      <c r="I382" s="243"/>
      <c r="J382" s="243"/>
      <c r="K382" s="243"/>
      <c r="L382" s="243"/>
      <c r="M382" s="243"/>
      <c r="N382" s="243"/>
      <c r="O382" s="243"/>
      <c r="P382" s="243"/>
      <c r="Q382" s="243"/>
      <c r="R382" s="243"/>
      <c r="S382" s="243"/>
      <c r="T382" s="243"/>
      <c r="U382" s="243"/>
      <c r="V382" s="243"/>
      <c r="W382" s="243"/>
      <c r="X382" s="243"/>
      <c r="Y382" s="243"/>
      <c r="Z382" s="243"/>
    </row>
    <row r="383" spans="1:26" ht="13.5" customHeight="1">
      <c r="A383" s="243"/>
      <c r="B383" s="243"/>
      <c r="C383" s="243"/>
      <c r="D383" s="243"/>
      <c r="E383" s="243"/>
      <c r="F383" s="243"/>
      <c r="G383" s="243"/>
      <c r="H383" s="243"/>
      <c r="I383" s="243"/>
      <c r="J383" s="243"/>
      <c r="K383" s="243"/>
      <c r="L383" s="243"/>
      <c r="M383" s="243"/>
      <c r="N383" s="243"/>
      <c r="O383" s="243"/>
      <c r="P383" s="243"/>
      <c r="Q383" s="243"/>
      <c r="R383" s="243"/>
      <c r="S383" s="243"/>
      <c r="T383" s="243"/>
      <c r="U383" s="243"/>
      <c r="V383" s="243"/>
      <c r="W383" s="243"/>
      <c r="X383" s="243"/>
      <c r="Y383" s="243"/>
      <c r="Z383" s="243"/>
    </row>
    <row r="384" spans="1:26" ht="13.5" customHeight="1">
      <c r="A384" s="243"/>
      <c r="B384" s="243"/>
      <c r="C384" s="243"/>
      <c r="D384" s="243"/>
      <c r="E384" s="243"/>
      <c r="F384" s="243"/>
      <c r="G384" s="243"/>
      <c r="H384" s="243"/>
      <c r="I384" s="243"/>
      <c r="J384" s="243"/>
      <c r="K384" s="243"/>
      <c r="L384" s="243"/>
      <c r="M384" s="243"/>
      <c r="N384" s="243"/>
      <c r="O384" s="243"/>
      <c r="P384" s="243"/>
      <c r="Q384" s="243"/>
      <c r="R384" s="243"/>
      <c r="S384" s="243"/>
      <c r="T384" s="243"/>
      <c r="U384" s="243"/>
      <c r="V384" s="243"/>
      <c r="W384" s="243"/>
      <c r="X384" s="243"/>
      <c r="Y384" s="243"/>
      <c r="Z384" s="243"/>
    </row>
    <row r="385" spans="1:26" ht="13.5" customHeight="1">
      <c r="A385" s="243"/>
      <c r="B385" s="243"/>
      <c r="C385" s="243"/>
      <c r="D385" s="243"/>
      <c r="E385" s="243"/>
      <c r="F385" s="243"/>
      <c r="G385" s="243"/>
      <c r="H385" s="243"/>
      <c r="I385" s="243"/>
      <c r="J385" s="243"/>
      <c r="K385" s="243"/>
      <c r="L385" s="243"/>
      <c r="M385" s="243"/>
      <c r="N385" s="243"/>
      <c r="O385" s="243"/>
      <c r="P385" s="243"/>
      <c r="Q385" s="243"/>
      <c r="R385" s="243"/>
      <c r="S385" s="243"/>
      <c r="T385" s="243"/>
      <c r="U385" s="243"/>
      <c r="V385" s="243"/>
      <c r="W385" s="243"/>
      <c r="X385" s="243"/>
      <c r="Y385" s="243"/>
      <c r="Z385" s="243"/>
    </row>
    <row r="386" spans="1:26" ht="13.5" customHeight="1">
      <c r="A386" s="243"/>
      <c r="B386" s="243"/>
      <c r="C386" s="243"/>
      <c r="D386" s="243"/>
      <c r="E386" s="243"/>
      <c r="F386" s="243"/>
      <c r="G386" s="243"/>
      <c r="H386" s="243"/>
      <c r="I386" s="243"/>
      <c r="J386" s="243"/>
      <c r="K386" s="243"/>
      <c r="L386" s="243"/>
      <c r="M386" s="243"/>
      <c r="N386" s="243"/>
      <c r="O386" s="243"/>
      <c r="P386" s="243"/>
      <c r="Q386" s="243"/>
      <c r="R386" s="243"/>
      <c r="S386" s="243"/>
      <c r="T386" s="243"/>
      <c r="U386" s="243"/>
      <c r="V386" s="243"/>
      <c r="W386" s="243"/>
      <c r="X386" s="243"/>
      <c r="Y386" s="243"/>
      <c r="Z386" s="243"/>
    </row>
    <row r="387" spans="1:26" ht="13.5" customHeight="1">
      <c r="A387" s="243"/>
      <c r="B387" s="243"/>
      <c r="C387" s="243"/>
      <c r="D387" s="243"/>
      <c r="E387" s="243"/>
      <c r="F387" s="243"/>
      <c r="G387" s="243"/>
      <c r="H387" s="243"/>
      <c r="I387" s="243"/>
      <c r="J387" s="243"/>
      <c r="K387" s="243"/>
      <c r="L387" s="243"/>
      <c r="M387" s="243"/>
      <c r="N387" s="243"/>
      <c r="O387" s="243"/>
      <c r="P387" s="243"/>
      <c r="Q387" s="243"/>
      <c r="R387" s="243"/>
      <c r="S387" s="243"/>
      <c r="T387" s="243"/>
      <c r="U387" s="243"/>
      <c r="V387" s="243"/>
      <c r="W387" s="243"/>
      <c r="X387" s="243"/>
      <c r="Y387" s="243"/>
      <c r="Z387" s="243"/>
    </row>
    <row r="388" spans="1:26" ht="13.5" customHeight="1">
      <c r="A388" s="243"/>
      <c r="B388" s="243"/>
      <c r="C388" s="243"/>
      <c r="D388" s="243"/>
      <c r="E388" s="243"/>
      <c r="F388" s="243"/>
      <c r="G388" s="243"/>
      <c r="H388" s="243"/>
      <c r="I388" s="243"/>
      <c r="J388" s="243"/>
      <c r="K388" s="243"/>
      <c r="L388" s="243"/>
      <c r="M388" s="243"/>
      <c r="N388" s="243"/>
      <c r="O388" s="243"/>
      <c r="P388" s="243"/>
      <c r="Q388" s="243"/>
      <c r="R388" s="243"/>
      <c r="S388" s="243"/>
      <c r="T388" s="243"/>
      <c r="U388" s="243"/>
      <c r="V388" s="243"/>
      <c r="W388" s="243"/>
      <c r="X388" s="243"/>
      <c r="Y388" s="243"/>
      <c r="Z388" s="243"/>
    </row>
    <row r="389" spans="1:26" ht="13.5" customHeight="1">
      <c r="A389" s="243"/>
      <c r="B389" s="243"/>
      <c r="C389" s="243"/>
      <c r="D389" s="243"/>
      <c r="E389" s="243"/>
      <c r="F389" s="243"/>
      <c r="G389" s="243"/>
      <c r="H389" s="243"/>
      <c r="I389" s="243"/>
      <c r="J389" s="243"/>
      <c r="K389" s="243"/>
      <c r="L389" s="243"/>
      <c r="M389" s="243"/>
      <c r="N389" s="243"/>
      <c r="O389" s="243"/>
      <c r="P389" s="243"/>
      <c r="Q389" s="243"/>
      <c r="R389" s="243"/>
      <c r="S389" s="243"/>
      <c r="T389" s="243"/>
      <c r="U389" s="243"/>
      <c r="V389" s="243"/>
      <c r="W389" s="243"/>
      <c r="X389" s="243"/>
      <c r="Y389" s="243"/>
      <c r="Z389" s="243"/>
    </row>
    <row r="390" spans="1:26" ht="13.5" customHeight="1">
      <c r="A390" s="243"/>
      <c r="B390" s="243"/>
      <c r="C390" s="243"/>
      <c r="D390" s="243"/>
      <c r="E390" s="243"/>
      <c r="F390" s="243"/>
      <c r="G390" s="243"/>
      <c r="H390" s="243"/>
      <c r="I390" s="243"/>
      <c r="J390" s="243"/>
      <c r="K390" s="243"/>
      <c r="L390" s="243"/>
      <c r="M390" s="243"/>
      <c r="N390" s="243"/>
      <c r="O390" s="243"/>
      <c r="P390" s="243"/>
      <c r="Q390" s="243"/>
      <c r="R390" s="243"/>
      <c r="S390" s="243"/>
      <c r="T390" s="243"/>
      <c r="U390" s="243"/>
      <c r="V390" s="243"/>
      <c r="W390" s="243"/>
      <c r="X390" s="243"/>
      <c r="Y390" s="243"/>
      <c r="Z390" s="243"/>
    </row>
    <row r="391" spans="1:26" ht="13.5" customHeight="1">
      <c r="A391" s="243"/>
      <c r="B391" s="243"/>
      <c r="C391" s="243"/>
      <c r="D391" s="243"/>
      <c r="E391" s="243"/>
      <c r="F391" s="243"/>
      <c r="G391" s="243"/>
      <c r="H391" s="243"/>
      <c r="I391" s="243"/>
      <c r="J391" s="243"/>
      <c r="K391" s="243"/>
      <c r="L391" s="243"/>
      <c r="M391" s="243"/>
      <c r="N391" s="243"/>
      <c r="O391" s="243"/>
      <c r="P391" s="243"/>
      <c r="Q391" s="243"/>
      <c r="R391" s="243"/>
      <c r="S391" s="243"/>
      <c r="T391" s="243"/>
      <c r="U391" s="243"/>
      <c r="V391" s="243"/>
      <c r="W391" s="243"/>
      <c r="X391" s="243"/>
      <c r="Y391" s="243"/>
      <c r="Z391" s="243"/>
    </row>
    <row r="392" spans="1:26" ht="13.5" customHeight="1">
      <c r="A392" s="243"/>
      <c r="B392" s="243"/>
      <c r="C392" s="243"/>
      <c r="D392" s="243"/>
      <c r="E392" s="243"/>
      <c r="F392" s="243"/>
      <c r="G392" s="243"/>
      <c r="H392" s="243"/>
      <c r="I392" s="243"/>
      <c r="J392" s="243"/>
      <c r="K392" s="243"/>
      <c r="L392" s="243"/>
      <c r="M392" s="243"/>
      <c r="N392" s="243"/>
      <c r="O392" s="243"/>
      <c r="P392" s="243"/>
      <c r="Q392" s="243"/>
      <c r="R392" s="243"/>
      <c r="S392" s="243"/>
      <c r="T392" s="243"/>
      <c r="U392" s="243"/>
      <c r="V392" s="243"/>
      <c r="W392" s="243"/>
      <c r="X392" s="243"/>
      <c r="Y392" s="243"/>
      <c r="Z392" s="243"/>
    </row>
    <row r="393" spans="1:26" ht="13.5" customHeight="1">
      <c r="A393" s="243"/>
      <c r="B393" s="243"/>
      <c r="C393" s="243"/>
      <c r="D393" s="243"/>
      <c r="E393" s="243"/>
      <c r="F393" s="243"/>
      <c r="G393" s="243"/>
      <c r="H393" s="243"/>
      <c r="I393" s="243"/>
      <c r="J393" s="243"/>
      <c r="K393" s="243"/>
      <c r="L393" s="243"/>
      <c r="M393" s="243"/>
      <c r="N393" s="243"/>
      <c r="O393" s="243"/>
      <c r="P393" s="243"/>
      <c r="Q393" s="243"/>
      <c r="R393" s="243"/>
      <c r="S393" s="243"/>
      <c r="T393" s="243"/>
      <c r="U393" s="243"/>
      <c r="V393" s="243"/>
      <c r="W393" s="243"/>
      <c r="X393" s="243"/>
      <c r="Y393" s="243"/>
      <c r="Z393" s="243"/>
    </row>
    <row r="394" spans="1:26" ht="13.5" customHeight="1">
      <c r="A394" s="243"/>
      <c r="B394" s="243"/>
      <c r="C394" s="243"/>
      <c r="D394" s="243"/>
      <c r="E394" s="243"/>
      <c r="F394" s="243"/>
      <c r="G394" s="243"/>
      <c r="H394" s="243"/>
      <c r="I394" s="243"/>
      <c r="J394" s="243"/>
      <c r="K394" s="243"/>
      <c r="L394" s="243"/>
      <c r="M394" s="243"/>
      <c r="N394" s="243"/>
      <c r="O394" s="243"/>
      <c r="P394" s="243"/>
      <c r="Q394" s="243"/>
      <c r="R394" s="243"/>
      <c r="S394" s="243"/>
      <c r="T394" s="243"/>
      <c r="U394" s="243"/>
      <c r="V394" s="243"/>
      <c r="W394" s="243"/>
      <c r="X394" s="243"/>
      <c r="Y394" s="243"/>
      <c r="Z394" s="243"/>
    </row>
    <row r="395" spans="1:26" ht="13.5" customHeight="1">
      <c r="A395" s="243"/>
      <c r="B395" s="243"/>
      <c r="C395" s="243"/>
      <c r="D395" s="243"/>
      <c r="E395" s="243"/>
      <c r="F395" s="243"/>
      <c r="G395" s="243"/>
      <c r="H395" s="243"/>
      <c r="I395" s="243"/>
      <c r="J395" s="243"/>
      <c r="K395" s="243"/>
      <c r="L395" s="243"/>
      <c r="M395" s="243"/>
      <c r="N395" s="243"/>
      <c r="O395" s="243"/>
      <c r="P395" s="243"/>
      <c r="Q395" s="243"/>
      <c r="R395" s="243"/>
      <c r="S395" s="243"/>
      <c r="T395" s="243"/>
      <c r="U395" s="243"/>
      <c r="V395" s="243"/>
      <c r="W395" s="243"/>
      <c r="X395" s="243"/>
      <c r="Y395" s="243"/>
      <c r="Z395" s="243"/>
    </row>
    <row r="396" spans="1:26" ht="13.5" customHeight="1">
      <c r="A396" s="243"/>
      <c r="B396" s="243"/>
      <c r="C396" s="243"/>
      <c r="D396" s="243"/>
      <c r="E396" s="243"/>
      <c r="F396" s="243"/>
      <c r="G396" s="243"/>
      <c r="H396" s="243"/>
      <c r="I396" s="243"/>
      <c r="J396" s="243"/>
      <c r="K396" s="243"/>
      <c r="L396" s="243"/>
      <c r="M396" s="243"/>
      <c r="N396" s="243"/>
      <c r="O396" s="243"/>
      <c r="P396" s="243"/>
      <c r="Q396" s="243"/>
      <c r="R396" s="243"/>
      <c r="S396" s="243"/>
      <c r="T396" s="243"/>
      <c r="U396" s="243"/>
      <c r="V396" s="243"/>
      <c r="W396" s="243"/>
      <c r="X396" s="243"/>
      <c r="Y396" s="243"/>
      <c r="Z396" s="243"/>
    </row>
    <row r="397" spans="1:26" ht="13.5" customHeight="1">
      <c r="A397" s="243"/>
      <c r="B397" s="243"/>
      <c r="C397" s="243"/>
      <c r="D397" s="243"/>
      <c r="E397" s="243"/>
      <c r="F397" s="243"/>
      <c r="G397" s="243"/>
      <c r="H397" s="243"/>
      <c r="I397" s="243"/>
      <c r="J397" s="243"/>
      <c r="K397" s="243"/>
      <c r="L397" s="243"/>
      <c r="M397" s="243"/>
      <c r="N397" s="243"/>
      <c r="O397" s="243"/>
      <c r="P397" s="243"/>
      <c r="Q397" s="243"/>
      <c r="R397" s="243"/>
      <c r="S397" s="243"/>
      <c r="T397" s="243"/>
      <c r="U397" s="243"/>
      <c r="V397" s="243"/>
      <c r="W397" s="243"/>
      <c r="X397" s="243"/>
      <c r="Y397" s="243"/>
      <c r="Z397" s="243"/>
    </row>
    <row r="398" spans="1:26" ht="13.5" customHeight="1">
      <c r="A398" s="243"/>
      <c r="B398" s="243"/>
      <c r="C398" s="243"/>
      <c r="D398" s="243"/>
      <c r="E398" s="243"/>
      <c r="F398" s="243"/>
      <c r="G398" s="243"/>
      <c r="H398" s="243"/>
      <c r="I398" s="243"/>
      <c r="J398" s="243"/>
      <c r="K398" s="243"/>
      <c r="L398" s="243"/>
      <c r="M398" s="243"/>
      <c r="N398" s="243"/>
      <c r="O398" s="243"/>
      <c r="P398" s="243"/>
      <c r="Q398" s="243"/>
      <c r="R398" s="243"/>
      <c r="S398" s="243"/>
      <c r="T398" s="243"/>
      <c r="U398" s="243"/>
      <c r="V398" s="243"/>
      <c r="W398" s="243"/>
      <c r="X398" s="243"/>
      <c r="Y398" s="243"/>
      <c r="Z398" s="243"/>
    </row>
    <row r="399" spans="1:26" ht="13.5" customHeight="1">
      <c r="A399" s="243"/>
      <c r="B399" s="243"/>
      <c r="C399" s="243"/>
      <c r="D399" s="243"/>
      <c r="E399" s="243"/>
      <c r="F399" s="243"/>
      <c r="G399" s="243"/>
      <c r="H399" s="243"/>
      <c r="I399" s="243"/>
      <c r="J399" s="243"/>
      <c r="K399" s="243"/>
      <c r="L399" s="243"/>
      <c r="M399" s="243"/>
      <c r="N399" s="243"/>
      <c r="O399" s="243"/>
      <c r="P399" s="243"/>
      <c r="Q399" s="243"/>
      <c r="R399" s="243"/>
      <c r="S399" s="243"/>
      <c r="T399" s="243"/>
      <c r="U399" s="243"/>
      <c r="V399" s="243"/>
      <c r="W399" s="243"/>
      <c r="X399" s="243"/>
      <c r="Y399" s="243"/>
      <c r="Z399" s="243"/>
    </row>
    <row r="400" spans="1:26" ht="13.5" customHeight="1">
      <c r="A400" s="243"/>
      <c r="B400" s="243"/>
      <c r="C400" s="243"/>
      <c r="D400" s="243"/>
      <c r="E400" s="243"/>
      <c r="F400" s="243"/>
      <c r="G400" s="243"/>
      <c r="H400" s="243"/>
      <c r="I400" s="243"/>
      <c r="J400" s="243"/>
      <c r="K400" s="243"/>
      <c r="L400" s="243"/>
      <c r="M400" s="243"/>
      <c r="N400" s="243"/>
      <c r="O400" s="243"/>
      <c r="P400" s="243"/>
      <c r="Q400" s="243"/>
      <c r="R400" s="243"/>
      <c r="S400" s="243"/>
      <c r="T400" s="243"/>
      <c r="U400" s="243"/>
      <c r="V400" s="243"/>
      <c r="W400" s="243"/>
      <c r="X400" s="243"/>
      <c r="Y400" s="243"/>
      <c r="Z400" s="243"/>
    </row>
    <row r="401" spans="1:26" ht="13.5" customHeight="1">
      <c r="A401" s="243"/>
      <c r="B401" s="243"/>
      <c r="C401" s="243"/>
      <c r="D401" s="243"/>
      <c r="E401" s="243"/>
      <c r="F401" s="243"/>
      <c r="G401" s="243"/>
      <c r="H401" s="243"/>
      <c r="I401" s="243"/>
      <c r="J401" s="243"/>
      <c r="K401" s="243"/>
      <c r="L401" s="243"/>
      <c r="M401" s="243"/>
      <c r="N401" s="243"/>
      <c r="O401" s="243"/>
      <c r="P401" s="243"/>
      <c r="Q401" s="243"/>
      <c r="R401" s="243"/>
      <c r="S401" s="243"/>
      <c r="T401" s="243"/>
      <c r="U401" s="243"/>
      <c r="V401" s="243"/>
      <c r="W401" s="243"/>
      <c r="X401" s="243"/>
      <c r="Y401" s="243"/>
      <c r="Z401" s="243"/>
    </row>
    <row r="402" spans="1:26" ht="13.5" customHeight="1">
      <c r="A402" s="243"/>
      <c r="B402" s="243"/>
      <c r="C402" s="243"/>
      <c r="D402" s="243"/>
      <c r="E402" s="243"/>
      <c r="F402" s="243"/>
      <c r="G402" s="243"/>
      <c r="H402" s="243"/>
      <c r="I402" s="243"/>
      <c r="J402" s="243"/>
      <c r="K402" s="243"/>
      <c r="L402" s="243"/>
      <c r="M402" s="243"/>
      <c r="N402" s="243"/>
      <c r="O402" s="243"/>
      <c r="P402" s="243"/>
      <c r="Q402" s="243"/>
      <c r="R402" s="243"/>
      <c r="S402" s="243"/>
      <c r="T402" s="243"/>
      <c r="U402" s="243"/>
      <c r="V402" s="243"/>
      <c r="W402" s="243"/>
      <c r="X402" s="243"/>
      <c r="Y402" s="243"/>
      <c r="Z402" s="243"/>
    </row>
    <row r="403" spans="1:26" ht="13.5" customHeight="1">
      <c r="A403" s="243"/>
      <c r="B403" s="243"/>
      <c r="C403" s="243"/>
      <c r="D403" s="243"/>
      <c r="E403" s="243"/>
      <c r="F403" s="243"/>
      <c r="G403" s="243"/>
      <c r="H403" s="243"/>
      <c r="I403" s="243"/>
      <c r="J403" s="243"/>
      <c r="K403" s="243"/>
      <c r="L403" s="243"/>
      <c r="M403" s="243"/>
      <c r="N403" s="243"/>
      <c r="O403" s="243"/>
      <c r="P403" s="243"/>
      <c r="Q403" s="243"/>
      <c r="R403" s="243"/>
      <c r="S403" s="243"/>
      <c r="T403" s="243"/>
      <c r="U403" s="243"/>
      <c r="V403" s="243"/>
      <c r="W403" s="243"/>
      <c r="X403" s="243"/>
      <c r="Y403" s="243"/>
      <c r="Z403" s="243"/>
    </row>
    <row r="404" spans="1:26" ht="13.5" customHeight="1">
      <c r="A404" s="243"/>
      <c r="B404" s="243"/>
      <c r="C404" s="243"/>
      <c r="D404" s="243"/>
      <c r="E404" s="243"/>
      <c r="F404" s="243"/>
      <c r="G404" s="243"/>
      <c r="H404" s="243"/>
      <c r="I404" s="243"/>
      <c r="J404" s="243"/>
      <c r="K404" s="243"/>
      <c r="L404" s="243"/>
      <c r="M404" s="243"/>
      <c r="N404" s="243"/>
      <c r="O404" s="243"/>
      <c r="P404" s="243"/>
      <c r="Q404" s="243"/>
      <c r="R404" s="243"/>
      <c r="S404" s="243"/>
      <c r="T404" s="243"/>
      <c r="U404" s="243"/>
      <c r="V404" s="243"/>
      <c r="W404" s="243"/>
      <c r="X404" s="243"/>
      <c r="Y404" s="243"/>
      <c r="Z404" s="243"/>
    </row>
    <row r="405" spans="1:26" ht="13.5" customHeight="1">
      <c r="A405" s="243"/>
      <c r="B405" s="243"/>
      <c r="C405" s="243"/>
      <c r="D405" s="243"/>
      <c r="E405" s="243"/>
      <c r="F405" s="243"/>
      <c r="G405" s="243"/>
      <c r="H405" s="243"/>
      <c r="I405" s="243"/>
      <c r="J405" s="243"/>
      <c r="K405" s="243"/>
      <c r="L405" s="243"/>
      <c r="M405" s="243"/>
      <c r="N405" s="243"/>
      <c r="O405" s="243"/>
      <c r="P405" s="243"/>
      <c r="Q405" s="243"/>
      <c r="R405" s="243"/>
      <c r="S405" s="243"/>
      <c r="T405" s="243"/>
      <c r="U405" s="243"/>
      <c r="V405" s="243"/>
      <c r="W405" s="243"/>
      <c r="X405" s="243"/>
      <c r="Y405" s="243"/>
      <c r="Z405" s="243"/>
    </row>
    <row r="406" spans="1:26" ht="13.5" customHeight="1">
      <c r="A406" s="243"/>
      <c r="B406" s="243"/>
      <c r="C406" s="243"/>
      <c r="D406" s="243"/>
      <c r="E406" s="243"/>
      <c r="F406" s="243"/>
      <c r="G406" s="243"/>
      <c r="H406" s="243"/>
      <c r="I406" s="243"/>
      <c r="J406" s="243"/>
      <c r="K406" s="243"/>
      <c r="L406" s="243"/>
      <c r="M406" s="243"/>
      <c r="N406" s="243"/>
      <c r="O406" s="243"/>
      <c r="P406" s="243"/>
      <c r="Q406" s="243"/>
      <c r="R406" s="243"/>
      <c r="S406" s="243"/>
      <c r="T406" s="243"/>
      <c r="U406" s="243"/>
      <c r="V406" s="243"/>
      <c r="W406" s="243"/>
      <c r="X406" s="243"/>
      <c r="Y406" s="243"/>
      <c r="Z406" s="243"/>
    </row>
    <row r="407" spans="1:26" ht="13.5" customHeight="1">
      <c r="A407" s="243"/>
      <c r="B407" s="243"/>
      <c r="C407" s="243"/>
      <c r="D407" s="243"/>
      <c r="E407" s="243"/>
      <c r="F407" s="243"/>
      <c r="G407" s="243"/>
      <c r="H407" s="243"/>
      <c r="I407" s="243"/>
      <c r="J407" s="243"/>
      <c r="K407" s="243"/>
      <c r="L407" s="243"/>
      <c r="M407" s="243"/>
      <c r="N407" s="243"/>
      <c r="O407" s="243"/>
      <c r="P407" s="243"/>
      <c r="Q407" s="243"/>
      <c r="R407" s="243"/>
      <c r="S407" s="243"/>
      <c r="T407" s="243"/>
      <c r="U407" s="243"/>
      <c r="V407" s="243"/>
      <c r="W407" s="243"/>
      <c r="X407" s="243"/>
      <c r="Y407" s="243"/>
      <c r="Z407" s="243"/>
    </row>
    <row r="408" spans="1:26" ht="13.5" customHeight="1">
      <c r="A408" s="243"/>
      <c r="B408" s="243"/>
      <c r="C408" s="243"/>
      <c r="D408" s="243"/>
      <c r="E408" s="243"/>
      <c r="F408" s="243"/>
      <c r="G408" s="243"/>
      <c r="H408" s="243"/>
      <c r="I408" s="243"/>
      <c r="J408" s="243"/>
      <c r="K408" s="243"/>
      <c r="L408" s="243"/>
      <c r="M408" s="243"/>
      <c r="N408" s="243"/>
      <c r="O408" s="243"/>
      <c r="P408" s="243"/>
      <c r="Q408" s="243"/>
      <c r="R408" s="243"/>
      <c r="S408" s="243"/>
      <c r="T408" s="243"/>
      <c r="U408" s="243"/>
      <c r="V408" s="243"/>
      <c r="W408" s="243"/>
      <c r="X408" s="243"/>
      <c r="Y408" s="243"/>
      <c r="Z408" s="243"/>
    </row>
    <row r="409" spans="1:26" ht="13.5" customHeight="1">
      <c r="A409" s="243"/>
      <c r="B409" s="243"/>
      <c r="C409" s="243"/>
      <c r="D409" s="243"/>
      <c r="E409" s="243"/>
      <c r="F409" s="243"/>
      <c r="G409" s="243"/>
      <c r="H409" s="243"/>
      <c r="I409" s="243"/>
      <c r="J409" s="243"/>
      <c r="K409" s="243"/>
      <c r="L409" s="243"/>
      <c r="M409" s="243"/>
      <c r="N409" s="243"/>
      <c r="O409" s="243"/>
      <c r="P409" s="243"/>
      <c r="Q409" s="243"/>
      <c r="R409" s="243"/>
      <c r="S409" s="243"/>
      <c r="T409" s="243"/>
      <c r="U409" s="243"/>
      <c r="V409" s="243"/>
      <c r="W409" s="243"/>
      <c r="X409" s="243"/>
      <c r="Y409" s="243"/>
      <c r="Z409" s="243"/>
    </row>
    <row r="410" spans="1:26" ht="13.5" customHeight="1">
      <c r="A410" s="243"/>
      <c r="B410" s="243"/>
      <c r="C410" s="243"/>
      <c r="D410" s="243"/>
      <c r="E410" s="243"/>
      <c r="F410" s="243"/>
      <c r="G410" s="243"/>
      <c r="H410" s="243"/>
      <c r="I410" s="243"/>
      <c r="J410" s="243"/>
      <c r="K410" s="243"/>
      <c r="L410" s="243"/>
      <c r="M410" s="243"/>
      <c r="N410" s="243"/>
      <c r="O410" s="243"/>
      <c r="P410" s="243"/>
      <c r="Q410" s="243"/>
      <c r="R410" s="243"/>
      <c r="S410" s="243"/>
      <c r="T410" s="243"/>
      <c r="U410" s="243"/>
      <c r="V410" s="243"/>
      <c r="W410" s="243"/>
      <c r="X410" s="243"/>
      <c r="Y410" s="243"/>
      <c r="Z410" s="243"/>
    </row>
    <row r="411" spans="1:26" ht="13.5" customHeight="1">
      <c r="A411" s="243"/>
      <c r="B411" s="243"/>
      <c r="C411" s="243"/>
      <c r="D411" s="243"/>
      <c r="E411" s="243"/>
      <c r="F411" s="243"/>
      <c r="G411" s="243"/>
      <c r="H411" s="243"/>
      <c r="I411" s="243"/>
      <c r="J411" s="243"/>
      <c r="K411" s="243"/>
      <c r="L411" s="243"/>
      <c r="M411" s="243"/>
      <c r="N411" s="243"/>
      <c r="O411" s="243"/>
      <c r="P411" s="243"/>
      <c r="Q411" s="243"/>
      <c r="R411" s="243"/>
      <c r="S411" s="243"/>
      <c r="T411" s="243"/>
      <c r="U411" s="243"/>
      <c r="V411" s="243"/>
      <c r="W411" s="243"/>
      <c r="X411" s="243"/>
      <c r="Y411" s="243"/>
      <c r="Z411" s="243"/>
    </row>
    <row r="412" spans="1:26" ht="13.5" customHeight="1">
      <c r="A412" s="243"/>
      <c r="B412" s="243"/>
      <c r="C412" s="243"/>
      <c r="D412" s="243"/>
      <c r="E412" s="243"/>
      <c r="F412" s="243"/>
      <c r="G412" s="243"/>
      <c r="H412" s="243"/>
      <c r="I412" s="243"/>
      <c r="J412" s="243"/>
      <c r="K412" s="243"/>
      <c r="L412" s="243"/>
      <c r="M412" s="243"/>
      <c r="N412" s="243"/>
      <c r="O412" s="243"/>
      <c r="P412" s="243"/>
      <c r="Q412" s="243"/>
      <c r="R412" s="243"/>
      <c r="S412" s="243"/>
      <c r="T412" s="243"/>
      <c r="U412" s="243"/>
      <c r="V412" s="243"/>
      <c r="W412" s="243"/>
      <c r="X412" s="243"/>
      <c r="Y412" s="243"/>
      <c r="Z412" s="243"/>
    </row>
    <row r="413" spans="1:26" ht="13.5" customHeight="1">
      <c r="A413" s="243"/>
      <c r="B413" s="243"/>
      <c r="C413" s="243"/>
      <c r="D413" s="243"/>
      <c r="E413" s="243"/>
      <c r="F413" s="243"/>
      <c r="G413" s="243"/>
      <c r="H413" s="243"/>
      <c r="I413" s="243"/>
      <c r="J413" s="243"/>
      <c r="K413" s="243"/>
      <c r="L413" s="243"/>
      <c r="M413" s="243"/>
      <c r="N413" s="243"/>
      <c r="O413" s="243"/>
      <c r="P413" s="243"/>
      <c r="Q413" s="243"/>
      <c r="R413" s="243"/>
      <c r="S413" s="243"/>
      <c r="T413" s="243"/>
      <c r="U413" s="243"/>
      <c r="V413" s="243"/>
      <c r="W413" s="243"/>
      <c r="X413" s="243"/>
      <c r="Y413" s="243"/>
      <c r="Z413" s="243"/>
    </row>
    <row r="414" spans="1:26" ht="13.5" customHeight="1">
      <c r="A414" s="243"/>
      <c r="B414" s="243"/>
      <c r="C414" s="243"/>
      <c r="D414" s="243"/>
      <c r="E414" s="243"/>
      <c r="F414" s="243"/>
      <c r="G414" s="243"/>
      <c r="H414" s="243"/>
      <c r="I414" s="243"/>
      <c r="J414" s="243"/>
      <c r="K414" s="243"/>
      <c r="L414" s="243"/>
      <c r="M414" s="243"/>
      <c r="N414" s="243"/>
      <c r="O414" s="243"/>
      <c r="P414" s="243"/>
      <c r="Q414" s="243"/>
      <c r="R414" s="243"/>
      <c r="S414" s="243"/>
      <c r="T414" s="243"/>
      <c r="U414" s="243"/>
      <c r="V414" s="243"/>
      <c r="W414" s="243"/>
      <c r="X414" s="243"/>
      <c r="Y414" s="243"/>
      <c r="Z414" s="243"/>
    </row>
    <row r="415" spans="1:26" ht="13.5" customHeight="1">
      <c r="A415" s="243"/>
      <c r="B415" s="243"/>
      <c r="C415" s="243"/>
      <c r="D415" s="243"/>
      <c r="E415" s="243"/>
      <c r="F415" s="243"/>
      <c r="G415" s="243"/>
      <c r="H415" s="243"/>
      <c r="I415" s="243"/>
      <c r="J415" s="243"/>
      <c r="K415" s="243"/>
      <c r="L415" s="243"/>
      <c r="M415" s="243"/>
      <c r="N415" s="243"/>
      <c r="O415" s="243"/>
      <c r="P415" s="243"/>
      <c r="Q415" s="243"/>
      <c r="R415" s="243"/>
      <c r="S415" s="243"/>
      <c r="T415" s="243"/>
      <c r="U415" s="243"/>
      <c r="V415" s="243"/>
      <c r="W415" s="243"/>
      <c r="X415" s="243"/>
      <c r="Y415" s="243"/>
      <c r="Z415" s="243"/>
    </row>
    <row r="416" spans="1:26" ht="13.5" customHeight="1">
      <c r="A416" s="243"/>
      <c r="B416" s="243"/>
      <c r="C416" s="243"/>
      <c r="D416" s="243"/>
      <c r="E416" s="243"/>
      <c r="F416" s="243"/>
      <c r="G416" s="243"/>
      <c r="H416" s="243"/>
      <c r="I416" s="243"/>
      <c r="J416" s="243"/>
      <c r="K416" s="243"/>
      <c r="L416" s="243"/>
      <c r="M416" s="243"/>
      <c r="N416" s="243"/>
      <c r="O416" s="243"/>
      <c r="P416" s="243"/>
      <c r="Q416" s="243"/>
      <c r="R416" s="243"/>
      <c r="S416" s="243"/>
      <c r="T416" s="243"/>
      <c r="U416" s="243"/>
      <c r="V416" s="243"/>
      <c r="W416" s="243"/>
      <c r="X416" s="243"/>
      <c r="Y416" s="243"/>
      <c r="Z416" s="243"/>
    </row>
    <row r="417" spans="1:26" ht="13.5" customHeight="1">
      <c r="A417" s="243"/>
      <c r="B417" s="243"/>
      <c r="C417" s="243"/>
      <c r="D417" s="243"/>
      <c r="E417" s="243"/>
      <c r="F417" s="243"/>
      <c r="G417" s="243"/>
      <c r="H417" s="243"/>
      <c r="I417" s="243"/>
      <c r="J417" s="243"/>
      <c r="K417" s="243"/>
      <c r="L417" s="243"/>
      <c r="M417" s="243"/>
      <c r="N417" s="243"/>
      <c r="O417" s="243"/>
      <c r="P417" s="243"/>
      <c r="Q417" s="243"/>
      <c r="R417" s="243"/>
      <c r="S417" s="243"/>
      <c r="T417" s="243"/>
      <c r="U417" s="243"/>
      <c r="V417" s="243"/>
      <c r="W417" s="243"/>
      <c r="X417" s="243"/>
      <c r="Y417" s="243"/>
      <c r="Z417" s="243"/>
    </row>
    <row r="418" spans="1:26" ht="13.5" customHeight="1">
      <c r="A418" s="243"/>
      <c r="B418" s="243"/>
      <c r="C418" s="243"/>
      <c r="D418" s="243"/>
      <c r="E418" s="243"/>
      <c r="F418" s="243"/>
      <c r="G418" s="243"/>
      <c r="H418" s="243"/>
      <c r="I418" s="243"/>
      <c r="J418" s="243"/>
      <c r="K418" s="243"/>
      <c r="L418" s="243"/>
      <c r="M418" s="243"/>
      <c r="N418" s="243"/>
      <c r="O418" s="243"/>
      <c r="P418" s="243"/>
      <c r="Q418" s="243"/>
      <c r="R418" s="243"/>
      <c r="S418" s="243"/>
      <c r="T418" s="243"/>
      <c r="U418" s="243"/>
      <c r="V418" s="243"/>
      <c r="W418" s="243"/>
      <c r="X418" s="243"/>
      <c r="Y418" s="243"/>
      <c r="Z418" s="243"/>
    </row>
    <row r="419" spans="1:26" ht="13.5" customHeight="1">
      <c r="A419" s="243"/>
      <c r="B419" s="243"/>
      <c r="C419" s="243"/>
      <c r="D419" s="243"/>
      <c r="E419" s="243"/>
      <c r="F419" s="243"/>
      <c r="G419" s="243"/>
      <c r="H419" s="243"/>
      <c r="I419" s="243"/>
      <c r="J419" s="243"/>
      <c r="K419" s="243"/>
      <c r="L419" s="243"/>
      <c r="M419" s="243"/>
      <c r="N419" s="243"/>
      <c r="O419" s="243"/>
      <c r="P419" s="243"/>
      <c r="Q419" s="243"/>
      <c r="R419" s="243"/>
      <c r="S419" s="243"/>
      <c r="T419" s="243"/>
      <c r="U419" s="243"/>
      <c r="V419" s="243"/>
      <c r="W419" s="243"/>
      <c r="X419" s="243"/>
      <c r="Y419" s="243"/>
      <c r="Z419" s="243"/>
    </row>
    <row r="420" spans="1:26" ht="13.5" customHeight="1">
      <c r="A420" s="243"/>
      <c r="B420" s="243"/>
      <c r="C420" s="243"/>
      <c r="D420" s="243"/>
      <c r="E420" s="243"/>
      <c r="F420" s="243"/>
      <c r="G420" s="243"/>
      <c r="H420" s="243"/>
      <c r="I420" s="243"/>
      <c r="J420" s="243"/>
      <c r="K420" s="243"/>
      <c r="L420" s="243"/>
      <c r="M420" s="243"/>
      <c r="N420" s="243"/>
      <c r="O420" s="243"/>
      <c r="P420" s="243"/>
      <c r="Q420" s="243"/>
      <c r="R420" s="243"/>
      <c r="S420" s="243"/>
      <c r="T420" s="243"/>
      <c r="U420" s="243"/>
      <c r="V420" s="243"/>
      <c r="W420" s="243"/>
      <c r="X420" s="243"/>
      <c r="Y420" s="243"/>
      <c r="Z420" s="243"/>
    </row>
    <row r="421" spans="1:26" ht="13.5" customHeight="1">
      <c r="A421" s="243"/>
      <c r="B421" s="243"/>
      <c r="C421" s="243"/>
      <c r="D421" s="243"/>
      <c r="E421" s="243"/>
      <c r="F421" s="243"/>
      <c r="G421" s="243"/>
      <c r="H421" s="243"/>
      <c r="I421" s="243"/>
      <c r="J421" s="243"/>
      <c r="K421" s="243"/>
      <c r="L421" s="243"/>
      <c r="M421" s="243"/>
      <c r="N421" s="243"/>
      <c r="O421" s="243"/>
      <c r="P421" s="243"/>
      <c r="Q421" s="243"/>
      <c r="R421" s="243"/>
      <c r="S421" s="243"/>
      <c r="T421" s="243"/>
      <c r="U421" s="243"/>
      <c r="V421" s="243"/>
      <c r="W421" s="243"/>
      <c r="X421" s="243"/>
      <c r="Y421" s="243"/>
      <c r="Z421" s="243"/>
    </row>
    <row r="422" spans="1:26" ht="13.5" customHeight="1">
      <c r="A422" s="243"/>
      <c r="B422" s="243"/>
      <c r="C422" s="243"/>
      <c r="D422" s="243"/>
      <c r="E422" s="243"/>
      <c r="F422" s="243"/>
      <c r="G422" s="243"/>
      <c r="H422" s="243"/>
      <c r="I422" s="243"/>
      <c r="J422" s="243"/>
      <c r="K422" s="243"/>
      <c r="L422" s="243"/>
      <c r="M422" s="243"/>
      <c r="N422" s="243"/>
      <c r="O422" s="243"/>
      <c r="P422" s="243"/>
      <c r="Q422" s="243"/>
      <c r="R422" s="243"/>
      <c r="S422" s="243"/>
      <c r="T422" s="243"/>
      <c r="U422" s="243"/>
      <c r="V422" s="243"/>
      <c r="W422" s="243"/>
      <c r="X422" s="243"/>
      <c r="Y422" s="243"/>
      <c r="Z422" s="243"/>
    </row>
    <row r="423" spans="1:26" ht="13.5" customHeight="1">
      <c r="A423" s="243"/>
      <c r="B423" s="243"/>
      <c r="C423" s="243"/>
      <c r="D423" s="243"/>
      <c r="E423" s="243"/>
      <c r="F423" s="243"/>
      <c r="G423" s="243"/>
      <c r="H423" s="243"/>
      <c r="I423" s="243"/>
      <c r="J423" s="243"/>
      <c r="K423" s="243"/>
      <c r="L423" s="243"/>
      <c r="M423" s="243"/>
      <c r="N423" s="243"/>
      <c r="O423" s="243"/>
      <c r="P423" s="243"/>
      <c r="Q423" s="243"/>
      <c r="R423" s="243"/>
      <c r="S423" s="243"/>
      <c r="T423" s="243"/>
      <c r="U423" s="243"/>
      <c r="V423" s="243"/>
      <c r="W423" s="243"/>
      <c r="X423" s="243"/>
      <c r="Y423" s="243"/>
      <c r="Z423" s="243"/>
    </row>
    <row r="424" spans="1:26" ht="13.5" customHeight="1">
      <c r="A424" s="243"/>
      <c r="B424" s="243"/>
      <c r="C424" s="243"/>
      <c r="D424" s="243"/>
      <c r="E424" s="243"/>
      <c r="F424" s="243"/>
      <c r="G424" s="243"/>
      <c r="H424" s="243"/>
      <c r="I424" s="243"/>
      <c r="J424" s="243"/>
      <c r="K424" s="243"/>
      <c r="L424" s="243"/>
      <c r="M424" s="243"/>
      <c r="N424" s="243"/>
      <c r="O424" s="243"/>
      <c r="P424" s="243"/>
      <c r="Q424" s="243"/>
      <c r="R424" s="243"/>
      <c r="S424" s="243"/>
      <c r="T424" s="243"/>
      <c r="U424" s="243"/>
      <c r="V424" s="243"/>
      <c r="W424" s="243"/>
      <c r="X424" s="243"/>
      <c r="Y424" s="243"/>
      <c r="Z424" s="243"/>
    </row>
    <row r="425" spans="1:26" ht="13.5" customHeight="1">
      <c r="A425" s="243"/>
      <c r="B425" s="243"/>
      <c r="C425" s="243"/>
      <c r="D425" s="243"/>
      <c r="E425" s="243"/>
      <c r="F425" s="243"/>
      <c r="G425" s="243"/>
      <c r="H425" s="243"/>
      <c r="I425" s="243"/>
      <c r="J425" s="243"/>
      <c r="K425" s="243"/>
      <c r="L425" s="243"/>
      <c r="M425" s="243"/>
      <c r="N425" s="243"/>
      <c r="O425" s="243"/>
      <c r="P425" s="243"/>
      <c r="Q425" s="243"/>
      <c r="R425" s="243"/>
      <c r="S425" s="243"/>
      <c r="T425" s="243"/>
      <c r="U425" s="243"/>
      <c r="V425" s="243"/>
      <c r="W425" s="243"/>
      <c r="X425" s="243"/>
      <c r="Y425" s="243"/>
      <c r="Z425" s="243"/>
    </row>
    <row r="426" spans="1:26" ht="13.5" customHeight="1">
      <c r="A426" s="243"/>
      <c r="B426" s="243"/>
      <c r="C426" s="243"/>
      <c r="D426" s="243"/>
      <c r="E426" s="243"/>
      <c r="F426" s="243"/>
      <c r="G426" s="243"/>
      <c r="H426" s="243"/>
      <c r="I426" s="243"/>
      <c r="J426" s="243"/>
      <c r="K426" s="243"/>
      <c r="L426" s="243"/>
      <c r="M426" s="243"/>
      <c r="N426" s="243"/>
      <c r="O426" s="243"/>
      <c r="P426" s="243"/>
      <c r="Q426" s="243"/>
      <c r="R426" s="243"/>
      <c r="S426" s="243"/>
      <c r="T426" s="243"/>
      <c r="U426" s="243"/>
      <c r="V426" s="243"/>
      <c r="W426" s="243"/>
      <c r="X426" s="243"/>
      <c r="Y426" s="243"/>
      <c r="Z426" s="243"/>
    </row>
    <row r="427" spans="1:26" ht="13.5" customHeight="1">
      <c r="A427" s="243"/>
      <c r="B427" s="243"/>
      <c r="C427" s="243"/>
      <c r="D427" s="243"/>
      <c r="E427" s="243"/>
      <c r="F427" s="243"/>
      <c r="G427" s="243"/>
      <c r="H427" s="243"/>
      <c r="I427" s="243"/>
      <c r="J427" s="243"/>
      <c r="K427" s="243"/>
      <c r="L427" s="243"/>
      <c r="M427" s="243"/>
      <c r="N427" s="243"/>
      <c r="O427" s="243"/>
      <c r="P427" s="243"/>
      <c r="Q427" s="243"/>
      <c r="R427" s="243"/>
      <c r="S427" s="243"/>
      <c r="T427" s="243"/>
      <c r="U427" s="243"/>
      <c r="V427" s="243"/>
      <c r="W427" s="243"/>
      <c r="X427" s="243"/>
      <c r="Y427" s="243"/>
      <c r="Z427" s="243"/>
    </row>
    <row r="428" spans="1:26" ht="13.5" customHeight="1">
      <c r="A428" s="243"/>
      <c r="B428" s="243"/>
      <c r="C428" s="243"/>
      <c r="D428" s="243"/>
      <c r="E428" s="243"/>
      <c r="F428" s="243"/>
      <c r="G428" s="243"/>
      <c r="H428" s="243"/>
      <c r="I428" s="243"/>
      <c r="J428" s="243"/>
      <c r="K428" s="243"/>
      <c r="L428" s="243"/>
      <c r="M428" s="243"/>
      <c r="N428" s="243"/>
      <c r="O428" s="243"/>
      <c r="P428" s="243"/>
      <c r="Q428" s="243"/>
      <c r="R428" s="243"/>
      <c r="S428" s="243"/>
      <c r="T428" s="243"/>
      <c r="U428" s="243"/>
      <c r="V428" s="243"/>
      <c r="W428" s="243"/>
      <c r="X428" s="243"/>
      <c r="Y428" s="243"/>
      <c r="Z428" s="243"/>
    </row>
    <row r="429" spans="1:26" ht="13.5" customHeight="1">
      <c r="A429" s="243"/>
      <c r="B429" s="243"/>
      <c r="C429" s="243"/>
      <c r="D429" s="243"/>
      <c r="E429" s="243"/>
      <c r="F429" s="243"/>
      <c r="G429" s="243"/>
      <c r="H429" s="243"/>
      <c r="I429" s="243"/>
      <c r="J429" s="243"/>
      <c r="K429" s="243"/>
      <c r="L429" s="243"/>
      <c r="M429" s="243"/>
      <c r="N429" s="243"/>
      <c r="O429" s="243"/>
      <c r="P429" s="243"/>
      <c r="Q429" s="243"/>
      <c r="R429" s="243"/>
      <c r="S429" s="243"/>
      <c r="T429" s="243"/>
      <c r="U429" s="243"/>
      <c r="V429" s="243"/>
      <c r="W429" s="243"/>
      <c r="X429" s="243"/>
      <c r="Y429" s="243"/>
      <c r="Z429" s="243"/>
    </row>
    <row r="430" spans="1:26" ht="13.5" customHeight="1">
      <c r="A430" s="243"/>
      <c r="B430" s="243"/>
      <c r="C430" s="243"/>
      <c r="D430" s="243"/>
      <c r="E430" s="243"/>
      <c r="F430" s="243"/>
      <c r="G430" s="243"/>
      <c r="H430" s="243"/>
      <c r="I430" s="243"/>
      <c r="J430" s="243"/>
      <c r="K430" s="243"/>
      <c r="L430" s="243"/>
      <c r="M430" s="243"/>
      <c r="N430" s="243"/>
      <c r="O430" s="243"/>
      <c r="P430" s="243"/>
      <c r="Q430" s="243"/>
      <c r="R430" s="243"/>
      <c r="S430" s="243"/>
      <c r="T430" s="243"/>
      <c r="U430" s="243"/>
      <c r="V430" s="243"/>
      <c r="W430" s="243"/>
      <c r="X430" s="243"/>
      <c r="Y430" s="243"/>
      <c r="Z430" s="243"/>
    </row>
    <row r="431" spans="1:26" ht="13.5" customHeight="1">
      <c r="A431" s="243"/>
      <c r="B431" s="243"/>
      <c r="C431" s="243"/>
      <c r="D431" s="243"/>
      <c r="E431" s="243"/>
      <c r="F431" s="243"/>
      <c r="G431" s="243"/>
      <c r="H431" s="243"/>
      <c r="I431" s="243"/>
      <c r="J431" s="243"/>
      <c r="K431" s="243"/>
      <c r="L431" s="243"/>
      <c r="M431" s="243"/>
      <c r="N431" s="243"/>
      <c r="O431" s="243"/>
      <c r="P431" s="243"/>
      <c r="Q431" s="243"/>
      <c r="R431" s="243"/>
      <c r="S431" s="243"/>
      <c r="T431" s="243"/>
      <c r="U431" s="243"/>
      <c r="V431" s="243"/>
      <c r="W431" s="243"/>
      <c r="X431" s="243"/>
      <c r="Y431" s="243"/>
      <c r="Z431" s="243"/>
    </row>
    <row r="432" spans="1:26" ht="13.5" customHeight="1">
      <c r="A432" s="243"/>
      <c r="B432" s="243"/>
      <c r="C432" s="243"/>
      <c r="D432" s="243"/>
      <c r="E432" s="243"/>
      <c r="F432" s="243"/>
      <c r="G432" s="243"/>
      <c r="H432" s="243"/>
      <c r="I432" s="243"/>
      <c r="J432" s="243"/>
      <c r="K432" s="243"/>
      <c r="L432" s="243"/>
      <c r="M432" s="243"/>
      <c r="N432" s="243"/>
      <c r="O432" s="243"/>
      <c r="P432" s="243"/>
      <c r="Q432" s="243"/>
      <c r="R432" s="243"/>
      <c r="S432" s="243"/>
      <c r="T432" s="243"/>
      <c r="U432" s="243"/>
      <c r="V432" s="243"/>
      <c r="W432" s="243"/>
      <c r="X432" s="243"/>
      <c r="Y432" s="243"/>
      <c r="Z432" s="243"/>
    </row>
    <row r="433" spans="1:26" ht="13.5" customHeight="1">
      <c r="A433" s="243"/>
      <c r="B433" s="243"/>
      <c r="C433" s="243"/>
      <c r="D433" s="243"/>
      <c r="E433" s="243"/>
      <c r="F433" s="243"/>
      <c r="G433" s="243"/>
      <c r="H433" s="243"/>
      <c r="I433" s="243"/>
      <c r="J433" s="243"/>
      <c r="K433" s="243"/>
      <c r="L433" s="243"/>
      <c r="M433" s="243"/>
      <c r="N433" s="243"/>
      <c r="O433" s="243"/>
      <c r="P433" s="243"/>
      <c r="Q433" s="243"/>
      <c r="R433" s="243"/>
      <c r="S433" s="243"/>
      <c r="T433" s="243"/>
      <c r="U433" s="243"/>
      <c r="V433" s="243"/>
      <c r="W433" s="243"/>
      <c r="X433" s="243"/>
      <c r="Y433" s="243"/>
      <c r="Z433" s="243"/>
    </row>
    <row r="434" spans="1:26" ht="13.5" customHeight="1">
      <c r="A434" s="243"/>
      <c r="B434" s="243"/>
      <c r="C434" s="243"/>
      <c r="D434" s="243"/>
      <c r="E434" s="243"/>
      <c r="F434" s="243"/>
      <c r="G434" s="243"/>
      <c r="H434" s="243"/>
      <c r="I434" s="243"/>
      <c r="J434" s="243"/>
      <c r="K434" s="243"/>
      <c r="L434" s="243"/>
      <c r="M434" s="243"/>
      <c r="N434" s="243"/>
      <c r="O434" s="243"/>
      <c r="P434" s="243"/>
      <c r="Q434" s="243"/>
      <c r="R434" s="243"/>
      <c r="S434" s="243"/>
      <c r="T434" s="243"/>
      <c r="U434" s="243"/>
      <c r="V434" s="243"/>
      <c r="W434" s="243"/>
      <c r="X434" s="243"/>
      <c r="Y434" s="243"/>
      <c r="Z434" s="243"/>
    </row>
    <row r="435" spans="1:26" ht="13.5" customHeight="1">
      <c r="A435" s="243"/>
      <c r="B435" s="243"/>
      <c r="C435" s="243"/>
      <c r="D435" s="243"/>
      <c r="E435" s="243"/>
      <c r="F435" s="243"/>
      <c r="G435" s="243"/>
      <c r="H435" s="243"/>
      <c r="I435" s="243"/>
      <c r="J435" s="243"/>
      <c r="K435" s="243"/>
      <c r="L435" s="243"/>
      <c r="M435" s="243"/>
      <c r="N435" s="243"/>
      <c r="O435" s="243"/>
      <c r="P435" s="243"/>
      <c r="Q435" s="243"/>
      <c r="R435" s="243"/>
      <c r="S435" s="243"/>
      <c r="T435" s="243"/>
      <c r="U435" s="243"/>
      <c r="V435" s="243"/>
      <c r="W435" s="243"/>
      <c r="X435" s="243"/>
      <c r="Y435" s="243"/>
      <c r="Z435" s="243"/>
    </row>
    <row r="436" spans="1:26" ht="13.5" customHeight="1">
      <c r="A436" s="243"/>
      <c r="B436" s="243"/>
      <c r="C436" s="243"/>
      <c r="D436" s="243"/>
      <c r="E436" s="243"/>
      <c r="F436" s="243"/>
      <c r="G436" s="243"/>
      <c r="H436" s="243"/>
      <c r="I436" s="243"/>
      <c r="J436" s="243"/>
      <c r="K436" s="243"/>
      <c r="L436" s="243"/>
      <c r="M436" s="243"/>
      <c r="N436" s="243"/>
      <c r="O436" s="243"/>
      <c r="P436" s="243"/>
      <c r="Q436" s="243"/>
      <c r="R436" s="243"/>
      <c r="S436" s="243"/>
      <c r="T436" s="243"/>
      <c r="U436" s="243"/>
      <c r="V436" s="243"/>
      <c r="W436" s="243"/>
      <c r="X436" s="243"/>
      <c r="Y436" s="243"/>
      <c r="Z436" s="243"/>
    </row>
    <row r="437" spans="1:26" ht="13.5" customHeight="1">
      <c r="A437" s="243"/>
      <c r="B437" s="243"/>
      <c r="C437" s="243"/>
      <c r="D437" s="243"/>
      <c r="E437" s="243"/>
      <c r="F437" s="243"/>
      <c r="G437" s="243"/>
      <c r="H437" s="243"/>
      <c r="I437" s="243"/>
      <c r="J437" s="243"/>
      <c r="K437" s="243"/>
      <c r="L437" s="243"/>
      <c r="M437" s="243"/>
      <c r="N437" s="243"/>
      <c r="O437" s="243"/>
      <c r="P437" s="243"/>
      <c r="Q437" s="243"/>
      <c r="R437" s="243"/>
      <c r="S437" s="243"/>
      <c r="T437" s="243"/>
      <c r="U437" s="243"/>
      <c r="V437" s="243"/>
      <c r="W437" s="243"/>
      <c r="X437" s="243"/>
      <c r="Y437" s="243"/>
      <c r="Z437" s="243"/>
    </row>
    <row r="438" spans="1:26" ht="13.5" customHeight="1">
      <c r="A438" s="243"/>
      <c r="B438" s="243"/>
      <c r="C438" s="243"/>
      <c r="D438" s="243"/>
      <c r="E438" s="243"/>
      <c r="F438" s="243"/>
      <c r="G438" s="243"/>
      <c r="H438" s="243"/>
      <c r="I438" s="243"/>
      <c r="J438" s="243"/>
      <c r="K438" s="243"/>
      <c r="L438" s="243"/>
      <c r="M438" s="243"/>
      <c r="N438" s="243"/>
      <c r="O438" s="243"/>
      <c r="P438" s="243"/>
      <c r="Q438" s="243"/>
      <c r="R438" s="243"/>
      <c r="S438" s="243"/>
      <c r="T438" s="243"/>
      <c r="U438" s="243"/>
      <c r="V438" s="243"/>
      <c r="W438" s="243"/>
      <c r="X438" s="243"/>
      <c r="Y438" s="243"/>
      <c r="Z438" s="243"/>
    </row>
    <row r="439" spans="1:26" ht="13.5" customHeight="1">
      <c r="A439" s="243"/>
      <c r="B439" s="243"/>
      <c r="C439" s="243"/>
      <c r="D439" s="243"/>
      <c r="E439" s="243"/>
      <c r="F439" s="243"/>
      <c r="G439" s="243"/>
      <c r="H439" s="243"/>
      <c r="I439" s="243"/>
      <c r="J439" s="243"/>
      <c r="K439" s="243"/>
      <c r="L439" s="243"/>
      <c r="M439" s="243"/>
      <c r="N439" s="243"/>
      <c r="O439" s="243"/>
      <c r="P439" s="243"/>
      <c r="Q439" s="243"/>
      <c r="R439" s="243"/>
      <c r="S439" s="243"/>
      <c r="T439" s="243"/>
      <c r="U439" s="243"/>
      <c r="V439" s="243"/>
      <c r="W439" s="243"/>
      <c r="X439" s="243"/>
      <c r="Y439" s="243"/>
      <c r="Z439" s="243"/>
    </row>
    <row r="440" spans="1:26" ht="13.5" customHeight="1">
      <c r="A440" s="243"/>
      <c r="B440" s="243"/>
      <c r="C440" s="243"/>
      <c r="D440" s="243"/>
      <c r="E440" s="243"/>
      <c r="F440" s="243"/>
      <c r="G440" s="243"/>
      <c r="H440" s="243"/>
      <c r="I440" s="243"/>
      <c r="J440" s="243"/>
      <c r="K440" s="243"/>
      <c r="L440" s="243"/>
      <c r="M440" s="243"/>
      <c r="N440" s="243"/>
      <c r="O440" s="243"/>
      <c r="P440" s="243"/>
      <c r="Q440" s="243"/>
      <c r="R440" s="243"/>
      <c r="S440" s="243"/>
      <c r="T440" s="243"/>
      <c r="U440" s="243"/>
      <c r="V440" s="243"/>
      <c r="W440" s="243"/>
      <c r="X440" s="243"/>
      <c r="Y440" s="243"/>
      <c r="Z440" s="243"/>
    </row>
    <row r="441" spans="1:26" ht="13.5" customHeight="1">
      <c r="A441" s="243"/>
      <c r="B441" s="243"/>
      <c r="C441" s="243"/>
      <c r="D441" s="243"/>
      <c r="E441" s="243"/>
      <c r="F441" s="243"/>
      <c r="G441" s="243"/>
      <c r="H441" s="243"/>
      <c r="I441" s="243"/>
      <c r="J441" s="243"/>
      <c r="K441" s="243"/>
      <c r="L441" s="243"/>
      <c r="M441" s="243"/>
      <c r="N441" s="243"/>
      <c r="O441" s="243"/>
      <c r="P441" s="243"/>
      <c r="Q441" s="243"/>
      <c r="R441" s="243"/>
      <c r="S441" s="243"/>
      <c r="T441" s="243"/>
      <c r="U441" s="243"/>
      <c r="V441" s="243"/>
      <c r="W441" s="243"/>
      <c r="X441" s="243"/>
      <c r="Y441" s="243"/>
      <c r="Z441" s="243"/>
    </row>
    <row r="442" spans="1:26" ht="13.5" customHeight="1">
      <c r="A442" s="243"/>
      <c r="B442" s="243"/>
      <c r="C442" s="243"/>
      <c r="D442" s="243"/>
      <c r="E442" s="243"/>
      <c r="F442" s="243"/>
      <c r="G442" s="243"/>
      <c r="H442" s="243"/>
      <c r="I442" s="243"/>
      <c r="J442" s="243"/>
      <c r="K442" s="243"/>
      <c r="L442" s="243"/>
      <c r="M442" s="243"/>
      <c r="N442" s="243"/>
      <c r="O442" s="243"/>
      <c r="P442" s="243"/>
      <c r="Q442" s="243"/>
      <c r="R442" s="243"/>
      <c r="S442" s="243"/>
      <c r="T442" s="243"/>
      <c r="U442" s="243"/>
      <c r="V442" s="243"/>
      <c r="W442" s="243"/>
      <c r="X442" s="243"/>
      <c r="Y442" s="243"/>
      <c r="Z442" s="243"/>
    </row>
    <row r="443" spans="1:26" ht="13.5" customHeight="1">
      <c r="A443" s="243"/>
      <c r="B443" s="243"/>
      <c r="C443" s="243"/>
      <c r="D443" s="243"/>
      <c r="E443" s="243"/>
      <c r="F443" s="243"/>
      <c r="G443" s="243"/>
      <c r="H443" s="243"/>
      <c r="I443" s="243"/>
      <c r="J443" s="243"/>
      <c r="K443" s="243"/>
      <c r="L443" s="243"/>
      <c r="M443" s="243"/>
      <c r="N443" s="243"/>
      <c r="O443" s="243"/>
      <c r="P443" s="243"/>
      <c r="Q443" s="243"/>
      <c r="R443" s="243"/>
      <c r="S443" s="243"/>
      <c r="T443" s="243"/>
      <c r="U443" s="243"/>
      <c r="V443" s="243"/>
      <c r="W443" s="243"/>
      <c r="X443" s="243"/>
      <c r="Y443" s="243"/>
      <c r="Z443" s="243"/>
    </row>
    <row r="444" spans="1:26" ht="13.5" customHeight="1">
      <c r="A444" s="243"/>
      <c r="B444" s="243"/>
      <c r="C444" s="243"/>
      <c r="D444" s="243"/>
      <c r="E444" s="243"/>
      <c r="F444" s="243"/>
      <c r="G444" s="243"/>
      <c r="H444" s="243"/>
      <c r="I444" s="243"/>
      <c r="J444" s="243"/>
      <c r="K444" s="243"/>
      <c r="L444" s="243"/>
      <c r="M444" s="243"/>
      <c r="N444" s="243"/>
      <c r="O444" s="243"/>
      <c r="P444" s="243"/>
      <c r="Q444" s="243"/>
      <c r="R444" s="243"/>
      <c r="S444" s="243"/>
      <c r="T444" s="243"/>
      <c r="U444" s="243"/>
      <c r="V444" s="243"/>
      <c r="W444" s="243"/>
      <c r="X444" s="243"/>
      <c r="Y444" s="243"/>
      <c r="Z444" s="243"/>
    </row>
    <row r="445" spans="1:26" ht="13.5" customHeight="1">
      <c r="A445" s="243"/>
      <c r="B445" s="243"/>
      <c r="C445" s="243"/>
      <c r="D445" s="243"/>
      <c r="E445" s="243"/>
      <c r="F445" s="243"/>
      <c r="G445" s="243"/>
      <c r="H445" s="243"/>
      <c r="I445" s="243"/>
      <c r="J445" s="243"/>
      <c r="K445" s="243"/>
      <c r="L445" s="243"/>
      <c r="M445" s="243"/>
      <c r="N445" s="243"/>
      <c r="O445" s="243"/>
      <c r="P445" s="243"/>
      <c r="Q445" s="243"/>
      <c r="R445" s="243"/>
      <c r="S445" s="243"/>
      <c r="T445" s="243"/>
      <c r="U445" s="243"/>
      <c r="V445" s="243"/>
      <c r="W445" s="243"/>
      <c r="X445" s="243"/>
      <c r="Y445" s="243"/>
      <c r="Z445" s="243"/>
    </row>
    <row r="446" spans="1:26" ht="13.5" customHeight="1">
      <c r="A446" s="243"/>
      <c r="B446" s="243"/>
      <c r="C446" s="243"/>
      <c r="D446" s="243"/>
      <c r="E446" s="243"/>
      <c r="F446" s="243"/>
      <c r="G446" s="243"/>
      <c r="H446" s="243"/>
      <c r="I446" s="243"/>
      <c r="J446" s="243"/>
      <c r="K446" s="243"/>
      <c r="L446" s="243"/>
      <c r="M446" s="243"/>
      <c r="N446" s="243"/>
      <c r="O446" s="243"/>
      <c r="P446" s="243"/>
      <c r="Q446" s="243"/>
      <c r="R446" s="243"/>
      <c r="S446" s="243"/>
      <c r="T446" s="243"/>
      <c r="U446" s="243"/>
      <c r="V446" s="243"/>
      <c r="W446" s="243"/>
      <c r="X446" s="243"/>
      <c r="Y446" s="243"/>
      <c r="Z446" s="243"/>
    </row>
    <row r="447" spans="1:26" ht="13.5" customHeight="1">
      <c r="A447" s="243"/>
      <c r="B447" s="243"/>
      <c r="C447" s="243"/>
      <c r="D447" s="243"/>
      <c r="E447" s="243"/>
      <c r="F447" s="243"/>
      <c r="G447" s="243"/>
      <c r="H447" s="243"/>
      <c r="I447" s="243"/>
      <c r="J447" s="243"/>
      <c r="K447" s="243"/>
      <c r="L447" s="243"/>
      <c r="M447" s="243"/>
      <c r="N447" s="243"/>
      <c r="O447" s="243"/>
      <c r="P447" s="243"/>
      <c r="Q447" s="243"/>
      <c r="R447" s="243"/>
      <c r="S447" s="243"/>
      <c r="T447" s="243"/>
      <c r="U447" s="243"/>
      <c r="V447" s="243"/>
      <c r="W447" s="243"/>
      <c r="X447" s="243"/>
      <c r="Y447" s="243"/>
      <c r="Z447" s="243"/>
    </row>
    <row r="448" spans="1:26" ht="13.5" customHeight="1">
      <c r="A448" s="243"/>
      <c r="B448" s="243"/>
      <c r="C448" s="243"/>
      <c r="D448" s="243"/>
      <c r="E448" s="243"/>
      <c r="F448" s="243"/>
      <c r="G448" s="243"/>
      <c r="H448" s="243"/>
      <c r="I448" s="243"/>
      <c r="J448" s="243"/>
      <c r="K448" s="243"/>
      <c r="L448" s="243"/>
      <c r="M448" s="243"/>
      <c r="N448" s="243"/>
      <c r="O448" s="243"/>
      <c r="P448" s="243"/>
      <c r="Q448" s="243"/>
      <c r="R448" s="243"/>
      <c r="S448" s="243"/>
      <c r="T448" s="243"/>
      <c r="U448" s="243"/>
      <c r="V448" s="243"/>
      <c r="W448" s="243"/>
      <c r="X448" s="243"/>
      <c r="Y448" s="243"/>
      <c r="Z448" s="243"/>
    </row>
    <row r="449" spans="1:26" ht="13.5" customHeight="1">
      <c r="A449" s="243"/>
      <c r="B449" s="243"/>
      <c r="C449" s="243"/>
      <c r="D449" s="243"/>
      <c r="E449" s="243"/>
      <c r="F449" s="243"/>
      <c r="G449" s="243"/>
      <c r="H449" s="243"/>
      <c r="I449" s="243"/>
      <c r="J449" s="243"/>
      <c r="K449" s="243"/>
      <c r="L449" s="243"/>
      <c r="M449" s="243"/>
      <c r="N449" s="243"/>
      <c r="O449" s="243"/>
      <c r="P449" s="243"/>
      <c r="Q449" s="243"/>
      <c r="R449" s="243"/>
      <c r="S449" s="243"/>
      <c r="T449" s="243"/>
      <c r="U449" s="243"/>
      <c r="V449" s="243"/>
      <c r="W449" s="243"/>
      <c r="X449" s="243"/>
      <c r="Y449" s="243"/>
      <c r="Z449" s="243"/>
    </row>
    <row r="450" spans="1:26" ht="13.5" customHeight="1">
      <c r="A450" s="243"/>
      <c r="B450" s="243"/>
      <c r="C450" s="243"/>
      <c r="D450" s="243"/>
      <c r="E450" s="243"/>
      <c r="F450" s="243"/>
      <c r="G450" s="243"/>
      <c r="H450" s="243"/>
      <c r="I450" s="243"/>
      <c r="J450" s="243"/>
      <c r="K450" s="243"/>
      <c r="L450" s="243"/>
      <c r="M450" s="243"/>
      <c r="N450" s="243"/>
      <c r="O450" s="243"/>
      <c r="P450" s="243"/>
      <c r="Q450" s="243"/>
      <c r="R450" s="243"/>
      <c r="S450" s="243"/>
      <c r="T450" s="243"/>
      <c r="U450" s="243"/>
      <c r="V450" s="243"/>
      <c r="W450" s="243"/>
      <c r="X450" s="243"/>
      <c r="Y450" s="243"/>
      <c r="Z450" s="243"/>
    </row>
    <row r="451" spans="1:26" ht="13.5" customHeight="1">
      <c r="A451" s="243"/>
      <c r="B451" s="243"/>
      <c r="C451" s="243"/>
      <c r="D451" s="243"/>
      <c r="E451" s="243"/>
      <c r="F451" s="243"/>
      <c r="G451" s="243"/>
      <c r="H451" s="243"/>
      <c r="I451" s="243"/>
      <c r="J451" s="243"/>
      <c r="K451" s="243"/>
      <c r="L451" s="243"/>
      <c r="M451" s="243"/>
      <c r="N451" s="243"/>
      <c r="O451" s="243"/>
      <c r="P451" s="243"/>
      <c r="Q451" s="243"/>
      <c r="R451" s="243"/>
      <c r="S451" s="243"/>
      <c r="T451" s="243"/>
      <c r="U451" s="243"/>
      <c r="V451" s="243"/>
      <c r="W451" s="243"/>
      <c r="X451" s="243"/>
      <c r="Y451" s="243"/>
      <c r="Z451" s="243"/>
    </row>
    <row r="452" spans="1:26" ht="13.5" customHeight="1">
      <c r="A452" s="243"/>
      <c r="B452" s="243"/>
      <c r="C452" s="243"/>
      <c r="D452" s="243"/>
      <c r="E452" s="243"/>
      <c r="F452" s="243"/>
      <c r="G452" s="243"/>
      <c r="H452" s="243"/>
      <c r="I452" s="243"/>
      <c r="J452" s="243"/>
      <c r="K452" s="243"/>
      <c r="L452" s="243"/>
      <c r="M452" s="243"/>
      <c r="N452" s="243"/>
      <c r="O452" s="243"/>
      <c r="P452" s="243"/>
      <c r="Q452" s="243"/>
      <c r="R452" s="243"/>
      <c r="S452" s="243"/>
      <c r="T452" s="243"/>
      <c r="U452" s="243"/>
      <c r="V452" s="243"/>
      <c r="W452" s="243"/>
      <c r="X452" s="243"/>
      <c r="Y452" s="243"/>
      <c r="Z452" s="243"/>
    </row>
    <row r="453" spans="1:26" ht="13.5" customHeight="1">
      <c r="A453" s="243"/>
      <c r="B453" s="243"/>
      <c r="C453" s="243"/>
      <c r="D453" s="243"/>
      <c r="E453" s="243"/>
      <c r="F453" s="243"/>
      <c r="G453" s="243"/>
      <c r="H453" s="243"/>
      <c r="I453" s="243"/>
      <c r="J453" s="243"/>
      <c r="K453" s="243"/>
      <c r="L453" s="243"/>
      <c r="M453" s="243"/>
      <c r="N453" s="243"/>
      <c r="O453" s="243"/>
      <c r="P453" s="243"/>
      <c r="Q453" s="243"/>
      <c r="R453" s="243"/>
      <c r="S453" s="243"/>
      <c r="T453" s="243"/>
      <c r="U453" s="243"/>
      <c r="V453" s="243"/>
      <c r="W453" s="243"/>
      <c r="X453" s="243"/>
      <c r="Y453" s="243"/>
      <c r="Z453" s="243"/>
    </row>
    <row r="454" spans="1:26" ht="13.5" customHeight="1">
      <c r="A454" s="243"/>
      <c r="B454" s="243"/>
      <c r="C454" s="243"/>
      <c r="D454" s="243"/>
      <c r="E454" s="243"/>
      <c r="F454" s="243"/>
      <c r="G454" s="243"/>
      <c r="H454" s="243"/>
      <c r="I454" s="243"/>
      <c r="J454" s="243"/>
      <c r="K454" s="243"/>
      <c r="L454" s="243"/>
      <c r="M454" s="243"/>
      <c r="N454" s="243"/>
      <c r="O454" s="243"/>
      <c r="P454" s="243"/>
      <c r="Q454" s="243"/>
      <c r="R454" s="243"/>
      <c r="S454" s="243"/>
      <c r="T454" s="243"/>
      <c r="U454" s="243"/>
      <c r="V454" s="243"/>
      <c r="W454" s="243"/>
      <c r="X454" s="243"/>
      <c r="Y454" s="243"/>
      <c r="Z454" s="243"/>
    </row>
    <row r="455" spans="1:26" ht="13.5" customHeight="1">
      <c r="A455" s="243"/>
      <c r="B455" s="243"/>
      <c r="C455" s="243"/>
      <c r="D455" s="243"/>
      <c r="E455" s="243"/>
      <c r="F455" s="243"/>
      <c r="G455" s="243"/>
      <c r="H455" s="243"/>
      <c r="I455" s="243"/>
      <c r="J455" s="243"/>
      <c r="K455" s="243"/>
      <c r="L455" s="243"/>
      <c r="M455" s="243"/>
      <c r="N455" s="243"/>
      <c r="O455" s="243"/>
      <c r="P455" s="243"/>
      <c r="Q455" s="243"/>
      <c r="R455" s="243"/>
      <c r="S455" s="243"/>
      <c r="T455" s="243"/>
      <c r="U455" s="243"/>
      <c r="V455" s="243"/>
      <c r="W455" s="243"/>
      <c r="X455" s="243"/>
      <c r="Y455" s="243"/>
      <c r="Z455" s="243"/>
    </row>
    <row r="456" spans="1:26" ht="13.5" customHeight="1">
      <c r="A456" s="243"/>
      <c r="B456" s="243"/>
      <c r="C456" s="243"/>
      <c r="D456" s="243"/>
      <c r="E456" s="243"/>
      <c r="F456" s="243"/>
      <c r="G456" s="243"/>
      <c r="H456" s="243"/>
      <c r="I456" s="243"/>
      <c r="J456" s="243"/>
      <c r="K456" s="243"/>
      <c r="L456" s="243"/>
      <c r="M456" s="243"/>
      <c r="N456" s="243"/>
      <c r="O456" s="243"/>
      <c r="P456" s="243"/>
      <c r="Q456" s="243"/>
      <c r="R456" s="243"/>
      <c r="S456" s="243"/>
      <c r="T456" s="243"/>
      <c r="U456" s="243"/>
      <c r="V456" s="243"/>
      <c r="W456" s="243"/>
      <c r="X456" s="243"/>
      <c r="Y456" s="243"/>
      <c r="Z456" s="243"/>
    </row>
    <row r="457" spans="1:26" ht="13.5" customHeight="1">
      <c r="A457" s="243"/>
      <c r="B457" s="243"/>
      <c r="C457" s="243"/>
      <c r="D457" s="243"/>
      <c r="E457" s="243"/>
      <c r="F457" s="243"/>
      <c r="G457" s="243"/>
      <c r="H457" s="243"/>
      <c r="I457" s="243"/>
      <c r="J457" s="243"/>
      <c r="K457" s="243"/>
      <c r="L457" s="243"/>
      <c r="M457" s="243"/>
      <c r="N457" s="243"/>
      <c r="O457" s="243"/>
      <c r="P457" s="243"/>
      <c r="Q457" s="243"/>
      <c r="R457" s="243"/>
      <c r="S457" s="243"/>
      <c r="T457" s="243"/>
      <c r="U457" s="243"/>
      <c r="V457" s="243"/>
      <c r="W457" s="243"/>
      <c r="X457" s="243"/>
      <c r="Y457" s="243"/>
      <c r="Z457" s="243"/>
    </row>
    <row r="458" spans="1:26" ht="13.5" customHeight="1">
      <c r="A458" s="243"/>
      <c r="B458" s="243"/>
      <c r="C458" s="243"/>
      <c r="D458" s="243"/>
      <c r="E458" s="243"/>
      <c r="F458" s="243"/>
      <c r="G458" s="243"/>
      <c r="H458" s="243"/>
      <c r="I458" s="243"/>
      <c r="J458" s="243"/>
      <c r="K458" s="243"/>
      <c r="L458" s="243"/>
      <c r="M458" s="243"/>
      <c r="N458" s="243"/>
      <c r="O458" s="243"/>
      <c r="P458" s="243"/>
      <c r="Q458" s="243"/>
      <c r="R458" s="243"/>
      <c r="S458" s="243"/>
      <c r="T458" s="243"/>
      <c r="U458" s="243"/>
      <c r="V458" s="243"/>
      <c r="W458" s="243"/>
      <c r="X458" s="243"/>
      <c r="Y458" s="243"/>
      <c r="Z458" s="243"/>
    </row>
    <row r="459" spans="1:26" ht="13.5" customHeight="1">
      <c r="A459" s="243"/>
      <c r="B459" s="243"/>
      <c r="C459" s="243"/>
      <c r="D459" s="243"/>
      <c r="E459" s="243"/>
      <c r="F459" s="243"/>
      <c r="G459" s="243"/>
      <c r="H459" s="243"/>
      <c r="I459" s="243"/>
      <c r="J459" s="243"/>
      <c r="K459" s="243"/>
      <c r="L459" s="243"/>
      <c r="M459" s="243"/>
      <c r="N459" s="243"/>
      <c r="O459" s="243"/>
      <c r="P459" s="243"/>
      <c r="Q459" s="243"/>
      <c r="R459" s="243"/>
      <c r="S459" s="243"/>
      <c r="T459" s="243"/>
      <c r="U459" s="243"/>
      <c r="V459" s="243"/>
      <c r="W459" s="243"/>
      <c r="X459" s="243"/>
      <c r="Y459" s="243"/>
      <c r="Z459" s="243"/>
    </row>
    <row r="460" spans="1:26" ht="13.5" customHeight="1">
      <c r="A460" s="243"/>
      <c r="B460" s="243"/>
      <c r="C460" s="243"/>
      <c r="D460" s="243"/>
      <c r="E460" s="243"/>
      <c r="F460" s="243"/>
      <c r="G460" s="243"/>
      <c r="H460" s="243"/>
      <c r="I460" s="243"/>
      <c r="J460" s="243"/>
      <c r="K460" s="243"/>
      <c r="L460" s="243"/>
      <c r="M460" s="243"/>
      <c r="N460" s="243"/>
      <c r="O460" s="243"/>
      <c r="P460" s="243"/>
      <c r="Q460" s="243"/>
      <c r="R460" s="243"/>
      <c r="S460" s="243"/>
      <c r="T460" s="243"/>
      <c r="U460" s="243"/>
      <c r="V460" s="243"/>
      <c r="W460" s="243"/>
      <c r="X460" s="243"/>
      <c r="Y460" s="243"/>
      <c r="Z460" s="243"/>
    </row>
    <row r="461" spans="1:26" ht="13.5" customHeight="1">
      <c r="A461" s="243"/>
      <c r="B461" s="243"/>
      <c r="C461" s="243"/>
      <c r="D461" s="243"/>
      <c r="E461" s="243"/>
      <c r="F461" s="243"/>
      <c r="G461" s="243"/>
      <c r="H461" s="243"/>
      <c r="I461" s="243"/>
      <c r="J461" s="243"/>
      <c r="K461" s="243"/>
      <c r="L461" s="243"/>
      <c r="M461" s="243"/>
      <c r="N461" s="243"/>
      <c r="O461" s="243"/>
      <c r="P461" s="243"/>
      <c r="Q461" s="243"/>
      <c r="R461" s="243"/>
      <c r="S461" s="243"/>
      <c r="T461" s="243"/>
      <c r="U461" s="243"/>
      <c r="V461" s="243"/>
      <c r="W461" s="243"/>
      <c r="X461" s="243"/>
      <c r="Y461" s="243"/>
      <c r="Z461" s="243"/>
    </row>
    <row r="462" spans="1:26" ht="13.5" customHeight="1">
      <c r="A462" s="243"/>
      <c r="B462" s="243"/>
      <c r="C462" s="243"/>
      <c r="D462" s="243"/>
      <c r="E462" s="243"/>
      <c r="F462" s="243"/>
      <c r="G462" s="243"/>
      <c r="H462" s="243"/>
      <c r="I462" s="243"/>
      <c r="J462" s="243"/>
      <c r="K462" s="243"/>
      <c r="L462" s="243"/>
      <c r="M462" s="243"/>
      <c r="N462" s="243"/>
      <c r="O462" s="243"/>
      <c r="P462" s="243"/>
      <c r="Q462" s="243"/>
      <c r="R462" s="243"/>
      <c r="S462" s="243"/>
      <c r="T462" s="243"/>
      <c r="U462" s="243"/>
      <c r="V462" s="243"/>
      <c r="W462" s="243"/>
      <c r="X462" s="243"/>
      <c r="Y462" s="243"/>
      <c r="Z462" s="243"/>
    </row>
    <row r="463" spans="1:26" ht="13.5" customHeight="1">
      <c r="A463" s="243"/>
      <c r="B463" s="243"/>
      <c r="C463" s="243"/>
      <c r="D463" s="243"/>
      <c r="E463" s="243"/>
      <c r="F463" s="243"/>
      <c r="G463" s="243"/>
      <c r="H463" s="243"/>
      <c r="I463" s="243"/>
      <c r="J463" s="243"/>
      <c r="K463" s="243"/>
      <c r="L463" s="243"/>
      <c r="M463" s="243"/>
      <c r="N463" s="243"/>
      <c r="O463" s="243"/>
      <c r="P463" s="243"/>
      <c r="Q463" s="243"/>
      <c r="R463" s="243"/>
      <c r="S463" s="243"/>
      <c r="T463" s="243"/>
      <c r="U463" s="243"/>
      <c r="V463" s="243"/>
      <c r="W463" s="243"/>
      <c r="X463" s="243"/>
      <c r="Y463" s="243"/>
      <c r="Z463" s="243"/>
    </row>
    <row r="464" spans="1:26" ht="13.5" customHeight="1">
      <c r="A464" s="243"/>
      <c r="B464" s="243"/>
      <c r="C464" s="243"/>
      <c r="D464" s="243"/>
      <c r="E464" s="243"/>
      <c r="F464" s="243"/>
      <c r="G464" s="243"/>
      <c r="H464" s="243"/>
      <c r="I464" s="243"/>
      <c r="J464" s="243"/>
      <c r="K464" s="243"/>
      <c r="L464" s="243"/>
      <c r="M464" s="243"/>
      <c r="N464" s="243"/>
      <c r="O464" s="243"/>
      <c r="P464" s="243"/>
      <c r="Q464" s="243"/>
      <c r="R464" s="243"/>
      <c r="S464" s="243"/>
      <c r="T464" s="243"/>
      <c r="U464" s="243"/>
      <c r="V464" s="243"/>
      <c r="W464" s="243"/>
      <c r="X464" s="243"/>
      <c r="Y464" s="243"/>
      <c r="Z464" s="243"/>
    </row>
    <row r="465" spans="1:26" ht="13.5" customHeight="1">
      <c r="A465" s="243"/>
      <c r="B465" s="243"/>
      <c r="C465" s="243"/>
      <c r="D465" s="243"/>
      <c r="E465" s="243"/>
      <c r="F465" s="243"/>
      <c r="G465" s="243"/>
      <c r="H465" s="243"/>
      <c r="I465" s="243"/>
      <c r="J465" s="243"/>
      <c r="K465" s="243"/>
      <c r="L465" s="243"/>
      <c r="M465" s="243"/>
      <c r="N465" s="243"/>
      <c r="O465" s="243"/>
      <c r="P465" s="243"/>
      <c r="Q465" s="243"/>
      <c r="R465" s="243"/>
      <c r="S465" s="243"/>
      <c r="T465" s="243"/>
      <c r="U465" s="243"/>
      <c r="V465" s="243"/>
      <c r="W465" s="243"/>
      <c r="X465" s="243"/>
      <c r="Y465" s="243"/>
      <c r="Z465" s="243"/>
    </row>
    <row r="466" spans="1:26" ht="13.5" customHeight="1">
      <c r="A466" s="243"/>
      <c r="B466" s="243"/>
      <c r="C466" s="243"/>
      <c r="D466" s="243"/>
      <c r="E466" s="243"/>
      <c r="F466" s="243"/>
      <c r="G466" s="243"/>
      <c r="H466" s="243"/>
      <c r="I466" s="243"/>
      <c r="J466" s="243"/>
      <c r="K466" s="243"/>
      <c r="L466" s="243"/>
      <c r="M466" s="243"/>
      <c r="N466" s="243"/>
      <c r="O466" s="243"/>
      <c r="P466" s="243"/>
      <c r="Q466" s="243"/>
      <c r="R466" s="243"/>
      <c r="S466" s="243"/>
      <c r="T466" s="243"/>
      <c r="U466" s="243"/>
      <c r="V466" s="243"/>
      <c r="W466" s="243"/>
      <c r="X466" s="243"/>
      <c r="Y466" s="243"/>
      <c r="Z466" s="243"/>
    </row>
    <row r="467" spans="1:26" ht="13.5" customHeight="1">
      <c r="A467" s="243"/>
      <c r="B467" s="243"/>
      <c r="C467" s="243"/>
      <c r="D467" s="243"/>
      <c r="E467" s="243"/>
      <c r="F467" s="243"/>
      <c r="G467" s="243"/>
      <c r="H467" s="243"/>
      <c r="I467" s="243"/>
      <c r="J467" s="243"/>
      <c r="K467" s="243"/>
      <c r="L467" s="243"/>
      <c r="M467" s="243"/>
      <c r="N467" s="243"/>
      <c r="O467" s="243"/>
      <c r="P467" s="243"/>
      <c r="Q467" s="243"/>
      <c r="R467" s="243"/>
      <c r="S467" s="243"/>
      <c r="T467" s="243"/>
      <c r="U467" s="243"/>
      <c r="V467" s="243"/>
      <c r="W467" s="243"/>
      <c r="X467" s="243"/>
      <c r="Y467" s="243"/>
      <c r="Z467" s="243"/>
    </row>
    <row r="468" spans="1:26" ht="13.5" customHeight="1">
      <c r="A468" s="243"/>
      <c r="B468" s="243"/>
      <c r="C468" s="243"/>
      <c r="D468" s="243"/>
      <c r="E468" s="243"/>
      <c r="F468" s="243"/>
      <c r="G468" s="243"/>
      <c r="H468" s="243"/>
      <c r="I468" s="243"/>
      <c r="J468" s="243"/>
      <c r="K468" s="243"/>
      <c r="L468" s="243"/>
      <c r="M468" s="243"/>
      <c r="N468" s="243"/>
      <c r="O468" s="243"/>
      <c r="P468" s="243"/>
      <c r="Q468" s="243"/>
      <c r="R468" s="243"/>
      <c r="S468" s="243"/>
      <c r="T468" s="243"/>
      <c r="U468" s="243"/>
      <c r="V468" s="243"/>
      <c r="W468" s="243"/>
      <c r="X468" s="243"/>
      <c r="Y468" s="243"/>
      <c r="Z468" s="243"/>
    </row>
    <row r="469" spans="1:26" ht="13.5" customHeight="1">
      <c r="A469" s="243"/>
      <c r="B469" s="243"/>
      <c r="C469" s="243"/>
      <c r="D469" s="243"/>
      <c r="E469" s="243"/>
      <c r="F469" s="243"/>
      <c r="G469" s="243"/>
      <c r="H469" s="243"/>
      <c r="I469" s="243"/>
      <c r="J469" s="243"/>
      <c r="K469" s="243"/>
      <c r="L469" s="243"/>
      <c r="M469" s="243"/>
      <c r="N469" s="243"/>
      <c r="O469" s="243"/>
      <c r="P469" s="243"/>
      <c r="Q469" s="243"/>
      <c r="R469" s="243"/>
      <c r="S469" s="243"/>
      <c r="T469" s="243"/>
      <c r="U469" s="243"/>
      <c r="V469" s="243"/>
      <c r="W469" s="243"/>
      <c r="X469" s="243"/>
      <c r="Y469" s="243"/>
      <c r="Z469" s="243"/>
    </row>
    <row r="470" spans="1:26" ht="13.5" customHeight="1">
      <c r="A470" s="243"/>
      <c r="B470" s="243"/>
      <c r="C470" s="243"/>
      <c r="D470" s="243"/>
      <c r="E470" s="243"/>
      <c r="F470" s="243"/>
      <c r="G470" s="243"/>
      <c r="H470" s="243"/>
      <c r="I470" s="243"/>
      <c r="J470" s="243"/>
      <c r="K470" s="243"/>
      <c r="L470" s="243"/>
      <c r="M470" s="243"/>
      <c r="N470" s="243"/>
      <c r="O470" s="243"/>
      <c r="P470" s="243"/>
      <c r="Q470" s="243"/>
      <c r="R470" s="243"/>
      <c r="S470" s="243"/>
      <c r="T470" s="243"/>
      <c r="U470" s="243"/>
      <c r="V470" s="243"/>
      <c r="W470" s="243"/>
      <c r="X470" s="243"/>
      <c r="Y470" s="243"/>
      <c r="Z470" s="243"/>
    </row>
    <row r="471" spans="1:26" ht="13.5" customHeight="1">
      <c r="A471" s="243"/>
      <c r="B471" s="243"/>
      <c r="C471" s="243"/>
      <c r="D471" s="243"/>
      <c r="E471" s="243"/>
      <c r="F471" s="243"/>
      <c r="G471" s="243"/>
      <c r="H471" s="243"/>
      <c r="I471" s="243"/>
      <c r="J471" s="243"/>
      <c r="K471" s="243"/>
      <c r="L471" s="243"/>
      <c r="M471" s="243"/>
      <c r="N471" s="243"/>
      <c r="O471" s="243"/>
      <c r="P471" s="243"/>
      <c r="Q471" s="243"/>
      <c r="R471" s="243"/>
      <c r="S471" s="243"/>
      <c r="T471" s="243"/>
      <c r="U471" s="243"/>
      <c r="V471" s="243"/>
      <c r="W471" s="243"/>
      <c r="X471" s="243"/>
      <c r="Y471" s="243"/>
      <c r="Z471" s="243"/>
    </row>
    <row r="472" spans="1:26" ht="13.5" customHeight="1">
      <c r="A472" s="243"/>
      <c r="B472" s="243"/>
      <c r="C472" s="243"/>
      <c r="D472" s="243"/>
      <c r="E472" s="243"/>
      <c r="F472" s="243"/>
      <c r="G472" s="243"/>
      <c r="H472" s="243"/>
      <c r="I472" s="243"/>
      <c r="J472" s="243"/>
      <c r="K472" s="243"/>
      <c r="L472" s="243"/>
      <c r="M472" s="243"/>
      <c r="N472" s="243"/>
      <c r="O472" s="243"/>
      <c r="P472" s="243"/>
      <c r="Q472" s="243"/>
      <c r="R472" s="243"/>
      <c r="S472" s="243"/>
      <c r="T472" s="243"/>
      <c r="U472" s="243"/>
      <c r="V472" s="243"/>
      <c r="W472" s="243"/>
      <c r="X472" s="243"/>
      <c r="Y472" s="243"/>
      <c r="Z472" s="243"/>
    </row>
    <row r="473" spans="1:26" ht="13.5" customHeight="1">
      <c r="A473" s="243"/>
      <c r="B473" s="243"/>
      <c r="C473" s="243"/>
      <c r="D473" s="243"/>
      <c r="E473" s="243"/>
      <c r="F473" s="243"/>
      <c r="G473" s="243"/>
      <c r="H473" s="243"/>
      <c r="I473" s="243"/>
      <c r="J473" s="243"/>
      <c r="K473" s="243"/>
      <c r="L473" s="243"/>
      <c r="M473" s="243"/>
      <c r="N473" s="243"/>
      <c r="O473" s="243"/>
      <c r="P473" s="243"/>
      <c r="Q473" s="243"/>
      <c r="R473" s="243"/>
      <c r="S473" s="243"/>
      <c r="T473" s="243"/>
      <c r="U473" s="243"/>
      <c r="V473" s="243"/>
      <c r="W473" s="243"/>
      <c r="X473" s="243"/>
      <c r="Y473" s="243"/>
      <c r="Z473" s="243"/>
    </row>
    <row r="474" spans="1:26" ht="13.5" customHeight="1">
      <c r="A474" s="243"/>
      <c r="B474" s="243"/>
      <c r="C474" s="243"/>
      <c r="D474" s="243"/>
      <c r="E474" s="243"/>
      <c r="F474" s="243"/>
      <c r="G474" s="243"/>
      <c r="H474" s="243"/>
      <c r="I474" s="243"/>
      <c r="J474" s="243"/>
      <c r="K474" s="243"/>
      <c r="L474" s="243"/>
      <c r="M474" s="243"/>
      <c r="N474" s="243"/>
      <c r="O474" s="243"/>
      <c r="P474" s="243"/>
      <c r="Q474" s="243"/>
      <c r="R474" s="243"/>
      <c r="S474" s="243"/>
      <c r="T474" s="243"/>
      <c r="U474" s="243"/>
      <c r="V474" s="243"/>
      <c r="W474" s="243"/>
      <c r="X474" s="243"/>
      <c r="Y474" s="243"/>
      <c r="Z474" s="243"/>
    </row>
    <row r="475" spans="1:26" ht="13.5" customHeight="1">
      <c r="A475" s="243"/>
      <c r="B475" s="243"/>
      <c r="C475" s="243"/>
      <c r="D475" s="243"/>
      <c r="E475" s="243"/>
      <c r="F475" s="243"/>
      <c r="G475" s="243"/>
      <c r="H475" s="243"/>
      <c r="I475" s="243"/>
      <c r="J475" s="243"/>
      <c r="K475" s="243"/>
      <c r="L475" s="243"/>
      <c r="M475" s="243"/>
      <c r="N475" s="243"/>
      <c r="O475" s="243"/>
      <c r="P475" s="243"/>
      <c r="Q475" s="243"/>
      <c r="R475" s="243"/>
      <c r="S475" s="243"/>
      <c r="T475" s="243"/>
      <c r="U475" s="243"/>
      <c r="V475" s="243"/>
      <c r="W475" s="243"/>
      <c r="X475" s="243"/>
      <c r="Y475" s="243"/>
      <c r="Z475" s="243"/>
    </row>
    <row r="476" spans="1:26" ht="13.5" customHeight="1">
      <c r="A476" s="243"/>
      <c r="B476" s="243"/>
      <c r="C476" s="243"/>
      <c r="D476" s="243"/>
      <c r="E476" s="243"/>
      <c r="F476" s="243"/>
      <c r="G476" s="243"/>
      <c r="H476" s="243"/>
      <c r="I476" s="243"/>
      <c r="J476" s="243"/>
      <c r="K476" s="243"/>
      <c r="L476" s="243"/>
      <c r="M476" s="243"/>
      <c r="N476" s="243"/>
      <c r="O476" s="243"/>
      <c r="P476" s="243"/>
      <c r="Q476" s="243"/>
      <c r="R476" s="243"/>
      <c r="S476" s="243"/>
      <c r="T476" s="243"/>
      <c r="U476" s="243"/>
      <c r="V476" s="243"/>
      <c r="W476" s="243"/>
      <c r="X476" s="243"/>
      <c r="Y476" s="243"/>
      <c r="Z476" s="243"/>
    </row>
    <row r="477" spans="1:26" ht="13.5" customHeight="1">
      <c r="A477" s="243"/>
      <c r="B477" s="243"/>
      <c r="C477" s="243"/>
      <c r="D477" s="243"/>
      <c r="E477" s="243"/>
      <c r="F477" s="243"/>
      <c r="G477" s="243"/>
      <c r="H477" s="243"/>
      <c r="I477" s="243"/>
      <c r="J477" s="243"/>
      <c r="K477" s="243"/>
      <c r="L477" s="243"/>
      <c r="M477" s="243"/>
      <c r="N477" s="243"/>
      <c r="O477" s="243"/>
      <c r="P477" s="243"/>
      <c r="Q477" s="243"/>
      <c r="R477" s="243"/>
      <c r="S477" s="243"/>
      <c r="T477" s="243"/>
      <c r="U477" s="243"/>
      <c r="V477" s="243"/>
      <c r="W477" s="243"/>
      <c r="X477" s="243"/>
      <c r="Y477" s="243"/>
      <c r="Z477" s="243"/>
    </row>
    <row r="478" spans="1:26" ht="13.5" customHeight="1">
      <c r="A478" s="243"/>
      <c r="B478" s="243"/>
      <c r="C478" s="243"/>
      <c r="D478" s="243"/>
      <c r="E478" s="243"/>
      <c r="F478" s="243"/>
      <c r="G478" s="243"/>
      <c r="H478" s="243"/>
      <c r="I478" s="243"/>
      <c r="J478" s="243"/>
      <c r="K478" s="243"/>
      <c r="L478" s="243"/>
      <c r="M478" s="243"/>
      <c r="N478" s="243"/>
      <c r="O478" s="243"/>
      <c r="P478" s="243"/>
      <c r="Q478" s="243"/>
      <c r="R478" s="243"/>
      <c r="S478" s="243"/>
      <c r="T478" s="243"/>
      <c r="U478" s="243"/>
      <c r="V478" s="243"/>
      <c r="W478" s="243"/>
      <c r="X478" s="243"/>
      <c r="Y478" s="243"/>
      <c r="Z478" s="243"/>
    </row>
    <row r="479" spans="1:26" ht="13.5" customHeight="1">
      <c r="A479" s="243"/>
      <c r="B479" s="243"/>
      <c r="C479" s="243"/>
      <c r="D479" s="243"/>
      <c r="E479" s="243"/>
      <c r="F479" s="243"/>
      <c r="G479" s="243"/>
      <c r="H479" s="243"/>
      <c r="I479" s="243"/>
      <c r="J479" s="243"/>
      <c r="K479" s="243"/>
      <c r="L479" s="243"/>
      <c r="M479" s="243"/>
      <c r="N479" s="243"/>
      <c r="O479" s="243"/>
      <c r="P479" s="243"/>
      <c r="Q479" s="243"/>
      <c r="R479" s="243"/>
      <c r="S479" s="243"/>
      <c r="T479" s="243"/>
      <c r="U479" s="243"/>
      <c r="V479" s="243"/>
      <c r="W479" s="243"/>
      <c r="X479" s="243"/>
      <c r="Y479" s="243"/>
      <c r="Z479" s="243"/>
    </row>
    <row r="480" spans="1:26" ht="13.5" customHeight="1">
      <c r="A480" s="243"/>
      <c r="B480" s="243"/>
      <c r="C480" s="243"/>
      <c r="D480" s="243"/>
      <c r="E480" s="243"/>
      <c r="F480" s="243"/>
      <c r="G480" s="243"/>
      <c r="H480" s="243"/>
      <c r="I480" s="243"/>
      <c r="J480" s="243"/>
      <c r="K480" s="243"/>
      <c r="L480" s="243"/>
      <c r="M480" s="243"/>
      <c r="N480" s="243"/>
      <c r="O480" s="243"/>
      <c r="P480" s="243"/>
      <c r="Q480" s="243"/>
      <c r="R480" s="243"/>
      <c r="S480" s="243"/>
      <c r="T480" s="243"/>
      <c r="U480" s="243"/>
      <c r="V480" s="243"/>
      <c r="W480" s="243"/>
      <c r="X480" s="243"/>
      <c r="Y480" s="243"/>
      <c r="Z480" s="243"/>
    </row>
    <row r="481" spans="1:26" ht="13.5" customHeight="1">
      <c r="A481" s="243"/>
      <c r="B481" s="243"/>
      <c r="C481" s="243"/>
      <c r="D481" s="243"/>
      <c r="E481" s="243"/>
      <c r="F481" s="243"/>
      <c r="G481" s="243"/>
      <c r="H481" s="243"/>
      <c r="I481" s="243"/>
      <c r="J481" s="243"/>
      <c r="K481" s="243"/>
      <c r="L481" s="243"/>
      <c r="M481" s="243"/>
      <c r="N481" s="243"/>
      <c r="O481" s="243"/>
      <c r="P481" s="243"/>
      <c r="Q481" s="243"/>
      <c r="R481" s="243"/>
      <c r="S481" s="243"/>
      <c r="T481" s="243"/>
      <c r="U481" s="243"/>
      <c r="V481" s="243"/>
      <c r="W481" s="243"/>
      <c r="X481" s="243"/>
      <c r="Y481" s="243"/>
      <c r="Z481" s="243"/>
    </row>
    <row r="482" spans="1:26" ht="13.5" customHeight="1">
      <c r="A482" s="243"/>
      <c r="B482" s="243"/>
      <c r="C482" s="243"/>
      <c r="D482" s="243"/>
      <c r="E482" s="243"/>
      <c r="F482" s="243"/>
      <c r="G482" s="243"/>
      <c r="H482" s="243"/>
      <c r="I482" s="243"/>
      <c r="J482" s="243"/>
      <c r="K482" s="243"/>
      <c r="L482" s="243"/>
      <c r="M482" s="243"/>
      <c r="N482" s="243"/>
      <c r="O482" s="243"/>
      <c r="P482" s="243"/>
      <c r="Q482" s="243"/>
      <c r="R482" s="243"/>
      <c r="S482" s="243"/>
      <c r="T482" s="243"/>
      <c r="U482" s="243"/>
      <c r="V482" s="243"/>
      <c r="W482" s="243"/>
      <c r="X482" s="243"/>
      <c r="Y482" s="243"/>
      <c r="Z482" s="243"/>
    </row>
    <row r="483" spans="1:26" ht="13.5" customHeight="1">
      <c r="A483" s="243"/>
      <c r="B483" s="243"/>
      <c r="C483" s="243"/>
      <c r="D483" s="243"/>
      <c r="E483" s="243"/>
      <c r="F483" s="243"/>
      <c r="G483" s="243"/>
      <c r="H483" s="243"/>
      <c r="I483" s="243"/>
      <c r="J483" s="243"/>
      <c r="K483" s="243"/>
      <c r="L483" s="243"/>
      <c r="M483" s="243"/>
      <c r="N483" s="243"/>
      <c r="O483" s="243"/>
      <c r="P483" s="243"/>
      <c r="Q483" s="243"/>
      <c r="R483" s="243"/>
      <c r="S483" s="243"/>
      <c r="T483" s="243"/>
      <c r="U483" s="243"/>
      <c r="V483" s="243"/>
      <c r="W483" s="243"/>
      <c r="X483" s="243"/>
      <c r="Y483" s="243"/>
      <c r="Z483" s="243"/>
    </row>
    <row r="484" spans="1:26" ht="13.5" customHeight="1">
      <c r="A484" s="243"/>
      <c r="B484" s="243"/>
      <c r="C484" s="243"/>
      <c r="D484" s="243"/>
      <c r="E484" s="243"/>
      <c r="F484" s="243"/>
      <c r="G484" s="243"/>
      <c r="H484" s="243"/>
      <c r="I484" s="243"/>
      <c r="J484" s="243"/>
      <c r="K484" s="243"/>
      <c r="L484" s="243"/>
      <c r="M484" s="243"/>
      <c r="N484" s="243"/>
      <c r="O484" s="243"/>
      <c r="P484" s="243"/>
      <c r="Q484" s="243"/>
      <c r="R484" s="243"/>
      <c r="S484" s="243"/>
      <c r="T484" s="243"/>
      <c r="U484" s="243"/>
      <c r="V484" s="243"/>
      <c r="W484" s="243"/>
      <c r="X484" s="243"/>
      <c r="Y484" s="243"/>
      <c r="Z484" s="243"/>
    </row>
    <row r="485" spans="1:26" ht="13.5" customHeight="1">
      <c r="A485" s="243"/>
      <c r="B485" s="243"/>
      <c r="C485" s="243"/>
      <c r="D485" s="243"/>
      <c r="E485" s="243"/>
      <c r="F485" s="243"/>
      <c r="G485" s="243"/>
      <c r="H485" s="243"/>
      <c r="I485" s="243"/>
      <c r="J485" s="243"/>
      <c r="K485" s="243"/>
      <c r="L485" s="243"/>
      <c r="M485" s="243"/>
      <c r="N485" s="243"/>
      <c r="O485" s="243"/>
      <c r="P485" s="243"/>
      <c r="Q485" s="243"/>
      <c r="R485" s="243"/>
      <c r="S485" s="243"/>
      <c r="T485" s="243"/>
      <c r="U485" s="243"/>
      <c r="V485" s="243"/>
      <c r="W485" s="243"/>
      <c r="X485" s="243"/>
      <c r="Y485" s="243"/>
      <c r="Z485" s="243"/>
    </row>
    <row r="486" spans="1:26" ht="13.5" customHeight="1">
      <c r="A486" s="243"/>
      <c r="B486" s="243"/>
      <c r="C486" s="243"/>
      <c r="D486" s="243"/>
      <c r="E486" s="243"/>
      <c r="F486" s="243"/>
      <c r="G486" s="243"/>
      <c r="H486" s="243"/>
      <c r="I486" s="243"/>
      <c r="J486" s="243"/>
      <c r="K486" s="243"/>
      <c r="L486" s="243"/>
      <c r="M486" s="243"/>
      <c r="N486" s="243"/>
      <c r="O486" s="243"/>
      <c r="P486" s="243"/>
      <c r="Q486" s="243"/>
      <c r="R486" s="243"/>
      <c r="S486" s="243"/>
      <c r="T486" s="243"/>
      <c r="U486" s="243"/>
      <c r="V486" s="243"/>
      <c r="W486" s="243"/>
      <c r="X486" s="243"/>
      <c r="Y486" s="243"/>
      <c r="Z486" s="243"/>
    </row>
    <row r="487" spans="1:26" ht="13.5" customHeight="1">
      <c r="A487" s="243"/>
      <c r="B487" s="243"/>
      <c r="C487" s="243"/>
      <c r="D487" s="243"/>
      <c r="E487" s="243"/>
      <c r="F487" s="243"/>
      <c r="G487" s="243"/>
      <c r="H487" s="243"/>
      <c r="I487" s="243"/>
      <c r="J487" s="243"/>
      <c r="K487" s="243"/>
      <c r="L487" s="243"/>
      <c r="M487" s="243"/>
      <c r="N487" s="243"/>
      <c r="O487" s="243"/>
      <c r="P487" s="243"/>
      <c r="Q487" s="243"/>
      <c r="R487" s="243"/>
      <c r="S487" s="243"/>
      <c r="T487" s="243"/>
      <c r="U487" s="243"/>
      <c r="V487" s="243"/>
      <c r="W487" s="243"/>
      <c r="X487" s="243"/>
      <c r="Y487" s="243"/>
      <c r="Z487" s="243"/>
    </row>
    <row r="488" spans="1:26" ht="13.5" customHeight="1">
      <c r="A488" s="243"/>
      <c r="B488" s="243"/>
      <c r="C488" s="243"/>
      <c r="D488" s="243"/>
      <c r="E488" s="243"/>
      <c r="F488" s="243"/>
      <c r="G488" s="243"/>
      <c r="H488" s="243"/>
      <c r="I488" s="243"/>
      <c r="J488" s="243"/>
      <c r="K488" s="243"/>
      <c r="L488" s="243"/>
      <c r="M488" s="243"/>
      <c r="N488" s="243"/>
      <c r="O488" s="243"/>
      <c r="P488" s="243"/>
      <c r="Q488" s="243"/>
      <c r="R488" s="243"/>
      <c r="S488" s="243"/>
      <c r="T488" s="243"/>
      <c r="U488" s="243"/>
      <c r="V488" s="243"/>
      <c r="W488" s="243"/>
      <c r="X488" s="243"/>
      <c r="Y488" s="243"/>
      <c r="Z488" s="243"/>
    </row>
    <row r="489" spans="1:26" ht="13.5" customHeight="1">
      <c r="A489" s="243"/>
      <c r="B489" s="243"/>
      <c r="C489" s="243"/>
      <c r="D489" s="243"/>
      <c r="E489" s="243"/>
      <c r="F489" s="243"/>
      <c r="G489" s="243"/>
      <c r="H489" s="243"/>
      <c r="I489" s="243"/>
      <c r="J489" s="243"/>
      <c r="K489" s="243"/>
      <c r="L489" s="243"/>
      <c r="M489" s="243"/>
      <c r="N489" s="243"/>
      <c r="O489" s="243"/>
      <c r="P489" s="243"/>
      <c r="Q489" s="243"/>
      <c r="R489" s="243"/>
      <c r="S489" s="243"/>
      <c r="T489" s="243"/>
      <c r="U489" s="243"/>
      <c r="V489" s="243"/>
      <c r="W489" s="243"/>
      <c r="X489" s="243"/>
      <c r="Y489" s="243"/>
      <c r="Z489" s="243"/>
    </row>
    <row r="490" spans="1:26" ht="13.5" customHeight="1">
      <c r="A490" s="243"/>
      <c r="B490" s="243"/>
      <c r="C490" s="243"/>
      <c r="D490" s="243"/>
      <c r="E490" s="243"/>
      <c r="F490" s="243"/>
      <c r="G490" s="243"/>
      <c r="H490" s="243"/>
      <c r="I490" s="243"/>
      <c r="J490" s="243"/>
      <c r="K490" s="243"/>
      <c r="L490" s="243"/>
      <c r="M490" s="243"/>
      <c r="N490" s="243"/>
      <c r="O490" s="243"/>
      <c r="P490" s="243"/>
      <c r="Q490" s="243"/>
      <c r="R490" s="243"/>
      <c r="S490" s="243"/>
      <c r="T490" s="243"/>
      <c r="U490" s="243"/>
      <c r="V490" s="243"/>
      <c r="W490" s="243"/>
      <c r="X490" s="243"/>
      <c r="Y490" s="243"/>
      <c r="Z490" s="243"/>
    </row>
    <row r="491" spans="1:26" ht="13.5" customHeight="1">
      <c r="A491" s="243"/>
      <c r="B491" s="243"/>
      <c r="C491" s="243"/>
      <c r="D491" s="243"/>
      <c r="E491" s="243"/>
      <c r="F491" s="243"/>
      <c r="G491" s="243"/>
      <c r="H491" s="243"/>
      <c r="I491" s="243"/>
      <c r="J491" s="243"/>
      <c r="K491" s="243"/>
      <c r="L491" s="243"/>
      <c r="M491" s="243"/>
      <c r="N491" s="243"/>
      <c r="O491" s="243"/>
      <c r="P491" s="243"/>
      <c r="Q491" s="243"/>
      <c r="R491" s="243"/>
      <c r="S491" s="243"/>
      <c r="T491" s="243"/>
      <c r="U491" s="243"/>
      <c r="V491" s="243"/>
      <c r="W491" s="243"/>
      <c r="X491" s="243"/>
      <c r="Y491" s="243"/>
      <c r="Z491" s="243"/>
    </row>
    <row r="492" spans="1:26" ht="13.5" customHeight="1">
      <c r="A492" s="243"/>
      <c r="B492" s="243"/>
      <c r="C492" s="243"/>
      <c r="D492" s="243"/>
      <c r="E492" s="243"/>
      <c r="F492" s="243"/>
      <c r="G492" s="243"/>
      <c r="H492" s="243"/>
      <c r="I492" s="243"/>
      <c r="J492" s="243"/>
      <c r="K492" s="243"/>
      <c r="L492" s="243"/>
      <c r="M492" s="243"/>
      <c r="N492" s="243"/>
      <c r="O492" s="243"/>
      <c r="P492" s="243"/>
      <c r="Q492" s="243"/>
      <c r="R492" s="243"/>
      <c r="S492" s="243"/>
      <c r="T492" s="243"/>
      <c r="U492" s="243"/>
      <c r="V492" s="243"/>
      <c r="W492" s="243"/>
      <c r="X492" s="243"/>
      <c r="Y492" s="243"/>
      <c r="Z492" s="243"/>
    </row>
    <row r="493" spans="1:26" ht="13.5" customHeight="1">
      <c r="A493" s="243"/>
      <c r="B493" s="243"/>
      <c r="C493" s="243"/>
      <c r="D493" s="243"/>
      <c r="E493" s="243"/>
      <c r="F493" s="243"/>
      <c r="G493" s="243"/>
      <c r="H493" s="243"/>
      <c r="I493" s="243"/>
      <c r="J493" s="243"/>
      <c r="K493" s="243"/>
      <c r="L493" s="243"/>
      <c r="M493" s="243"/>
      <c r="N493" s="243"/>
      <c r="O493" s="243"/>
      <c r="P493" s="243"/>
      <c r="Q493" s="243"/>
      <c r="R493" s="243"/>
      <c r="S493" s="243"/>
      <c r="T493" s="243"/>
      <c r="U493" s="243"/>
      <c r="V493" s="243"/>
      <c r="W493" s="243"/>
      <c r="X493" s="243"/>
      <c r="Y493" s="243"/>
      <c r="Z493" s="243"/>
    </row>
    <row r="494" spans="1:26" ht="13.5" customHeight="1">
      <c r="A494" s="243"/>
      <c r="B494" s="243"/>
      <c r="C494" s="243"/>
      <c r="D494" s="243"/>
      <c r="E494" s="243"/>
      <c r="F494" s="243"/>
      <c r="G494" s="243"/>
      <c r="H494" s="243"/>
      <c r="I494" s="243"/>
      <c r="J494" s="243"/>
      <c r="K494" s="243"/>
      <c r="L494" s="243"/>
      <c r="M494" s="243"/>
      <c r="N494" s="243"/>
      <c r="O494" s="243"/>
      <c r="P494" s="243"/>
      <c r="Q494" s="243"/>
      <c r="R494" s="243"/>
      <c r="S494" s="243"/>
      <c r="T494" s="243"/>
      <c r="U494" s="243"/>
      <c r="V494" s="243"/>
      <c r="W494" s="243"/>
      <c r="X494" s="243"/>
      <c r="Y494" s="243"/>
      <c r="Z494" s="243"/>
    </row>
    <row r="495" spans="1:26" ht="13.5" customHeight="1">
      <c r="A495" s="243"/>
      <c r="B495" s="243"/>
      <c r="C495" s="243"/>
      <c r="D495" s="243"/>
      <c r="E495" s="243"/>
      <c r="F495" s="243"/>
      <c r="G495" s="243"/>
      <c r="H495" s="243"/>
      <c r="I495" s="243"/>
      <c r="J495" s="243"/>
      <c r="K495" s="243"/>
      <c r="L495" s="243"/>
      <c r="M495" s="243"/>
      <c r="N495" s="243"/>
      <c r="O495" s="243"/>
      <c r="P495" s="243"/>
      <c r="Q495" s="243"/>
      <c r="R495" s="243"/>
      <c r="S495" s="243"/>
      <c r="T495" s="243"/>
      <c r="U495" s="243"/>
      <c r="V495" s="243"/>
      <c r="W495" s="243"/>
      <c r="X495" s="243"/>
      <c r="Y495" s="243"/>
      <c r="Z495" s="243"/>
    </row>
    <row r="496" spans="1:26" ht="13.5" customHeight="1">
      <c r="A496" s="243"/>
      <c r="B496" s="243"/>
      <c r="C496" s="243"/>
      <c r="D496" s="243"/>
      <c r="E496" s="243"/>
      <c r="F496" s="243"/>
      <c r="G496" s="243"/>
      <c r="H496" s="243"/>
      <c r="I496" s="243"/>
      <c r="J496" s="243"/>
      <c r="K496" s="243"/>
      <c r="L496" s="243"/>
      <c r="M496" s="243"/>
      <c r="N496" s="243"/>
      <c r="O496" s="243"/>
      <c r="P496" s="243"/>
      <c r="Q496" s="243"/>
      <c r="R496" s="243"/>
      <c r="S496" s="243"/>
      <c r="T496" s="243"/>
      <c r="U496" s="243"/>
      <c r="V496" s="243"/>
      <c r="W496" s="243"/>
      <c r="X496" s="243"/>
      <c r="Y496" s="243"/>
      <c r="Z496" s="243"/>
    </row>
    <row r="497" spans="1:26" ht="13.5" customHeight="1">
      <c r="A497" s="243"/>
      <c r="B497" s="243"/>
      <c r="C497" s="243"/>
      <c r="D497" s="243"/>
      <c r="E497" s="243"/>
      <c r="F497" s="243"/>
      <c r="G497" s="243"/>
      <c r="H497" s="243"/>
      <c r="I497" s="243"/>
      <c r="J497" s="243"/>
      <c r="K497" s="243"/>
      <c r="L497" s="243"/>
      <c r="M497" s="243"/>
      <c r="N497" s="243"/>
      <c r="O497" s="243"/>
      <c r="P497" s="243"/>
      <c r="Q497" s="243"/>
      <c r="R497" s="243"/>
      <c r="S497" s="243"/>
      <c r="T497" s="243"/>
      <c r="U497" s="243"/>
      <c r="V497" s="243"/>
      <c r="W497" s="243"/>
      <c r="X497" s="243"/>
      <c r="Y497" s="243"/>
      <c r="Z497" s="243"/>
    </row>
    <row r="498" spans="1:26" ht="13.5" customHeight="1">
      <c r="A498" s="243"/>
      <c r="B498" s="243"/>
      <c r="C498" s="243"/>
      <c r="D498" s="243"/>
      <c r="E498" s="243"/>
      <c r="F498" s="243"/>
      <c r="G498" s="243"/>
      <c r="H498" s="243"/>
      <c r="I498" s="243"/>
      <c r="J498" s="243"/>
      <c r="K498" s="243"/>
      <c r="L498" s="243"/>
      <c r="M498" s="243"/>
      <c r="N498" s="243"/>
      <c r="O498" s="243"/>
      <c r="P498" s="243"/>
      <c r="Q498" s="243"/>
      <c r="R498" s="243"/>
      <c r="S498" s="243"/>
      <c r="T498" s="243"/>
      <c r="U498" s="243"/>
      <c r="V498" s="243"/>
      <c r="W498" s="243"/>
      <c r="X498" s="243"/>
      <c r="Y498" s="243"/>
      <c r="Z498" s="243"/>
    </row>
    <row r="499" spans="1:26" ht="13.5" customHeight="1">
      <c r="A499" s="243"/>
      <c r="B499" s="243"/>
      <c r="C499" s="243"/>
      <c r="D499" s="243"/>
      <c r="E499" s="243"/>
      <c r="F499" s="243"/>
      <c r="G499" s="243"/>
      <c r="H499" s="243"/>
      <c r="I499" s="243"/>
      <c r="J499" s="243"/>
      <c r="K499" s="243"/>
      <c r="L499" s="243"/>
      <c r="M499" s="243"/>
      <c r="N499" s="243"/>
      <c r="O499" s="243"/>
      <c r="P499" s="243"/>
      <c r="Q499" s="243"/>
      <c r="R499" s="243"/>
      <c r="S499" s="243"/>
      <c r="T499" s="243"/>
      <c r="U499" s="243"/>
      <c r="V499" s="243"/>
      <c r="W499" s="243"/>
      <c r="X499" s="243"/>
      <c r="Y499" s="243"/>
      <c r="Z499" s="243"/>
    </row>
    <row r="500" spans="1:26" ht="13.5" customHeight="1">
      <c r="A500" s="243"/>
      <c r="B500" s="243"/>
      <c r="C500" s="243"/>
      <c r="D500" s="243"/>
      <c r="E500" s="243"/>
      <c r="F500" s="243"/>
      <c r="G500" s="243"/>
      <c r="H500" s="243"/>
      <c r="I500" s="243"/>
      <c r="J500" s="243"/>
      <c r="K500" s="243"/>
      <c r="L500" s="243"/>
      <c r="M500" s="243"/>
      <c r="N500" s="243"/>
      <c r="O500" s="243"/>
      <c r="P500" s="243"/>
      <c r="Q500" s="243"/>
      <c r="R500" s="243"/>
      <c r="S500" s="243"/>
      <c r="T500" s="243"/>
      <c r="U500" s="243"/>
      <c r="V500" s="243"/>
      <c r="W500" s="243"/>
      <c r="X500" s="243"/>
      <c r="Y500" s="243"/>
      <c r="Z500" s="243"/>
    </row>
    <row r="501" spans="1:26" ht="13.5" customHeight="1">
      <c r="A501" s="243"/>
      <c r="B501" s="243"/>
      <c r="C501" s="243"/>
      <c r="D501" s="243"/>
      <c r="E501" s="243"/>
      <c r="F501" s="243"/>
      <c r="G501" s="243"/>
      <c r="H501" s="243"/>
      <c r="I501" s="243"/>
      <c r="J501" s="243"/>
      <c r="K501" s="243"/>
      <c r="L501" s="243"/>
      <c r="M501" s="243"/>
      <c r="N501" s="243"/>
      <c r="O501" s="243"/>
      <c r="P501" s="243"/>
      <c r="Q501" s="243"/>
      <c r="R501" s="243"/>
      <c r="S501" s="243"/>
      <c r="T501" s="243"/>
      <c r="U501" s="243"/>
      <c r="V501" s="243"/>
      <c r="W501" s="243"/>
      <c r="X501" s="243"/>
      <c r="Y501" s="243"/>
      <c r="Z501" s="243"/>
    </row>
    <row r="502" spans="1:26" ht="13.5" customHeight="1">
      <c r="A502" s="243"/>
      <c r="B502" s="243"/>
      <c r="C502" s="243"/>
      <c r="D502" s="243"/>
      <c r="E502" s="243"/>
      <c r="F502" s="243"/>
      <c r="G502" s="243"/>
      <c r="H502" s="243"/>
      <c r="I502" s="243"/>
      <c r="J502" s="243"/>
      <c r="K502" s="243"/>
      <c r="L502" s="243"/>
      <c r="M502" s="243"/>
      <c r="N502" s="243"/>
      <c r="O502" s="243"/>
      <c r="P502" s="243"/>
      <c r="Q502" s="243"/>
      <c r="R502" s="243"/>
      <c r="S502" s="243"/>
      <c r="T502" s="243"/>
      <c r="U502" s="243"/>
      <c r="V502" s="243"/>
      <c r="W502" s="243"/>
      <c r="X502" s="243"/>
      <c r="Y502" s="243"/>
      <c r="Z502" s="243"/>
    </row>
    <row r="503" spans="1:26" ht="13.5" customHeight="1">
      <c r="A503" s="243"/>
      <c r="B503" s="243"/>
      <c r="C503" s="243"/>
      <c r="D503" s="243"/>
      <c r="E503" s="243"/>
      <c r="F503" s="243"/>
      <c r="G503" s="243"/>
      <c r="H503" s="243"/>
      <c r="I503" s="243"/>
      <c r="J503" s="243"/>
      <c r="K503" s="243"/>
      <c r="L503" s="243"/>
      <c r="M503" s="243"/>
      <c r="N503" s="243"/>
      <c r="O503" s="243"/>
      <c r="P503" s="243"/>
      <c r="Q503" s="243"/>
      <c r="R503" s="243"/>
      <c r="S503" s="243"/>
      <c r="T503" s="243"/>
      <c r="U503" s="243"/>
      <c r="V503" s="243"/>
      <c r="W503" s="243"/>
      <c r="X503" s="243"/>
      <c r="Y503" s="243"/>
      <c r="Z503" s="243"/>
    </row>
    <row r="504" spans="1:26" ht="13.5" customHeight="1">
      <c r="A504" s="243"/>
      <c r="B504" s="243"/>
      <c r="C504" s="243"/>
      <c r="D504" s="243"/>
      <c r="E504" s="243"/>
      <c r="F504" s="243"/>
      <c r="G504" s="243"/>
      <c r="H504" s="243"/>
      <c r="I504" s="243"/>
      <c r="J504" s="243"/>
      <c r="K504" s="243"/>
      <c r="L504" s="243"/>
      <c r="M504" s="243"/>
      <c r="N504" s="243"/>
      <c r="O504" s="243"/>
      <c r="P504" s="243"/>
      <c r="Q504" s="243"/>
      <c r="R504" s="243"/>
      <c r="S504" s="243"/>
      <c r="T504" s="243"/>
      <c r="U504" s="243"/>
      <c r="V504" s="243"/>
      <c r="W504" s="243"/>
      <c r="X504" s="243"/>
      <c r="Y504" s="243"/>
      <c r="Z504" s="243"/>
    </row>
    <row r="505" spans="1:26" ht="13.5" customHeight="1">
      <c r="A505" s="243"/>
      <c r="B505" s="243"/>
      <c r="C505" s="243"/>
      <c r="D505" s="243"/>
      <c r="E505" s="243"/>
      <c r="F505" s="243"/>
      <c r="G505" s="243"/>
      <c r="H505" s="243"/>
      <c r="I505" s="243"/>
      <c r="J505" s="243"/>
      <c r="K505" s="243"/>
      <c r="L505" s="243"/>
      <c r="M505" s="243"/>
      <c r="N505" s="243"/>
      <c r="O505" s="243"/>
      <c r="P505" s="243"/>
      <c r="Q505" s="243"/>
      <c r="R505" s="243"/>
      <c r="S505" s="243"/>
      <c r="T505" s="243"/>
      <c r="U505" s="243"/>
      <c r="V505" s="243"/>
      <c r="W505" s="243"/>
      <c r="X505" s="243"/>
      <c r="Y505" s="243"/>
      <c r="Z505" s="243"/>
    </row>
    <row r="506" spans="1:26" ht="13.5" customHeight="1">
      <c r="A506" s="243"/>
      <c r="B506" s="243"/>
      <c r="C506" s="243"/>
      <c r="D506" s="243"/>
      <c r="E506" s="243"/>
      <c r="F506" s="243"/>
      <c r="G506" s="243"/>
      <c r="H506" s="243"/>
      <c r="I506" s="243"/>
      <c r="J506" s="243"/>
      <c r="K506" s="243"/>
      <c r="L506" s="243"/>
      <c r="M506" s="243"/>
      <c r="N506" s="243"/>
      <c r="O506" s="243"/>
      <c r="P506" s="243"/>
      <c r="Q506" s="243"/>
      <c r="R506" s="243"/>
      <c r="S506" s="243"/>
      <c r="T506" s="243"/>
      <c r="U506" s="243"/>
      <c r="V506" s="243"/>
      <c r="W506" s="243"/>
      <c r="X506" s="243"/>
      <c r="Y506" s="243"/>
      <c r="Z506" s="243"/>
    </row>
    <row r="507" spans="1:26" ht="13.5" customHeight="1">
      <c r="A507" s="243"/>
      <c r="B507" s="243"/>
      <c r="C507" s="243"/>
      <c r="D507" s="243"/>
      <c r="E507" s="243"/>
      <c r="F507" s="243"/>
      <c r="G507" s="243"/>
      <c r="H507" s="243"/>
      <c r="I507" s="243"/>
      <c r="J507" s="243"/>
      <c r="K507" s="243"/>
      <c r="L507" s="243"/>
      <c r="M507" s="243"/>
      <c r="N507" s="243"/>
      <c r="O507" s="243"/>
      <c r="P507" s="243"/>
      <c r="Q507" s="243"/>
      <c r="R507" s="243"/>
      <c r="S507" s="243"/>
      <c r="T507" s="243"/>
      <c r="U507" s="243"/>
      <c r="V507" s="243"/>
      <c r="W507" s="243"/>
      <c r="X507" s="243"/>
      <c r="Y507" s="243"/>
      <c r="Z507" s="243"/>
    </row>
    <row r="508" spans="1:26" ht="13.5" customHeight="1">
      <c r="A508" s="243"/>
      <c r="B508" s="243"/>
      <c r="C508" s="243"/>
      <c r="D508" s="243"/>
      <c r="E508" s="243"/>
      <c r="F508" s="243"/>
      <c r="G508" s="243"/>
      <c r="H508" s="243"/>
      <c r="I508" s="243"/>
      <c r="J508" s="243"/>
      <c r="K508" s="243"/>
      <c r="L508" s="243"/>
      <c r="M508" s="243"/>
      <c r="N508" s="243"/>
      <c r="O508" s="243"/>
      <c r="P508" s="243"/>
      <c r="Q508" s="243"/>
      <c r="R508" s="243"/>
      <c r="S508" s="243"/>
      <c r="T508" s="243"/>
      <c r="U508" s="243"/>
      <c r="V508" s="243"/>
      <c r="W508" s="243"/>
      <c r="X508" s="243"/>
      <c r="Y508" s="243"/>
      <c r="Z508" s="243"/>
    </row>
    <row r="509" spans="1:26" ht="13.5" customHeight="1">
      <c r="A509" s="243"/>
      <c r="B509" s="243"/>
      <c r="C509" s="243"/>
      <c r="D509" s="243"/>
      <c r="E509" s="243"/>
      <c r="F509" s="243"/>
      <c r="G509" s="243"/>
      <c r="H509" s="243"/>
      <c r="I509" s="243"/>
      <c r="J509" s="243"/>
      <c r="K509" s="243"/>
      <c r="L509" s="243"/>
      <c r="M509" s="243"/>
      <c r="N509" s="243"/>
      <c r="O509" s="243"/>
      <c r="P509" s="243"/>
      <c r="Q509" s="243"/>
      <c r="R509" s="243"/>
      <c r="S509" s="243"/>
      <c r="T509" s="243"/>
      <c r="U509" s="243"/>
      <c r="V509" s="243"/>
      <c r="W509" s="243"/>
      <c r="X509" s="243"/>
      <c r="Y509" s="243"/>
      <c r="Z509" s="243"/>
    </row>
    <row r="510" spans="1:26" ht="13.5" customHeight="1">
      <c r="A510" s="243"/>
      <c r="B510" s="243"/>
      <c r="C510" s="243"/>
      <c r="D510" s="243"/>
      <c r="E510" s="243"/>
      <c r="F510" s="243"/>
      <c r="G510" s="243"/>
      <c r="H510" s="243"/>
      <c r="I510" s="243"/>
      <c r="J510" s="243"/>
      <c r="K510" s="243"/>
      <c r="L510" s="243"/>
      <c r="M510" s="243"/>
      <c r="N510" s="243"/>
      <c r="O510" s="243"/>
      <c r="P510" s="243"/>
      <c r="Q510" s="243"/>
      <c r="R510" s="243"/>
      <c r="S510" s="243"/>
      <c r="T510" s="243"/>
      <c r="U510" s="243"/>
      <c r="V510" s="243"/>
      <c r="W510" s="243"/>
      <c r="X510" s="243"/>
      <c r="Y510" s="243"/>
      <c r="Z510" s="243"/>
    </row>
    <row r="511" spans="1:26" ht="13.5" customHeight="1">
      <c r="A511" s="243"/>
      <c r="B511" s="243"/>
      <c r="C511" s="243"/>
      <c r="D511" s="243"/>
      <c r="E511" s="243"/>
      <c r="F511" s="243"/>
      <c r="G511" s="243"/>
      <c r="H511" s="243"/>
      <c r="I511" s="243"/>
      <c r="J511" s="243"/>
      <c r="K511" s="243"/>
      <c r="L511" s="243"/>
      <c r="M511" s="243"/>
      <c r="N511" s="243"/>
      <c r="O511" s="243"/>
      <c r="P511" s="243"/>
      <c r="Q511" s="243"/>
      <c r="R511" s="243"/>
      <c r="S511" s="243"/>
      <c r="T511" s="243"/>
      <c r="U511" s="243"/>
      <c r="V511" s="243"/>
      <c r="W511" s="243"/>
      <c r="X511" s="243"/>
      <c r="Y511" s="243"/>
      <c r="Z511" s="243"/>
    </row>
    <row r="512" spans="1:26" ht="13.5" customHeight="1">
      <c r="A512" s="243"/>
      <c r="B512" s="243"/>
      <c r="C512" s="243"/>
      <c r="D512" s="243"/>
      <c r="E512" s="243"/>
      <c r="F512" s="243"/>
      <c r="G512" s="243"/>
      <c r="H512" s="243"/>
      <c r="I512" s="243"/>
      <c r="J512" s="243"/>
      <c r="K512" s="243"/>
      <c r="L512" s="243"/>
      <c r="M512" s="243"/>
      <c r="N512" s="243"/>
      <c r="O512" s="243"/>
      <c r="P512" s="243"/>
      <c r="Q512" s="243"/>
      <c r="R512" s="243"/>
      <c r="S512" s="243"/>
      <c r="T512" s="243"/>
      <c r="U512" s="243"/>
      <c r="V512" s="243"/>
      <c r="W512" s="243"/>
      <c r="X512" s="243"/>
      <c r="Y512" s="243"/>
      <c r="Z512" s="243"/>
    </row>
    <row r="513" spans="1:26" ht="13.5" customHeight="1">
      <c r="A513" s="243"/>
      <c r="B513" s="243"/>
      <c r="C513" s="243"/>
      <c r="D513" s="243"/>
      <c r="E513" s="243"/>
      <c r="F513" s="243"/>
      <c r="G513" s="243"/>
      <c r="H513" s="243"/>
      <c r="I513" s="243"/>
      <c r="J513" s="243"/>
      <c r="K513" s="243"/>
      <c r="L513" s="243"/>
      <c r="M513" s="243"/>
      <c r="N513" s="243"/>
      <c r="O513" s="243"/>
      <c r="P513" s="243"/>
      <c r="Q513" s="243"/>
      <c r="R513" s="243"/>
      <c r="S513" s="243"/>
      <c r="T513" s="243"/>
      <c r="U513" s="243"/>
      <c r="V513" s="243"/>
      <c r="W513" s="243"/>
      <c r="X513" s="243"/>
      <c r="Y513" s="243"/>
      <c r="Z513" s="243"/>
    </row>
    <row r="514" spans="1:26" ht="13.5" customHeight="1">
      <c r="A514" s="243"/>
      <c r="B514" s="243"/>
      <c r="C514" s="243"/>
      <c r="D514" s="243"/>
      <c r="E514" s="243"/>
      <c r="F514" s="243"/>
      <c r="G514" s="243"/>
      <c r="H514" s="243"/>
      <c r="I514" s="243"/>
      <c r="J514" s="243"/>
      <c r="K514" s="243"/>
      <c r="L514" s="243"/>
      <c r="M514" s="243"/>
      <c r="N514" s="243"/>
      <c r="O514" s="243"/>
      <c r="P514" s="243"/>
      <c r="Q514" s="243"/>
      <c r="R514" s="243"/>
      <c r="S514" s="243"/>
      <c r="T514" s="243"/>
      <c r="U514" s="243"/>
      <c r="V514" s="243"/>
      <c r="W514" s="243"/>
      <c r="X514" s="243"/>
      <c r="Y514" s="243"/>
      <c r="Z514" s="243"/>
    </row>
    <row r="515" spans="1:26" ht="13.5" customHeight="1">
      <c r="A515" s="243"/>
      <c r="B515" s="243"/>
      <c r="C515" s="243"/>
      <c r="D515" s="243"/>
      <c r="E515" s="243"/>
      <c r="F515" s="243"/>
      <c r="G515" s="243"/>
      <c r="H515" s="243"/>
      <c r="I515" s="243"/>
      <c r="J515" s="243"/>
      <c r="K515" s="243"/>
      <c r="L515" s="243"/>
      <c r="M515" s="243"/>
      <c r="N515" s="243"/>
      <c r="O515" s="243"/>
      <c r="P515" s="243"/>
      <c r="Q515" s="243"/>
      <c r="R515" s="243"/>
      <c r="S515" s="243"/>
      <c r="T515" s="243"/>
      <c r="U515" s="243"/>
      <c r="V515" s="243"/>
      <c r="W515" s="243"/>
      <c r="X515" s="243"/>
      <c r="Y515" s="243"/>
      <c r="Z515" s="243"/>
    </row>
    <row r="516" spans="1:26" ht="13.5" customHeight="1">
      <c r="A516" s="243"/>
      <c r="B516" s="243"/>
      <c r="C516" s="243"/>
      <c r="D516" s="243"/>
      <c r="E516" s="243"/>
      <c r="F516" s="243"/>
      <c r="G516" s="243"/>
      <c r="H516" s="243"/>
      <c r="I516" s="243"/>
      <c r="J516" s="243"/>
      <c r="K516" s="243"/>
      <c r="L516" s="243"/>
      <c r="M516" s="243"/>
      <c r="N516" s="243"/>
      <c r="O516" s="243"/>
      <c r="P516" s="243"/>
      <c r="Q516" s="243"/>
      <c r="R516" s="243"/>
      <c r="S516" s="243"/>
      <c r="T516" s="243"/>
      <c r="U516" s="243"/>
      <c r="V516" s="243"/>
      <c r="W516" s="243"/>
      <c r="X516" s="243"/>
      <c r="Y516" s="243"/>
      <c r="Z516" s="243"/>
    </row>
    <row r="517" spans="1:26" ht="13.5" customHeight="1">
      <c r="A517" s="243"/>
      <c r="B517" s="243"/>
      <c r="C517" s="243"/>
      <c r="D517" s="243"/>
      <c r="E517" s="243"/>
      <c r="F517" s="243"/>
      <c r="G517" s="243"/>
      <c r="H517" s="243"/>
      <c r="I517" s="243"/>
      <c r="J517" s="243"/>
      <c r="K517" s="243"/>
      <c r="L517" s="243"/>
      <c r="M517" s="243"/>
      <c r="N517" s="243"/>
      <c r="O517" s="243"/>
      <c r="P517" s="243"/>
      <c r="Q517" s="243"/>
      <c r="R517" s="243"/>
      <c r="S517" s="243"/>
      <c r="T517" s="243"/>
      <c r="U517" s="243"/>
      <c r="V517" s="243"/>
      <c r="W517" s="243"/>
      <c r="X517" s="243"/>
      <c r="Y517" s="243"/>
      <c r="Z517" s="243"/>
    </row>
    <row r="518" spans="1:26" ht="13.5" customHeight="1">
      <c r="A518" s="243"/>
      <c r="B518" s="243"/>
      <c r="C518" s="243"/>
      <c r="D518" s="243"/>
      <c r="E518" s="243"/>
      <c r="F518" s="243"/>
      <c r="G518" s="243"/>
      <c r="H518" s="243"/>
      <c r="I518" s="243"/>
      <c r="J518" s="243"/>
      <c r="K518" s="243"/>
      <c r="L518" s="243"/>
      <c r="M518" s="243"/>
      <c r="N518" s="243"/>
      <c r="O518" s="243"/>
      <c r="P518" s="243"/>
      <c r="Q518" s="243"/>
      <c r="R518" s="243"/>
      <c r="S518" s="243"/>
      <c r="T518" s="243"/>
      <c r="U518" s="243"/>
      <c r="V518" s="243"/>
      <c r="W518" s="243"/>
      <c r="X518" s="243"/>
      <c r="Y518" s="243"/>
      <c r="Z518" s="243"/>
    </row>
    <row r="519" spans="1:26" ht="13.5" customHeight="1">
      <c r="A519" s="243"/>
      <c r="B519" s="243"/>
      <c r="C519" s="243"/>
      <c r="D519" s="243"/>
      <c r="E519" s="243"/>
      <c r="F519" s="243"/>
      <c r="G519" s="243"/>
      <c r="H519" s="243"/>
      <c r="I519" s="243"/>
      <c r="J519" s="243"/>
      <c r="K519" s="243"/>
      <c r="L519" s="243"/>
      <c r="M519" s="243"/>
      <c r="N519" s="243"/>
      <c r="O519" s="243"/>
      <c r="P519" s="243"/>
      <c r="Q519" s="243"/>
      <c r="R519" s="243"/>
      <c r="S519" s="243"/>
      <c r="T519" s="243"/>
      <c r="U519" s="243"/>
      <c r="V519" s="243"/>
      <c r="W519" s="243"/>
      <c r="X519" s="243"/>
      <c r="Y519" s="243"/>
      <c r="Z519" s="243"/>
    </row>
    <row r="520" spans="1:26" ht="13.5" customHeight="1">
      <c r="A520" s="243"/>
      <c r="B520" s="243"/>
      <c r="C520" s="243"/>
      <c r="D520" s="243"/>
      <c r="E520" s="243"/>
      <c r="F520" s="243"/>
      <c r="G520" s="243"/>
      <c r="H520" s="243"/>
      <c r="I520" s="243"/>
      <c r="J520" s="243"/>
      <c r="K520" s="243"/>
      <c r="L520" s="243"/>
      <c r="M520" s="243"/>
      <c r="N520" s="243"/>
      <c r="O520" s="243"/>
      <c r="P520" s="243"/>
      <c r="Q520" s="243"/>
      <c r="R520" s="243"/>
      <c r="S520" s="243"/>
      <c r="T520" s="243"/>
      <c r="U520" s="243"/>
      <c r="V520" s="243"/>
      <c r="W520" s="243"/>
      <c r="X520" s="243"/>
      <c r="Y520" s="243"/>
      <c r="Z520" s="243"/>
    </row>
    <row r="521" spans="1:26" ht="13.5" customHeight="1">
      <c r="A521" s="243"/>
      <c r="B521" s="243"/>
      <c r="C521" s="243"/>
      <c r="D521" s="243"/>
      <c r="E521" s="243"/>
      <c r="F521" s="243"/>
      <c r="G521" s="243"/>
      <c r="H521" s="243"/>
      <c r="I521" s="243"/>
      <c r="J521" s="243"/>
      <c r="K521" s="243"/>
      <c r="L521" s="243"/>
      <c r="M521" s="243"/>
      <c r="N521" s="243"/>
      <c r="O521" s="243"/>
      <c r="P521" s="243"/>
      <c r="Q521" s="243"/>
      <c r="R521" s="243"/>
      <c r="S521" s="243"/>
      <c r="T521" s="243"/>
      <c r="U521" s="243"/>
      <c r="V521" s="243"/>
      <c r="W521" s="243"/>
      <c r="X521" s="243"/>
      <c r="Y521" s="243"/>
      <c r="Z521" s="243"/>
    </row>
    <row r="522" spans="1:26" ht="13.5" customHeight="1">
      <c r="A522" s="243"/>
      <c r="B522" s="243"/>
      <c r="C522" s="243"/>
      <c r="D522" s="243"/>
      <c r="E522" s="243"/>
      <c r="F522" s="243"/>
      <c r="G522" s="243"/>
      <c r="H522" s="243"/>
      <c r="I522" s="243"/>
      <c r="J522" s="243"/>
      <c r="K522" s="243"/>
      <c r="L522" s="243"/>
      <c r="M522" s="243"/>
      <c r="N522" s="243"/>
      <c r="O522" s="243"/>
      <c r="P522" s="243"/>
      <c r="Q522" s="243"/>
      <c r="R522" s="243"/>
      <c r="S522" s="243"/>
      <c r="T522" s="243"/>
      <c r="U522" s="243"/>
      <c r="V522" s="243"/>
      <c r="W522" s="243"/>
      <c r="X522" s="243"/>
      <c r="Y522" s="243"/>
      <c r="Z522" s="243"/>
    </row>
    <row r="523" spans="1:26" ht="13.5" customHeight="1">
      <c r="A523" s="243"/>
      <c r="B523" s="243"/>
      <c r="C523" s="243"/>
      <c r="D523" s="243"/>
      <c r="E523" s="243"/>
      <c r="F523" s="243"/>
      <c r="G523" s="243"/>
      <c r="H523" s="243"/>
      <c r="I523" s="243"/>
      <c r="J523" s="243"/>
      <c r="K523" s="243"/>
      <c r="L523" s="243"/>
      <c r="M523" s="243"/>
      <c r="N523" s="243"/>
      <c r="O523" s="243"/>
      <c r="P523" s="243"/>
      <c r="Q523" s="243"/>
      <c r="R523" s="243"/>
      <c r="S523" s="243"/>
      <c r="T523" s="243"/>
      <c r="U523" s="243"/>
      <c r="V523" s="243"/>
      <c r="W523" s="243"/>
      <c r="X523" s="243"/>
      <c r="Y523" s="243"/>
      <c r="Z523" s="243"/>
    </row>
    <row r="524" spans="1:26" ht="13.5" customHeight="1">
      <c r="A524" s="243"/>
      <c r="B524" s="243"/>
      <c r="C524" s="243"/>
      <c r="D524" s="243"/>
      <c r="E524" s="243"/>
      <c r="F524" s="243"/>
      <c r="G524" s="243"/>
      <c r="H524" s="243"/>
      <c r="I524" s="243"/>
      <c r="J524" s="243"/>
      <c r="K524" s="243"/>
      <c r="L524" s="243"/>
      <c r="M524" s="243"/>
      <c r="N524" s="243"/>
      <c r="O524" s="243"/>
      <c r="P524" s="243"/>
      <c r="Q524" s="243"/>
      <c r="R524" s="243"/>
      <c r="S524" s="243"/>
      <c r="T524" s="243"/>
      <c r="U524" s="243"/>
      <c r="V524" s="243"/>
      <c r="W524" s="243"/>
      <c r="X524" s="243"/>
      <c r="Y524" s="243"/>
      <c r="Z524" s="243"/>
    </row>
    <row r="525" spans="1:26" ht="13.5" customHeight="1">
      <c r="A525" s="243"/>
      <c r="B525" s="243"/>
      <c r="C525" s="243"/>
      <c r="D525" s="243"/>
      <c r="E525" s="243"/>
      <c r="F525" s="243"/>
      <c r="G525" s="243"/>
      <c r="H525" s="243"/>
      <c r="I525" s="243"/>
      <c r="J525" s="243"/>
      <c r="K525" s="243"/>
      <c r="L525" s="243"/>
      <c r="M525" s="243"/>
      <c r="N525" s="243"/>
      <c r="O525" s="243"/>
      <c r="P525" s="243"/>
      <c r="Q525" s="243"/>
      <c r="R525" s="243"/>
      <c r="S525" s="243"/>
      <c r="T525" s="243"/>
      <c r="U525" s="243"/>
      <c r="V525" s="243"/>
      <c r="W525" s="243"/>
      <c r="X525" s="243"/>
      <c r="Y525" s="243"/>
      <c r="Z525" s="243"/>
    </row>
    <row r="526" spans="1:26" ht="13.5" customHeight="1">
      <c r="A526" s="243"/>
      <c r="B526" s="243"/>
      <c r="C526" s="243"/>
      <c r="D526" s="243"/>
      <c r="E526" s="243"/>
      <c r="F526" s="243"/>
      <c r="G526" s="243"/>
      <c r="H526" s="243"/>
      <c r="I526" s="243"/>
      <c r="J526" s="243"/>
      <c r="K526" s="243"/>
      <c r="L526" s="243"/>
      <c r="M526" s="243"/>
      <c r="N526" s="243"/>
      <c r="O526" s="243"/>
      <c r="P526" s="243"/>
      <c r="Q526" s="243"/>
      <c r="R526" s="243"/>
      <c r="S526" s="243"/>
      <c r="T526" s="243"/>
      <c r="U526" s="243"/>
      <c r="V526" s="243"/>
      <c r="W526" s="243"/>
      <c r="X526" s="243"/>
      <c r="Y526" s="243"/>
      <c r="Z526" s="243"/>
    </row>
    <row r="527" spans="1:26" ht="13.5" customHeight="1">
      <c r="A527" s="243"/>
      <c r="B527" s="243"/>
      <c r="C527" s="243"/>
      <c r="D527" s="243"/>
      <c r="E527" s="243"/>
      <c r="F527" s="243"/>
      <c r="G527" s="243"/>
      <c r="H527" s="243"/>
      <c r="I527" s="243"/>
      <c r="J527" s="243"/>
      <c r="K527" s="243"/>
      <c r="L527" s="243"/>
      <c r="M527" s="243"/>
      <c r="N527" s="243"/>
      <c r="O527" s="243"/>
      <c r="P527" s="243"/>
      <c r="Q527" s="243"/>
      <c r="R527" s="243"/>
      <c r="S527" s="243"/>
      <c r="T527" s="243"/>
      <c r="U527" s="243"/>
      <c r="V527" s="243"/>
      <c r="W527" s="243"/>
      <c r="X527" s="243"/>
      <c r="Y527" s="243"/>
      <c r="Z527" s="243"/>
    </row>
    <row r="528" spans="1:26" ht="13.5" customHeight="1">
      <c r="A528" s="243"/>
      <c r="B528" s="243"/>
      <c r="C528" s="243"/>
      <c r="D528" s="243"/>
      <c r="E528" s="243"/>
      <c r="F528" s="243"/>
      <c r="G528" s="243"/>
      <c r="H528" s="243"/>
      <c r="I528" s="243"/>
      <c r="J528" s="243"/>
      <c r="K528" s="243"/>
      <c r="L528" s="243"/>
      <c r="M528" s="243"/>
      <c r="N528" s="243"/>
      <c r="O528" s="243"/>
      <c r="P528" s="243"/>
      <c r="Q528" s="243"/>
      <c r="R528" s="243"/>
      <c r="S528" s="243"/>
      <c r="T528" s="243"/>
      <c r="U528" s="243"/>
      <c r="V528" s="243"/>
      <c r="W528" s="243"/>
      <c r="X528" s="243"/>
      <c r="Y528" s="243"/>
      <c r="Z528" s="243"/>
    </row>
    <row r="529" spans="1:26" ht="13.5" customHeight="1">
      <c r="A529" s="243"/>
      <c r="B529" s="243"/>
      <c r="C529" s="243"/>
      <c r="D529" s="243"/>
      <c r="E529" s="243"/>
      <c r="F529" s="243"/>
      <c r="G529" s="243"/>
      <c r="H529" s="243"/>
      <c r="I529" s="243"/>
      <c r="J529" s="243"/>
      <c r="K529" s="243"/>
      <c r="L529" s="243"/>
      <c r="M529" s="243"/>
      <c r="N529" s="243"/>
      <c r="O529" s="243"/>
      <c r="P529" s="243"/>
      <c r="Q529" s="243"/>
      <c r="R529" s="243"/>
      <c r="S529" s="243"/>
      <c r="T529" s="243"/>
      <c r="U529" s="243"/>
      <c r="V529" s="243"/>
      <c r="W529" s="243"/>
      <c r="X529" s="243"/>
      <c r="Y529" s="243"/>
      <c r="Z529" s="243"/>
    </row>
    <row r="530" spans="1:26" ht="13.5" customHeight="1">
      <c r="A530" s="243"/>
      <c r="B530" s="243"/>
      <c r="C530" s="243"/>
      <c r="D530" s="243"/>
      <c r="E530" s="243"/>
      <c r="F530" s="243"/>
      <c r="G530" s="243"/>
      <c r="H530" s="243"/>
      <c r="I530" s="243"/>
      <c r="J530" s="243"/>
      <c r="K530" s="243"/>
      <c r="L530" s="243"/>
      <c r="M530" s="243"/>
      <c r="N530" s="243"/>
      <c r="O530" s="243"/>
      <c r="P530" s="243"/>
      <c r="Q530" s="243"/>
      <c r="R530" s="243"/>
      <c r="S530" s="243"/>
      <c r="T530" s="243"/>
      <c r="U530" s="243"/>
      <c r="V530" s="243"/>
      <c r="W530" s="243"/>
      <c r="X530" s="243"/>
      <c r="Y530" s="243"/>
      <c r="Z530" s="243"/>
    </row>
    <row r="531" spans="1:26" ht="13.5" customHeight="1">
      <c r="A531" s="243"/>
      <c r="B531" s="243"/>
      <c r="C531" s="243"/>
      <c r="D531" s="243"/>
      <c r="E531" s="243"/>
      <c r="F531" s="243"/>
      <c r="G531" s="243"/>
      <c r="H531" s="243"/>
      <c r="I531" s="243"/>
      <c r="J531" s="243"/>
      <c r="K531" s="243"/>
      <c r="L531" s="243"/>
      <c r="M531" s="243"/>
      <c r="N531" s="243"/>
      <c r="O531" s="243"/>
      <c r="P531" s="243"/>
      <c r="Q531" s="243"/>
      <c r="R531" s="243"/>
      <c r="S531" s="243"/>
      <c r="T531" s="243"/>
      <c r="U531" s="243"/>
      <c r="V531" s="243"/>
      <c r="W531" s="243"/>
      <c r="X531" s="243"/>
      <c r="Y531" s="243"/>
      <c r="Z531" s="243"/>
    </row>
    <row r="532" spans="1:26" ht="13.5" customHeight="1">
      <c r="A532" s="243"/>
      <c r="B532" s="243"/>
      <c r="C532" s="243"/>
      <c r="D532" s="243"/>
      <c r="E532" s="243"/>
      <c r="F532" s="243"/>
      <c r="G532" s="243"/>
      <c r="H532" s="243"/>
      <c r="I532" s="243"/>
      <c r="J532" s="243"/>
      <c r="K532" s="243"/>
      <c r="L532" s="243"/>
      <c r="M532" s="243"/>
      <c r="N532" s="243"/>
      <c r="O532" s="243"/>
      <c r="P532" s="243"/>
      <c r="Q532" s="243"/>
      <c r="R532" s="243"/>
      <c r="S532" s="243"/>
      <c r="T532" s="243"/>
      <c r="U532" s="243"/>
      <c r="V532" s="243"/>
      <c r="W532" s="243"/>
      <c r="X532" s="243"/>
      <c r="Y532" s="243"/>
      <c r="Z532" s="243"/>
    </row>
    <row r="533" spans="1:26" ht="13.5" customHeight="1">
      <c r="A533" s="243"/>
      <c r="B533" s="243"/>
      <c r="C533" s="243"/>
      <c r="D533" s="243"/>
      <c r="E533" s="243"/>
      <c r="F533" s="243"/>
      <c r="G533" s="243"/>
      <c r="H533" s="243"/>
      <c r="I533" s="243"/>
      <c r="J533" s="243"/>
      <c r="K533" s="243"/>
      <c r="L533" s="243"/>
      <c r="M533" s="243"/>
      <c r="N533" s="243"/>
      <c r="O533" s="243"/>
      <c r="P533" s="243"/>
      <c r="Q533" s="243"/>
      <c r="R533" s="243"/>
      <c r="S533" s="243"/>
      <c r="T533" s="243"/>
      <c r="U533" s="243"/>
      <c r="V533" s="243"/>
      <c r="W533" s="243"/>
      <c r="X533" s="243"/>
      <c r="Y533" s="243"/>
      <c r="Z533" s="243"/>
    </row>
    <row r="534" spans="1:26" ht="13.5" customHeight="1">
      <c r="A534" s="243"/>
      <c r="B534" s="243"/>
      <c r="C534" s="243"/>
      <c r="D534" s="243"/>
      <c r="E534" s="243"/>
      <c r="F534" s="243"/>
      <c r="G534" s="243"/>
      <c r="H534" s="243"/>
      <c r="I534" s="243"/>
      <c r="J534" s="243"/>
      <c r="K534" s="243"/>
      <c r="L534" s="243"/>
      <c r="M534" s="243"/>
      <c r="N534" s="243"/>
      <c r="O534" s="243"/>
      <c r="P534" s="243"/>
      <c r="Q534" s="243"/>
      <c r="R534" s="243"/>
      <c r="S534" s="243"/>
      <c r="T534" s="243"/>
      <c r="U534" s="243"/>
      <c r="V534" s="243"/>
      <c r="W534" s="243"/>
      <c r="X534" s="243"/>
      <c r="Y534" s="243"/>
      <c r="Z534" s="243"/>
    </row>
    <row r="535" spans="1:26" ht="13.5" customHeight="1">
      <c r="A535" s="243"/>
      <c r="B535" s="243"/>
      <c r="C535" s="243"/>
      <c r="D535" s="243"/>
      <c r="E535" s="243"/>
      <c r="F535" s="243"/>
      <c r="G535" s="243"/>
      <c r="H535" s="243"/>
      <c r="I535" s="243"/>
      <c r="J535" s="243"/>
      <c r="K535" s="243"/>
      <c r="L535" s="243"/>
      <c r="M535" s="243"/>
      <c r="N535" s="243"/>
      <c r="O535" s="243"/>
      <c r="P535" s="243"/>
      <c r="Q535" s="243"/>
      <c r="R535" s="243"/>
      <c r="S535" s="243"/>
      <c r="T535" s="243"/>
      <c r="U535" s="243"/>
      <c r="V535" s="243"/>
      <c r="W535" s="243"/>
      <c r="X535" s="243"/>
      <c r="Y535" s="243"/>
      <c r="Z535" s="243"/>
    </row>
    <row r="536" spans="1:26" ht="13.5" customHeight="1">
      <c r="A536" s="243"/>
      <c r="B536" s="243"/>
      <c r="C536" s="243"/>
      <c r="D536" s="243"/>
      <c r="E536" s="243"/>
      <c r="F536" s="243"/>
      <c r="G536" s="243"/>
      <c r="H536" s="243"/>
      <c r="I536" s="243"/>
      <c r="J536" s="243"/>
      <c r="K536" s="243"/>
      <c r="L536" s="243"/>
      <c r="M536" s="243"/>
      <c r="N536" s="243"/>
      <c r="O536" s="243"/>
      <c r="P536" s="243"/>
      <c r="Q536" s="243"/>
      <c r="R536" s="243"/>
      <c r="S536" s="243"/>
      <c r="T536" s="243"/>
      <c r="U536" s="243"/>
      <c r="V536" s="243"/>
      <c r="W536" s="243"/>
      <c r="X536" s="243"/>
      <c r="Y536" s="243"/>
      <c r="Z536" s="243"/>
    </row>
    <row r="537" spans="1:26" ht="13.5" customHeight="1">
      <c r="A537" s="243"/>
      <c r="B537" s="243"/>
      <c r="C537" s="243"/>
      <c r="D537" s="243"/>
      <c r="E537" s="243"/>
      <c r="F537" s="243"/>
      <c r="G537" s="243"/>
      <c r="H537" s="243"/>
      <c r="I537" s="243"/>
      <c r="J537" s="243"/>
      <c r="K537" s="243"/>
      <c r="L537" s="243"/>
      <c r="M537" s="243"/>
      <c r="N537" s="243"/>
      <c r="O537" s="243"/>
      <c r="P537" s="243"/>
      <c r="Q537" s="243"/>
      <c r="R537" s="243"/>
      <c r="S537" s="243"/>
      <c r="T537" s="243"/>
      <c r="U537" s="243"/>
      <c r="V537" s="243"/>
      <c r="W537" s="243"/>
      <c r="X537" s="243"/>
      <c r="Y537" s="243"/>
      <c r="Z537" s="243"/>
    </row>
    <row r="538" spans="1:26" ht="13.5" customHeight="1">
      <c r="A538" s="243"/>
      <c r="B538" s="243"/>
      <c r="C538" s="243"/>
      <c r="D538" s="243"/>
      <c r="E538" s="243"/>
      <c r="F538" s="243"/>
      <c r="G538" s="243"/>
      <c r="H538" s="243"/>
      <c r="I538" s="243"/>
      <c r="J538" s="243"/>
      <c r="K538" s="243"/>
      <c r="L538" s="243"/>
      <c r="M538" s="243"/>
      <c r="N538" s="243"/>
      <c r="O538" s="243"/>
      <c r="P538" s="243"/>
      <c r="Q538" s="243"/>
      <c r="R538" s="243"/>
      <c r="S538" s="243"/>
      <c r="T538" s="243"/>
      <c r="U538" s="243"/>
      <c r="V538" s="243"/>
      <c r="W538" s="243"/>
      <c r="X538" s="243"/>
      <c r="Y538" s="243"/>
      <c r="Z538" s="243"/>
    </row>
    <row r="539" spans="1:26" ht="13.5" customHeight="1">
      <c r="A539" s="243"/>
      <c r="B539" s="243"/>
      <c r="C539" s="243"/>
      <c r="D539" s="243"/>
      <c r="E539" s="243"/>
      <c r="F539" s="243"/>
      <c r="G539" s="243"/>
      <c r="H539" s="243"/>
      <c r="I539" s="243"/>
      <c r="J539" s="243"/>
      <c r="K539" s="243"/>
      <c r="L539" s="243"/>
      <c r="M539" s="243"/>
      <c r="N539" s="243"/>
      <c r="O539" s="243"/>
      <c r="P539" s="243"/>
      <c r="Q539" s="243"/>
      <c r="R539" s="243"/>
      <c r="S539" s="243"/>
      <c r="T539" s="243"/>
      <c r="U539" s="243"/>
      <c r="V539" s="243"/>
      <c r="W539" s="243"/>
      <c r="X539" s="243"/>
      <c r="Y539" s="243"/>
      <c r="Z539" s="243"/>
    </row>
    <row r="540" spans="1:26" ht="13.5" customHeight="1">
      <c r="A540" s="243"/>
      <c r="B540" s="243"/>
      <c r="C540" s="243"/>
      <c r="D540" s="243"/>
      <c r="E540" s="243"/>
      <c r="F540" s="243"/>
      <c r="G540" s="243"/>
      <c r="H540" s="243"/>
      <c r="I540" s="243"/>
      <c r="J540" s="243"/>
      <c r="K540" s="243"/>
      <c r="L540" s="243"/>
      <c r="M540" s="243"/>
      <c r="N540" s="243"/>
      <c r="O540" s="243"/>
      <c r="P540" s="243"/>
      <c r="Q540" s="243"/>
      <c r="R540" s="243"/>
      <c r="S540" s="243"/>
      <c r="T540" s="243"/>
      <c r="U540" s="243"/>
      <c r="V540" s="243"/>
      <c r="W540" s="243"/>
      <c r="X540" s="243"/>
      <c r="Y540" s="243"/>
      <c r="Z540" s="243"/>
    </row>
    <row r="541" spans="1:26" ht="13.5" customHeight="1">
      <c r="A541" s="243"/>
      <c r="B541" s="243"/>
      <c r="C541" s="243"/>
      <c r="D541" s="243"/>
      <c r="E541" s="243"/>
      <c r="F541" s="243"/>
      <c r="G541" s="243"/>
      <c r="H541" s="243"/>
      <c r="I541" s="243"/>
      <c r="J541" s="243"/>
      <c r="K541" s="243"/>
      <c r="L541" s="243"/>
      <c r="M541" s="243"/>
      <c r="N541" s="243"/>
      <c r="O541" s="243"/>
      <c r="P541" s="243"/>
      <c r="Q541" s="243"/>
      <c r="R541" s="243"/>
      <c r="S541" s="243"/>
      <c r="T541" s="243"/>
      <c r="U541" s="243"/>
      <c r="V541" s="243"/>
      <c r="W541" s="243"/>
      <c r="X541" s="243"/>
      <c r="Y541" s="243"/>
      <c r="Z541" s="243"/>
    </row>
    <row r="542" spans="1:26" ht="13.5" customHeight="1">
      <c r="A542" s="243"/>
      <c r="B542" s="243"/>
      <c r="C542" s="243"/>
      <c r="D542" s="243"/>
      <c r="E542" s="243"/>
      <c r="F542" s="243"/>
      <c r="G542" s="243"/>
      <c r="H542" s="243"/>
      <c r="I542" s="243"/>
      <c r="J542" s="243"/>
      <c r="K542" s="243"/>
      <c r="L542" s="243"/>
      <c r="M542" s="243"/>
      <c r="N542" s="243"/>
      <c r="O542" s="243"/>
      <c r="P542" s="243"/>
      <c r="Q542" s="243"/>
      <c r="R542" s="243"/>
      <c r="S542" s="243"/>
      <c r="T542" s="243"/>
      <c r="U542" s="243"/>
      <c r="V542" s="243"/>
      <c r="W542" s="243"/>
      <c r="X542" s="243"/>
      <c r="Y542" s="243"/>
      <c r="Z542" s="243"/>
    </row>
    <row r="543" spans="1:26" ht="13.5" customHeight="1">
      <c r="A543" s="243"/>
      <c r="B543" s="243"/>
      <c r="C543" s="243"/>
      <c r="D543" s="243"/>
      <c r="E543" s="243"/>
      <c r="F543" s="243"/>
      <c r="G543" s="243"/>
      <c r="H543" s="243"/>
      <c r="I543" s="243"/>
      <c r="J543" s="243"/>
      <c r="K543" s="243"/>
      <c r="L543" s="243"/>
      <c r="M543" s="243"/>
      <c r="N543" s="243"/>
      <c r="O543" s="243"/>
      <c r="P543" s="243"/>
      <c r="Q543" s="243"/>
      <c r="R543" s="243"/>
      <c r="S543" s="243"/>
      <c r="T543" s="243"/>
      <c r="U543" s="243"/>
      <c r="V543" s="243"/>
      <c r="W543" s="243"/>
      <c r="X543" s="243"/>
      <c r="Y543" s="243"/>
      <c r="Z543" s="243"/>
    </row>
    <row r="544" spans="1:26" ht="13.5" customHeight="1">
      <c r="A544" s="243"/>
      <c r="B544" s="243"/>
      <c r="C544" s="243"/>
      <c r="D544" s="243"/>
      <c r="E544" s="243"/>
      <c r="F544" s="243"/>
      <c r="G544" s="243"/>
      <c r="H544" s="243"/>
      <c r="I544" s="243"/>
      <c r="J544" s="243"/>
      <c r="K544" s="243"/>
      <c r="L544" s="243"/>
      <c r="M544" s="243"/>
      <c r="N544" s="243"/>
      <c r="O544" s="243"/>
      <c r="P544" s="243"/>
      <c r="Q544" s="243"/>
      <c r="R544" s="243"/>
      <c r="S544" s="243"/>
      <c r="T544" s="243"/>
      <c r="U544" s="243"/>
      <c r="V544" s="243"/>
      <c r="W544" s="243"/>
      <c r="X544" s="243"/>
      <c r="Y544" s="243"/>
      <c r="Z544" s="243"/>
    </row>
    <row r="545" spans="1:26" ht="13.5" customHeight="1">
      <c r="A545" s="243"/>
      <c r="B545" s="243"/>
      <c r="C545" s="243"/>
      <c r="D545" s="243"/>
      <c r="E545" s="243"/>
      <c r="F545" s="243"/>
      <c r="G545" s="243"/>
      <c r="H545" s="243"/>
      <c r="I545" s="243"/>
      <c r="J545" s="243"/>
      <c r="K545" s="243"/>
      <c r="L545" s="243"/>
      <c r="M545" s="243"/>
      <c r="N545" s="243"/>
      <c r="O545" s="243"/>
      <c r="P545" s="243"/>
      <c r="Q545" s="243"/>
      <c r="R545" s="243"/>
      <c r="S545" s="243"/>
      <c r="T545" s="243"/>
      <c r="U545" s="243"/>
      <c r="V545" s="243"/>
      <c r="W545" s="243"/>
      <c r="X545" s="243"/>
      <c r="Y545" s="243"/>
      <c r="Z545" s="243"/>
    </row>
    <row r="546" spans="1:26" ht="13.5" customHeight="1">
      <c r="A546" s="243"/>
      <c r="B546" s="243"/>
      <c r="C546" s="243"/>
      <c r="D546" s="243"/>
      <c r="E546" s="243"/>
      <c r="F546" s="243"/>
      <c r="G546" s="243"/>
      <c r="H546" s="243"/>
      <c r="I546" s="243"/>
      <c r="J546" s="243"/>
      <c r="K546" s="243"/>
      <c r="L546" s="243"/>
      <c r="M546" s="243"/>
      <c r="N546" s="243"/>
      <c r="O546" s="243"/>
      <c r="P546" s="243"/>
      <c r="Q546" s="243"/>
      <c r="R546" s="243"/>
      <c r="S546" s="243"/>
      <c r="T546" s="243"/>
      <c r="U546" s="243"/>
      <c r="V546" s="243"/>
      <c r="W546" s="243"/>
      <c r="X546" s="243"/>
      <c r="Y546" s="243"/>
      <c r="Z546" s="243"/>
    </row>
    <row r="547" spans="1:26" ht="13.5" customHeight="1">
      <c r="A547" s="243"/>
      <c r="B547" s="243"/>
      <c r="C547" s="243"/>
      <c r="D547" s="243"/>
      <c r="E547" s="243"/>
      <c r="F547" s="243"/>
      <c r="G547" s="243"/>
      <c r="H547" s="243"/>
      <c r="I547" s="243"/>
      <c r="J547" s="243"/>
      <c r="K547" s="243"/>
      <c r="L547" s="243"/>
      <c r="M547" s="243"/>
      <c r="N547" s="243"/>
      <c r="O547" s="243"/>
      <c r="P547" s="243"/>
      <c r="Q547" s="243"/>
      <c r="R547" s="243"/>
      <c r="S547" s="243"/>
      <c r="T547" s="243"/>
      <c r="U547" s="243"/>
      <c r="V547" s="243"/>
      <c r="W547" s="243"/>
      <c r="X547" s="243"/>
      <c r="Y547" s="243"/>
      <c r="Z547" s="243"/>
    </row>
    <row r="548" spans="1:26" ht="13.5" customHeight="1">
      <c r="A548" s="243"/>
      <c r="B548" s="243"/>
      <c r="C548" s="243"/>
      <c r="D548" s="243"/>
      <c r="E548" s="243"/>
      <c r="F548" s="243"/>
      <c r="G548" s="243"/>
      <c r="H548" s="243"/>
      <c r="I548" s="243"/>
      <c r="J548" s="243"/>
      <c r="K548" s="243"/>
      <c r="L548" s="243"/>
      <c r="M548" s="243"/>
      <c r="N548" s="243"/>
      <c r="O548" s="243"/>
      <c r="P548" s="243"/>
      <c r="Q548" s="243"/>
      <c r="R548" s="243"/>
      <c r="S548" s="243"/>
      <c r="T548" s="243"/>
      <c r="U548" s="243"/>
      <c r="V548" s="243"/>
      <c r="W548" s="243"/>
      <c r="X548" s="243"/>
      <c r="Y548" s="243"/>
      <c r="Z548" s="243"/>
    </row>
    <row r="549" spans="1:26" ht="13.5" customHeight="1">
      <c r="A549" s="243"/>
      <c r="B549" s="243"/>
      <c r="C549" s="243"/>
      <c r="D549" s="243"/>
      <c r="E549" s="243"/>
      <c r="F549" s="243"/>
      <c r="G549" s="243"/>
      <c r="H549" s="243"/>
      <c r="I549" s="243"/>
      <c r="J549" s="243"/>
      <c r="K549" s="243"/>
      <c r="L549" s="243"/>
      <c r="M549" s="243"/>
      <c r="N549" s="243"/>
      <c r="O549" s="243"/>
      <c r="P549" s="243"/>
      <c r="Q549" s="243"/>
      <c r="R549" s="243"/>
      <c r="S549" s="243"/>
      <c r="T549" s="243"/>
      <c r="U549" s="243"/>
      <c r="V549" s="243"/>
      <c r="W549" s="243"/>
      <c r="X549" s="243"/>
      <c r="Y549" s="243"/>
      <c r="Z549" s="243"/>
    </row>
    <row r="550" spans="1:26" ht="13.5" customHeight="1">
      <c r="A550" s="243"/>
      <c r="B550" s="243"/>
      <c r="C550" s="243"/>
      <c r="D550" s="243"/>
      <c r="E550" s="243"/>
      <c r="F550" s="243"/>
      <c r="G550" s="243"/>
      <c r="H550" s="243"/>
      <c r="I550" s="243"/>
      <c r="J550" s="243"/>
      <c r="K550" s="243"/>
      <c r="L550" s="243"/>
      <c r="M550" s="243"/>
      <c r="N550" s="243"/>
      <c r="O550" s="243"/>
      <c r="P550" s="243"/>
      <c r="Q550" s="243"/>
      <c r="R550" s="243"/>
      <c r="S550" s="243"/>
      <c r="T550" s="243"/>
      <c r="U550" s="243"/>
      <c r="V550" s="243"/>
      <c r="W550" s="243"/>
      <c r="X550" s="243"/>
      <c r="Y550" s="243"/>
      <c r="Z550" s="243"/>
    </row>
    <row r="551" spans="1:26" ht="13.5" customHeight="1">
      <c r="A551" s="243"/>
      <c r="B551" s="243"/>
      <c r="C551" s="243"/>
      <c r="D551" s="243"/>
      <c r="E551" s="243"/>
      <c r="F551" s="243"/>
      <c r="G551" s="243"/>
      <c r="H551" s="243"/>
      <c r="I551" s="243"/>
      <c r="J551" s="243"/>
      <c r="K551" s="243"/>
      <c r="L551" s="243"/>
      <c r="M551" s="243"/>
      <c r="N551" s="243"/>
      <c r="O551" s="243"/>
      <c r="P551" s="243"/>
      <c r="Q551" s="243"/>
      <c r="R551" s="243"/>
      <c r="S551" s="243"/>
      <c r="T551" s="243"/>
      <c r="U551" s="243"/>
      <c r="V551" s="243"/>
      <c r="W551" s="243"/>
      <c r="X551" s="243"/>
      <c r="Y551" s="243"/>
      <c r="Z551" s="243"/>
    </row>
    <row r="552" spans="1:26" ht="13.5" customHeight="1">
      <c r="A552" s="243"/>
      <c r="B552" s="243"/>
      <c r="C552" s="243"/>
      <c r="D552" s="243"/>
      <c r="E552" s="243"/>
      <c r="F552" s="243"/>
      <c r="G552" s="243"/>
      <c r="H552" s="243"/>
      <c r="I552" s="243"/>
      <c r="J552" s="243"/>
      <c r="K552" s="243"/>
      <c r="L552" s="243"/>
      <c r="M552" s="243"/>
      <c r="N552" s="243"/>
      <c r="O552" s="243"/>
      <c r="P552" s="243"/>
      <c r="Q552" s="243"/>
      <c r="R552" s="243"/>
      <c r="S552" s="243"/>
      <c r="T552" s="243"/>
      <c r="U552" s="243"/>
      <c r="V552" s="243"/>
      <c r="W552" s="243"/>
      <c r="X552" s="243"/>
      <c r="Y552" s="243"/>
      <c r="Z552" s="243"/>
    </row>
    <row r="553" spans="1:26" ht="13.5" customHeight="1">
      <c r="A553" s="243"/>
      <c r="B553" s="243"/>
      <c r="C553" s="243"/>
      <c r="D553" s="243"/>
      <c r="E553" s="243"/>
      <c r="F553" s="243"/>
      <c r="G553" s="243"/>
      <c r="H553" s="243"/>
      <c r="I553" s="243"/>
      <c r="J553" s="243"/>
      <c r="K553" s="243"/>
      <c r="L553" s="243"/>
      <c r="M553" s="243"/>
      <c r="N553" s="243"/>
      <c r="O553" s="243"/>
      <c r="P553" s="243"/>
      <c r="Q553" s="243"/>
      <c r="R553" s="243"/>
      <c r="S553" s="243"/>
      <c r="T553" s="243"/>
      <c r="U553" s="243"/>
      <c r="V553" s="243"/>
      <c r="W553" s="243"/>
      <c r="X553" s="243"/>
      <c r="Y553" s="243"/>
      <c r="Z553" s="243"/>
    </row>
    <row r="554" spans="1:26" ht="13.5" customHeight="1">
      <c r="A554" s="243"/>
      <c r="B554" s="243"/>
      <c r="C554" s="243"/>
      <c r="D554" s="243"/>
      <c r="E554" s="243"/>
      <c r="F554" s="243"/>
      <c r="G554" s="243"/>
      <c r="H554" s="243"/>
      <c r="I554" s="243"/>
      <c r="J554" s="243"/>
      <c r="K554" s="243"/>
      <c r="L554" s="243"/>
      <c r="M554" s="243"/>
      <c r="N554" s="243"/>
      <c r="O554" s="243"/>
      <c r="P554" s="243"/>
      <c r="Q554" s="243"/>
      <c r="R554" s="243"/>
      <c r="S554" s="243"/>
      <c r="T554" s="243"/>
      <c r="U554" s="243"/>
      <c r="V554" s="243"/>
      <c r="W554" s="243"/>
      <c r="X554" s="243"/>
      <c r="Y554" s="243"/>
      <c r="Z554" s="243"/>
    </row>
    <row r="555" spans="1:26" ht="13.5" customHeight="1">
      <c r="A555" s="243"/>
      <c r="B555" s="243"/>
      <c r="C555" s="243"/>
      <c r="D555" s="243"/>
      <c r="E555" s="243"/>
      <c r="F555" s="243"/>
      <c r="G555" s="243"/>
      <c r="H555" s="243"/>
      <c r="I555" s="243"/>
      <c r="J555" s="243"/>
      <c r="K555" s="243"/>
      <c r="L555" s="243"/>
      <c r="M555" s="243"/>
      <c r="N555" s="243"/>
      <c r="O555" s="243"/>
      <c r="P555" s="243"/>
      <c r="Q555" s="243"/>
      <c r="R555" s="243"/>
      <c r="S555" s="243"/>
      <c r="T555" s="243"/>
      <c r="U555" s="243"/>
      <c r="V555" s="243"/>
      <c r="W555" s="243"/>
      <c r="X555" s="243"/>
      <c r="Y555" s="243"/>
      <c r="Z555" s="243"/>
    </row>
    <row r="556" spans="1:26" ht="13.5" customHeight="1">
      <c r="A556" s="243"/>
      <c r="B556" s="243"/>
      <c r="C556" s="243"/>
      <c r="D556" s="243"/>
      <c r="E556" s="243"/>
      <c r="F556" s="243"/>
      <c r="G556" s="243"/>
      <c r="H556" s="243"/>
      <c r="I556" s="243"/>
      <c r="J556" s="243"/>
      <c r="K556" s="243"/>
      <c r="L556" s="243"/>
      <c r="M556" s="243"/>
      <c r="N556" s="243"/>
      <c r="O556" s="243"/>
      <c r="P556" s="243"/>
      <c r="Q556" s="243"/>
      <c r="R556" s="243"/>
      <c r="S556" s="243"/>
      <c r="T556" s="243"/>
      <c r="U556" s="243"/>
      <c r="V556" s="243"/>
      <c r="W556" s="243"/>
      <c r="X556" s="243"/>
      <c r="Y556" s="243"/>
      <c r="Z556" s="243"/>
    </row>
    <row r="557" spans="1:26" ht="13.5" customHeight="1">
      <c r="A557" s="243"/>
      <c r="B557" s="243"/>
      <c r="C557" s="243"/>
      <c r="D557" s="243"/>
      <c r="E557" s="243"/>
      <c r="F557" s="243"/>
      <c r="G557" s="243"/>
      <c r="H557" s="243"/>
      <c r="I557" s="243"/>
      <c r="J557" s="243"/>
      <c r="K557" s="243"/>
      <c r="L557" s="243"/>
      <c r="M557" s="243"/>
      <c r="N557" s="243"/>
      <c r="O557" s="243"/>
      <c r="P557" s="243"/>
      <c r="Q557" s="243"/>
      <c r="R557" s="243"/>
      <c r="S557" s="243"/>
      <c r="T557" s="243"/>
      <c r="U557" s="243"/>
      <c r="V557" s="243"/>
      <c r="W557" s="243"/>
      <c r="X557" s="243"/>
      <c r="Y557" s="243"/>
      <c r="Z557" s="243"/>
    </row>
    <row r="558" spans="1:26" ht="13.5" customHeight="1">
      <c r="A558" s="243"/>
      <c r="B558" s="243"/>
      <c r="C558" s="243"/>
      <c r="D558" s="243"/>
      <c r="E558" s="243"/>
      <c r="F558" s="243"/>
      <c r="G558" s="243"/>
      <c r="H558" s="243"/>
      <c r="I558" s="243"/>
      <c r="J558" s="243"/>
      <c r="K558" s="243"/>
      <c r="L558" s="243"/>
      <c r="M558" s="243"/>
      <c r="N558" s="243"/>
      <c r="O558" s="243"/>
      <c r="P558" s="243"/>
      <c r="Q558" s="243"/>
      <c r="R558" s="243"/>
      <c r="S558" s="243"/>
      <c r="T558" s="243"/>
      <c r="U558" s="243"/>
      <c r="V558" s="243"/>
      <c r="W558" s="243"/>
      <c r="X558" s="243"/>
      <c r="Y558" s="243"/>
      <c r="Z558" s="243"/>
    </row>
    <row r="559" spans="1:26" ht="13.5" customHeight="1">
      <c r="A559" s="243"/>
      <c r="B559" s="243"/>
      <c r="C559" s="243"/>
      <c r="D559" s="243"/>
      <c r="E559" s="243"/>
      <c r="F559" s="243"/>
      <c r="G559" s="243"/>
      <c r="H559" s="243"/>
      <c r="I559" s="243"/>
      <c r="J559" s="243"/>
      <c r="K559" s="243"/>
      <c r="L559" s="243"/>
      <c r="M559" s="243"/>
      <c r="N559" s="243"/>
      <c r="O559" s="243"/>
      <c r="P559" s="243"/>
      <c r="Q559" s="243"/>
      <c r="R559" s="243"/>
      <c r="S559" s="243"/>
      <c r="T559" s="243"/>
      <c r="U559" s="243"/>
      <c r="V559" s="243"/>
      <c r="W559" s="243"/>
      <c r="X559" s="243"/>
      <c r="Y559" s="243"/>
      <c r="Z559" s="243"/>
    </row>
    <row r="560" spans="1:26" ht="13.5" customHeight="1">
      <c r="A560" s="243"/>
      <c r="B560" s="243"/>
      <c r="C560" s="243"/>
      <c r="D560" s="243"/>
      <c r="E560" s="243"/>
      <c r="F560" s="243"/>
      <c r="G560" s="243"/>
      <c r="H560" s="243"/>
      <c r="I560" s="243"/>
      <c r="J560" s="243"/>
      <c r="K560" s="243"/>
      <c r="L560" s="243"/>
      <c r="M560" s="243"/>
      <c r="N560" s="243"/>
      <c r="O560" s="243"/>
      <c r="P560" s="243"/>
      <c r="Q560" s="243"/>
      <c r="R560" s="243"/>
      <c r="S560" s="243"/>
      <c r="T560" s="243"/>
      <c r="U560" s="243"/>
      <c r="V560" s="243"/>
      <c r="W560" s="243"/>
      <c r="X560" s="243"/>
      <c r="Y560" s="243"/>
      <c r="Z560" s="243"/>
    </row>
    <row r="561" spans="1:26" ht="13.5" customHeight="1">
      <c r="A561" s="243"/>
      <c r="B561" s="243"/>
      <c r="C561" s="243"/>
      <c r="D561" s="243"/>
      <c r="E561" s="243"/>
      <c r="F561" s="243"/>
      <c r="G561" s="243"/>
      <c r="H561" s="243"/>
      <c r="I561" s="243"/>
      <c r="J561" s="243"/>
      <c r="K561" s="243"/>
      <c r="L561" s="243"/>
      <c r="M561" s="243"/>
      <c r="N561" s="243"/>
      <c r="O561" s="243"/>
      <c r="P561" s="243"/>
      <c r="Q561" s="243"/>
      <c r="R561" s="243"/>
      <c r="S561" s="243"/>
      <c r="T561" s="243"/>
      <c r="U561" s="243"/>
      <c r="V561" s="243"/>
      <c r="W561" s="243"/>
      <c r="X561" s="243"/>
      <c r="Y561" s="243"/>
      <c r="Z561" s="243"/>
    </row>
    <row r="562" spans="1:26" ht="13.5" customHeight="1">
      <c r="A562" s="243"/>
      <c r="B562" s="243"/>
      <c r="C562" s="243"/>
      <c r="D562" s="243"/>
      <c r="E562" s="243"/>
      <c r="F562" s="243"/>
      <c r="G562" s="243"/>
      <c r="H562" s="243"/>
      <c r="I562" s="243"/>
      <c r="J562" s="243"/>
      <c r="K562" s="243"/>
      <c r="L562" s="243"/>
      <c r="M562" s="243"/>
      <c r="N562" s="243"/>
      <c r="O562" s="243"/>
      <c r="P562" s="243"/>
      <c r="Q562" s="243"/>
      <c r="R562" s="243"/>
      <c r="S562" s="243"/>
      <c r="T562" s="243"/>
      <c r="U562" s="243"/>
      <c r="V562" s="243"/>
      <c r="W562" s="243"/>
      <c r="X562" s="243"/>
      <c r="Y562" s="243"/>
      <c r="Z562" s="243"/>
    </row>
    <row r="563" spans="1:26" ht="13.5" customHeight="1">
      <c r="A563" s="243"/>
      <c r="B563" s="243"/>
      <c r="C563" s="243"/>
      <c r="D563" s="243"/>
      <c r="E563" s="243"/>
      <c r="F563" s="243"/>
      <c r="G563" s="243"/>
      <c r="H563" s="243"/>
      <c r="I563" s="243"/>
      <c r="J563" s="243"/>
      <c r="K563" s="243"/>
      <c r="L563" s="243"/>
      <c r="M563" s="243"/>
      <c r="N563" s="243"/>
      <c r="O563" s="243"/>
      <c r="P563" s="243"/>
      <c r="Q563" s="243"/>
      <c r="R563" s="243"/>
      <c r="S563" s="243"/>
      <c r="T563" s="243"/>
      <c r="U563" s="243"/>
      <c r="V563" s="243"/>
      <c r="W563" s="243"/>
      <c r="X563" s="243"/>
      <c r="Y563" s="243"/>
      <c r="Z563" s="243"/>
    </row>
    <row r="564" spans="1:26" ht="13.5" customHeight="1">
      <c r="A564" s="243"/>
      <c r="B564" s="243"/>
      <c r="C564" s="243"/>
      <c r="D564" s="243"/>
      <c r="E564" s="243"/>
      <c r="F564" s="243"/>
      <c r="G564" s="243"/>
      <c r="H564" s="243"/>
      <c r="I564" s="243"/>
      <c r="J564" s="243"/>
      <c r="K564" s="243"/>
      <c r="L564" s="243"/>
      <c r="M564" s="243"/>
      <c r="N564" s="243"/>
      <c r="O564" s="243"/>
      <c r="P564" s="243"/>
      <c r="Q564" s="243"/>
      <c r="R564" s="243"/>
      <c r="S564" s="243"/>
      <c r="T564" s="243"/>
      <c r="U564" s="243"/>
      <c r="V564" s="243"/>
      <c r="W564" s="243"/>
      <c r="X564" s="243"/>
      <c r="Y564" s="243"/>
      <c r="Z564" s="243"/>
    </row>
    <row r="565" spans="1:26" ht="13.5" customHeight="1">
      <c r="A565" s="243"/>
      <c r="B565" s="243"/>
      <c r="C565" s="243"/>
      <c r="D565" s="243"/>
      <c r="E565" s="243"/>
      <c r="F565" s="243"/>
      <c r="G565" s="243"/>
      <c r="H565" s="243"/>
      <c r="I565" s="243"/>
      <c r="J565" s="243"/>
      <c r="K565" s="243"/>
      <c r="L565" s="243"/>
      <c r="M565" s="243"/>
      <c r="N565" s="243"/>
      <c r="O565" s="243"/>
      <c r="P565" s="243"/>
      <c r="Q565" s="243"/>
      <c r="R565" s="243"/>
      <c r="S565" s="243"/>
      <c r="T565" s="243"/>
      <c r="U565" s="243"/>
      <c r="V565" s="243"/>
      <c r="W565" s="243"/>
      <c r="X565" s="243"/>
      <c r="Y565" s="243"/>
      <c r="Z565" s="243"/>
    </row>
    <row r="566" spans="1:26" ht="13.5" customHeight="1">
      <c r="A566" s="243"/>
      <c r="B566" s="243"/>
      <c r="C566" s="243"/>
      <c r="D566" s="243"/>
      <c r="E566" s="243"/>
      <c r="F566" s="243"/>
      <c r="G566" s="243"/>
      <c r="H566" s="243"/>
      <c r="I566" s="243"/>
      <c r="J566" s="243"/>
      <c r="K566" s="243"/>
      <c r="L566" s="243"/>
      <c r="M566" s="243"/>
      <c r="N566" s="243"/>
      <c r="O566" s="243"/>
      <c r="P566" s="243"/>
      <c r="Q566" s="243"/>
      <c r="R566" s="243"/>
      <c r="S566" s="243"/>
      <c r="T566" s="243"/>
      <c r="U566" s="243"/>
      <c r="V566" s="243"/>
      <c r="W566" s="243"/>
      <c r="X566" s="243"/>
      <c r="Y566" s="243"/>
      <c r="Z566" s="243"/>
    </row>
    <row r="567" spans="1:26" ht="13.5" customHeight="1">
      <c r="A567" s="243"/>
      <c r="B567" s="243"/>
      <c r="C567" s="243"/>
      <c r="D567" s="243"/>
      <c r="E567" s="243"/>
      <c r="F567" s="243"/>
      <c r="G567" s="243"/>
      <c r="H567" s="243"/>
      <c r="I567" s="243"/>
      <c r="J567" s="243"/>
      <c r="K567" s="243"/>
      <c r="L567" s="243"/>
      <c r="M567" s="243"/>
      <c r="N567" s="243"/>
      <c r="O567" s="243"/>
      <c r="P567" s="243"/>
      <c r="Q567" s="243"/>
      <c r="R567" s="243"/>
      <c r="S567" s="243"/>
      <c r="T567" s="243"/>
      <c r="U567" s="243"/>
      <c r="V567" s="243"/>
      <c r="W567" s="243"/>
      <c r="X567" s="243"/>
      <c r="Y567" s="243"/>
      <c r="Z567" s="243"/>
    </row>
    <row r="568" spans="1:26" ht="13.5" customHeight="1">
      <c r="A568" s="243"/>
      <c r="B568" s="243"/>
      <c r="C568" s="243"/>
      <c r="D568" s="243"/>
      <c r="E568" s="243"/>
      <c r="F568" s="243"/>
      <c r="G568" s="243"/>
      <c r="H568" s="243"/>
      <c r="I568" s="243"/>
      <c r="J568" s="243"/>
      <c r="K568" s="243"/>
      <c r="L568" s="243"/>
      <c r="M568" s="243"/>
      <c r="N568" s="243"/>
      <c r="O568" s="243"/>
      <c r="P568" s="243"/>
      <c r="Q568" s="243"/>
      <c r="R568" s="243"/>
      <c r="S568" s="243"/>
      <c r="T568" s="243"/>
      <c r="U568" s="243"/>
      <c r="V568" s="243"/>
      <c r="W568" s="243"/>
      <c r="X568" s="243"/>
      <c r="Y568" s="243"/>
      <c r="Z568" s="243"/>
    </row>
    <row r="569" spans="1:26" ht="13.5" customHeight="1">
      <c r="A569" s="243"/>
      <c r="B569" s="243"/>
      <c r="C569" s="243"/>
      <c r="D569" s="243"/>
      <c r="E569" s="243"/>
      <c r="F569" s="243"/>
      <c r="G569" s="243"/>
      <c r="H569" s="243"/>
      <c r="I569" s="243"/>
      <c r="J569" s="243"/>
      <c r="K569" s="243"/>
      <c r="L569" s="243"/>
      <c r="M569" s="243"/>
      <c r="N569" s="243"/>
      <c r="O569" s="243"/>
      <c r="P569" s="243"/>
      <c r="Q569" s="243"/>
      <c r="R569" s="243"/>
      <c r="S569" s="243"/>
      <c r="T569" s="243"/>
      <c r="U569" s="243"/>
      <c r="V569" s="243"/>
      <c r="W569" s="243"/>
      <c r="X569" s="243"/>
      <c r="Y569" s="243"/>
      <c r="Z569" s="243"/>
    </row>
    <row r="570" spans="1:26" ht="13.5" customHeight="1">
      <c r="A570" s="243"/>
      <c r="B570" s="243"/>
      <c r="C570" s="243"/>
      <c r="D570" s="243"/>
      <c r="E570" s="243"/>
      <c r="F570" s="243"/>
      <c r="G570" s="243"/>
      <c r="H570" s="243"/>
      <c r="I570" s="243"/>
      <c r="J570" s="243"/>
      <c r="K570" s="243"/>
      <c r="L570" s="243"/>
      <c r="M570" s="243"/>
      <c r="N570" s="243"/>
      <c r="O570" s="243"/>
      <c r="P570" s="243"/>
      <c r="Q570" s="243"/>
      <c r="R570" s="243"/>
      <c r="S570" s="243"/>
      <c r="T570" s="243"/>
      <c r="U570" s="243"/>
      <c r="V570" s="243"/>
      <c r="W570" s="243"/>
      <c r="X570" s="243"/>
      <c r="Y570" s="243"/>
      <c r="Z570" s="243"/>
    </row>
    <row r="571" spans="1:26" ht="13.5" customHeight="1">
      <c r="A571" s="243"/>
      <c r="B571" s="243"/>
      <c r="C571" s="243"/>
      <c r="D571" s="243"/>
      <c r="E571" s="243"/>
      <c r="F571" s="243"/>
      <c r="G571" s="243"/>
      <c r="H571" s="243"/>
      <c r="I571" s="243"/>
      <c r="J571" s="243"/>
      <c r="K571" s="243"/>
      <c r="L571" s="243"/>
      <c r="M571" s="243"/>
      <c r="N571" s="243"/>
      <c r="O571" s="243"/>
      <c r="P571" s="243"/>
      <c r="Q571" s="243"/>
      <c r="R571" s="243"/>
      <c r="S571" s="243"/>
      <c r="T571" s="243"/>
      <c r="U571" s="243"/>
      <c r="V571" s="243"/>
      <c r="W571" s="243"/>
      <c r="X571" s="243"/>
      <c r="Y571" s="243"/>
      <c r="Z571" s="243"/>
    </row>
    <row r="572" spans="1:26" ht="13.5" customHeight="1">
      <c r="A572" s="243"/>
      <c r="B572" s="243"/>
      <c r="C572" s="243"/>
      <c r="D572" s="243"/>
      <c r="E572" s="243"/>
      <c r="F572" s="243"/>
      <c r="G572" s="243"/>
      <c r="H572" s="243"/>
      <c r="I572" s="243"/>
      <c r="J572" s="243"/>
      <c r="K572" s="243"/>
      <c r="L572" s="243"/>
      <c r="M572" s="243"/>
      <c r="N572" s="243"/>
      <c r="O572" s="243"/>
      <c r="P572" s="243"/>
      <c r="Q572" s="243"/>
      <c r="R572" s="243"/>
      <c r="S572" s="243"/>
      <c r="T572" s="243"/>
      <c r="U572" s="243"/>
      <c r="V572" s="243"/>
      <c r="W572" s="243"/>
      <c r="X572" s="243"/>
      <c r="Y572" s="243"/>
      <c r="Z572" s="243"/>
    </row>
    <row r="573" spans="1:26" ht="13.5" customHeight="1">
      <c r="A573" s="243"/>
      <c r="B573" s="243"/>
      <c r="C573" s="243"/>
      <c r="D573" s="243"/>
      <c r="E573" s="243"/>
      <c r="F573" s="243"/>
      <c r="G573" s="243"/>
      <c r="H573" s="243"/>
      <c r="I573" s="243"/>
      <c r="J573" s="243"/>
      <c r="K573" s="243"/>
      <c r="L573" s="243"/>
      <c r="M573" s="243"/>
      <c r="N573" s="243"/>
      <c r="O573" s="243"/>
      <c r="P573" s="243"/>
      <c r="Q573" s="243"/>
      <c r="R573" s="243"/>
      <c r="S573" s="243"/>
      <c r="T573" s="243"/>
      <c r="U573" s="243"/>
      <c r="V573" s="243"/>
      <c r="W573" s="243"/>
      <c r="X573" s="243"/>
      <c r="Y573" s="243"/>
      <c r="Z573" s="243"/>
    </row>
    <row r="574" spans="1:26" ht="13.5" customHeight="1">
      <c r="A574" s="243"/>
      <c r="B574" s="243"/>
      <c r="C574" s="243"/>
      <c r="D574" s="243"/>
      <c r="E574" s="243"/>
      <c r="F574" s="243"/>
      <c r="G574" s="243"/>
      <c r="H574" s="243"/>
      <c r="I574" s="243"/>
      <c r="J574" s="243"/>
      <c r="K574" s="243"/>
      <c r="L574" s="243"/>
      <c r="M574" s="243"/>
      <c r="N574" s="243"/>
      <c r="O574" s="243"/>
      <c r="P574" s="243"/>
      <c r="Q574" s="243"/>
      <c r="R574" s="243"/>
      <c r="S574" s="243"/>
      <c r="T574" s="243"/>
      <c r="U574" s="243"/>
      <c r="V574" s="243"/>
      <c r="W574" s="243"/>
      <c r="X574" s="243"/>
      <c r="Y574" s="243"/>
      <c r="Z574" s="243"/>
    </row>
    <row r="575" spans="1:26" ht="13.5" customHeight="1">
      <c r="A575" s="243"/>
      <c r="B575" s="243"/>
      <c r="C575" s="243"/>
      <c r="D575" s="243"/>
      <c r="E575" s="243"/>
      <c r="F575" s="243"/>
      <c r="G575" s="243"/>
      <c r="H575" s="243"/>
      <c r="I575" s="243"/>
      <c r="J575" s="243"/>
      <c r="K575" s="243"/>
      <c r="L575" s="243"/>
      <c r="M575" s="243"/>
      <c r="N575" s="243"/>
      <c r="O575" s="243"/>
      <c r="P575" s="243"/>
      <c r="Q575" s="243"/>
      <c r="R575" s="243"/>
      <c r="S575" s="243"/>
      <c r="T575" s="243"/>
      <c r="U575" s="243"/>
      <c r="V575" s="243"/>
      <c r="W575" s="243"/>
      <c r="X575" s="243"/>
      <c r="Y575" s="243"/>
      <c r="Z575" s="243"/>
    </row>
    <row r="576" spans="1:26" ht="13.5" customHeight="1">
      <c r="A576" s="243"/>
      <c r="B576" s="243"/>
      <c r="C576" s="243"/>
      <c r="D576" s="243"/>
      <c r="E576" s="243"/>
      <c r="F576" s="243"/>
      <c r="G576" s="243"/>
      <c r="H576" s="243"/>
      <c r="I576" s="243"/>
      <c r="J576" s="243"/>
      <c r="K576" s="243"/>
      <c r="L576" s="243"/>
      <c r="M576" s="243"/>
      <c r="N576" s="243"/>
      <c r="O576" s="243"/>
      <c r="P576" s="243"/>
      <c r="Q576" s="243"/>
      <c r="R576" s="243"/>
      <c r="S576" s="243"/>
      <c r="T576" s="243"/>
      <c r="U576" s="243"/>
      <c r="V576" s="243"/>
      <c r="W576" s="243"/>
      <c r="X576" s="243"/>
      <c r="Y576" s="243"/>
      <c r="Z576" s="243"/>
    </row>
    <row r="577" spans="1:26" ht="13.5" customHeight="1">
      <c r="A577" s="243"/>
      <c r="B577" s="243"/>
      <c r="C577" s="243"/>
      <c r="D577" s="243"/>
      <c r="E577" s="243"/>
      <c r="F577" s="243"/>
      <c r="G577" s="243"/>
      <c r="H577" s="243"/>
      <c r="I577" s="243"/>
      <c r="J577" s="243"/>
      <c r="K577" s="243"/>
      <c r="L577" s="243"/>
      <c r="M577" s="243"/>
      <c r="N577" s="243"/>
      <c r="O577" s="243"/>
      <c r="P577" s="243"/>
      <c r="Q577" s="243"/>
      <c r="R577" s="243"/>
      <c r="S577" s="243"/>
      <c r="T577" s="243"/>
      <c r="U577" s="243"/>
      <c r="V577" s="243"/>
      <c r="W577" s="243"/>
      <c r="X577" s="243"/>
      <c r="Y577" s="243"/>
      <c r="Z577" s="243"/>
    </row>
    <row r="578" spans="1:26" ht="13.5" customHeight="1">
      <c r="A578" s="243"/>
      <c r="B578" s="243"/>
      <c r="C578" s="243"/>
      <c r="D578" s="243"/>
      <c r="E578" s="243"/>
      <c r="F578" s="243"/>
      <c r="G578" s="243"/>
      <c r="H578" s="243"/>
      <c r="I578" s="243"/>
      <c r="J578" s="243"/>
      <c r="K578" s="243"/>
      <c r="L578" s="243"/>
      <c r="M578" s="243"/>
      <c r="N578" s="243"/>
      <c r="O578" s="243"/>
      <c r="P578" s="243"/>
      <c r="Q578" s="243"/>
      <c r="R578" s="243"/>
      <c r="S578" s="243"/>
      <c r="T578" s="243"/>
      <c r="U578" s="243"/>
      <c r="V578" s="243"/>
      <c r="W578" s="243"/>
      <c r="X578" s="243"/>
      <c r="Y578" s="243"/>
      <c r="Z578" s="243"/>
    </row>
    <row r="579" spans="1:26" ht="13.5" customHeight="1">
      <c r="A579" s="243"/>
      <c r="B579" s="243"/>
      <c r="C579" s="243"/>
      <c r="D579" s="243"/>
      <c r="E579" s="243"/>
      <c r="F579" s="243"/>
      <c r="G579" s="243"/>
      <c r="H579" s="243"/>
      <c r="I579" s="243"/>
      <c r="J579" s="243"/>
      <c r="K579" s="243"/>
      <c r="L579" s="243"/>
      <c r="M579" s="243"/>
      <c r="N579" s="243"/>
      <c r="O579" s="243"/>
      <c r="P579" s="243"/>
      <c r="Q579" s="243"/>
      <c r="R579" s="243"/>
      <c r="S579" s="243"/>
      <c r="T579" s="243"/>
      <c r="U579" s="243"/>
      <c r="V579" s="243"/>
      <c r="W579" s="243"/>
      <c r="X579" s="243"/>
      <c r="Y579" s="243"/>
      <c r="Z579" s="243"/>
    </row>
    <row r="580" spans="1:26" ht="13.5" customHeight="1">
      <c r="A580" s="243"/>
      <c r="B580" s="243"/>
      <c r="C580" s="243"/>
      <c r="D580" s="243"/>
      <c r="E580" s="243"/>
      <c r="F580" s="243"/>
      <c r="G580" s="243"/>
      <c r="H580" s="243"/>
      <c r="I580" s="243"/>
      <c r="J580" s="243"/>
      <c r="K580" s="243"/>
      <c r="L580" s="243"/>
      <c r="M580" s="243"/>
      <c r="N580" s="243"/>
      <c r="O580" s="243"/>
      <c r="P580" s="243"/>
      <c r="Q580" s="243"/>
      <c r="R580" s="243"/>
      <c r="S580" s="243"/>
      <c r="T580" s="243"/>
      <c r="U580" s="243"/>
      <c r="V580" s="243"/>
      <c r="W580" s="243"/>
      <c r="X580" s="243"/>
      <c r="Y580" s="243"/>
      <c r="Z580" s="243"/>
    </row>
    <row r="581" spans="1:26" ht="13.5" customHeight="1">
      <c r="A581" s="243"/>
      <c r="B581" s="243"/>
      <c r="C581" s="243"/>
      <c r="D581" s="243"/>
      <c r="E581" s="243"/>
      <c r="F581" s="243"/>
      <c r="G581" s="243"/>
      <c r="H581" s="243"/>
      <c r="I581" s="243"/>
      <c r="J581" s="243"/>
      <c r="K581" s="243"/>
      <c r="L581" s="243"/>
      <c r="M581" s="243"/>
      <c r="N581" s="243"/>
      <c r="O581" s="243"/>
      <c r="P581" s="243"/>
      <c r="Q581" s="243"/>
      <c r="R581" s="243"/>
      <c r="S581" s="243"/>
      <c r="T581" s="243"/>
      <c r="U581" s="243"/>
      <c r="V581" s="243"/>
      <c r="W581" s="243"/>
      <c r="X581" s="243"/>
      <c r="Y581" s="243"/>
      <c r="Z581" s="243"/>
    </row>
    <row r="582" spans="1:26" ht="13.5" customHeight="1">
      <c r="A582" s="243"/>
      <c r="B582" s="243"/>
      <c r="C582" s="243"/>
      <c r="D582" s="243"/>
      <c r="E582" s="243"/>
      <c r="F582" s="243"/>
      <c r="G582" s="243"/>
      <c r="H582" s="243"/>
      <c r="I582" s="243"/>
      <c r="J582" s="243"/>
      <c r="K582" s="243"/>
      <c r="L582" s="243"/>
      <c r="M582" s="243"/>
      <c r="N582" s="243"/>
      <c r="O582" s="243"/>
      <c r="P582" s="243"/>
      <c r="Q582" s="243"/>
      <c r="R582" s="243"/>
      <c r="S582" s="243"/>
      <c r="T582" s="243"/>
      <c r="U582" s="243"/>
      <c r="V582" s="243"/>
      <c r="W582" s="243"/>
      <c r="X582" s="243"/>
      <c r="Y582" s="243"/>
      <c r="Z582" s="243"/>
    </row>
    <row r="583" spans="1:26" ht="13.5" customHeight="1">
      <c r="A583" s="243"/>
      <c r="B583" s="243"/>
      <c r="C583" s="243"/>
      <c r="D583" s="243"/>
      <c r="E583" s="243"/>
      <c r="F583" s="243"/>
      <c r="G583" s="243"/>
      <c r="H583" s="243"/>
      <c r="I583" s="243"/>
      <c r="J583" s="243"/>
      <c r="K583" s="243"/>
      <c r="L583" s="243"/>
      <c r="M583" s="243"/>
      <c r="N583" s="243"/>
      <c r="O583" s="243"/>
      <c r="P583" s="243"/>
      <c r="Q583" s="243"/>
      <c r="R583" s="243"/>
      <c r="S583" s="243"/>
      <c r="T583" s="243"/>
      <c r="U583" s="243"/>
      <c r="V583" s="243"/>
      <c r="W583" s="243"/>
      <c r="X583" s="243"/>
      <c r="Y583" s="243"/>
      <c r="Z583" s="243"/>
    </row>
    <row r="584" spans="1:26" ht="13.5" customHeight="1">
      <c r="A584" s="243"/>
      <c r="B584" s="243"/>
      <c r="C584" s="243"/>
      <c r="D584" s="243"/>
      <c r="E584" s="243"/>
      <c r="F584" s="243"/>
      <c r="G584" s="243"/>
      <c r="H584" s="243"/>
      <c r="I584" s="243"/>
      <c r="J584" s="243"/>
      <c r="K584" s="243"/>
      <c r="L584" s="243"/>
      <c r="M584" s="243"/>
      <c r="N584" s="243"/>
      <c r="O584" s="243"/>
      <c r="P584" s="243"/>
      <c r="Q584" s="243"/>
      <c r="R584" s="243"/>
      <c r="S584" s="243"/>
      <c r="T584" s="243"/>
      <c r="U584" s="243"/>
      <c r="V584" s="243"/>
      <c r="W584" s="243"/>
      <c r="X584" s="243"/>
      <c r="Y584" s="243"/>
      <c r="Z584" s="243"/>
    </row>
    <row r="585" spans="1:26" ht="13.5" customHeight="1">
      <c r="A585" s="243"/>
      <c r="B585" s="243"/>
      <c r="C585" s="243"/>
      <c r="D585" s="243"/>
      <c r="E585" s="243"/>
      <c r="F585" s="243"/>
      <c r="G585" s="243"/>
      <c r="H585" s="243"/>
      <c r="I585" s="243"/>
      <c r="J585" s="243"/>
      <c r="K585" s="243"/>
      <c r="L585" s="243"/>
      <c r="M585" s="243"/>
      <c r="N585" s="243"/>
      <c r="O585" s="243"/>
      <c r="P585" s="243"/>
      <c r="Q585" s="243"/>
      <c r="R585" s="243"/>
      <c r="S585" s="243"/>
      <c r="T585" s="243"/>
      <c r="U585" s="243"/>
      <c r="V585" s="243"/>
      <c r="W585" s="243"/>
      <c r="X585" s="243"/>
      <c r="Y585" s="243"/>
      <c r="Z585" s="243"/>
    </row>
    <row r="586" spans="1:26" ht="13.5" customHeight="1">
      <c r="A586" s="243"/>
      <c r="B586" s="243"/>
      <c r="C586" s="243"/>
      <c r="D586" s="243"/>
      <c r="E586" s="243"/>
      <c r="F586" s="243"/>
      <c r="G586" s="243"/>
      <c r="H586" s="243"/>
      <c r="I586" s="243"/>
      <c r="J586" s="243"/>
      <c r="K586" s="243"/>
      <c r="L586" s="243"/>
      <c r="M586" s="243"/>
      <c r="N586" s="243"/>
      <c r="O586" s="243"/>
      <c r="P586" s="243"/>
      <c r="Q586" s="243"/>
      <c r="R586" s="243"/>
      <c r="S586" s="243"/>
      <c r="T586" s="243"/>
      <c r="U586" s="243"/>
      <c r="V586" s="243"/>
      <c r="W586" s="243"/>
      <c r="X586" s="243"/>
      <c r="Y586" s="243"/>
      <c r="Z586" s="243"/>
    </row>
    <row r="587" spans="1:26" ht="13.5" customHeight="1">
      <c r="A587" s="243"/>
      <c r="B587" s="243"/>
      <c r="C587" s="243"/>
      <c r="D587" s="243"/>
      <c r="E587" s="243"/>
      <c r="F587" s="243"/>
      <c r="G587" s="243"/>
      <c r="H587" s="243"/>
      <c r="I587" s="243"/>
      <c r="J587" s="243"/>
      <c r="K587" s="243"/>
      <c r="L587" s="243"/>
      <c r="M587" s="243"/>
      <c r="N587" s="243"/>
      <c r="O587" s="243"/>
      <c r="P587" s="243"/>
      <c r="Q587" s="243"/>
      <c r="R587" s="243"/>
      <c r="S587" s="243"/>
      <c r="T587" s="243"/>
      <c r="U587" s="243"/>
      <c r="V587" s="243"/>
      <c r="W587" s="243"/>
      <c r="X587" s="243"/>
      <c r="Y587" s="243"/>
      <c r="Z587" s="243"/>
    </row>
    <row r="588" spans="1:26" ht="13.5" customHeight="1">
      <c r="A588" s="243"/>
      <c r="B588" s="243"/>
      <c r="C588" s="243"/>
      <c r="D588" s="243"/>
      <c r="E588" s="243"/>
      <c r="F588" s="243"/>
      <c r="G588" s="243"/>
      <c r="H588" s="243"/>
      <c r="I588" s="243"/>
      <c r="J588" s="243"/>
      <c r="K588" s="243"/>
      <c r="L588" s="243"/>
      <c r="M588" s="243"/>
      <c r="N588" s="243"/>
      <c r="O588" s="243"/>
      <c r="P588" s="243"/>
      <c r="Q588" s="243"/>
      <c r="R588" s="243"/>
      <c r="S588" s="243"/>
      <c r="T588" s="243"/>
      <c r="U588" s="243"/>
      <c r="V588" s="243"/>
      <c r="W588" s="243"/>
      <c r="X588" s="243"/>
      <c r="Y588" s="243"/>
      <c r="Z588" s="243"/>
    </row>
    <row r="589" spans="1:26" ht="13.5" customHeight="1">
      <c r="A589" s="243"/>
      <c r="B589" s="243"/>
      <c r="C589" s="243"/>
      <c r="D589" s="243"/>
      <c r="E589" s="243"/>
      <c r="F589" s="243"/>
      <c r="G589" s="243"/>
      <c r="H589" s="243"/>
      <c r="I589" s="243"/>
      <c r="J589" s="243"/>
      <c r="K589" s="243"/>
      <c r="L589" s="243"/>
      <c r="M589" s="243"/>
      <c r="N589" s="243"/>
      <c r="O589" s="243"/>
      <c r="P589" s="243"/>
      <c r="Q589" s="243"/>
      <c r="R589" s="243"/>
      <c r="S589" s="243"/>
      <c r="T589" s="243"/>
      <c r="U589" s="243"/>
      <c r="V589" s="243"/>
      <c r="W589" s="243"/>
      <c r="X589" s="243"/>
      <c r="Y589" s="243"/>
      <c r="Z589" s="243"/>
    </row>
    <row r="590" spans="1:26" ht="13.5" customHeight="1">
      <c r="A590" s="243"/>
      <c r="B590" s="243"/>
      <c r="C590" s="243"/>
      <c r="D590" s="243"/>
      <c r="E590" s="243"/>
      <c r="F590" s="243"/>
      <c r="G590" s="243"/>
      <c r="H590" s="243"/>
      <c r="I590" s="243"/>
      <c r="J590" s="243"/>
      <c r="K590" s="243"/>
      <c r="L590" s="243"/>
      <c r="M590" s="243"/>
      <c r="N590" s="243"/>
      <c r="O590" s="243"/>
      <c r="P590" s="243"/>
      <c r="Q590" s="243"/>
      <c r="R590" s="243"/>
      <c r="S590" s="243"/>
      <c r="T590" s="243"/>
      <c r="U590" s="243"/>
      <c r="V590" s="243"/>
      <c r="W590" s="243"/>
      <c r="X590" s="243"/>
      <c r="Y590" s="243"/>
      <c r="Z590" s="243"/>
    </row>
    <row r="591" spans="1:26" ht="13.5" customHeight="1">
      <c r="A591" s="243"/>
      <c r="B591" s="243"/>
      <c r="C591" s="243"/>
      <c r="D591" s="243"/>
      <c r="E591" s="243"/>
      <c r="F591" s="243"/>
      <c r="G591" s="243"/>
      <c r="H591" s="243"/>
      <c r="I591" s="243"/>
      <c r="J591" s="243"/>
      <c r="K591" s="243"/>
      <c r="L591" s="243"/>
      <c r="M591" s="243"/>
      <c r="N591" s="243"/>
      <c r="O591" s="243"/>
      <c r="P591" s="243"/>
      <c r="Q591" s="243"/>
      <c r="R591" s="243"/>
      <c r="S591" s="243"/>
      <c r="T591" s="243"/>
      <c r="U591" s="243"/>
      <c r="V591" s="243"/>
      <c r="W591" s="243"/>
      <c r="X591" s="243"/>
      <c r="Y591" s="243"/>
      <c r="Z591" s="243"/>
    </row>
    <row r="592" spans="1:26" ht="13.5" customHeight="1">
      <c r="A592" s="243"/>
      <c r="B592" s="243"/>
      <c r="C592" s="243"/>
      <c r="D592" s="243"/>
      <c r="E592" s="243"/>
      <c r="F592" s="243"/>
      <c r="G592" s="243"/>
      <c r="H592" s="243"/>
      <c r="I592" s="243"/>
      <c r="J592" s="243"/>
      <c r="K592" s="243"/>
      <c r="L592" s="243"/>
      <c r="M592" s="243"/>
      <c r="N592" s="243"/>
      <c r="O592" s="243"/>
      <c r="P592" s="243"/>
      <c r="Q592" s="243"/>
      <c r="R592" s="243"/>
      <c r="S592" s="243"/>
      <c r="T592" s="243"/>
      <c r="U592" s="243"/>
      <c r="V592" s="243"/>
      <c r="W592" s="243"/>
      <c r="X592" s="243"/>
      <c r="Y592" s="243"/>
      <c r="Z592" s="243"/>
    </row>
    <row r="593" spans="1:26" ht="13.5" customHeight="1">
      <c r="A593" s="243"/>
      <c r="B593" s="243"/>
      <c r="C593" s="243"/>
      <c r="D593" s="243"/>
      <c r="E593" s="243"/>
      <c r="F593" s="243"/>
      <c r="G593" s="243"/>
      <c r="H593" s="243"/>
      <c r="I593" s="243"/>
      <c r="J593" s="243"/>
      <c r="K593" s="243"/>
      <c r="L593" s="243"/>
      <c r="M593" s="243"/>
      <c r="N593" s="243"/>
      <c r="O593" s="243"/>
      <c r="P593" s="243"/>
      <c r="Q593" s="243"/>
      <c r="R593" s="243"/>
      <c r="S593" s="243"/>
      <c r="T593" s="243"/>
      <c r="U593" s="243"/>
      <c r="V593" s="243"/>
      <c r="W593" s="243"/>
      <c r="X593" s="243"/>
      <c r="Y593" s="243"/>
      <c r="Z593" s="243"/>
    </row>
    <row r="594" spans="1:26" ht="13.5" customHeight="1">
      <c r="A594" s="243"/>
      <c r="B594" s="243"/>
      <c r="C594" s="243"/>
      <c r="D594" s="243"/>
      <c r="E594" s="243"/>
      <c r="F594" s="243"/>
      <c r="G594" s="243"/>
      <c r="H594" s="243"/>
      <c r="I594" s="243"/>
      <c r="J594" s="243"/>
      <c r="K594" s="243"/>
      <c r="L594" s="243"/>
      <c r="M594" s="243"/>
      <c r="N594" s="243"/>
      <c r="O594" s="243"/>
      <c r="P594" s="243"/>
      <c r="Q594" s="243"/>
      <c r="R594" s="243"/>
      <c r="S594" s="243"/>
      <c r="T594" s="243"/>
      <c r="U594" s="243"/>
      <c r="V594" s="243"/>
      <c r="W594" s="243"/>
      <c r="X594" s="243"/>
      <c r="Y594" s="243"/>
      <c r="Z594" s="243"/>
    </row>
    <row r="595" spans="1:26" ht="13.5" customHeight="1">
      <c r="A595" s="243"/>
      <c r="B595" s="243"/>
      <c r="C595" s="243"/>
      <c r="D595" s="243"/>
      <c r="E595" s="243"/>
      <c r="F595" s="243"/>
      <c r="G595" s="243"/>
      <c r="H595" s="243"/>
      <c r="I595" s="243"/>
      <c r="J595" s="243"/>
      <c r="K595" s="243"/>
      <c r="L595" s="243"/>
      <c r="M595" s="243"/>
      <c r="N595" s="243"/>
      <c r="O595" s="243"/>
      <c r="P595" s="243"/>
      <c r="Q595" s="243"/>
      <c r="R595" s="243"/>
      <c r="S595" s="243"/>
      <c r="T595" s="243"/>
      <c r="U595" s="243"/>
      <c r="V595" s="243"/>
      <c r="W595" s="243"/>
      <c r="X595" s="243"/>
      <c r="Y595" s="243"/>
      <c r="Z595" s="243"/>
    </row>
    <row r="596" spans="1:26" ht="13.5" customHeight="1">
      <c r="A596" s="243"/>
      <c r="B596" s="243"/>
      <c r="C596" s="243"/>
      <c r="D596" s="243"/>
      <c r="E596" s="243"/>
      <c r="F596" s="243"/>
      <c r="G596" s="243"/>
      <c r="H596" s="243"/>
      <c r="I596" s="243"/>
      <c r="J596" s="243"/>
      <c r="K596" s="243"/>
      <c r="L596" s="243"/>
      <c r="M596" s="243"/>
      <c r="N596" s="243"/>
      <c r="O596" s="243"/>
      <c r="P596" s="243"/>
      <c r="Q596" s="243"/>
      <c r="R596" s="243"/>
      <c r="S596" s="243"/>
      <c r="T596" s="243"/>
      <c r="U596" s="243"/>
      <c r="V596" s="243"/>
      <c r="W596" s="243"/>
      <c r="X596" s="243"/>
      <c r="Y596" s="243"/>
      <c r="Z596" s="243"/>
    </row>
    <row r="597" spans="1:26" ht="13.5" customHeight="1">
      <c r="A597" s="243"/>
      <c r="B597" s="243"/>
      <c r="C597" s="243"/>
      <c r="D597" s="243"/>
      <c r="E597" s="243"/>
      <c r="F597" s="243"/>
      <c r="G597" s="243"/>
      <c r="H597" s="243"/>
      <c r="I597" s="243"/>
      <c r="J597" s="243"/>
      <c r="K597" s="243"/>
      <c r="L597" s="243"/>
      <c r="M597" s="243"/>
      <c r="N597" s="243"/>
      <c r="O597" s="243"/>
      <c r="P597" s="243"/>
      <c r="Q597" s="243"/>
      <c r="R597" s="243"/>
      <c r="S597" s="243"/>
      <c r="T597" s="243"/>
      <c r="U597" s="243"/>
      <c r="V597" s="243"/>
      <c r="W597" s="243"/>
      <c r="X597" s="243"/>
      <c r="Y597" s="243"/>
      <c r="Z597" s="243"/>
    </row>
    <row r="598" spans="1:26" ht="13.5" customHeight="1">
      <c r="A598" s="243"/>
      <c r="B598" s="243"/>
      <c r="C598" s="243"/>
      <c r="D598" s="243"/>
      <c r="E598" s="243"/>
      <c r="F598" s="243"/>
      <c r="G598" s="243"/>
      <c r="H598" s="243"/>
      <c r="I598" s="243"/>
      <c r="J598" s="243"/>
      <c r="K598" s="243"/>
      <c r="L598" s="243"/>
      <c r="M598" s="243"/>
      <c r="N598" s="243"/>
      <c r="O598" s="243"/>
      <c r="P598" s="243"/>
      <c r="Q598" s="243"/>
      <c r="R598" s="243"/>
      <c r="S598" s="243"/>
      <c r="T598" s="243"/>
      <c r="U598" s="243"/>
      <c r="V598" s="243"/>
      <c r="W598" s="243"/>
      <c r="X598" s="243"/>
      <c r="Y598" s="243"/>
      <c r="Z598" s="243"/>
    </row>
    <row r="599" spans="1:26" ht="13.5" customHeight="1">
      <c r="A599" s="243"/>
      <c r="B599" s="243"/>
      <c r="C599" s="243"/>
      <c r="D599" s="243"/>
      <c r="E599" s="243"/>
      <c r="F599" s="243"/>
      <c r="G599" s="243"/>
      <c r="H599" s="243"/>
      <c r="I599" s="243"/>
      <c r="J599" s="243"/>
      <c r="K599" s="243"/>
      <c r="L599" s="243"/>
      <c r="M599" s="243"/>
      <c r="N599" s="243"/>
      <c r="O599" s="243"/>
      <c r="P599" s="243"/>
      <c r="Q599" s="243"/>
      <c r="R599" s="243"/>
      <c r="S599" s="243"/>
      <c r="T599" s="243"/>
      <c r="U599" s="243"/>
      <c r="V599" s="243"/>
      <c r="W599" s="243"/>
      <c r="X599" s="243"/>
      <c r="Y599" s="243"/>
      <c r="Z599" s="243"/>
    </row>
    <row r="600" spans="1:26" ht="13.5" customHeight="1">
      <c r="A600" s="243"/>
      <c r="B600" s="243"/>
      <c r="C600" s="243"/>
      <c r="D600" s="243"/>
      <c r="E600" s="243"/>
      <c r="F600" s="243"/>
      <c r="G600" s="243"/>
      <c r="H600" s="243"/>
      <c r="I600" s="243"/>
      <c r="J600" s="243"/>
      <c r="K600" s="243"/>
      <c r="L600" s="243"/>
      <c r="M600" s="243"/>
      <c r="N600" s="243"/>
      <c r="O600" s="243"/>
      <c r="P600" s="243"/>
      <c r="Q600" s="243"/>
      <c r="R600" s="243"/>
      <c r="S600" s="243"/>
      <c r="T600" s="243"/>
      <c r="U600" s="243"/>
      <c r="V600" s="243"/>
      <c r="W600" s="243"/>
      <c r="X600" s="243"/>
      <c r="Y600" s="243"/>
      <c r="Z600" s="243"/>
    </row>
    <row r="601" spans="1:26" ht="13.5" customHeight="1">
      <c r="A601" s="243"/>
      <c r="B601" s="243"/>
      <c r="C601" s="243"/>
      <c r="D601" s="243"/>
      <c r="E601" s="243"/>
      <c r="F601" s="243"/>
      <c r="G601" s="243"/>
      <c r="H601" s="243"/>
      <c r="I601" s="243"/>
      <c r="J601" s="243"/>
      <c r="K601" s="243"/>
      <c r="L601" s="243"/>
      <c r="M601" s="243"/>
      <c r="N601" s="243"/>
      <c r="O601" s="243"/>
      <c r="P601" s="243"/>
      <c r="Q601" s="243"/>
      <c r="R601" s="243"/>
      <c r="S601" s="243"/>
      <c r="T601" s="243"/>
      <c r="U601" s="243"/>
      <c r="V601" s="243"/>
      <c r="W601" s="243"/>
      <c r="X601" s="243"/>
      <c r="Y601" s="243"/>
      <c r="Z601" s="243"/>
    </row>
    <row r="602" spans="1:26" ht="13.5" customHeight="1">
      <c r="A602" s="243"/>
      <c r="B602" s="243"/>
      <c r="C602" s="243"/>
      <c r="D602" s="243"/>
      <c r="E602" s="243"/>
      <c r="F602" s="243"/>
      <c r="G602" s="243"/>
      <c r="H602" s="243"/>
      <c r="I602" s="243"/>
      <c r="J602" s="243"/>
      <c r="K602" s="243"/>
      <c r="L602" s="243"/>
      <c r="M602" s="243"/>
      <c r="N602" s="243"/>
      <c r="O602" s="243"/>
      <c r="P602" s="243"/>
      <c r="Q602" s="243"/>
      <c r="R602" s="243"/>
      <c r="S602" s="243"/>
      <c r="T602" s="243"/>
      <c r="U602" s="243"/>
      <c r="V602" s="243"/>
      <c r="W602" s="243"/>
      <c r="X602" s="243"/>
      <c r="Y602" s="243"/>
      <c r="Z602" s="243"/>
    </row>
    <row r="603" spans="1:26" ht="13.5" customHeight="1">
      <c r="A603" s="243"/>
      <c r="B603" s="243"/>
      <c r="C603" s="243"/>
      <c r="D603" s="243"/>
      <c r="E603" s="243"/>
      <c r="F603" s="243"/>
      <c r="G603" s="243"/>
      <c r="H603" s="243"/>
      <c r="I603" s="243"/>
      <c r="J603" s="243"/>
      <c r="K603" s="243"/>
      <c r="L603" s="243"/>
      <c r="M603" s="243"/>
      <c r="N603" s="243"/>
      <c r="O603" s="243"/>
      <c r="P603" s="243"/>
      <c r="Q603" s="243"/>
      <c r="R603" s="243"/>
      <c r="S603" s="243"/>
      <c r="T603" s="243"/>
      <c r="U603" s="243"/>
      <c r="V603" s="243"/>
      <c r="W603" s="243"/>
      <c r="X603" s="243"/>
      <c r="Y603" s="243"/>
      <c r="Z603" s="243"/>
    </row>
    <row r="604" spans="1:26" ht="13.5" customHeight="1">
      <c r="A604" s="243"/>
      <c r="B604" s="243"/>
      <c r="C604" s="243"/>
      <c r="D604" s="243"/>
      <c r="E604" s="243"/>
      <c r="F604" s="243"/>
      <c r="G604" s="243"/>
      <c r="H604" s="243"/>
      <c r="I604" s="243"/>
      <c r="J604" s="243"/>
      <c r="K604" s="243"/>
      <c r="L604" s="243"/>
      <c r="M604" s="243"/>
      <c r="N604" s="243"/>
      <c r="O604" s="243"/>
      <c r="P604" s="243"/>
      <c r="Q604" s="243"/>
      <c r="R604" s="243"/>
      <c r="S604" s="243"/>
      <c r="T604" s="243"/>
      <c r="U604" s="243"/>
      <c r="V604" s="243"/>
      <c r="W604" s="243"/>
      <c r="X604" s="243"/>
      <c r="Y604" s="243"/>
      <c r="Z604" s="243"/>
    </row>
    <row r="605" spans="1:26" ht="13.5" customHeight="1">
      <c r="A605" s="243"/>
      <c r="B605" s="243"/>
      <c r="C605" s="243"/>
      <c r="D605" s="243"/>
      <c r="E605" s="243"/>
      <c r="F605" s="243"/>
      <c r="G605" s="243"/>
      <c r="H605" s="243"/>
      <c r="I605" s="243"/>
      <c r="J605" s="243"/>
      <c r="K605" s="243"/>
      <c r="L605" s="243"/>
      <c r="M605" s="243"/>
      <c r="N605" s="243"/>
      <c r="O605" s="243"/>
      <c r="P605" s="243"/>
      <c r="Q605" s="243"/>
      <c r="R605" s="243"/>
      <c r="S605" s="243"/>
      <c r="T605" s="243"/>
      <c r="U605" s="243"/>
      <c r="V605" s="243"/>
      <c r="W605" s="243"/>
      <c r="X605" s="243"/>
      <c r="Y605" s="243"/>
      <c r="Z605" s="243"/>
    </row>
    <row r="606" spans="1:26" ht="13.5" customHeight="1">
      <c r="A606" s="243"/>
      <c r="B606" s="243"/>
      <c r="C606" s="243"/>
      <c r="D606" s="243"/>
      <c r="E606" s="243"/>
      <c r="F606" s="243"/>
      <c r="G606" s="243"/>
      <c r="H606" s="243"/>
      <c r="I606" s="243"/>
      <c r="J606" s="243"/>
      <c r="K606" s="243"/>
      <c r="L606" s="243"/>
      <c r="M606" s="243"/>
      <c r="N606" s="243"/>
      <c r="O606" s="243"/>
      <c r="P606" s="243"/>
      <c r="Q606" s="243"/>
      <c r="R606" s="243"/>
      <c r="S606" s="243"/>
      <c r="T606" s="243"/>
      <c r="U606" s="243"/>
      <c r="V606" s="243"/>
      <c r="W606" s="243"/>
      <c r="X606" s="243"/>
      <c r="Y606" s="243"/>
      <c r="Z606" s="243"/>
    </row>
    <row r="607" spans="1:26" ht="13.5" customHeight="1">
      <c r="A607" s="243"/>
      <c r="B607" s="243"/>
      <c r="C607" s="243"/>
      <c r="D607" s="243"/>
      <c r="E607" s="243"/>
      <c r="F607" s="243"/>
      <c r="G607" s="243"/>
      <c r="H607" s="243"/>
      <c r="I607" s="243"/>
      <c r="J607" s="243"/>
      <c r="K607" s="243"/>
      <c r="L607" s="243"/>
      <c r="M607" s="243"/>
      <c r="N607" s="243"/>
      <c r="O607" s="243"/>
      <c r="P607" s="243"/>
      <c r="Q607" s="243"/>
      <c r="R607" s="243"/>
      <c r="S607" s="243"/>
      <c r="T607" s="243"/>
      <c r="U607" s="243"/>
      <c r="V607" s="243"/>
      <c r="W607" s="243"/>
      <c r="X607" s="243"/>
      <c r="Y607" s="243"/>
      <c r="Z607" s="243"/>
    </row>
    <row r="608" spans="1:26" ht="13.5" customHeight="1">
      <c r="A608" s="243"/>
      <c r="B608" s="243"/>
      <c r="C608" s="243"/>
      <c r="D608" s="243"/>
      <c r="E608" s="243"/>
      <c r="F608" s="243"/>
      <c r="G608" s="243"/>
      <c r="H608" s="243"/>
      <c r="I608" s="243"/>
      <c r="J608" s="243"/>
      <c r="K608" s="243"/>
      <c r="L608" s="243"/>
      <c r="M608" s="243"/>
      <c r="N608" s="243"/>
      <c r="O608" s="243"/>
      <c r="P608" s="243"/>
      <c r="Q608" s="243"/>
      <c r="R608" s="243"/>
      <c r="S608" s="243"/>
      <c r="T608" s="243"/>
      <c r="U608" s="243"/>
      <c r="V608" s="243"/>
      <c r="W608" s="243"/>
      <c r="X608" s="243"/>
      <c r="Y608" s="243"/>
      <c r="Z608" s="243"/>
    </row>
    <row r="609" spans="1:26" ht="13.5" customHeight="1">
      <c r="A609" s="243"/>
      <c r="B609" s="243"/>
      <c r="C609" s="243"/>
      <c r="D609" s="243"/>
      <c r="E609" s="243"/>
      <c r="F609" s="243"/>
      <c r="G609" s="243"/>
      <c r="H609" s="243"/>
      <c r="I609" s="243"/>
      <c r="J609" s="243"/>
      <c r="K609" s="243"/>
      <c r="L609" s="243"/>
      <c r="M609" s="243"/>
      <c r="N609" s="243"/>
      <c r="O609" s="243"/>
      <c r="P609" s="243"/>
      <c r="Q609" s="243"/>
      <c r="R609" s="243"/>
      <c r="S609" s="243"/>
      <c r="T609" s="243"/>
      <c r="U609" s="243"/>
      <c r="V609" s="243"/>
      <c r="W609" s="243"/>
      <c r="X609" s="243"/>
      <c r="Y609" s="243"/>
      <c r="Z609" s="243"/>
    </row>
    <row r="610" spans="1:26" ht="13.5" customHeight="1">
      <c r="A610" s="243"/>
      <c r="B610" s="243"/>
      <c r="C610" s="243"/>
      <c r="D610" s="243"/>
      <c r="E610" s="243"/>
      <c r="F610" s="243"/>
      <c r="G610" s="243"/>
      <c r="H610" s="243"/>
      <c r="I610" s="243"/>
      <c r="J610" s="243"/>
      <c r="K610" s="243"/>
      <c r="L610" s="243"/>
      <c r="M610" s="243"/>
      <c r="N610" s="243"/>
      <c r="O610" s="243"/>
      <c r="P610" s="243"/>
      <c r="Q610" s="243"/>
      <c r="R610" s="243"/>
      <c r="S610" s="243"/>
      <c r="T610" s="243"/>
      <c r="U610" s="243"/>
      <c r="V610" s="243"/>
      <c r="W610" s="243"/>
      <c r="X610" s="243"/>
      <c r="Y610" s="243"/>
      <c r="Z610" s="243"/>
    </row>
    <row r="611" spans="1:26" ht="13.5" customHeight="1">
      <c r="A611" s="243"/>
      <c r="B611" s="243"/>
      <c r="C611" s="243"/>
      <c r="D611" s="243"/>
      <c r="E611" s="243"/>
      <c r="F611" s="243"/>
      <c r="G611" s="243"/>
      <c r="H611" s="243"/>
      <c r="I611" s="243"/>
      <c r="J611" s="243"/>
      <c r="K611" s="243"/>
      <c r="L611" s="243"/>
      <c r="M611" s="243"/>
      <c r="N611" s="243"/>
      <c r="O611" s="243"/>
      <c r="P611" s="243"/>
      <c r="Q611" s="243"/>
      <c r="R611" s="243"/>
      <c r="S611" s="243"/>
      <c r="T611" s="243"/>
      <c r="U611" s="243"/>
      <c r="V611" s="243"/>
      <c r="W611" s="243"/>
      <c r="X611" s="243"/>
      <c r="Y611" s="243"/>
      <c r="Z611" s="243"/>
    </row>
    <row r="612" spans="1:26" ht="13.5" customHeight="1">
      <c r="A612" s="243"/>
      <c r="B612" s="243"/>
      <c r="C612" s="243"/>
      <c r="D612" s="243"/>
      <c r="E612" s="243"/>
      <c r="F612" s="243"/>
      <c r="G612" s="243"/>
      <c r="H612" s="243"/>
      <c r="I612" s="243"/>
      <c r="J612" s="243"/>
      <c r="K612" s="243"/>
      <c r="L612" s="243"/>
      <c r="M612" s="243"/>
      <c r="N612" s="243"/>
      <c r="O612" s="243"/>
      <c r="P612" s="243"/>
      <c r="Q612" s="243"/>
      <c r="R612" s="243"/>
      <c r="S612" s="243"/>
      <c r="T612" s="243"/>
      <c r="U612" s="243"/>
      <c r="V612" s="243"/>
      <c r="W612" s="243"/>
      <c r="X612" s="243"/>
      <c r="Y612" s="243"/>
      <c r="Z612" s="243"/>
    </row>
    <row r="613" spans="1:26" ht="13.5" customHeight="1">
      <c r="A613" s="243"/>
      <c r="B613" s="243"/>
      <c r="C613" s="243"/>
      <c r="D613" s="243"/>
      <c r="E613" s="243"/>
      <c r="F613" s="243"/>
      <c r="G613" s="243"/>
      <c r="H613" s="243"/>
      <c r="I613" s="243"/>
      <c r="J613" s="243"/>
      <c r="K613" s="243"/>
      <c r="L613" s="243"/>
      <c r="M613" s="243"/>
      <c r="N613" s="243"/>
      <c r="O613" s="243"/>
      <c r="P613" s="243"/>
      <c r="Q613" s="243"/>
      <c r="R613" s="243"/>
      <c r="S613" s="243"/>
      <c r="T613" s="243"/>
      <c r="U613" s="243"/>
      <c r="V613" s="243"/>
      <c r="W613" s="243"/>
      <c r="X613" s="243"/>
      <c r="Y613" s="243"/>
      <c r="Z613" s="243"/>
    </row>
    <row r="614" spans="1:26" ht="13.5" customHeight="1">
      <c r="A614" s="243"/>
      <c r="B614" s="243"/>
      <c r="C614" s="243"/>
      <c r="D614" s="243"/>
      <c r="E614" s="243"/>
      <c r="F614" s="243"/>
      <c r="G614" s="243"/>
      <c r="H614" s="243"/>
      <c r="I614" s="243"/>
      <c r="J614" s="243"/>
      <c r="K614" s="243"/>
      <c r="L614" s="243"/>
      <c r="M614" s="243"/>
      <c r="N614" s="243"/>
      <c r="O614" s="243"/>
      <c r="P614" s="243"/>
      <c r="Q614" s="243"/>
      <c r="R614" s="243"/>
      <c r="S614" s="243"/>
      <c r="T614" s="243"/>
      <c r="U614" s="243"/>
      <c r="V614" s="243"/>
      <c r="W614" s="243"/>
      <c r="X614" s="243"/>
      <c r="Y614" s="243"/>
      <c r="Z614" s="243"/>
    </row>
    <row r="615" spans="1:26" ht="13.5" customHeight="1">
      <c r="A615" s="243"/>
      <c r="B615" s="243"/>
      <c r="C615" s="243"/>
      <c r="D615" s="243"/>
      <c r="E615" s="243"/>
      <c r="F615" s="243"/>
      <c r="G615" s="243"/>
      <c r="H615" s="243"/>
      <c r="I615" s="243"/>
      <c r="J615" s="243"/>
      <c r="K615" s="243"/>
      <c r="L615" s="243"/>
      <c r="M615" s="243"/>
      <c r="N615" s="243"/>
      <c r="O615" s="243"/>
      <c r="P615" s="243"/>
      <c r="Q615" s="243"/>
      <c r="R615" s="243"/>
      <c r="S615" s="243"/>
      <c r="T615" s="243"/>
      <c r="U615" s="243"/>
      <c r="V615" s="243"/>
      <c r="W615" s="243"/>
      <c r="X615" s="243"/>
      <c r="Y615" s="243"/>
      <c r="Z615" s="243"/>
    </row>
    <row r="616" spans="1:26" ht="13.5" customHeight="1">
      <c r="A616" s="243"/>
      <c r="B616" s="243"/>
      <c r="C616" s="243"/>
      <c r="D616" s="243"/>
      <c r="E616" s="243"/>
      <c r="F616" s="243"/>
      <c r="G616" s="243"/>
      <c r="H616" s="243"/>
      <c r="I616" s="243"/>
      <c r="J616" s="243"/>
      <c r="K616" s="243"/>
      <c r="L616" s="243"/>
      <c r="M616" s="243"/>
      <c r="N616" s="243"/>
      <c r="O616" s="243"/>
      <c r="P616" s="243"/>
      <c r="Q616" s="243"/>
      <c r="R616" s="243"/>
      <c r="S616" s="243"/>
      <c r="T616" s="243"/>
      <c r="U616" s="243"/>
      <c r="V616" s="243"/>
      <c r="W616" s="243"/>
      <c r="X616" s="243"/>
      <c r="Y616" s="243"/>
      <c r="Z616" s="243"/>
    </row>
    <row r="617" spans="1:26" ht="13.5" customHeight="1">
      <c r="A617" s="243"/>
      <c r="B617" s="243"/>
      <c r="C617" s="243"/>
      <c r="D617" s="243"/>
      <c r="E617" s="243"/>
      <c r="F617" s="243"/>
      <c r="G617" s="243"/>
      <c r="H617" s="243"/>
      <c r="I617" s="243"/>
      <c r="J617" s="243"/>
      <c r="K617" s="243"/>
      <c r="L617" s="243"/>
      <c r="M617" s="243"/>
      <c r="N617" s="243"/>
      <c r="O617" s="243"/>
      <c r="P617" s="243"/>
      <c r="Q617" s="243"/>
      <c r="R617" s="243"/>
      <c r="S617" s="243"/>
      <c r="T617" s="243"/>
      <c r="U617" s="243"/>
      <c r="V617" s="243"/>
      <c r="W617" s="243"/>
      <c r="X617" s="243"/>
      <c r="Y617" s="243"/>
      <c r="Z617" s="243"/>
    </row>
    <row r="618" spans="1:26" ht="13.5" customHeight="1">
      <c r="A618" s="243"/>
      <c r="B618" s="243"/>
      <c r="C618" s="243"/>
      <c r="D618" s="243"/>
      <c r="E618" s="243"/>
      <c r="F618" s="243"/>
      <c r="G618" s="243"/>
      <c r="H618" s="243"/>
      <c r="I618" s="243"/>
      <c r="J618" s="243"/>
      <c r="K618" s="243"/>
      <c r="L618" s="243"/>
      <c r="M618" s="243"/>
      <c r="N618" s="243"/>
      <c r="O618" s="243"/>
      <c r="P618" s="243"/>
      <c r="Q618" s="243"/>
      <c r="R618" s="243"/>
      <c r="S618" s="243"/>
      <c r="T618" s="243"/>
      <c r="U618" s="243"/>
      <c r="V618" s="243"/>
      <c r="W618" s="243"/>
      <c r="X618" s="243"/>
      <c r="Y618" s="243"/>
      <c r="Z618" s="243"/>
    </row>
    <row r="619" spans="1:26" ht="13.5" customHeight="1">
      <c r="A619" s="243"/>
      <c r="B619" s="243"/>
      <c r="C619" s="243"/>
      <c r="D619" s="243"/>
      <c r="E619" s="243"/>
      <c r="F619" s="243"/>
      <c r="G619" s="243"/>
      <c r="H619" s="243"/>
      <c r="I619" s="243"/>
      <c r="J619" s="243"/>
      <c r="K619" s="243"/>
      <c r="L619" s="243"/>
      <c r="M619" s="243"/>
      <c r="N619" s="243"/>
      <c r="O619" s="243"/>
      <c r="P619" s="243"/>
      <c r="Q619" s="243"/>
      <c r="R619" s="243"/>
      <c r="S619" s="243"/>
      <c r="T619" s="243"/>
      <c r="U619" s="243"/>
      <c r="V619" s="243"/>
      <c r="W619" s="243"/>
      <c r="X619" s="243"/>
      <c r="Y619" s="243"/>
      <c r="Z619" s="243"/>
    </row>
    <row r="620" spans="1:26" ht="13.5" customHeight="1">
      <c r="A620" s="243"/>
      <c r="B620" s="243"/>
      <c r="C620" s="243"/>
      <c r="D620" s="243"/>
      <c r="E620" s="243"/>
      <c r="F620" s="243"/>
      <c r="G620" s="243"/>
      <c r="H620" s="243"/>
      <c r="I620" s="243"/>
      <c r="J620" s="243"/>
      <c r="K620" s="243"/>
      <c r="L620" s="243"/>
      <c r="M620" s="243"/>
      <c r="N620" s="243"/>
      <c r="O620" s="243"/>
      <c r="P620" s="243"/>
      <c r="Q620" s="243"/>
      <c r="R620" s="243"/>
      <c r="S620" s="243"/>
      <c r="T620" s="243"/>
      <c r="U620" s="243"/>
      <c r="V620" s="243"/>
      <c r="W620" s="243"/>
      <c r="X620" s="243"/>
      <c r="Y620" s="243"/>
      <c r="Z620" s="243"/>
    </row>
    <row r="621" spans="1:26" ht="13.5" customHeight="1">
      <c r="A621" s="243"/>
      <c r="B621" s="243"/>
      <c r="C621" s="243"/>
      <c r="D621" s="243"/>
      <c r="E621" s="243"/>
      <c r="F621" s="243"/>
      <c r="G621" s="243"/>
      <c r="H621" s="243"/>
      <c r="I621" s="243"/>
      <c r="J621" s="243"/>
      <c r="K621" s="243"/>
      <c r="L621" s="243"/>
      <c r="M621" s="243"/>
      <c r="N621" s="243"/>
      <c r="O621" s="243"/>
      <c r="P621" s="243"/>
      <c r="Q621" s="243"/>
      <c r="R621" s="243"/>
      <c r="S621" s="243"/>
      <c r="T621" s="243"/>
      <c r="U621" s="243"/>
      <c r="V621" s="243"/>
      <c r="W621" s="243"/>
      <c r="X621" s="243"/>
      <c r="Y621" s="243"/>
      <c r="Z621" s="243"/>
    </row>
    <row r="622" spans="1:26" ht="13.5" customHeight="1">
      <c r="A622" s="243"/>
      <c r="B622" s="243"/>
      <c r="C622" s="243"/>
      <c r="D622" s="243"/>
      <c r="E622" s="243"/>
      <c r="F622" s="243"/>
      <c r="G622" s="243"/>
      <c r="H622" s="243"/>
      <c r="I622" s="243"/>
      <c r="J622" s="243"/>
      <c r="K622" s="243"/>
      <c r="L622" s="243"/>
      <c r="M622" s="243"/>
      <c r="N622" s="243"/>
      <c r="O622" s="243"/>
      <c r="P622" s="243"/>
      <c r="Q622" s="243"/>
      <c r="R622" s="243"/>
      <c r="S622" s="243"/>
      <c r="T622" s="243"/>
      <c r="U622" s="243"/>
      <c r="V622" s="243"/>
      <c r="W622" s="243"/>
      <c r="X622" s="243"/>
      <c r="Y622" s="243"/>
      <c r="Z622" s="243"/>
    </row>
    <row r="623" spans="1:26" ht="13.5" customHeight="1">
      <c r="A623" s="243"/>
      <c r="B623" s="243"/>
      <c r="C623" s="243"/>
      <c r="D623" s="243"/>
      <c r="E623" s="243"/>
      <c r="F623" s="243"/>
      <c r="G623" s="243"/>
      <c r="H623" s="243"/>
      <c r="I623" s="243"/>
      <c r="J623" s="243"/>
      <c r="K623" s="243"/>
      <c r="L623" s="243"/>
      <c r="M623" s="243"/>
      <c r="N623" s="243"/>
      <c r="O623" s="243"/>
      <c r="P623" s="243"/>
      <c r="Q623" s="243"/>
      <c r="R623" s="243"/>
      <c r="S623" s="243"/>
      <c r="T623" s="243"/>
      <c r="U623" s="243"/>
      <c r="V623" s="243"/>
      <c r="W623" s="243"/>
      <c r="X623" s="243"/>
      <c r="Y623" s="243"/>
      <c r="Z623" s="243"/>
    </row>
    <row r="624" spans="1:26" ht="13.5" customHeight="1">
      <c r="A624" s="243"/>
      <c r="B624" s="243"/>
      <c r="C624" s="243"/>
      <c r="D624" s="243"/>
      <c r="E624" s="243"/>
      <c r="F624" s="243"/>
      <c r="G624" s="243"/>
      <c r="H624" s="243"/>
      <c r="I624" s="243"/>
      <c r="J624" s="243"/>
      <c r="K624" s="243"/>
      <c r="L624" s="243"/>
      <c r="M624" s="243"/>
      <c r="N624" s="243"/>
      <c r="O624" s="243"/>
      <c r="P624" s="243"/>
      <c r="Q624" s="243"/>
      <c r="R624" s="243"/>
      <c r="S624" s="243"/>
      <c r="T624" s="243"/>
      <c r="U624" s="243"/>
      <c r="V624" s="243"/>
      <c r="W624" s="243"/>
      <c r="X624" s="243"/>
      <c r="Y624" s="243"/>
      <c r="Z624" s="243"/>
    </row>
    <row r="625" spans="1:26" ht="13.5" customHeight="1">
      <c r="A625" s="243"/>
      <c r="B625" s="243"/>
      <c r="C625" s="243"/>
      <c r="D625" s="243"/>
      <c r="E625" s="243"/>
      <c r="F625" s="243"/>
      <c r="G625" s="243"/>
      <c r="H625" s="243"/>
      <c r="I625" s="243"/>
      <c r="J625" s="243"/>
      <c r="K625" s="243"/>
      <c r="L625" s="243"/>
      <c r="M625" s="243"/>
      <c r="N625" s="243"/>
      <c r="O625" s="243"/>
      <c r="P625" s="243"/>
      <c r="Q625" s="243"/>
      <c r="R625" s="243"/>
      <c r="S625" s="243"/>
      <c r="T625" s="243"/>
      <c r="U625" s="243"/>
      <c r="V625" s="243"/>
      <c r="W625" s="243"/>
      <c r="X625" s="243"/>
      <c r="Y625" s="243"/>
      <c r="Z625" s="243"/>
    </row>
    <row r="626" spans="1:26" ht="13.5" customHeight="1">
      <c r="A626" s="243"/>
      <c r="B626" s="243"/>
      <c r="C626" s="243"/>
      <c r="D626" s="243"/>
      <c r="E626" s="243"/>
      <c r="F626" s="243"/>
      <c r="G626" s="243"/>
      <c r="H626" s="243"/>
      <c r="I626" s="243"/>
      <c r="J626" s="243"/>
      <c r="K626" s="243"/>
      <c r="L626" s="243"/>
      <c r="M626" s="243"/>
      <c r="N626" s="243"/>
      <c r="O626" s="243"/>
      <c r="P626" s="243"/>
      <c r="Q626" s="243"/>
      <c r="R626" s="243"/>
      <c r="S626" s="243"/>
      <c r="T626" s="243"/>
      <c r="U626" s="243"/>
      <c r="V626" s="243"/>
      <c r="W626" s="243"/>
      <c r="X626" s="243"/>
      <c r="Y626" s="243"/>
      <c r="Z626" s="243"/>
    </row>
    <row r="627" spans="1:26" ht="13.5" customHeight="1">
      <c r="A627" s="243"/>
      <c r="B627" s="243"/>
      <c r="C627" s="243"/>
      <c r="D627" s="243"/>
      <c r="E627" s="243"/>
      <c r="F627" s="243"/>
      <c r="G627" s="243"/>
      <c r="H627" s="243"/>
      <c r="I627" s="243"/>
      <c r="J627" s="243"/>
      <c r="K627" s="243"/>
      <c r="L627" s="243"/>
      <c r="M627" s="243"/>
      <c r="N627" s="243"/>
      <c r="O627" s="243"/>
      <c r="P627" s="243"/>
      <c r="Q627" s="243"/>
      <c r="R627" s="243"/>
      <c r="S627" s="243"/>
      <c r="T627" s="243"/>
      <c r="U627" s="243"/>
      <c r="V627" s="243"/>
      <c r="W627" s="243"/>
      <c r="X627" s="243"/>
      <c r="Y627" s="243"/>
      <c r="Z627" s="243"/>
    </row>
    <row r="628" spans="1:26" ht="13.5" customHeight="1">
      <c r="A628" s="243"/>
      <c r="B628" s="243"/>
      <c r="C628" s="243"/>
      <c r="D628" s="243"/>
      <c r="E628" s="243"/>
      <c r="F628" s="243"/>
      <c r="G628" s="243"/>
      <c r="H628" s="243"/>
      <c r="I628" s="243"/>
      <c r="J628" s="243"/>
      <c r="K628" s="243"/>
      <c r="L628" s="243"/>
      <c r="M628" s="243"/>
      <c r="N628" s="243"/>
      <c r="O628" s="243"/>
      <c r="P628" s="243"/>
      <c r="Q628" s="243"/>
      <c r="R628" s="243"/>
      <c r="S628" s="243"/>
      <c r="T628" s="243"/>
      <c r="U628" s="243"/>
      <c r="V628" s="243"/>
      <c r="W628" s="243"/>
      <c r="X628" s="243"/>
      <c r="Y628" s="243"/>
      <c r="Z628" s="243"/>
    </row>
    <row r="629" spans="1:26" ht="13.5" customHeight="1">
      <c r="A629" s="243"/>
      <c r="B629" s="243"/>
      <c r="C629" s="243"/>
      <c r="D629" s="243"/>
      <c r="E629" s="243"/>
      <c r="F629" s="243"/>
      <c r="G629" s="243"/>
      <c r="H629" s="243"/>
      <c r="I629" s="243"/>
      <c r="J629" s="243"/>
      <c r="K629" s="243"/>
      <c r="L629" s="243"/>
      <c r="M629" s="243"/>
      <c r="N629" s="243"/>
      <c r="O629" s="243"/>
      <c r="P629" s="243"/>
      <c r="Q629" s="243"/>
      <c r="R629" s="243"/>
      <c r="S629" s="243"/>
      <c r="T629" s="243"/>
      <c r="U629" s="243"/>
      <c r="V629" s="243"/>
      <c r="W629" s="243"/>
      <c r="X629" s="243"/>
      <c r="Y629" s="243"/>
      <c r="Z629" s="243"/>
    </row>
    <row r="630" spans="1:26" ht="13.5" customHeight="1">
      <c r="A630" s="243"/>
      <c r="B630" s="243"/>
      <c r="C630" s="243"/>
      <c r="D630" s="243"/>
      <c r="E630" s="243"/>
      <c r="F630" s="243"/>
      <c r="G630" s="243"/>
      <c r="H630" s="243"/>
      <c r="I630" s="243"/>
      <c r="J630" s="243"/>
      <c r="K630" s="243"/>
      <c r="L630" s="243"/>
      <c r="M630" s="243"/>
      <c r="N630" s="243"/>
      <c r="O630" s="243"/>
      <c r="P630" s="243"/>
      <c r="Q630" s="243"/>
      <c r="R630" s="243"/>
      <c r="S630" s="243"/>
      <c r="T630" s="243"/>
      <c r="U630" s="243"/>
      <c r="V630" s="243"/>
      <c r="W630" s="243"/>
      <c r="X630" s="243"/>
      <c r="Y630" s="243"/>
      <c r="Z630" s="243"/>
    </row>
    <row r="631" spans="1:26" ht="13.5" customHeight="1">
      <c r="A631" s="243"/>
      <c r="B631" s="243"/>
      <c r="C631" s="243"/>
      <c r="D631" s="243"/>
      <c r="E631" s="243"/>
      <c r="F631" s="243"/>
      <c r="G631" s="243"/>
      <c r="H631" s="243"/>
      <c r="I631" s="243"/>
      <c r="J631" s="243"/>
      <c r="K631" s="243"/>
      <c r="L631" s="243"/>
      <c r="M631" s="243"/>
      <c r="N631" s="243"/>
      <c r="O631" s="243"/>
      <c r="P631" s="243"/>
      <c r="Q631" s="243"/>
      <c r="R631" s="243"/>
      <c r="S631" s="243"/>
      <c r="T631" s="243"/>
      <c r="U631" s="243"/>
      <c r="V631" s="243"/>
      <c r="W631" s="243"/>
      <c r="X631" s="243"/>
      <c r="Y631" s="243"/>
      <c r="Z631" s="243"/>
    </row>
    <row r="632" spans="1:26" ht="13.5" customHeight="1">
      <c r="A632" s="243"/>
      <c r="B632" s="243"/>
      <c r="C632" s="243"/>
      <c r="D632" s="243"/>
      <c r="E632" s="243"/>
      <c r="F632" s="243"/>
      <c r="G632" s="243"/>
      <c r="H632" s="243"/>
      <c r="I632" s="243"/>
      <c r="J632" s="243"/>
      <c r="K632" s="243"/>
      <c r="L632" s="243"/>
      <c r="M632" s="243"/>
      <c r="N632" s="243"/>
      <c r="O632" s="243"/>
      <c r="P632" s="243"/>
      <c r="Q632" s="243"/>
      <c r="R632" s="243"/>
      <c r="S632" s="243"/>
      <c r="T632" s="243"/>
      <c r="U632" s="243"/>
      <c r="V632" s="243"/>
      <c r="W632" s="243"/>
      <c r="X632" s="243"/>
      <c r="Y632" s="243"/>
      <c r="Z632" s="243"/>
    </row>
    <row r="633" spans="1:26" ht="13.5" customHeight="1">
      <c r="A633" s="243"/>
      <c r="B633" s="243"/>
      <c r="C633" s="243"/>
      <c r="D633" s="243"/>
      <c r="E633" s="243"/>
      <c r="F633" s="243"/>
      <c r="G633" s="243"/>
      <c r="H633" s="243"/>
      <c r="I633" s="243"/>
      <c r="J633" s="243"/>
      <c r="K633" s="243"/>
      <c r="L633" s="243"/>
      <c r="M633" s="243"/>
      <c r="N633" s="243"/>
      <c r="O633" s="243"/>
      <c r="P633" s="243"/>
      <c r="Q633" s="243"/>
      <c r="R633" s="243"/>
      <c r="S633" s="243"/>
      <c r="T633" s="243"/>
      <c r="U633" s="243"/>
      <c r="V633" s="243"/>
      <c r="W633" s="243"/>
      <c r="X633" s="243"/>
      <c r="Y633" s="243"/>
      <c r="Z633" s="243"/>
    </row>
    <row r="634" spans="1:26" ht="13.5" customHeight="1">
      <c r="A634" s="243"/>
      <c r="B634" s="243"/>
      <c r="C634" s="243"/>
      <c r="D634" s="243"/>
      <c r="E634" s="243"/>
      <c r="F634" s="243"/>
      <c r="G634" s="243"/>
      <c r="H634" s="243"/>
      <c r="I634" s="243"/>
      <c r="J634" s="243"/>
      <c r="K634" s="243"/>
      <c r="L634" s="243"/>
      <c r="M634" s="243"/>
      <c r="N634" s="243"/>
      <c r="O634" s="243"/>
      <c r="P634" s="243"/>
      <c r="Q634" s="243"/>
      <c r="R634" s="243"/>
      <c r="S634" s="243"/>
      <c r="T634" s="243"/>
      <c r="U634" s="243"/>
      <c r="V634" s="243"/>
      <c r="W634" s="243"/>
      <c r="X634" s="243"/>
      <c r="Y634" s="243"/>
      <c r="Z634" s="243"/>
    </row>
    <row r="635" spans="1:26" ht="13.5" customHeight="1">
      <c r="A635" s="243"/>
      <c r="B635" s="243"/>
      <c r="C635" s="243"/>
      <c r="D635" s="243"/>
      <c r="E635" s="243"/>
      <c r="F635" s="243"/>
      <c r="G635" s="243"/>
      <c r="H635" s="243"/>
      <c r="I635" s="243"/>
      <c r="J635" s="243"/>
      <c r="K635" s="243"/>
      <c r="L635" s="243"/>
      <c r="M635" s="243"/>
      <c r="N635" s="243"/>
      <c r="O635" s="243"/>
      <c r="P635" s="243"/>
      <c r="Q635" s="243"/>
      <c r="R635" s="243"/>
      <c r="S635" s="243"/>
      <c r="T635" s="243"/>
      <c r="U635" s="243"/>
      <c r="V635" s="243"/>
      <c r="W635" s="243"/>
      <c r="X635" s="243"/>
      <c r="Y635" s="243"/>
      <c r="Z635" s="243"/>
    </row>
    <row r="636" spans="1:26" ht="13.5" customHeight="1">
      <c r="A636" s="243"/>
      <c r="B636" s="243"/>
      <c r="C636" s="243"/>
      <c r="D636" s="243"/>
      <c r="E636" s="243"/>
      <c r="F636" s="243"/>
      <c r="G636" s="243"/>
      <c r="H636" s="243"/>
      <c r="I636" s="243"/>
      <c r="J636" s="243"/>
      <c r="K636" s="243"/>
      <c r="L636" s="243"/>
      <c r="M636" s="243"/>
      <c r="N636" s="243"/>
      <c r="O636" s="243"/>
      <c r="P636" s="243"/>
      <c r="Q636" s="243"/>
      <c r="R636" s="243"/>
      <c r="S636" s="243"/>
      <c r="T636" s="243"/>
      <c r="U636" s="243"/>
      <c r="V636" s="243"/>
      <c r="W636" s="243"/>
      <c r="X636" s="243"/>
      <c r="Y636" s="243"/>
      <c r="Z636" s="243"/>
    </row>
    <row r="637" spans="1:26" ht="13.5" customHeight="1">
      <c r="A637" s="243"/>
      <c r="B637" s="243"/>
      <c r="C637" s="243"/>
      <c r="D637" s="243"/>
      <c r="E637" s="243"/>
      <c r="F637" s="243"/>
      <c r="G637" s="243"/>
      <c r="H637" s="243"/>
      <c r="I637" s="243"/>
      <c r="J637" s="243"/>
      <c r="K637" s="243"/>
      <c r="L637" s="243"/>
      <c r="M637" s="243"/>
      <c r="N637" s="243"/>
      <c r="O637" s="243"/>
      <c r="P637" s="243"/>
      <c r="Q637" s="243"/>
      <c r="R637" s="243"/>
      <c r="S637" s="243"/>
      <c r="T637" s="243"/>
      <c r="U637" s="243"/>
      <c r="V637" s="243"/>
      <c r="W637" s="243"/>
      <c r="X637" s="243"/>
      <c r="Y637" s="243"/>
      <c r="Z637" s="243"/>
    </row>
    <row r="638" spans="1:26" ht="13.5" customHeight="1">
      <c r="A638" s="243"/>
      <c r="B638" s="243"/>
      <c r="C638" s="243"/>
      <c r="D638" s="243"/>
      <c r="E638" s="243"/>
      <c r="F638" s="243"/>
      <c r="G638" s="243"/>
      <c r="H638" s="243"/>
      <c r="I638" s="243"/>
      <c r="J638" s="243"/>
      <c r="K638" s="243"/>
      <c r="L638" s="243"/>
      <c r="M638" s="243"/>
      <c r="N638" s="243"/>
      <c r="O638" s="243"/>
      <c r="P638" s="243"/>
      <c r="Q638" s="243"/>
      <c r="R638" s="243"/>
      <c r="S638" s="243"/>
      <c r="T638" s="243"/>
      <c r="U638" s="243"/>
      <c r="V638" s="243"/>
      <c r="W638" s="243"/>
      <c r="X638" s="243"/>
      <c r="Y638" s="243"/>
      <c r="Z638" s="243"/>
    </row>
    <row r="639" spans="1:26" ht="13.5" customHeight="1">
      <c r="A639" s="243"/>
      <c r="B639" s="243"/>
      <c r="C639" s="243"/>
      <c r="D639" s="243"/>
      <c r="E639" s="243"/>
      <c r="F639" s="243"/>
      <c r="G639" s="243"/>
      <c r="H639" s="243"/>
      <c r="I639" s="243"/>
      <c r="J639" s="243"/>
      <c r="K639" s="243"/>
      <c r="L639" s="243"/>
      <c r="M639" s="243"/>
      <c r="N639" s="243"/>
      <c r="O639" s="243"/>
      <c r="P639" s="243"/>
      <c r="Q639" s="243"/>
      <c r="R639" s="243"/>
      <c r="S639" s="243"/>
      <c r="T639" s="243"/>
      <c r="U639" s="243"/>
      <c r="V639" s="243"/>
      <c r="W639" s="243"/>
      <c r="X639" s="243"/>
      <c r="Y639" s="243"/>
      <c r="Z639" s="243"/>
    </row>
    <row r="640" spans="1:26" ht="13.5" customHeight="1">
      <c r="A640" s="243"/>
      <c r="B640" s="243"/>
      <c r="C640" s="243"/>
      <c r="D640" s="243"/>
      <c r="E640" s="243"/>
      <c r="F640" s="243"/>
      <c r="G640" s="243"/>
      <c r="H640" s="243"/>
      <c r="I640" s="243"/>
      <c r="J640" s="243"/>
      <c r="K640" s="243"/>
      <c r="L640" s="243"/>
      <c r="M640" s="243"/>
      <c r="N640" s="243"/>
      <c r="O640" s="243"/>
      <c r="P640" s="243"/>
      <c r="Q640" s="243"/>
      <c r="R640" s="243"/>
      <c r="S640" s="243"/>
      <c r="T640" s="243"/>
      <c r="U640" s="243"/>
      <c r="V640" s="243"/>
      <c r="W640" s="243"/>
      <c r="X640" s="243"/>
      <c r="Y640" s="243"/>
      <c r="Z640" s="243"/>
    </row>
    <row r="641" spans="1:26" ht="13.5" customHeight="1">
      <c r="A641" s="243"/>
      <c r="B641" s="243"/>
      <c r="C641" s="243"/>
      <c r="D641" s="243"/>
      <c r="E641" s="243"/>
      <c r="F641" s="243"/>
      <c r="G641" s="243"/>
      <c r="H641" s="243"/>
      <c r="I641" s="243"/>
      <c r="J641" s="243"/>
      <c r="K641" s="243"/>
      <c r="L641" s="243"/>
      <c r="M641" s="243"/>
      <c r="N641" s="243"/>
      <c r="O641" s="243"/>
      <c r="P641" s="243"/>
      <c r="Q641" s="243"/>
      <c r="R641" s="243"/>
      <c r="S641" s="243"/>
      <c r="T641" s="243"/>
      <c r="U641" s="243"/>
      <c r="V641" s="243"/>
      <c r="W641" s="243"/>
      <c r="X641" s="243"/>
      <c r="Y641" s="243"/>
      <c r="Z641" s="243"/>
    </row>
    <row r="642" spans="1:26" ht="13.5" customHeight="1">
      <c r="A642" s="243"/>
      <c r="B642" s="243"/>
      <c r="C642" s="243"/>
      <c r="D642" s="243"/>
      <c r="E642" s="243"/>
      <c r="F642" s="243"/>
      <c r="G642" s="243"/>
      <c r="H642" s="243"/>
      <c r="I642" s="243"/>
      <c r="J642" s="243"/>
      <c r="K642" s="243"/>
      <c r="L642" s="243"/>
      <c r="M642" s="243"/>
      <c r="N642" s="243"/>
      <c r="O642" s="243"/>
      <c r="P642" s="243"/>
      <c r="Q642" s="243"/>
      <c r="R642" s="243"/>
      <c r="S642" s="243"/>
      <c r="T642" s="243"/>
      <c r="U642" s="243"/>
      <c r="V642" s="243"/>
      <c r="W642" s="243"/>
      <c r="X642" s="243"/>
      <c r="Y642" s="243"/>
      <c r="Z642" s="243"/>
    </row>
    <row r="643" spans="1:26" ht="13.5" customHeight="1">
      <c r="A643" s="243"/>
      <c r="B643" s="243"/>
      <c r="C643" s="243"/>
      <c r="D643" s="243"/>
      <c r="E643" s="243"/>
      <c r="F643" s="243"/>
      <c r="G643" s="243"/>
      <c r="H643" s="243"/>
      <c r="I643" s="243"/>
      <c r="J643" s="243"/>
      <c r="K643" s="243"/>
      <c r="L643" s="243"/>
      <c r="M643" s="243"/>
      <c r="N643" s="243"/>
      <c r="O643" s="243"/>
      <c r="P643" s="243"/>
      <c r="Q643" s="243"/>
      <c r="R643" s="243"/>
      <c r="S643" s="243"/>
      <c r="T643" s="243"/>
      <c r="U643" s="243"/>
      <c r="V643" s="243"/>
      <c r="W643" s="243"/>
      <c r="X643" s="243"/>
      <c r="Y643" s="243"/>
      <c r="Z643" s="243"/>
    </row>
    <row r="644" spans="1:26" ht="13.5" customHeight="1">
      <c r="A644" s="243"/>
      <c r="B644" s="243"/>
      <c r="C644" s="243"/>
      <c r="D644" s="243"/>
      <c r="E644" s="243"/>
      <c r="F644" s="243"/>
      <c r="G644" s="243"/>
      <c r="H644" s="243"/>
      <c r="I644" s="243"/>
      <c r="J644" s="243"/>
      <c r="K644" s="243"/>
      <c r="L644" s="243"/>
      <c r="M644" s="243"/>
      <c r="N644" s="243"/>
      <c r="O644" s="243"/>
      <c r="P644" s="243"/>
      <c r="Q644" s="243"/>
      <c r="R644" s="243"/>
      <c r="S644" s="243"/>
      <c r="T644" s="243"/>
      <c r="U644" s="243"/>
      <c r="V644" s="243"/>
      <c r="W644" s="243"/>
      <c r="X644" s="243"/>
      <c r="Y644" s="243"/>
      <c r="Z644" s="243"/>
    </row>
    <row r="645" spans="1:26" ht="13.5" customHeight="1">
      <c r="A645" s="243"/>
      <c r="B645" s="243"/>
      <c r="C645" s="243"/>
      <c r="D645" s="243"/>
      <c r="E645" s="243"/>
      <c r="F645" s="243"/>
      <c r="G645" s="243"/>
      <c r="H645" s="243"/>
      <c r="I645" s="243"/>
      <c r="J645" s="243"/>
      <c r="K645" s="243"/>
      <c r="L645" s="243"/>
      <c r="M645" s="243"/>
      <c r="N645" s="243"/>
      <c r="O645" s="243"/>
      <c r="P645" s="243"/>
      <c r="Q645" s="243"/>
      <c r="R645" s="243"/>
      <c r="S645" s="243"/>
      <c r="T645" s="243"/>
      <c r="U645" s="243"/>
      <c r="V645" s="243"/>
      <c r="W645" s="243"/>
      <c r="X645" s="243"/>
      <c r="Y645" s="243"/>
      <c r="Z645" s="243"/>
    </row>
    <row r="646" spans="1:26" ht="13.5" customHeight="1">
      <c r="A646" s="243"/>
      <c r="B646" s="243"/>
      <c r="C646" s="243"/>
      <c r="D646" s="243"/>
      <c r="E646" s="243"/>
      <c r="F646" s="243"/>
      <c r="G646" s="243"/>
      <c r="H646" s="243"/>
      <c r="I646" s="243"/>
      <c r="J646" s="243"/>
      <c r="K646" s="243"/>
      <c r="L646" s="243"/>
      <c r="M646" s="243"/>
      <c r="N646" s="243"/>
      <c r="O646" s="243"/>
      <c r="P646" s="243"/>
      <c r="Q646" s="243"/>
      <c r="R646" s="243"/>
      <c r="S646" s="243"/>
      <c r="T646" s="243"/>
      <c r="U646" s="243"/>
      <c r="V646" s="243"/>
      <c r="W646" s="243"/>
      <c r="X646" s="243"/>
      <c r="Y646" s="243"/>
      <c r="Z646" s="243"/>
    </row>
    <row r="647" spans="1:26" ht="13.5" customHeight="1">
      <c r="A647" s="243"/>
      <c r="B647" s="243"/>
      <c r="C647" s="243"/>
      <c r="D647" s="243"/>
      <c r="E647" s="243"/>
      <c r="F647" s="243"/>
      <c r="G647" s="243"/>
      <c r="H647" s="243"/>
      <c r="I647" s="243"/>
      <c r="J647" s="243"/>
      <c r="K647" s="243"/>
      <c r="L647" s="243"/>
      <c r="M647" s="243"/>
      <c r="N647" s="243"/>
      <c r="O647" s="243"/>
      <c r="P647" s="243"/>
      <c r="Q647" s="243"/>
      <c r="R647" s="243"/>
      <c r="S647" s="243"/>
      <c r="T647" s="243"/>
      <c r="U647" s="243"/>
      <c r="V647" s="243"/>
      <c r="W647" s="243"/>
      <c r="X647" s="243"/>
      <c r="Y647" s="243"/>
      <c r="Z647" s="243"/>
    </row>
    <row r="648" spans="1:26" ht="13.5" customHeight="1">
      <c r="A648" s="243"/>
      <c r="B648" s="243"/>
      <c r="C648" s="243"/>
      <c r="D648" s="243"/>
      <c r="E648" s="243"/>
      <c r="F648" s="243"/>
      <c r="G648" s="243"/>
      <c r="H648" s="243"/>
      <c r="I648" s="243"/>
      <c r="J648" s="243"/>
      <c r="K648" s="243"/>
      <c r="L648" s="243"/>
      <c r="M648" s="243"/>
      <c r="N648" s="243"/>
      <c r="O648" s="243"/>
      <c r="P648" s="243"/>
      <c r="Q648" s="243"/>
      <c r="R648" s="243"/>
      <c r="S648" s="243"/>
      <c r="T648" s="243"/>
      <c r="U648" s="243"/>
      <c r="V648" s="243"/>
      <c r="W648" s="243"/>
      <c r="X648" s="243"/>
      <c r="Y648" s="243"/>
      <c r="Z648" s="243"/>
    </row>
    <row r="649" spans="1:26" ht="13.5" customHeight="1">
      <c r="A649" s="243"/>
      <c r="B649" s="243"/>
      <c r="C649" s="243"/>
      <c r="D649" s="243"/>
      <c r="E649" s="243"/>
      <c r="F649" s="243"/>
      <c r="G649" s="243"/>
      <c r="H649" s="243"/>
      <c r="I649" s="243"/>
      <c r="J649" s="243"/>
      <c r="K649" s="243"/>
      <c r="L649" s="243"/>
      <c r="M649" s="243"/>
      <c r="N649" s="243"/>
      <c r="O649" s="243"/>
      <c r="P649" s="243"/>
      <c r="Q649" s="243"/>
      <c r="R649" s="243"/>
      <c r="S649" s="243"/>
      <c r="T649" s="243"/>
      <c r="U649" s="243"/>
      <c r="V649" s="243"/>
      <c r="W649" s="243"/>
      <c r="X649" s="243"/>
      <c r="Y649" s="243"/>
      <c r="Z649" s="243"/>
    </row>
    <row r="650" spans="1:26" ht="13.5" customHeight="1">
      <c r="A650" s="243"/>
      <c r="B650" s="243"/>
      <c r="C650" s="243"/>
      <c r="D650" s="243"/>
      <c r="E650" s="243"/>
      <c r="F650" s="243"/>
      <c r="G650" s="243"/>
      <c r="H650" s="243"/>
      <c r="I650" s="243"/>
      <c r="J650" s="243"/>
      <c r="K650" s="243"/>
      <c r="L650" s="243"/>
      <c r="M650" s="243"/>
      <c r="N650" s="243"/>
      <c r="O650" s="243"/>
      <c r="P650" s="243"/>
      <c r="Q650" s="243"/>
      <c r="R650" s="243"/>
      <c r="S650" s="243"/>
      <c r="T650" s="243"/>
      <c r="U650" s="243"/>
      <c r="V650" s="243"/>
      <c r="W650" s="243"/>
      <c r="X650" s="243"/>
      <c r="Y650" s="243"/>
      <c r="Z650" s="243"/>
    </row>
    <row r="651" spans="1:26" ht="13.5" customHeight="1">
      <c r="A651" s="243"/>
      <c r="B651" s="243"/>
      <c r="C651" s="243"/>
      <c r="D651" s="243"/>
      <c r="E651" s="243"/>
      <c r="F651" s="243"/>
      <c r="G651" s="243"/>
      <c r="H651" s="243"/>
      <c r="I651" s="243"/>
      <c r="J651" s="243"/>
      <c r="K651" s="243"/>
      <c r="L651" s="243"/>
      <c r="M651" s="243"/>
      <c r="N651" s="243"/>
      <c r="O651" s="243"/>
      <c r="P651" s="243"/>
      <c r="Q651" s="243"/>
      <c r="R651" s="243"/>
      <c r="S651" s="243"/>
      <c r="T651" s="243"/>
      <c r="U651" s="243"/>
      <c r="V651" s="243"/>
      <c r="W651" s="243"/>
      <c r="X651" s="243"/>
      <c r="Y651" s="243"/>
      <c r="Z651" s="243"/>
    </row>
    <row r="652" spans="1:26" ht="13.5" customHeight="1">
      <c r="A652" s="243"/>
      <c r="B652" s="243"/>
      <c r="C652" s="243"/>
      <c r="D652" s="243"/>
      <c r="E652" s="243"/>
      <c r="F652" s="243"/>
      <c r="G652" s="243"/>
      <c r="H652" s="243"/>
      <c r="I652" s="243"/>
      <c r="J652" s="243"/>
      <c r="K652" s="243"/>
      <c r="L652" s="243"/>
      <c r="M652" s="243"/>
      <c r="N652" s="243"/>
      <c r="O652" s="243"/>
      <c r="P652" s="243"/>
      <c r="Q652" s="243"/>
      <c r="R652" s="243"/>
      <c r="S652" s="243"/>
      <c r="T652" s="243"/>
      <c r="U652" s="243"/>
      <c r="V652" s="243"/>
      <c r="W652" s="243"/>
      <c r="X652" s="243"/>
      <c r="Y652" s="243"/>
      <c r="Z652" s="243"/>
    </row>
    <row r="653" spans="1:26" ht="13.5" customHeight="1">
      <c r="A653" s="243"/>
      <c r="B653" s="243"/>
      <c r="C653" s="243"/>
      <c r="D653" s="243"/>
      <c r="E653" s="243"/>
      <c r="F653" s="243"/>
      <c r="G653" s="243"/>
      <c r="H653" s="243"/>
      <c r="I653" s="243"/>
      <c r="J653" s="243"/>
      <c r="K653" s="243"/>
      <c r="L653" s="243"/>
      <c r="M653" s="243"/>
      <c r="N653" s="243"/>
      <c r="O653" s="243"/>
      <c r="P653" s="243"/>
      <c r="Q653" s="243"/>
      <c r="R653" s="243"/>
      <c r="S653" s="243"/>
      <c r="T653" s="243"/>
      <c r="U653" s="243"/>
      <c r="V653" s="243"/>
      <c r="W653" s="243"/>
      <c r="X653" s="243"/>
      <c r="Y653" s="243"/>
      <c r="Z653" s="243"/>
    </row>
    <row r="654" spans="1:26" ht="13.5" customHeight="1">
      <c r="A654" s="243"/>
      <c r="B654" s="243"/>
      <c r="C654" s="243"/>
      <c r="D654" s="243"/>
      <c r="E654" s="243"/>
      <c r="F654" s="243"/>
      <c r="G654" s="243"/>
      <c r="H654" s="243"/>
      <c r="I654" s="243"/>
      <c r="J654" s="243"/>
      <c r="K654" s="243"/>
      <c r="L654" s="243"/>
      <c r="M654" s="243"/>
      <c r="N654" s="243"/>
      <c r="O654" s="243"/>
      <c r="P654" s="243"/>
      <c r="Q654" s="243"/>
      <c r="R654" s="243"/>
      <c r="S654" s="243"/>
      <c r="T654" s="243"/>
      <c r="U654" s="243"/>
      <c r="V654" s="243"/>
      <c r="W654" s="243"/>
      <c r="X654" s="243"/>
      <c r="Y654" s="243"/>
      <c r="Z654" s="243"/>
    </row>
    <row r="655" spans="1:26" ht="13.5" customHeight="1">
      <c r="A655" s="243"/>
      <c r="B655" s="243"/>
      <c r="C655" s="243"/>
      <c r="D655" s="243"/>
      <c r="E655" s="243"/>
      <c r="F655" s="243"/>
      <c r="G655" s="243"/>
      <c r="H655" s="243"/>
      <c r="I655" s="243"/>
      <c r="J655" s="243"/>
      <c r="K655" s="243"/>
      <c r="L655" s="243"/>
      <c r="M655" s="243"/>
      <c r="N655" s="243"/>
      <c r="O655" s="243"/>
      <c r="P655" s="243"/>
      <c r="Q655" s="243"/>
      <c r="R655" s="243"/>
      <c r="S655" s="243"/>
      <c r="T655" s="243"/>
      <c r="U655" s="243"/>
      <c r="V655" s="243"/>
      <c r="W655" s="243"/>
      <c r="X655" s="243"/>
      <c r="Y655" s="243"/>
      <c r="Z655" s="243"/>
    </row>
    <row r="656" spans="1:26" ht="13.5" customHeight="1">
      <c r="A656" s="243"/>
      <c r="B656" s="243"/>
      <c r="C656" s="243"/>
      <c r="D656" s="243"/>
      <c r="E656" s="243"/>
      <c r="F656" s="243"/>
      <c r="G656" s="243"/>
      <c r="H656" s="243"/>
      <c r="I656" s="243"/>
      <c r="J656" s="243"/>
      <c r="K656" s="243"/>
      <c r="L656" s="243"/>
      <c r="M656" s="243"/>
      <c r="N656" s="243"/>
      <c r="O656" s="243"/>
      <c r="P656" s="243"/>
      <c r="Q656" s="243"/>
      <c r="R656" s="243"/>
      <c r="S656" s="243"/>
      <c r="T656" s="243"/>
      <c r="U656" s="243"/>
      <c r="V656" s="243"/>
      <c r="W656" s="243"/>
      <c r="X656" s="243"/>
      <c r="Y656" s="243"/>
      <c r="Z656" s="243"/>
    </row>
    <row r="657" spans="1:26" ht="13.5" customHeight="1">
      <c r="A657" s="243"/>
      <c r="B657" s="243"/>
      <c r="C657" s="243"/>
      <c r="D657" s="243"/>
      <c r="E657" s="243"/>
      <c r="F657" s="243"/>
      <c r="G657" s="243"/>
      <c r="H657" s="243"/>
      <c r="I657" s="243"/>
      <c r="J657" s="243"/>
      <c r="K657" s="243"/>
      <c r="L657" s="243"/>
      <c r="M657" s="243"/>
      <c r="N657" s="243"/>
      <c r="O657" s="243"/>
      <c r="P657" s="243"/>
      <c r="Q657" s="243"/>
      <c r="R657" s="243"/>
      <c r="S657" s="243"/>
      <c r="T657" s="243"/>
      <c r="U657" s="243"/>
      <c r="V657" s="243"/>
      <c r="W657" s="243"/>
      <c r="X657" s="243"/>
      <c r="Y657" s="243"/>
      <c r="Z657" s="243"/>
    </row>
    <row r="658" spans="1:26" ht="13.5" customHeight="1">
      <c r="A658" s="243"/>
      <c r="B658" s="243"/>
      <c r="C658" s="243"/>
      <c r="D658" s="243"/>
      <c r="E658" s="243"/>
      <c r="F658" s="243"/>
      <c r="G658" s="243"/>
      <c r="H658" s="243"/>
      <c r="I658" s="243"/>
      <c r="J658" s="243"/>
      <c r="K658" s="243"/>
      <c r="L658" s="243"/>
      <c r="M658" s="243"/>
      <c r="N658" s="243"/>
      <c r="O658" s="243"/>
      <c r="P658" s="243"/>
      <c r="Q658" s="243"/>
      <c r="R658" s="243"/>
      <c r="S658" s="243"/>
      <c r="T658" s="243"/>
      <c r="U658" s="243"/>
      <c r="V658" s="243"/>
      <c r="W658" s="243"/>
      <c r="X658" s="243"/>
      <c r="Y658" s="243"/>
      <c r="Z658" s="243"/>
    </row>
    <row r="659" spans="1:26" ht="13.5" customHeight="1">
      <c r="A659" s="243"/>
      <c r="B659" s="243"/>
      <c r="C659" s="243"/>
      <c r="D659" s="243"/>
      <c r="E659" s="243"/>
      <c r="F659" s="243"/>
      <c r="G659" s="243"/>
      <c r="H659" s="243"/>
      <c r="I659" s="243"/>
      <c r="J659" s="243"/>
      <c r="K659" s="243"/>
      <c r="L659" s="243"/>
      <c r="M659" s="243"/>
      <c r="N659" s="243"/>
      <c r="O659" s="243"/>
      <c r="P659" s="243"/>
      <c r="Q659" s="243"/>
      <c r="R659" s="243"/>
      <c r="S659" s="243"/>
      <c r="T659" s="243"/>
      <c r="U659" s="243"/>
      <c r="V659" s="243"/>
      <c r="W659" s="243"/>
      <c r="X659" s="243"/>
      <c r="Y659" s="243"/>
      <c r="Z659" s="243"/>
    </row>
    <row r="660" spans="1:26" ht="13.5" customHeight="1">
      <c r="A660" s="243"/>
      <c r="B660" s="243"/>
      <c r="C660" s="243"/>
      <c r="D660" s="243"/>
      <c r="E660" s="243"/>
      <c r="F660" s="243"/>
      <c r="G660" s="243"/>
      <c r="H660" s="243"/>
      <c r="I660" s="243"/>
      <c r="J660" s="243"/>
      <c r="K660" s="243"/>
      <c r="L660" s="243"/>
      <c r="M660" s="243"/>
      <c r="N660" s="243"/>
      <c r="O660" s="243"/>
      <c r="P660" s="243"/>
      <c r="Q660" s="243"/>
      <c r="R660" s="243"/>
      <c r="S660" s="243"/>
      <c r="T660" s="243"/>
      <c r="U660" s="243"/>
      <c r="V660" s="243"/>
      <c r="W660" s="243"/>
      <c r="X660" s="243"/>
      <c r="Y660" s="243"/>
      <c r="Z660" s="243"/>
    </row>
    <row r="661" spans="1:26" ht="13.5" customHeight="1">
      <c r="A661" s="243"/>
      <c r="B661" s="243"/>
      <c r="C661" s="243"/>
      <c r="D661" s="243"/>
      <c r="E661" s="243"/>
      <c r="F661" s="243"/>
      <c r="G661" s="243"/>
      <c r="H661" s="243"/>
      <c r="I661" s="243"/>
      <c r="J661" s="243"/>
      <c r="K661" s="243"/>
      <c r="L661" s="243"/>
      <c r="M661" s="243"/>
      <c r="N661" s="243"/>
      <c r="O661" s="243"/>
      <c r="P661" s="243"/>
      <c r="Q661" s="243"/>
      <c r="R661" s="243"/>
      <c r="S661" s="243"/>
      <c r="T661" s="243"/>
      <c r="U661" s="243"/>
      <c r="V661" s="243"/>
      <c r="W661" s="243"/>
      <c r="X661" s="243"/>
      <c r="Y661" s="243"/>
      <c r="Z661" s="243"/>
    </row>
    <row r="662" spans="1:26" ht="13.5" customHeight="1">
      <c r="A662" s="243"/>
      <c r="B662" s="243"/>
      <c r="C662" s="243"/>
      <c r="D662" s="243"/>
      <c r="E662" s="243"/>
      <c r="F662" s="243"/>
      <c r="G662" s="243"/>
      <c r="H662" s="243"/>
      <c r="I662" s="243"/>
      <c r="J662" s="243"/>
      <c r="K662" s="243"/>
      <c r="L662" s="243"/>
      <c r="M662" s="243"/>
      <c r="N662" s="243"/>
      <c r="O662" s="243"/>
      <c r="P662" s="243"/>
      <c r="Q662" s="243"/>
      <c r="R662" s="243"/>
      <c r="S662" s="243"/>
      <c r="T662" s="243"/>
      <c r="U662" s="243"/>
      <c r="V662" s="243"/>
      <c r="W662" s="243"/>
      <c r="X662" s="243"/>
      <c r="Y662" s="243"/>
      <c r="Z662" s="243"/>
    </row>
    <row r="663" spans="1:26" ht="13.5" customHeight="1">
      <c r="A663" s="243"/>
      <c r="B663" s="243"/>
      <c r="C663" s="243"/>
      <c r="D663" s="243"/>
      <c r="E663" s="243"/>
      <c r="F663" s="243"/>
      <c r="G663" s="243"/>
      <c r="H663" s="243"/>
      <c r="I663" s="243"/>
      <c r="J663" s="243"/>
      <c r="K663" s="243"/>
      <c r="L663" s="243"/>
      <c r="M663" s="243"/>
      <c r="N663" s="243"/>
      <c r="O663" s="243"/>
      <c r="P663" s="243"/>
      <c r="Q663" s="243"/>
      <c r="R663" s="243"/>
      <c r="S663" s="243"/>
      <c r="T663" s="243"/>
      <c r="U663" s="243"/>
      <c r="V663" s="243"/>
      <c r="W663" s="243"/>
      <c r="X663" s="243"/>
      <c r="Y663" s="243"/>
      <c r="Z663" s="243"/>
    </row>
    <row r="664" spans="1:26" ht="13.5" customHeight="1">
      <c r="A664" s="243"/>
      <c r="B664" s="243"/>
      <c r="C664" s="243"/>
      <c r="D664" s="243"/>
      <c r="E664" s="243"/>
      <c r="F664" s="243"/>
      <c r="G664" s="243"/>
      <c r="H664" s="243"/>
      <c r="I664" s="243"/>
      <c r="J664" s="243"/>
      <c r="K664" s="243"/>
      <c r="L664" s="243"/>
      <c r="M664" s="243"/>
      <c r="N664" s="243"/>
      <c r="O664" s="243"/>
      <c r="P664" s="243"/>
      <c r="Q664" s="243"/>
      <c r="R664" s="243"/>
      <c r="S664" s="243"/>
      <c r="T664" s="243"/>
      <c r="U664" s="243"/>
      <c r="V664" s="243"/>
      <c r="W664" s="243"/>
      <c r="X664" s="243"/>
      <c r="Y664" s="243"/>
      <c r="Z664" s="243"/>
    </row>
    <row r="665" spans="1:26" ht="13.5" customHeight="1">
      <c r="A665" s="243"/>
      <c r="B665" s="243"/>
      <c r="C665" s="243"/>
      <c r="D665" s="243"/>
      <c r="E665" s="243"/>
      <c r="F665" s="243"/>
      <c r="G665" s="243"/>
      <c r="H665" s="243"/>
      <c r="I665" s="243"/>
      <c r="J665" s="243"/>
      <c r="K665" s="243"/>
      <c r="L665" s="243"/>
      <c r="M665" s="243"/>
      <c r="N665" s="243"/>
      <c r="O665" s="243"/>
      <c r="P665" s="243"/>
      <c r="Q665" s="243"/>
      <c r="R665" s="243"/>
      <c r="S665" s="243"/>
      <c r="T665" s="243"/>
      <c r="U665" s="243"/>
      <c r="V665" s="243"/>
      <c r="W665" s="243"/>
      <c r="X665" s="243"/>
      <c r="Y665" s="243"/>
      <c r="Z665" s="243"/>
    </row>
    <row r="666" spans="1:26" ht="13.5" customHeight="1">
      <c r="A666" s="243"/>
      <c r="B666" s="243"/>
      <c r="C666" s="243"/>
      <c r="D666" s="243"/>
      <c r="E666" s="243"/>
      <c r="F666" s="243"/>
      <c r="G666" s="243"/>
      <c r="H666" s="243"/>
      <c r="I666" s="243"/>
      <c r="J666" s="243"/>
      <c r="K666" s="243"/>
      <c r="L666" s="243"/>
      <c r="M666" s="243"/>
      <c r="N666" s="243"/>
      <c r="O666" s="243"/>
      <c r="P666" s="243"/>
      <c r="Q666" s="243"/>
      <c r="R666" s="243"/>
      <c r="S666" s="243"/>
      <c r="T666" s="243"/>
      <c r="U666" s="243"/>
      <c r="V666" s="243"/>
      <c r="W666" s="243"/>
      <c r="X666" s="243"/>
      <c r="Y666" s="243"/>
      <c r="Z666" s="243"/>
    </row>
    <row r="667" spans="1:26" ht="13.5" customHeight="1">
      <c r="A667" s="243"/>
      <c r="B667" s="243"/>
      <c r="C667" s="243"/>
      <c r="D667" s="243"/>
      <c r="E667" s="243"/>
      <c r="F667" s="243"/>
      <c r="G667" s="243"/>
      <c r="H667" s="243"/>
      <c r="I667" s="243"/>
      <c r="J667" s="243"/>
      <c r="K667" s="243"/>
      <c r="L667" s="243"/>
      <c r="M667" s="243"/>
      <c r="N667" s="243"/>
      <c r="O667" s="243"/>
      <c r="P667" s="243"/>
      <c r="Q667" s="243"/>
      <c r="R667" s="243"/>
      <c r="S667" s="243"/>
      <c r="T667" s="243"/>
      <c r="U667" s="243"/>
      <c r="V667" s="243"/>
      <c r="W667" s="243"/>
      <c r="X667" s="243"/>
      <c r="Y667" s="243"/>
      <c r="Z667" s="243"/>
    </row>
    <row r="668" spans="1:26" ht="13.5" customHeight="1">
      <c r="A668" s="243"/>
      <c r="B668" s="243"/>
      <c r="C668" s="243"/>
      <c r="D668" s="243"/>
      <c r="E668" s="243"/>
      <c r="F668" s="243"/>
      <c r="G668" s="243"/>
      <c r="H668" s="243"/>
      <c r="I668" s="243"/>
      <c r="J668" s="243"/>
      <c r="K668" s="243"/>
      <c r="L668" s="243"/>
      <c r="M668" s="243"/>
      <c r="N668" s="243"/>
      <c r="O668" s="243"/>
      <c r="P668" s="243"/>
      <c r="Q668" s="243"/>
      <c r="R668" s="243"/>
      <c r="S668" s="243"/>
      <c r="T668" s="243"/>
      <c r="U668" s="243"/>
      <c r="V668" s="243"/>
      <c r="W668" s="243"/>
      <c r="X668" s="243"/>
      <c r="Y668" s="243"/>
      <c r="Z668" s="243"/>
    </row>
    <row r="669" spans="1:26" ht="13.5" customHeight="1">
      <c r="A669" s="243"/>
      <c r="B669" s="243"/>
      <c r="C669" s="243"/>
      <c r="D669" s="243"/>
      <c r="E669" s="243"/>
      <c r="F669" s="243"/>
      <c r="G669" s="243"/>
      <c r="H669" s="243"/>
      <c r="I669" s="243"/>
      <c r="J669" s="243"/>
      <c r="K669" s="243"/>
      <c r="L669" s="243"/>
      <c r="M669" s="243"/>
      <c r="N669" s="243"/>
      <c r="O669" s="243"/>
      <c r="P669" s="243"/>
      <c r="Q669" s="243"/>
      <c r="R669" s="243"/>
      <c r="S669" s="243"/>
      <c r="T669" s="243"/>
      <c r="U669" s="243"/>
      <c r="V669" s="243"/>
      <c r="W669" s="243"/>
      <c r="X669" s="243"/>
      <c r="Y669" s="243"/>
      <c r="Z669" s="243"/>
    </row>
    <row r="670" spans="1:26" ht="13.5" customHeight="1">
      <c r="A670" s="243"/>
      <c r="B670" s="243"/>
      <c r="C670" s="243"/>
      <c r="D670" s="243"/>
      <c r="E670" s="243"/>
      <c r="F670" s="243"/>
      <c r="G670" s="243"/>
      <c r="H670" s="243"/>
      <c r="I670" s="243"/>
      <c r="J670" s="243"/>
      <c r="K670" s="243"/>
      <c r="L670" s="243"/>
      <c r="M670" s="243"/>
      <c r="N670" s="243"/>
      <c r="O670" s="243"/>
      <c r="P670" s="243"/>
      <c r="Q670" s="243"/>
      <c r="R670" s="243"/>
      <c r="S670" s="243"/>
      <c r="T670" s="243"/>
      <c r="U670" s="243"/>
      <c r="V670" s="243"/>
      <c r="W670" s="243"/>
      <c r="X670" s="243"/>
      <c r="Y670" s="243"/>
      <c r="Z670" s="243"/>
    </row>
    <row r="671" spans="1:26" ht="13.5" customHeight="1">
      <c r="A671" s="243"/>
      <c r="B671" s="243"/>
      <c r="C671" s="243"/>
      <c r="D671" s="243"/>
      <c r="E671" s="243"/>
      <c r="F671" s="243"/>
      <c r="G671" s="243"/>
      <c r="H671" s="243"/>
      <c r="I671" s="243"/>
      <c r="J671" s="243"/>
      <c r="K671" s="243"/>
      <c r="L671" s="243"/>
      <c r="M671" s="243"/>
      <c r="N671" s="243"/>
      <c r="O671" s="243"/>
      <c r="P671" s="243"/>
      <c r="Q671" s="243"/>
      <c r="R671" s="243"/>
      <c r="S671" s="243"/>
      <c r="T671" s="243"/>
      <c r="U671" s="243"/>
      <c r="V671" s="243"/>
      <c r="W671" s="243"/>
      <c r="X671" s="243"/>
      <c r="Y671" s="243"/>
      <c r="Z671" s="243"/>
    </row>
    <row r="672" spans="1:26" ht="13.5" customHeight="1">
      <c r="A672" s="243"/>
      <c r="B672" s="243"/>
      <c r="C672" s="243"/>
      <c r="D672" s="243"/>
      <c r="E672" s="243"/>
      <c r="F672" s="243"/>
      <c r="G672" s="243"/>
      <c r="H672" s="243"/>
      <c r="I672" s="243"/>
      <c r="J672" s="243"/>
      <c r="K672" s="243"/>
      <c r="L672" s="243"/>
      <c r="M672" s="243"/>
      <c r="N672" s="243"/>
      <c r="O672" s="243"/>
      <c r="P672" s="243"/>
      <c r="Q672" s="243"/>
      <c r="R672" s="243"/>
      <c r="S672" s="243"/>
      <c r="T672" s="243"/>
      <c r="U672" s="243"/>
      <c r="V672" s="243"/>
      <c r="W672" s="243"/>
      <c r="X672" s="243"/>
      <c r="Y672" s="243"/>
      <c r="Z672" s="243"/>
    </row>
    <row r="673" spans="1:26" ht="13.5" customHeight="1">
      <c r="A673" s="243"/>
      <c r="B673" s="243"/>
      <c r="C673" s="243"/>
      <c r="D673" s="243"/>
      <c r="E673" s="243"/>
      <c r="F673" s="243"/>
      <c r="G673" s="243"/>
      <c r="H673" s="243"/>
      <c r="I673" s="243"/>
      <c r="J673" s="243"/>
      <c r="K673" s="243"/>
      <c r="L673" s="243"/>
      <c r="M673" s="243"/>
      <c r="N673" s="243"/>
      <c r="O673" s="243"/>
      <c r="P673" s="243"/>
      <c r="Q673" s="243"/>
      <c r="R673" s="243"/>
      <c r="S673" s="243"/>
      <c r="T673" s="243"/>
      <c r="U673" s="243"/>
      <c r="V673" s="243"/>
      <c r="W673" s="243"/>
      <c r="X673" s="243"/>
      <c r="Y673" s="243"/>
      <c r="Z673" s="243"/>
    </row>
    <row r="674" spans="1:26" ht="13.5" customHeight="1">
      <c r="A674" s="243"/>
      <c r="B674" s="243"/>
      <c r="C674" s="243"/>
      <c r="D674" s="243"/>
      <c r="E674" s="243"/>
      <c r="F674" s="243"/>
      <c r="G674" s="243"/>
      <c r="H674" s="243"/>
      <c r="I674" s="243"/>
      <c r="J674" s="243"/>
      <c r="K674" s="243"/>
      <c r="L674" s="243"/>
      <c r="M674" s="243"/>
      <c r="N674" s="243"/>
      <c r="O674" s="243"/>
      <c r="P674" s="243"/>
      <c r="Q674" s="243"/>
      <c r="R674" s="243"/>
      <c r="S674" s="243"/>
      <c r="T674" s="243"/>
      <c r="U674" s="243"/>
      <c r="V674" s="243"/>
      <c r="W674" s="243"/>
      <c r="X674" s="243"/>
      <c r="Y674" s="243"/>
      <c r="Z674" s="243"/>
    </row>
    <row r="675" spans="1:26" ht="13.5" customHeight="1">
      <c r="A675" s="243"/>
      <c r="B675" s="243"/>
      <c r="C675" s="243"/>
      <c r="D675" s="243"/>
      <c r="E675" s="243"/>
      <c r="F675" s="243"/>
      <c r="G675" s="243"/>
      <c r="H675" s="243"/>
      <c r="I675" s="243"/>
      <c r="J675" s="243"/>
      <c r="K675" s="243"/>
      <c r="L675" s="243"/>
      <c r="M675" s="243"/>
      <c r="N675" s="243"/>
      <c r="O675" s="243"/>
      <c r="P675" s="243"/>
      <c r="Q675" s="243"/>
      <c r="R675" s="243"/>
      <c r="S675" s="243"/>
      <c r="T675" s="243"/>
      <c r="U675" s="243"/>
      <c r="V675" s="243"/>
      <c r="W675" s="243"/>
      <c r="X675" s="243"/>
      <c r="Y675" s="243"/>
      <c r="Z675" s="243"/>
    </row>
    <row r="676" spans="1:26" ht="13.5" customHeight="1">
      <c r="A676" s="243"/>
      <c r="B676" s="243"/>
      <c r="C676" s="243"/>
      <c r="D676" s="243"/>
      <c r="E676" s="243"/>
      <c r="F676" s="243"/>
      <c r="G676" s="243"/>
      <c r="H676" s="243"/>
      <c r="I676" s="243"/>
      <c r="J676" s="243"/>
      <c r="K676" s="243"/>
      <c r="L676" s="243"/>
      <c r="M676" s="243"/>
      <c r="N676" s="243"/>
      <c r="O676" s="243"/>
      <c r="P676" s="243"/>
      <c r="Q676" s="243"/>
      <c r="R676" s="243"/>
      <c r="S676" s="243"/>
      <c r="T676" s="243"/>
      <c r="U676" s="243"/>
      <c r="V676" s="243"/>
      <c r="W676" s="243"/>
      <c r="X676" s="243"/>
      <c r="Y676" s="243"/>
      <c r="Z676" s="243"/>
    </row>
    <row r="677" spans="1:26" ht="13.5" customHeight="1">
      <c r="A677" s="243"/>
      <c r="B677" s="243"/>
      <c r="C677" s="243"/>
      <c r="D677" s="243"/>
      <c r="E677" s="243"/>
      <c r="F677" s="243"/>
      <c r="G677" s="243"/>
      <c r="H677" s="243"/>
      <c r="I677" s="243"/>
      <c r="J677" s="243"/>
      <c r="K677" s="243"/>
      <c r="L677" s="243"/>
      <c r="M677" s="243"/>
      <c r="N677" s="243"/>
      <c r="O677" s="243"/>
      <c r="P677" s="243"/>
      <c r="Q677" s="243"/>
      <c r="R677" s="243"/>
      <c r="S677" s="243"/>
      <c r="T677" s="243"/>
      <c r="U677" s="243"/>
      <c r="V677" s="243"/>
      <c r="W677" s="243"/>
      <c r="X677" s="243"/>
      <c r="Y677" s="243"/>
      <c r="Z677" s="243"/>
    </row>
    <row r="678" spans="1:26" ht="13.5" customHeight="1">
      <c r="A678" s="243"/>
      <c r="B678" s="243"/>
      <c r="C678" s="243"/>
      <c r="D678" s="243"/>
      <c r="E678" s="243"/>
      <c r="F678" s="243"/>
      <c r="G678" s="243"/>
      <c r="H678" s="243"/>
      <c r="I678" s="243"/>
      <c r="J678" s="243"/>
      <c r="K678" s="243"/>
      <c r="L678" s="243"/>
      <c r="M678" s="243"/>
      <c r="N678" s="243"/>
      <c r="O678" s="243"/>
      <c r="P678" s="243"/>
      <c r="Q678" s="243"/>
      <c r="R678" s="243"/>
      <c r="S678" s="243"/>
      <c r="T678" s="243"/>
      <c r="U678" s="243"/>
      <c r="V678" s="243"/>
      <c r="W678" s="243"/>
      <c r="X678" s="243"/>
      <c r="Y678" s="243"/>
      <c r="Z678" s="243"/>
    </row>
    <row r="679" spans="1:26" ht="13.5" customHeight="1">
      <c r="A679" s="243"/>
      <c r="B679" s="243"/>
      <c r="C679" s="243"/>
      <c r="D679" s="243"/>
      <c r="E679" s="243"/>
      <c r="F679" s="243"/>
      <c r="G679" s="243"/>
      <c r="H679" s="243"/>
      <c r="I679" s="243"/>
      <c r="J679" s="243"/>
      <c r="K679" s="243"/>
      <c r="L679" s="243"/>
      <c r="M679" s="243"/>
      <c r="N679" s="243"/>
      <c r="O679" s="243"/>
      <c r="P679" s="243"/>
      <c r="Q679" s="243"/>
      <c r="R679" s="243"/>
      <c r="S679" s="243"/>
      <c r="T679" s="243"/>
      <c r="U679" s="243"/>
      <c r="V679" s="243"/>
      <c r="W679" s="243"/>
      <c r="X679" s="243"/>
      <c r="Y679" s="243"/>
      <c r="Z679" s="243"/>
    </row>
    <row r="680" spans="1:26" ht="13.5" customHeight="1">
      <c r="A680" s="243"/>
      <c r="B680" s="243"/>
      <c r="C680" s="243"/>
      <c r="D680" s="243"/>
      <c r="E680" s="243"/>
      <c r="F680" s="243"/>
      <c r="G680" s="243"/>
      <c r="H680" s="243"/>
      <c r="I680" s="243"/>
      <c r="J680" s="243"/>
      <c r="K680" s="243"/>
      <c r="L680" s="243"/>
      <c r="M680" s="243"/>
      <c r="N680" s="243"/>
      <c r="O680" s="243"/>
      <c r="P680" s="243"/>
      <c r="Q680" s="243"/>
      <c r="R680" s="243"/>
      <c r="S680" s="243"/>
      <c r="T680" s="243"/>
      <c r="U680" s="243"/>
      <c r="V680" s="243"/>
      <c r="W680" s="243"/>
      <c r="X680" s="243"/>
      <c r="Y680" s="243"/>
      <c r="Z680" s="243"/>
    </row>
    <row r="681" spans="1:26" ht="13.5" customHeight="1">
      <c r="A681" s="243"/>
      <c r="B681" s="243"/>
      <c r="C681" s="243"/>
      <c r="D681" s="243"/>
      <c r="E681" s="243"/>
      <c r="F681" s="243"/>
      <c r="G681" s="243"/>
      <c r="H681" s="243"/>
      <c r="I681" s="243"/>
      <c r="J681" s="243"/>
      <c r="K681" s="243"/>
      <c r="L681" s="243"/>
      <c r="M681" s="243"/>
      <c r="N681" s="243"/>
      <c r="O681" s="243"/>
      <c r="P681" s="243"/>
      <c r="Q681" s="243"/>
      <c r="R681" s="243"/>
      <c r="S681" s="243"/>
      <c r="T681" s="243"/>
      <c r="U681" s="243"/>
      <c r="V681" s="243"/>
      <c r="W681" s="243"/>
      <c r="X681" s="243"/>
      <c r="Y681" s="243"/>
      <c r="Z681" s="243"/>
    </row>
    <row r="682" spans="1:26" ht="13.5" customHeight="1">
      <c r="A682" s="243"/>
      <c r="B682" s="243"/>
      <c r="C682" s="243"/>
      <c r="D682" s="243"/>
      <c r="E682" s="243"/>
      <c r="F682" s="243"/>
      <c r="G682" s="243"/>
      <c r="H682" s="243"/>
      <c r="I682" s="243"/>
      <c r="J682" s="243"/>
      <c r="K682" s="243"/>
      <c r="L682" s="243"/>
      <c r="M682" s="243"/>
      <c r="N682" s="243"/>
      <c r="O682" s="243"/>
      <c r="P682" s="243"/>
      <c r="Q682" s="243"/>
      <c r="R682" s="243"/>
      <c r="S682" s="243"/>
      <c r="T682" s="243"/>
      <c r="U682" s="243"/>
      <c r="V682" s="243"/>
      <c r="W682" s="243"/>
      <c r="X682" s="243"/>
      <c r="Y682" s="243"/>
      <c r="Z682" s="243"/>
    </row>
    <row r="683" spans="1:26" ht="13.5" customHeight="1">
      <c r="A683" s="243"/>
      <c r="B683" s="243"/>
      <c r="C683" s="243"/>
      <c r="D683" s="243"/>
      <c r="E683" s="243"/>
      <c r="F683" s="243"/>
      <c r="G683" s="243"/>
      <c r="H683" s="243"/>
      <c r="I683" s="243"/>
      <c r="J683" s="243"/>
      <c r="K683" s="243"/>
      <c r="L683" s="243"/>
      <c r="M683" s="243"/>
      <c r="N683" s="243"/>
      <c r="O683" s="243"/>
      <c r="P683" s="243"/>
      <c r="Q683" s="243"/>
      <c r="R683" s="243"/>
      <c r="S683" s="243"/>
      <c r="T683" s="243"/>
      <c r="U683" s="243"/>
      <c r="V683" s="243"/>
      <c r="W683" s="243"/>
      <c r="X683" s="243"/>
      <c r="Y683" s="243"/>
      <c r="Z683" s="243"/>
    </row>
    <row r="684" spans="1:26" ht="13.5" customHeight="1">
      <c r="A684" s="243"/>
      <c r="B684" s="243"/>
      <c r="C684" s="243"/>
      <c r="D684" s="243"/>
      <c r="E684" s="243"/>
      <c r="F684" s="243"/>
      <c r="G684" s="243"/>
      <c r="H684" s="243"/>
      <c r="I684" s="243"/>
      <c r="J684" s="243"/>
      <c r="K684" s="243"/>
      <c r="L684" s="243"/>
      <c r="M684" s="243"/>
      <c r="N684" s="243"/>
      <c r="O684" s="243"/>
      <c r="P684" s="243"/>
      <c r="Q684" s="243"/>
      <c r="R684" s="243"/>
      <c r="S684" s="243"/>
      <c r="T684" s="243"/>
      <c r="U684" s="243"/>
      <c r="V684" s="243"/>
      <c r="W684" s="243"/>
      <c r="X684" s="243"/>
      <c r="Y684" s="243"/>
      <c r="Z684" s="243"/>
    </row>
    <row r="685" spans="1:26" ht="13.5" customHeight="1">
      <c r="A685" s="243"/>
      <c r="B685" s="243"/>
      <c r="C685" s="243"/>
      <c r="D685" s="243"/>
      <c r="E685" s="243"/>
      <c r="F685" s="243"/>
      <c r="G685" s="243"/>
      <c r="H685" s="243"/>
      <c r="I685" s="243"/>
      <c r="J685" s="243"/>
      <c r="K685" s="243"/>
      <c r="L685" s="243"/>
      <c r="M685" s="243"/>
      <c r="N685" s="243"/>
      <c r="O685" s="243"/>
      <c r="P685" s="243"/>
      <c r="Q685" s="243"/>
      <c r="R685" s="243"/>
      <c r="S685" s="243"/>
      <c r="T685" s="243"/>
      <c r="U685" s="243"/>
      <c r="V685" s="243"/>
      <c r="W685" s="243"/>
      <c r="X685" s="243"/>
      <c r="Y685" s="243"/>
      <c r="Z685" s="243"/>
    </row>
    <row r="686" spans="1:26" ht="13.5" customHeight="1">
      <c r="A686" s="243"/>
      <c r="B686" s="243"/>
      <c r="C686" s="243"/>
      <c r="D686" s="243"/>
      <c r="E686" s="243"/>
      <c r="F686" s="243"/>
      <c r="G686" s="243"/>
      <c r="H686" s="243"/>
      <c r="I686" s="243"/>
      <c r="J686" s="243"/>
      <c r="K686" s="243"/>
      <c r="L686" s="243"/>
      <c r="M686" s="243"/>
      <c r="N686" s="243"/>
      <c r="O686" s="243"/>
      <c r="P686" s="243"/>
      <c r="Q686" s="243"/>
      <c r="R686" s="243"/>
      <c r="S686" s="243"/>
      <c r="T686" s="243"/>
      <c r="U686" s="243"/>
      <c r="V686" s="243"/>
      <c r="W686" s="243"/>
      <c r="X686" s="243"/>
      <c r="Y686" s="243"/>
      <c r="Z686" s="243"/>
    </row>
    <row r="687" spans="1:26" ht="13.5" customHeight="1">
      <c r="A687" s="243"/>
      <c r="B687" s="243"/>
      <c r="C687" s="243"/>
      <c r="D687" s="243"/>
      <c r="E687" s="243"/>
      <c r="F687" s="243"/>
      <c r="G687" s="243"/>
      <c r="H687" s="243"/>
      <c r="I687" s="243"/>
      <c r="J687" s="243"/>
      <c r="K687" s="243"/>
      <c r="L687" s="243"/>
      <c r="M687" s="243"/>
      <c r="N687" s="243"/>
      <c r="O687" s="243"/>
      <c r="P687" s="243"/>
      <c r="Q687" s="243"/>
      <c r="R687" s="243"/>
      <c r="S687" s="243"/>
      <c r="T687" s="243"/>
      <c r="U687" s="243"/>
      <c r="V687" s="243"/>
      <c r="W687" s="243"/>
      <c r="X687" s="243"/>
      <c r="Y687" s="243"/>
      <c r="Z687" s="243"/>
    </row>
    <row r="688" spans="1:26" ht="13.5" customHeight="1">
      <c r="A688" s="243"/>
      <c r="B688" s="243"/>
      <c r="C688" s="243"/>
      <c r="D688" s="243"/>
      <c r="E688" s="243"/>
      <c r="F688" s="243"/>
      <c r="G688" s="243"/>
      <c r="H688" s="243"/>
      <c r="I688" s="243"/>
      <c r="J688" s="243"/>
      <c r="K688" s="243"/>
      <c r="L688" s="243"/>
      <c r="M688" s="243"/>
      <c r="N688" s="243"/>
      <c r="O688" s="243"/>
      <c r="P688" s="243"/>
      <c r="Q688" s="243"/>
      <c r="R688" s="243"/>
      <c r="S688" s="243"/>
      <c r="T688" s="243"/>
      <c r="U688" s="243"/>
      <c r="V688" s="243"/>
      <c r="W688" s="243"/>
      <c r="X688" s="243"/>
      <c r="Y688" s="243"/>
      <c r="Z688" s="243"/>
    </row>
    <row r="689" spans="1:26" ht="13.5" customHeight="1">
      <c r="A689" s="243"/>
      <c r="B689" s="243"/>
      <c r="C689" s="243"/>
      <c r="D689" s="243"/>
      <c r="E689" s="243"/>
      <c r="F689" s="243"/>
      <c r="G689" s="243"/>
      <c r="H689" s="243"/>
      <c r="I689" s="243"/>
      <c r="J689" s="243"/>
      <c r="K689" s="243"/>
      <c r="L689" s="243"/>
      <c r="M689" s="243"/>
      <c r="N689" s="243"/>
      <c r="O689" s="243"/>
      <c r="P689" s="243"/>
      <c r="Q689" s="243"/>
      <c r="R689" s="243"/>
      <c r="S689" s="243"/>
      <c r="T689" s="243"/>
      <c r="U689" s="243"/>
      <c r="V689" s="243"/>
      <c r="W689" s="243"/>
      <c r="X689" s="243"/>
      <c r="Y689" s="243"/>
      <c r="Z689" s="243"/>
    </row>
    <row r="690" spans="1:26" ht="13.5" customHeight="1">
      <c r="A690" s="243"/>
      <c r="B690" s="243"/>
      <c r="C690" s="243"/>
      <c r="D690" s="243"/>
      <c r="E690" s="243"/>
      <c r="F690" s="243"/>
      <c r="G690" s="243"/>
      <c r="H690" s="243"/>
      <c r="I690" s="243"/>
      <c r="J690" s="243"/>
      <c r="K690" s="243"/>
      <c r="L690" s="243"/>
      <c r="M690" s="243"/>
      <c r="N690" s="243"/>
      <c r="O690" s="243"/>
      <c r="P690" s="243"/>
      <c r="Q690" s="243"/>
      <c r="R690" s="243"/>
      <c r="S690" s="243"/>
      <c r="T690" s="243"/>
      <c r="U690" s="243"/>
      <c r="V690" s="243"/>
      <c r="W690" s="243"/>
      <c r="X690" s="243"/>
      <c r="Y690" s="243"/>
      <c r="Z690" s="243"/>
    </row>
    <row r="691" spans="1:26" ht="13.5" customHeight="1">
      <c r="A691" s="243"/>
      <c r="B691" s="243"/>
      <c r="C691" s="243"/>
      <c r="D691" s="243"/>
      <c r="E691" s="243"/>
      <c r="F691" s="243"/>
      <c r="G691" s="243"/>
      <c r="H691" s="243"/>
      <c r="I691" s="243"/>
      <c r="J691" s="243"/>
      <c r="K691" s="243"/>
      <c r="L691" s="243"/>
      <c r="M691" s="243"/>
      <c r="N691" s="243"/>
      <c r="O691" s="243"/>
      <c r="P691" s="243"/>
      <c r="Q691" s="243"/>
      <c r="R691" s="243"/>
      <c r="S691" s="243"/>
      <c r="T691" s="243"/>
      <c r="U691" s="243"/>
      <c r="V691" s="243"/>
      <c r="W691" s="243"/>
      <c r="X691" s="243"/>
      <c r="Y691" s="243"/>
      <c r="Z691" s="243"/>
    </row>
    <row r="692" spans="1:26" ht="13.5" customHeight="1">
      <c r="A692" s="243"/>
      <c r="B692" s="243"/>
      <c r="C692" s="243"/>
      <c r="D692" s="243"/>
      <c r="E692" s="243"/>
      <c r="F692" s="243"/>
      <c r="G692" s="243"/>
      <c r="H692" s="243"/>
      <c r="I692" s="243"/>
      <c r="J692" s="243"/>
      <c r="K692" s="243"/>
      <c r="L692" s="243"/>
      <c r="M692" s="243"/>
      <c r="N692" s="243"/>
      <c r="O692" s="243"/>
      <c r="P692" s="243"/>
      <c r="Q692" s="243"/>
      <c r="R692" s="243"/>
      <c r="S692" s="243"/>
      <c r="T692" s="243"/>
      <c r="U692" s="243"/>
      <c r="V692" s="243"/>
      <c r="W692" s="243"/>
      <c r="X692" s="243"/>
      <c r="Y692" s="243"/>
      <c r="Z692" s="243"/>
    </row>
    <row r="693" spans="1:26" ht="13.5" customHeight="1">
      <c r="A693" s="243"/>
      <c r="B693" s="243"/>
      <c r="C693" s="243"/>
      <c r="D693" s="243"/>
      <c r="E693" s="243"/>
      <c r="F693" s="243"/>
      <c r="G693" s="243"/>
      <c r="H693" s="243"/>
      <c r="I693" s="243"/>
      <c r="J693" s="243"/>
      <c r="K693" s="243"/>
      <c r="L693" s="243"/>
      <c r="M693" s="243"/>
      <c r="N693" s="243"/>
      <c r="O693" s="243"/>
      <c r="P693" s="243"/>
      <c r="Q693" s="243"/>
      <c r="R693" s="243"/>
      <c r="S693" s="243"/>
      <c r="T693" s="243"/>
      <c r="U693" s="243"/>
      <c r="V693" s="243"/>
      <c r="W693" s="243"/>
      <c r="X693" s="243"/>
      <c r="Y693" s="243"/>
      <c r="Z693" s="243"/>
    </row>
    <row r="694" spans="1:26" ht="13.5" customHeight="1">
      <c r="A694" s="243"/>
      <c r="B694" s="243"/>
      <c r="C694" s="243"/>
      <c r="D694" s="243"/>
      <c r="E694" s="243"/>
      <c r="F694" s="243"/>
      <c r="G694" s="243"/>
      <c r="H694" s="243"/>
      <c r="I694" s="243"/>
      <c r="J694" s="243"/>
      <c r="K694" s="243"/>
      <c r="L694" s="243"/>
      <c r="M694" s="243"/>
      <c r="N694" s="243"/>
      <c r="O694" s="243"/>
      <c r="P694" s="243"/>
      <c r="Q694" s="243"/>
      <c r="R694" s="243"/>
      <c r="S694" s="243"/>
      <c r="T694" s="243"/>
      <c r="U694" s="243"/>
      <c r="V694" s="243"/>
      <c r="W694" s="243"/>
      <c r="X694" s="243"/>
      <c r="Y694" s="243"/>
      <c r="Z694" s="243"/>
    </row>
    <row r="695" spans="1:26" ht="13.5" customHeight="1">
      <c r="A695" s="243"/>
      <c r="B695" s="243"/>
      <c r="C695" s="243"/>
      <c r="D695" s="243"/>
      <c r="E695" s="243"/>
      <c r="F695" s="243"/>
      <c r="G695" s="243"/>
      <c r="H695" s="243"/>
      <c r="I695" s="243"/>
      <c r="J695" s="243"/>
      <c r="K695" s="243"/>
      <c r="L695" s="243"/>
      <c r="M695" s="243"/>
      <c r="N695" s="243"/>
      <c r="O695" s="243"/>
      <c r="P695" s="243"/>
      <c r="Q695" s="243"/>
      <c r="R695" s="243"/>
      <c r="S695" s="243"/>
      <c r="T695" s="243"/>
      <c r="U695" s="243"/>
      <c r="V695" s="243"/>
      <c r="W695" s="243"/>
      <c r="X695" s="243"/>
      <c r="Y695" s="243"/>
      <c r="Z695" s="243"/>
    </row>
    <row r="696" spans="1:26" ht="13.5" customHeight="1">
      <c r="A696" s="243"/>
      <c r="B696" s="243"/>
      <c r="C696" s="243"/>
      <c r="D696" s="243"/>
      <c r="E696" s="243"/>
      <c r="F696" s="243"/>
      <c r="G696" s="243"/>
      <c r="H696" s="243"/>
      <c r="I696" s="243"/>
      <c r="J696" s="243"/>
      <c r="K696" s="243"/>
      <c r="L696" s="243"/>
      <c r="M696" s="243"/>
      <c r="N696" s="243"/>
      <c r="O696" s="243"/>
      <c r="P696" s="243"/>
      <c r="Q696" s="243"/>
      <c r="R696" s="243"/>
      <c r="S696" s="243"/>
      <c r="T696" s="243"/>
      <c r="U696" s="243"/>
      <c r="V696" s="243"/>
      <c r="W696" s="243"/>
      <c r="X696" s="243"/>
      <c r="Y696" s="243"/>
      <c r="Z696" s="243"/>
    </row>
    <row r="697" spans="1:26" ht="13.5" customHeight="1">
      <c r="A697" s="243"/>
      <c r="B697" s="243"/>
      <c r="C697" s="243"/>
      <c r="D697" s="243"/>
      <c r="E697" s="243"/>
      <c r="F697" s="243"/>
      <c r="G697" s="243"/>
      <c r="H697" s="243"/>
      <c r="I697" s="243"/>
      <c r="J697" s="243"/>
      <c r="K697" s="243"/>
      <c r="L697" s="243"/>
      <c r="M697" s="243"/>
      <c r="N697" s="243"/>
      <c r="O697" s="243"/>
      <c r="P697" s="243"/>
      <c r="Q697" s="243"/>
      <c r="R697" s="243"/>
      <c r="S697" s="243"/>
      <c r="T697" s="243"/>
      <c r="U697" s="243"/>
      <c r="V697" s="243"/>
      <c r="W697" s="243"/>
      <c r="X697" s="243"/>
      <c r="Y697" s="243"/>
      <c r="Z697" s="243"/>
    </row>
    <row r="698" spans="1:26" ht="13.5" customHeight="1">
      <c r="A698" s="243"/>
      <c r="B698" s="243"/>
      <c r="C698" s="243"/>
      <c r="D698" s="243"/>
      <c r="E698" s="243"/>
      <c r="F698" s="243"/>
      <c r="G698" s="243"/>
      <c r="H698" s="243"/>
      <c r="I698" s="243"/>
      <c r="J698" s="243"/>
      <c r="K698" s="243"/>
      <c r="L698" s="243"/>
      <c r="M698" s="243"/>
      <c r="N698" s="243"/>
      <c r="O698" s="243"/>
      <c r="P698" s="243"/>
      <c r="Q698" s="243"/>
      <c r="R698" s="243"/>
      <c r="S698" s="243"/>
      <c r="T698" s="243"/>
      <c r="U698" s="243"/>
      <c r="V698" s="243"/>
      <c r="W698" s="243"/>
      <c r="X698" s="243"/>
      <c r="Y698" s="243"/>
      <c r="Z698" s="243"/>
    </row>
    <row r="699" spans="1:26" ht="13.5" customHeight="1">
      <c r="A699" s="243"/>
      <c r="B699" s="243"/>
      <c r="C699" s="243"/>
      <c r="D699" s="243"/>
      <c r="E699" s="243"/>
      <c r="F699" s="243"/>
      <c r="G699" s="243"/>
      <c r="H699" s="243"/>
      <c r="I699" s="243"/>
      <c r="J699" s="243"/>
      <c r="K699" s="243"/>
      <c r="L699" s="243"/>
      <c r="M699" s="243"/>
      <c r="N699" s="243"/>
      <c r="O699" s="243"/>
      <c r="P699" s="243"/>
      <c r="Q699" s="243"/>
      <c r="R699" s="243"/>
      <c r="S699" s="243"/>
      <c r="T699" s="243"/>
      <c r="U699" s="243"/>
      <c r="V699" s="243"/>
      <c r="W699" s="243"/>
      <c r="X699" s="243"/>
      <c r="Y699" s="243"/>
      <c r="Z699" s="243"/>
    </row>
    <row r="700" spans="1:26" ht="13.5" customHeight="1">
      <c r="A700" s="243"/>
      <c r="B700" s="243"/>
      <c r="C700" s="243"/>
      <c r="D700" s="243"/>
      <c r="E700" s="243"/>
      <c r="F700" s="243"/>
      <c r="G700" s="243"/>
      <c r="H700" s="243"/>
      <c r="I700" s="243"/>
      <c r="J700" s="243"/>
      <c r="K700" s="243"/>
      <c r="L700" s="243"/>
      <c r="M700" s="243"/>
      <c r="N700" s="243"/>
      <c r="O700" s="243"/>
      <c r="P700" s="243"/>
      <c r="Q700" s="243"/>
      <c r="R700" s="243"/>
      <c r="S700" s="243"/>
      <c r="T700" s="243"/>
      <c r="U700" s="243"/>
      <c r="V700" s="243"/>
      <c r="W700" s="243"/>
      <c r="X700" s="243"/>
      <c r="Y700" s="243"/>
      <c r="Z700" s="243"/>
    </row>
    <row r="701" spans="1:26" ht="13.5" customHeight="1">
      <c r="A701" s="243"/>
      <c r="B701" s="243"/>
      <c r="C701" s="243"/>
      <c r="D701" s="243"/>
      <c r="E701" s="243"/>
      <c r="F701" s="243"/>
      <c r="G701" s="243"/>
      <c r="H701" s="243"/>
      <c r="I701" s="243"/>
      <c r="J701" s="243"/>
      <c r="K701" s="243"/>
      <c r="L701" s="243"/>
      <c r="M701" s="243"/>
      <c r="N701" s="243"/>
      <c r="O701" s="243"/>
      <c r="P701" s="243"/>
      <c r="Q701" s="243"/>
      <c r="R701" s="243"/>
      <c r="S701" s="243"/>
      <c r="T701" s="243"/>
      <c r="U701" s="243"/>
      <c r="V701" s="243"/>
      <c r="W701" s="243"/>
      <c r="X701" s="243"/>
      <c r="Y701" s="243"/>
      <c r="Z701" s="243"/>
    </row>
    <row r="702" spans="1:26" ht="13.5" customHeight="1">
      <c r="A702" s="243"/>
      <c r="B702" s="243"/>
      <c r="C702" s="243"/>
      <c r="D702" s="243"/>
      <c r="E702" s="243"/>
      <c r="F702" s="243"/>
      <c r="G702" s="243"/>
      <c r="H702" s="243"/>
      <c r="I702" s="243"/>
      <c r="J702" s="243"/>
      <c r="K702" s="243"/>
      <c r="L702" s="243"/>
      <c r="M702" s="243"/>
      <c r="N702" s="243"/>
      <c r="O702" s="243"/>
      <c r="P702" s="243"/>
      <c r="Q702" s="243"/>
      <c r="R702" s="243"/>
      <c r="S702" s="243"/>
      <c r="T702" s="243"/>
      <c r="U702" s="243"/>
      <c r="V702" s="243"/>
      <c r="W702" s="243"/>
      <c r="X702" s="243"/>
      <c r="Y702" s="243"/>
      <c r="Z702" s="243"/>
    </row>
    <row r="703" spans="1:26" ht="13.5" customHeight="1">
      <c r="A703" s="243"/>
      <c r="B703" s="243"/>
      <c r="C703" s="243"/>
      <c r="D703" s="243"/>
      <c r="E703" s="243"/>
      <c r="F703" s="243"/>
      <c r="G703" s="243"/>
      <c r="H703" s="243"/>
      <c r="I703" s="243"/>
      <c r="J703" s="243"/>
      <c r="K703" s="243"/>
      <c r="L703" s="243"/>
      <c r="M703" s="243"/>
      <c r="N703" s="243"/>
      <c r="O703" s="243"/>
      <c r="P703" s="243"/>
      <c r="Q703" s="243"/>
      <c r="R703" s="243"/>
      <c r="S703" s="243"/>
      <c r="T703" s="243"/>
      <c r="U703" s="243"/>
      <c r="V703" s="243"/>
      <c r="W703" s="243"/>
      <c r="X703" s="243"/>
      <c r="Y703" s="243"/>
      <c r="Z703" s="243"/>
    </row>
    <row r="704" spans="1:26" ht="13.5" customHeight="1">
      <c r="A704" s="243"/>
      <c r="B704" s="243"/>
      <c r="C704" s="243"/>
      <c r="D704" s="243"/>
      <c r="E704" s="243"/>
      <c r="F704" s="243"/>
      <c r="G704" s="243"/>
      <c r="H704" s="243"/>
      <c r="I704" s="243"/>
      <c r="J704" s="243"/>
      <c r="K704" s="243"/>
      <c r="L704" s="243"/>
      <c r="M704" s="243"/>
      <c r="N704" s="243"/>
      <c r="O704" s="243"/>
      <c r="P704" s="243"/>
      <c r="Q704" s="243"/>
      <c r="R704" s="243"/>
      <c r="S704" s="243"/>
      <c r="T704" s="243"/>
      <c r="U704" s="243"/>
      <c r="V704" s="243"/>
      <c r="W704" s="243"/>
      <c r="X704" s="243"/>
      <c r="Y704" s="243"/>
      <c r="Z704" s="243"/>
    </row>
    <row r="705" spans="1:26" ht="13.5" customHeight="1">
      <c r="A705" s="243"/>
      <c r="B705" s="243"/>
      <c r="C705" s="243"/>
      <c r="D705" s="243"/>
      <c r="E705" s="243"/>
      <c r="F705" s="243"/>
      <c r="G705" s="243"/>
      <c r="H705" s="243"/>
      <c r="I705" s="243"/>
      <c r="J705" s="243"/>
      <c r="K705" s="243"/>
      <c r="L705" s="243"/>
      <c r="M705" s="243"/>
      <c r="N705" s="243"/>
      <c r="O705" s="243"/>
      <c r="P705" s="243"/>
      <c r="Q705" s="243"/>
      <c r="R705" s="243"/>
      <c r="S705" s="243"/>
      <c r="T705" s="243"/>
      <c r="U705" s="243"/>
      <c r="V705" s="243"/>
      <c r="W705" s="243"/>
      <c r="X705" s="243"/>
      <c r="Y705" s="243"/>
      <c r="Z705" s="243"/>
    </row>
    <row r="706" spans="1:26" ht="13.5" customHeight="1">
      <c r="A706" s="243"/>
      <c r="B706" s="243"/>
      <c r="C706" s="243"/>
      <c r="D706" s="243"/>
      <c r="E706" s="243"/>
      <c r="F706" s="243"/>
      <c r="G706" s="243"/>
      <c r="H706" s="243"/>
      <c r="I706" s="243"/>
      <c r="J706" s="243"/>
      <c r="K706" s="243"/>
      <c r="L706" s="243"/>
      <c r="M706" s="243"/>
      <c r="N706" s="243"/>
      <c r="O706" s="243"/>
      <c r="P706" s="243"/>
      <c r="Q706" s="243"/>
      <c r="R706" s="243"/>
      <c r="S706" s="243"/>
      <c r="T706" s="243"/>
      <c r="U706" s="243"/>
      <c r="V706" s="243"/>
      <c r="W706" s="243"/>
      <c r="X706" s="243"/>
      <c r="Y706" s="243"/>
      <c r="Z706" s="243"/>
    </row>
    <row r="707" spans="1:26" ht="13.5" customHeight="1">
      <c r="A707" s="243"/>
      <c r="B707" s="243"/>
      <c r="C707" s="243"/>
      <c r="D707" s="243"/>
      <c r="E707" s="243"/>
      <c r="F707" s="243"/>
      <c r="G707" s="243"/>
      <c r="H707" s="243"/>
      <c r="I707" s="243"/>
      <c r="J707" s="243"/>
      <c r="K707" s="243"/>
      <c r="L707" s="243"/>
      <c r="M707" s="243"/>
      <c r="N707" s="243"/>
      <c r="O707" s="243"/>
      <c r="P707" s="243"/>
      <c r="Q707" s="243"/>
      <c r="R707" s="243"/>
      <c r="S707" s="243"/>
      <c r="T707" s="243"/>
      <c r="U707" s="243"/>
      <c r="V707" s="243"/>
      <c r="W707" s="243"/>
      <c r="X707" s="243"/>
      <c r="Y707" s="243"/>
      <c r="Z707" s="243"/>
    </row>
    <row r="708" spans="1:26" ht="13.5" customHeight="1">
      <c r="A708" s="243"/>
      <c r="B708" s="243"/>
      <c r="C708" s="243"/>
      <c r="D708" s="243"/>
      <c r="E708" s="243"/>
      <c r="F708" s="243"/>
      <c r="G708" s="243"/>
      <c r="H708" s="243"/>
      <c r="I708" s="243"/>
      <c r="J708" s="243"/>
      <c r="K708" s="243"/>
      <c r="L708" s="243"/>
      <c r="M708" s="243"/>
      <c r="N708" s="243"/>
      <c r="O708" s="243"/>
      <c r="P708" s="243"/>
      <c r="Q708" s="243"/>
      <c r="R708" s="243"/>
      <c r="S708" s="243"/>
      <c r="T708" s="243"/>
      <c r="U708" s="243"/>
      <c r="V708" s="243"/>
      <c r="W708" s="243"/>
      <c r="X708" s="243"/>
      <c r="Y708" s="243"/>
      <c r="Z708" s="243"/>
    </row>
    <row r="709" spans="1:26" ht="13.5" customHeight="1">
      <c r="A709" s="243"/>
      <c r="B709" s="243"/>
      <c r="C709" s="243"/>
      <c r="D709" s="243"/>
      <c r="E709" s="243"/>
      <c r="F709" s="243"/>
      <c r="G709" s="243"/>
      <c r="H709" s="243"/>
      <c r="I709" s="243"/>
      <c r="J709" s="243"/>
      <c r="K709" s="243"/>
      <c r="L709" s="243"/>
      <c r="M709" s="243"/>
      <c r="N709" s="243"/>
      <c r="O709" s="243"/>
      <c r="P709" s="243"/>
      <c r="Q709" s="243"/>
      <c r="R709" s="243"/>
      <c r="S709" s="243"/>
      <c r="T709" s="243"/>
      <c r="U709" s="243"/>
      <c r="V709" s="243"/>
      <c r="W709" s="243"/>
      <c r="X709" s="243"/>
      <c r="Y709" s="243"/>
      <c r="Z709" s="243"/>
    </row>
    <row r="710" spans="1:26" ht="13.5" customHeight="1">
      <c r="A710" s="243"/>
      <c r="B710" s="243"/>
      <c r="C710" s="243"/>
      <c r="D710" s="243"/>
      <c r="E710" s="243"/>
      <c r="F710" s="243"/>
      <c r="G710" s="243"/>
      <c r="H710" s="243"/>
      <c r="I710" s="243"/>
      <c r="J710" s="243"/>
      <c r="K710" s="243"/>
      <c r="L710" s="243"/>
      <c r="M710" s="243"/>
      <c r="N710" s="243"/>
      <c r="O710" s="243"/>
      <c r="P710" s="243"/>
      <c r="Q710" s="243"/>
      <c r="R710" s="243"/>
      <c r="S710" s="243"/>
      <c r="T710" s="243"/>
      <c r="U710" s="243"/>
      <c r="V710" s="243"/>
      <c r="W710" s="243"/>
      <c r="X710" s="243"/>
      <c r="Y710" s="243"/>
      <c r="Z710" s="243"/>
    </row>
    <row r="711" spans="1:26" ht="13.5" customHeight="1">
      <c r="A711" s="243"/>
      <c r="B711" s="243"/>
      <c r="C711" s="243"/>
      <c r="D711" s="243"/>
      <c r="E711" s="243"/>
      <c r="F711" s="243"/>
      <c r="G711" s="243"/>
      <c r="H711" s="243"/>
      <c r="I711" s="243"/>
      <c r="J711" s="243"/>
      <c r="K711" s="243"/>
      <c r="L711" s="243"/>
      <c r="M711" s="243"/>
      <c r="N711" s="243"/>
      <c r="O711" s="243"/>
      <c r="P711" s="243"/>
      <c r="Q711" s="243"/>
      <c r="R711" s="243"/>
      <c r="S711" s="243"/>
      <c r="T711" s="243"/>
      <c r="U711" s="243"/>
      <c r="V711" s="243"/>
      <c r="W711" s="243"/>
      <c r="X711" s="243"/>
      <c r="Y711" s="243"/>
      <c r="Z711" s="243"/>
    </row>
    <row r="712" spans="1:26" ht="13.5" customHeight="1">
      <c r="A712" s="243"/>
      <c r="B712" s="243"/>
      <c r="C712" s="243"/>
      <c r="D712" s="243"/>
      <c r="E712" s="243"/>
      <c r="F712" s="243"/>
      <c r="G712" s="243"/>
      <c r="H712" s="243"/>
      <c r="I712" s="243"/>
      <c r="J712" s="243"/>
      <c r="K712" s="243"/>
      <c r="L712" s="243"/>
      <c r="M712" s="243"/>
      <c r="N712" s="243"/>
      <c r="O712" s="243"/>
      <c r="P712" s="243"/>
      <c r="Q712" s="243"/>
      <c r="R712" s="243"/>
      <c r="S712" s="243"/>
      <c r="T712" s="243"/>
      <c r="U712" s="243"/>
      <c r="V712" s="243"/>
      <c r="W712" s="243"/>
      <c r="X712" s="243"/>
      <c r="Y712" s="243"/>
      <c r="Z712" s="243"/>
    </row>
    <row r="713" spans="1:26" ht="13.5" customHeight="1">
      <c r="A713" s="243"/>
      <c r="B713" s="243"/>
      <c r="C713" s="243"/>
      <c r="D713" s="243"/>
      <c r="E713" s="243"/>
      <c r="F713" s="243"/>
      <c r="G713" s="243"/>
      <c r="H713" s="243"/>
      <c r="I713" s="243"/>
      <c r="J713" s="243"/>
      <c r="K713" s="243"/>
      <c r="L713" s="243"/>
      <c r="M713" s="243"/>
      <c r="N713" s="243"/>
      <c r="O713" s="243"/>
      <c r="P713" s="243"/>
      <c r="Q713" s="243"/>
      <c r="R713" s="243"/>
      <c r="S713" s="243"/>
      <c r="T713" s="243"/>
      <c r="U713" s="243"/>
      <c r="V713" s="243"/>
      <c r="W713" s="243"/>
      <c r="X713" s="243"/>
      <c r="Y713" s="243"/>
      <c r="Z713" s="243"/>
    </row>
    <row r="714" spans="1:26" ht="13.5" customHeight="1">
      <c r="A714" s="243"/>
      <c r="B714" s="243"/>
      <c r="C714" s="243"/>
      <c r="D714" s="243"/>
      <c r="E714" s="243"/>
      <c r="F714" s="243"/>
      <c r="G714" s="243"/>
      <c r="H714" s="243"/>
      <c r="I714" s="243"/>
      <c r="J714" s="243"/>
      <c r="K714" s="243"/>
      <c r="L714" s="243"/>
      <c r="M714" s="243"/>
      <c r="N714" s="243"/>
      <c r="O714" s="243"/>
      <c r="P714" s="243"/>
      <c r="Q714" s="243"/>
      <c r="R714" s="243"/>
      <c r="S714" s="243"/>
      <c r="T714" s="243"/>
      <c r="U714" s="243"/>
      <c r="V714" s="243"/>
      <c r="W714" s="243"/>
      <c r="X714" s="243"/>
      <c r="Y714" s="243"/>
      <c r="Z714" s="243"/>
    </row>
    <row r="715" spans="1:26" ht="13.5" customHeight="1">
      <c r="A715" s="243"/>
      <c r="B715" s="243"/>
      <c r="C715" s="243"/>
      <c r="D715" s="243"/>
      <c r="E715" s="243"/>
      <c r="F715" s="243"/>
      <c r="G715" s="243"/>
      <c r="H715" s="243"/>
      <c r="I715" s="243"/>
      <c r="J715" s="243"/>
      <c r="K715" s="243"/>
      <c r="L715" s="243"/>
      <c r="M715" s="243"/>
      <c r="N715" s="243"/>
      <c r="O715" s="243"/>
      <c r="P715" s="243"/>
      <c r="Q715" s="243"/>
      <c r="R715" s="243"/>
      <c r="S715" s="243"/>
      <c r="T715" s="243"/>
      <c r="U715" s="243"/>
      <c r="V715" s="243"/>
      <c r="W715" s="243"/>
      <c r="X715" s="243"/>
      <c r="Y715" s="243"/>
      <c r="Z715" s="243"/>
    </row>
    <row r="716" spans="1:26" ht="13.5" customHeight="1">
      <c r="A716" s="243"/>
      <c r="B716" s="243"/>
      <c r="C716" s="243"/>
      <c r="D716" s="243"/>
      <c r="E716" s="243"/>
      <c r="F716" s="243"/>
      <c r="G716" s="243"/>
      <c r="H716" s="243"/>
      <c r="I716" s="243"/>
      <c r="J716" s="243"/>
      <c r="K716" s="243"/>
      <c r="L716" s="243"/>
      <c r="M716" s="243"/>
      <c r="N716" s="243"/>
      <c r="O716" s="243"/>
      <c r="P716" s="243"/>
      <c r="Q716" s="243"/>
      <c r="R716" s="243"/>
      <c r="S716" s="243"/>
      <c r="T716" s="243"/>
      <c r="U716" s="243"/>
      <c r="V716" s="243"/>
      <c r="W716" s="243"/>
      <c r="X716" s="243"/>
      <c r="Y716" s="243"/>
      <c r="Z716" s="243"/>
    </row>
    <row r="717" spans="1:26" ht="13.5" customHeight="1">
      <c r="A717" s="243"/>
      <c r="B717" s="243"/>
      <c r="C717" s="243"/>
      <c r="D717" s="243"/>
      <c r="E717" s="243"/>
      <c r="F717" s="243"/>
      <c r="G717" s="243"/>
      <c r="H717" s="243"/>
      <c r="I717" s="243"/>
      <c r="J717" s="243"/>
      <c r="K717" s="243"/>
      <c r="L717" s="243"/>
      <c r="M717" s="243"/>
      <c r="N717" s="243"/>
      <c r="O717" s="243"/>
      <c r="P717" s="243"/>
      <c r="Q717" s="243"/>
      <c r="R717" s="243"/>
      <c r="S717" s="243"/>
      <c r="T717" s="243"/>
      <c r="U717" s="243"/>
      <c r="V717" s="243"/>
      <c r="W717" s="243"/>
      <c r="X717" s="243"/>
      <c r="Y717" s="243"/>
      <c r="Z717" s="243"/>
    </row>
    <row r="718" spans="1:26" ht="13.5" customHeight="1">
      <c r="A718" s="243"/>
      <c r="B718" s="243"/>
      <c r="C718" s="243"/>
      <c r="D718" s="243"/>
      <c r="E718" s="243"/>
      <c r="F718" s="243"/>
      <c r="G718" s="243"/>
      <c r="H718" s="243"/>
      <c r="I718" s="243"/>
      <c r="J718" s="243"/>
      <c r="K718" s="243"/>
      <c r="L718" s="243"/>
      <c r="M718" s="243"/>
      <c r="N718" s="243"/>
      <c r="O718" s="243"/>
      <c r="P718" s="243"/>
      <c r="Q718" s="243"/>
      <c r="R718" s="243"/>
      <c r="S718" s="243"/>
      <c r="T718" s="243"/>
      <c r="U718" s="243"/>
      <c r="V718" s="243"/>
      <c r="W718" s="243"/>
      <c r="X718" s="243"/>
      <c r="Y718" s="243"/>
      <c r="Z718" s="243"/>
    </row>
    <row r="719" spans="1:26" ht="13.5" customHeight="1">
      <c r="A719" s="243"/>
      <c r="B719" s="243"/>
      <c r="C719" s="243"/>
      <c r="D719" s="243"/>
      <c r="E719" s="243"/>
      <c r="F719" s="243"/>
      <c r="G719" s="243"/>
      <c r="H719" s="243"/>
      <c r="I719" s="243"/>
      <c r="J719" s="243"/>
      <c r="K719" s="243"/>
      <c r="L719" s="243"/>
      <c r="M719" s="243"/>
      <c r="N719" s="243"/>
      <c r="O719" s="243"/>
      <c r="P719" s="243"/>
      <c r="Q719" s="243"/>
      <c r="R719" s="243"/>
      <c r="S719" s="243"/>
      <c r="T719" s="243"/>
      <c r="U719" s="243"/>
      <c r="V719" s="243"/>
      <c r="W719" s="243"/>
      <c r="X719" s="243"/>
      <c r="Y719" s="243"/>
      <c r="Z719" s="243"/>
    </row>
    <row r="720" spans="1:26" ht="13.5" customHeight="1">
      <c r="A720" s="243"/>
      <c r="B720" s="243"/>
      <c r="C720" s="243"/>
      <c r="D720" s="243"/>
      <c r="E720" s="243"/>
      <c r="F720" s="243"/>
      <c r="G720" s="243"/>
      <c r="H720" s="243"/>
      <c r="I720" s="243"/>
      <c r="J720" s="243"/>
      <c r="K720" s="243"/>
      <c r="L720" s="243"/>
      <c r="M720" s="243"/>
      <c r="N720" s="243"/>
      <c r="O720" s="243"/>
      <c r="P720" s="243"/>
      <c r="Q720" s="243"/>
      <c r="R720" s="243"/>
      <c r="S720" s="243"/>
      <c r="T720" s="243"/>
      <c r="U720" s="243"/>
      <c r="V720" s="243"/>
      <c r="W720" s="243"/>
      <c r="X720" s="243"/>
      <c r="Y720" s="243"/>
      <c r="Z720" s="243"/>
    </row>
    <row r="721" spans="1:26" ht="13.5" customHeight="1">
      <c r="A721" s="243"/>
      <c r="B721" s="243"/>
      <c r="C721" s="243"/>
      <c r="D721" s="243"/>
      <c r="E721" s="243"/>
      <c r="F721" s="243"/>
      <c r="G721" s="243"/>
      <c r="H721" s="243"/>
      <c r="I721" s="243"/>
      <c r="J721" s="243"/>
      <c r="K721" s="243"/>
      <c r="L721" s="243"/>
      <c r="M721" s="243"/>
      <c r="N721" s="243"/>
      <c r="O721" s="243"/>
      <c r="P721" s="243"/>
      <c r="Q721" s="243"/>
      <c r="R721" s="243"/>
      <c r="S721" s="243"/>
      <c r="T721" s="243"/>
      <c r="U721" s="243"/>
      <c r="V721" s="243"/>
      <c r="W721" s="243"/>
      <c r="X721" s="243"/>
      <c r="Y721" s="243"/>
      <c r="Z721" s="243"/>
    </row>
    <row r="722" spans="1:26" ht="13.5" customHeight="1">
      <c r="A722" s="243"/>
      <c r="B722" s="243"/>
      <c r="C722" s="243"/>
      <c r="D722" s="243"/>
      <c r="E722" s="243"/>
      <c r="F722" s="243"/>
      <c r="G722" s="243"/>
      <c r="H722" s="243"/>
      <c r="I722" s="243"/>
      <c r="J722" s="243"/>
      <c r="K722" s="243"/>
      <c r="L722" s="243"/>
      <c r="M722" s="243"/>
      <c r="N722" s="243"/>
      <c r="O722" s="243"/>
      <c r="P722" s="243"/>
      <c r="Q722" s="243"/>
      <c r="R722" s="243"/>
      <c r="S722" s="243"/>
      <c r="T722" s="243"/>
      <c r="U722" s="243"/>
      <c r="V722" s="243"/>
      <c r="W722" s="243"/>
      <c r="X722" s="243"/>
      <c r="Y722" s="243"/>
      <c r="Z722" s="243"/>
    </row>
    <row r="723" spans="1:26" ht="13.5" customHeight="1">
      <c r="A723" s="243"/>
      <c r="B723" s="243"/>
      <c r="C723" s="243"/>
      <c r="D723" s="243"/>
      <c r="E723" s="243"/>
      <c r="F723" s="243"/>
      <c r="G723" s="243"/>
      <c r="H723" s="243"/>
      <c r="I723" s="243"/>
      <c r="J723" s="243"/>
      <c r="K723" s="243"/>
      <c r="L723" s="243"/>
      <c r="M723" s="243"/>
      <c r="N723" s="243"/>
      <c r="O723" s="243"/>
      <c r="P723" s="243"/>
      <c r="Q723" s="243"/>
      <c r="R723" s="243"/>
      <c r="S723" s="243"/>
      <c r="T723" s="243"/>
      <c r="U723" s="243"/>
      <c r="V723" s="243"/>
      <c r="W723" s="243"/>
      <c r="X723" s="243"/>
      <c r="Y723" s="243"/>
      <c r="Z723" s="243"/>
    </row>
    <row r="724" spans="1:26" ht="13.5" customHeight="1">
      <c r="A724" s="243"/>
      <c r="B724" s="243"/>
      <c r="C724" s="243"/>
      <c r="D724" s="243"/>
      <c r="E724" s="243"/>
      <c r="F724" s="243"/>
      <c r="G724" s="243"/>
      <c r="H724" s="243"/>
      <c r="I724" s="243"/>
      <c r="J724" s="243"/>
      <c r="K724" s="243"/>
      <c r="L724" s="243"/>
      <c r="M724" s="243"/>
      <c r="N724" s="243"/>
      <c r="O724" s="243"/>
      <c r="P724" s="243"/>
      <c r="Q724" s="243"/>
      <c r="R724" s="243"/>
      <c r="S724" s="243"/>
      <c r="T724" s="243"/>
      <c r="U724" s="243"/>
      <c r="V724" s="243"/>
      <c r="W724" s="243"/>
      <c r="X724" s="243"/>
      <c r="Y724" s="243"/>
      <c r="Z724" s="243"/>
    </row>
    <row r="725" spans="1:26" ht="13.5" customHeight="1">
      <c r="A725" s="243"/>
      <c r="B725" s="243"/>
      <c r="C725" s="243"/>
      <c r="D725" s="243"/>
      <c r="E725" s="243"/>
      <c r="F725" s="243"/>
      <c r="G725" s="243"/>
      <c r="H725" s="243"/>
      <c r="I725" s="243"/>
      <c r="J725" s="243"/>
      <c r="K725" s="243"/>
      <c r="L725" s="243"/>
      <c r="M725" s="243"/>
      <c r="N725" s="243"/>
      <c r="O725" s="243"/>
      <c r="P725" s="243"/>
      <c r="Q725" s="243"/>
      <c r="R725" s="243"/>
      <c r="S725" s="243"/>
      <c r="T725" s="243"/>
      <c r="U725" s="243"/>
      <c r="V725" s="243"/>
      <c r="W725" s="243"/>
      <c r="X725" s="243"/>
      <c r="Y725" s="243"/>
      <c r="Z725" s="243"/>
    </row>
    <row r="726" spans="1:26" ht="13.5" customHeight="1">
      <c r="A726" s="243"/>
      <c r="B726" s="243"/>
      <c r="C726" s="243"/>
      <c r="D726" s="243"/>
      <c r="E726" s="243"/>
      <c r="F726" s="243"/>
      <c r="G726" s="243"/>
      <c r="H726" s="243"/>
      <c r="I726" s="243"/>
      <c r="J726" s="243"/>
      <c r="K726" s="243"/>
      <c r="L726" s="243"/>
      <c r="M726" s="243"/>
      <c r="N726" s="243"/>
      <c r="O726" s="243"/>
      <c r="P726" s="243"/>
      <c r="Q726" s="243"/>
      <c r="R726" s="243"/>
      <c r="S726" s="243"/>
      <c r="T726" s="243"/>
      <c r="U726" s="243"/>
      <c r="V726" s="243"/>
      <c r="W726" s="243"/>
      <c r="X726" s="243"/>
      <c r="Y726" s="243"/>
      <c r="Z726" s="243"/>
    </row>
    <row r="727" spans="1:26" ht="13.5" customHeight="1">
      <c r="A727" s="243"/>
      <c r="B727" s="243"/>
      <c r="C727" s="243"/>
      <c r="D727" s="243"/>
      <c r="E727" s="243"/>
      <c r="F727" s="243"/>
      <c r="G727" s="243"/>
      <c r="H727" s="243"/>
      <c r="I727" s="243"/>
      <c r="J727" s="243"/>
      <c r="K727" s="243"/>
      <c r="L727" s="243"/>
      <c r="M727" s="243"/>
      <c r="N727" s="243"/>
      <c r="O727" s="243"/>
      <c r="P727" s="243"/>
      <c r="Q727" s="243"/>
      <c r="R727" s="243"/>
      <c r="S727" s="243"/>
      <c r="T727" s="243"/>
      <c r="U727" s="243"/>
      <c r="V727" s="243"/>
      <c r="W727" s="243"/>
      <c r="X727" s="243"/>
      <c r="Y727" s="243"/>
      <c r="Z727" s="243"/>
    </row>
    <row r="728" spans="1:26" ht="13.5" customHeight="1">
      <c r="A728" s="243"/>
      <c r="B728" s="243"/>
      <c r="C728" s="243"/>
      <c r="D728" s="243"/>
      <c r="E728" s="243"/>
      <c r="F728" s="243"/>
      <c r="G728" s="243"/>
      <c r="H728" s="243"/>
      <c r="I728" s="243"/>
      <c r="J728" s="243"/>
      <c r="K728" s="243"/>
      <c r="L728" s="243"/>
      <c r="M728" s="243"/>
      <c r="N728" s="243"/>
      <c r="O728" s="243"/>
      <c r="P728" s="243"/>
      <c r="Q728" s="243"/>
      <c r="R728" s="243"/>
      <c r="S728" s="243"/>
      <c r="T728" s="243"/>
      <c r="U728" s="243"/>
      <c r="V728" s="243"/>
      <c r="W728" s="243"/>
      <c r="X728" s="243"/>
      <c r="Y728" s="243"/>
      <c r="Z728" s="243"/>
    </row>
    <row r="729" spans="1:26" ht="13.5" customHeight="1">
      <c r="A729" s="243"/>
      <c r="B729" s="243"/>
      <c r="C729" s="243"/>
      <c r="D729" s="243"/>
      <c r="E729" s="243"/>
      <c r="F729" s="243"/>
      <c r="G729" s="243"/>
      <c r="H729" s="243"/>
      <c r="I729" s="243"/>
      <c r="J729" s="243"/>
      <c r="K729" s="243"/>
      <c r="L729" s="243"/>
      <c r="M729" s="243"/>
      <c r="N729" s="243"/>
      <c r="O729" s="243"/>
      <c r="P729" s="243"/>
      <c r="Q729" s="243"/>
      <c r="R729" s="243"/>
      <c r="S729" s="243"/>
      <c r="T729" s="243"/>
      <c r="U729" s="243"/>
      <c r="V729" s="243"/>
      <c r="W729" s="243"/>
      <c r="X729" s="243"/>
      <c r="Y729" s="243"/>
      <c r="Z729" s="243"/>
    </row>
    <row r="730" spans="1:26" ht="13.5" customHeight="1">
      <c r="A730" s="243"/>
      <c r="B730" s="243"/>
      <c r="C730" s="243"/>
      <c r="D730" s="243"/>
      <c r="E730" s="243"/>
      <c r="F730" s="243"/>
      <c r="G730" s="243"/>
      <c r="H730" s="243"/>
      <c r="I730" s="243"/>
      <c r="J730" s="243"/>
      <c r="K730" s="243"/>
      <c r="L730" s="243"/>
      <c r="M730" s="243"/>
      <c r="N730" s="243"/>
      <c r="O730" s="243"/>
      <c r="P730" s="243"/>
      <c r="Q730" s="243"/>
      <c r="R730" s="243"/>
      <c r="S730" s="243"/>
      <c r="T730" s="243"/>
      <c r="U730" s="243"/>
      <c r="V730" s="243"/>
      <c r="W730" s="243"/>
      <c r="X730" s="243"/>
      <c r="Y730" s="243"/>
      <c r="Z730" s="243"/>
    </row>
    <row r="731" spans="1:26" ht="13.5" customHeight="1">
      <c r="A731" s="243"/>
      <c r="B731" s="243"/>
      <c r="C731" s="243"/>
      <c r="D731" s="243"/>
      <c r="E731" s="243"/>
      <c r="F731" s="243"/>
      <c r="G731" s="243"/>
      <c r="H731" s="243"/>
      <c r="I731" s="243"/>
      <c r="J731" s="243"/>
      <c r="K731" s="243"/>
      <c r="L731" s="243"/>
      <c r="M731" s="243"/>
      <c r="N731" s="243"/>
      <c r="O731" s="243"/>
      <c r="P731" s="243"/>
      <c r="Q731" s="243"/>
      <c r="R731" s="243"/>
      <c r="S731" s="243"/>
      <c r="T731" s="243"/>
      <c r="U731" s="243"/>
      <c r="V731" s="243"/>
      <c r="W731" s="243"/>
      <c r="X731" s="243"/>
      <c r="Y731" s="243"/>
      <c r="Z731" s="243"/>
    </row>
    <row r="732" spans="1:26" ht="13.5" customHeight="1">
      <c r="A732" s="243"/>
      <c r="B732" s="243"/>
      <c r="C732" s="243"/>
      <c r="D732" s="243"/>
      <c r="E732" s="243"/>
      <c r="F732" s="243"/>
      <c r="G732" s="243"/>
      <c r="H732" s="243"/>
      <c r="I732" s="243"/>
      <c r="J732" s="243"/>
      <c r="K732" s="243"/>
      <c r="L732" s="243"/>
      <c r="M732" s="243"/>
      <c r="N732" s="243"/>
      <c r="O732" s="243"/>
      <c r="P732" s="243"/>
      <c r="Q732" s="243"/>
      <c r="R732" s="243"/>
      <c r="S732" s="243"/>
      <c r="T732" s="243"/>
      <c r="U732" s="243"/>
      <c r="V732" s="243"/>
      <c r="W732" s="243"/>
      <c r="X732" s="243"/>
      <c r="Y732" s="243"/>
      <c r="Z732" s="243"/>
    </row>
    <row r="733" spans="1:26" ht="13.5" customHeight="1">
      <c r="A733" s="243"/>
      <c r="B733" s="243"/>
      <c r="C733" s="243"/>
      <c r="D733" s="243"/>
      <c r="E733" s="243"/>
      <c r="F733" s="243"/>
      <c r="G733" s="243"/>
      <c r="H733" s="243"/>
      <c r="I733" s="243"/>
      <c r="J733" s="243"/>
      <c r="K733" s="243"/>
      <c r="L733" s="243"/>
      <c r="M733" s="243"/>
      <c r="N733" s="243"/>
      <c r="O733" s="243"/>
      <c r="P733" s="243"/>
      <c r="Q733" s="243"/>
      <c r="R733" s="243"/>
      <c r="S733" s="243"/>
      <c r="T733" s="243"/>
      <c r="U733" s="243"/>
      <c r="V733" s="243"/>
      <c r="W733" s="243"/>
      <c r="X733" s="243"/>
      <c r="Y733" s="243"/>
      <c r="Z733" s="243"/>
    </row>
    <row r="734" spans="1:26" ht="13.5" customHeight="1">
      <c r="A734" s="243"/>
      <c r="B734" s="243"/>
      <c r="C734" s="243"/>
      <c r="D734" s="243"/>
      <c r="E734" s="243"/>
      <c r="F734" s="243"/>
      <c r="G734" s="243"/>
      <c r="H734" s="243"/>
      <c r="I734" s="243"/>
      <c r="J734" s="243"/>
      <c r="K734" s="243"/>
      <c r="L734" s="243"/>
      <c r="M734" s="243"/>
      <c r="N734" s="243"/>
      <c r="O734" s="243"/>
      <c r="P734" s="243"/>
      <c r="Q734" s="243"/>
      <c r="R734" s="243"/>
      <c r="S734" s="243"/>
      <c r="T734" s="243"/>
      <c r="U734" s="243"/>
      <c r="V734" s="243"/>
      <c r="W734" s="243"/>
      <c r="X734" s="243"/>
      <c r="Y734" s="243"/>
      <c r="Z734" s="243"/>
    </row>
    <row r="735" spans="1:26" ht="13.5" customHeight="1">
      <c r="A735" s="243"/>
      <c r="B735" s="243"/>
      <c r="C735" s="243"/>
      <c r="D735" s="243"/>
      <c r="E735" s="243"/>
      <c r="F735" s="243"/>
      <c r="G735" s="243"/>
      <c r="H735" s="243"/>
      <c r="I735" s="243"/>
      <c r="J735" s="243"/>
      <c r="K735" s="243"/>
      <c r="L735" s="243"/>
      <c r="M735" s="243"/>
      <c r="N735" s="243"/>
      <c r="O735" s="243"/>
      <c r="P735" s="243"/>
      <c r="Q735" s="243"/>
      <c r="R735" s="243"/>
      <c r="S735" s="243"/>
      <c r="T735" s="243"/>
      <c r="U735" s="243"/>
      <c r="V735" s="243"/>
      <c r="W735" s="243"/>
      <c r="X735" s="243"/>
      <c r="Y735" s="243"/>
      <c r="Z735" s="243"/>
    </row>
    <row r="736" spans="1:26" ht="13.5" customHeight="1">
      <c r="A736" s="243"/>
      <c r="B736" s="243"/>
      <c r="C736" s="243"/>
      <c r="D736" s="243"/>
      <c r="E736" s="243"/>
      <c r="F736" s="243"/>
      <c r="G736" s="243"/>
      <c r="H736" s="243"/>
      <c r="I736" s="243"/>
      <c r="J736" s="243"/>
      <c r="K736" s="243"/>
      <c r="L736" s="243"/>
      <c r="M736" s="243"/>
      <c r="N736" s="243"/>
      <c r="O736" s="243"/>
      <c r="P736" s="243"/>
      <c r="Q736" s="243"/>
      <c r="R736" s="243"/>
      <c r="S736" s="243"/>
      <c r="T736" s="243"/>
      <c r="U736" s="243"/>
      <c r="V736" s="243"/>
      <c r="W736" s="243"/>
      <c r="X736" s="243"/>
      <c r="Y736" s="243"/>
      <c r="Z736" s="243"/>
    </row>
    <row r="737" spans="1:26" ht="13.5" customHeight="1">
      <c r="A737" s="243"/>
      <c r="B737" s="243"/>
      <c r="C737" s="243"/>
      <c r="D737" s="243"/>
      <c r="E737" s="243"/>
      <c r="F737" s="243"/>
      <c r="G737" s="243"/>
      <c r="H737" s="243"/>
      <c r="I737" s="243"/>
      <c r="J737" s="243"/>
      <c r="K737" s="243"/>
      <c r="L737" s="243"/>
      <c r="M737" s="243"/>
      <c r="N737" s="243"/>
      <c r="O737" s="243"/>
      <c r="P737" s="243"/>
      <c r="Q737" s="243"/>
      <c r="R737" s="243"/>
      <c r="S737" s="243"/>
      <c r="T737" s="243"/>
      <c r="U737" s="243"/>
      <c r="V737" s="243"/>
      <c r="W737" s="243"/>
      <c r="X737" s="243"/>
      <c r="Y737" s="243"/>
      <c r="Z737" s="243"/>
    </row>
    <row r="738" spans="1:26" ht="13.5" customHeight="1">
      <c r="A738" s="243"/>
      <c r="B738" s="243"/>
      <c r="C738" s="243"/>
      <c r="D738" s="243"/>
      <c r="E738" s="243"/>
      <c r="F738" s="243"/>
      <c r="G738" s="243"/>
      <c r="H738" s="243"/>
      <c r="I738" s="243"/>
      <c r="J738" s="243"/>
      <c r="K738" s="243"/>
      <c r="L738" s="243"/>
      <c r="M738" s="243"/>
      <c r="N738" s="243"/>
      <c r="O738" s="243"/>
      <c r="P738" s="243"/>
      <c r="Q738" s="243"/>
      <c r="R738" s="243"/>
      <c r="S738" s="243"/>
      <c r="T738" s="243"/>
      <c r="U738" s="243"/>
      <c r="V738" s="243"/>
      <c r="W738" s="243"/>
      <c r="X738" s="243"/>
      <c r="Y738" s="243"/>
      <c r="Z738" s="243"/>
    </row>
    <row r="739" spans="1:26" ht="13.5" customHeight="1">
      <c r="A739" s="243"/>
      <c r="B739" s="243"/>
      <c r="C739" s="243"/>
      <c r="D739" s="243"/>
      <c r="E739" s="243"/>
      <c r="F739" s="243"/>
      <c r="G739" s="243"/>
      <c r="H739" s="243"/>
      <c r="I739" s="243"/>
      <c r="J739" s="243"/>
      <c r="K739" s="243"/>
      <c r="L739" s="243"/>
      <c r="M739" s="243"/>
      <c r="N739" s="243"/>
      <c r="O739" s="243"/>
      <c r="P739" s="243"/>
      <c r="Q739" s="243"/>
      <c r="R739" s="243"/>
      <c r="S739" s="243"/>
      <c r="T739" s="243"/>
      <c r="U739" s="243"/>
      <c r="V739" s="243"/>
      <c r="W739" s="243"/>
      <c r="X739" s="243"/>
      <c r="Y739" s="243"/>
      <c r="Z739" s="243"/>
    </row>
    <row r="740" spans="1:26" ht="13.5" customHeight="1">
      <c r="A740" s="243"/>
      <c r="B740" s="243"/>
      <c r="C740" s="243"/>
      <c r="D740" s="243"/>
      <c r="E740" s="243"/>
      <c r="F740" s="243"/>
      <c r="G740" s="243"/>
      <c r="H740" s="243"/>
      <c r="I740" s="243"/>
      <c r="J740" s="243"/>
      <c r="K740" s="243"/>
      <c r="L740" s="243"/>
      <c r="M740" s="243"/>
      <c r="N740" s="243"/>
      <c r="O740" s="243"/>
      <c r="P740" s="243"/>
      <c r="Q740" s="243"/>
      <c r="R740" s="243"/>
      <c r="S740" s="243"/>
      <c r="T740" s="243"/>
      <c r="U740" s="243"/>
      <c r="V740" s="243"/>
      <c r="W740" s="243"/>
      <c r="X740" s="243"/>
      <c r="Y740" s="243"/>
      <c r="Z740" s="243"/>
    </row>
    <row r="741" spans="1:26" ht="13.5" customHeight="1">
      <c r="A741" s="243"/>
      <c r="B741" s="243"/>
      <c r="C741" s="243"/>
      <c r="D741" s="243"/>
      <c r="E741" s="243"/>
      <c r="F741" s="243"/>
      <c r="G741" s="243"/>
      <c r="H741" s="243"/>
      <c r="I741" s="243"/>
      <c r="J741" s="243"/>
      <c r="K741" s="243"/>
      <c r="L741" s="243"/>
      <c r="M741" s="243"/>
      <c r="N741" s="243"/>
      <c r="O741" s="243"/>
      <c r="P741" s="243"/>
      <c r="Q741" s="243"/>
      <c r="R741" s="243"/>
      <c r="S741" s="243"/>
      <c r="T741" s="243"/>
      <c r="U741" s="243"/>
      <c r="V741" s="243"/>
      <c r="W741" s="243"/>
      <c r="X741" s="243"/>
      <c r="Y741" s="243"/>
      <c r="Z741" s="243"/>
    </row>
    <row r="742" spans="1:26" ht="13.5" customHeight="1">
      <c r="A742" s="243"/>
      <c r="B742" s="243"/>
      <c r="C742" s="243"/>
      <c r="D742" s="243"/>
      <c r="E742" s="243"/>
      <c r="F742" s="243"/>
      <c r="G742" s="243"/>
      <c r="H742" s="243"/>
      <c r="I742" s="243"/>
      <c r="J742" s="243"/>
      <c r="K742" s="243"/>
      <c r="L742" s="243"/>
      <c r="M742" s="243"/>
      <c r="N742" s="243"/>
      <c r="O742" s="243"/>
      <c r="P742" s="243"/>
      <c r="Q742" s="243"/>
      <c r="R742" s="243"/>
      <c r="S742" s="243"/>
      <c r="T742" s="243"/>
      <c r="U742" s="243"/>
      <c r="V742" s="243"/>
      <c r="W742" s="243"/>
      <c r="X742" s="243"/>
      <c r="Y742" s="243"/>
      <c r="Z742" s="243"/>
    </row>
    <row r="743" spans="1:26" ht="13.5" customHeight="1">
      <c r="A743" s="243"/>
      <c r="B743" s="243"/>
      <c r="C743" s="243"/>
      <c r="D743" s="243"/>
      <c r="E743" s="243"/>
      <c r="F743" s="243"/>
      <c r="G743" s="243"/>
      <c r="H743" s="243"/>
      <c r="I743" s="243"/>
      <c r="J743" s="243"/>
      <c r="K743" s="243"/>
      <c r="L743" s="243"/>
      <c r="M743" s="243"/>
      <c r="N743" s="243"/>
      <c r="O743" s="243"/>
      <c r="P743" s="243"/>
      <c r="Q743" s="243"/>
      <c r="R743" s="243"/>
      <c r="S743" s="243"/>
      <c r="T743" s="243"/>
      <c r="U743" s="243"/>
      <c r="V743" s="243"/>
      <c r="W743" s="243"/>
      <c r="X743" s="243"/>
      <c r="Y743" s="243"/>
      <c r="Z743" s="243"/>
    </row>
    <row r="744" spans="1:26" ht="13.5" customHeight="1">
      <c r="A744" s="243"/>
      <c r="B744" s="243"/>
      <c r="C744" s="243"/>
      <c r="D744" s="243"/>
      <c r="E744" s="243"/>
      <c r="F744" s="243"/>
      <c r="G744" s="243"/>
      <c r="H744" s="243"/>
      <c r="I744" s="243"/>
      <c r="J744" s="243"/>
      <c r="K744" s="243"/>
      <c r="L744" s="243"/>
      <c r="M744" s="243"/>
      <c r="N744" s="243"/>
      <c r="O744" s="243"/>
      <c r="P744" s="243"/>
      <c r="Q744" s="243"/>
      <c r="R744" s="243"/>
      <c r="S744" s="243"/>
      <c r="T744" s="243"/>
      <c r="U744" s="243"/>
      <c r="V744" s="243"/>
      <c r="W744" s="243"/>
      <c r="X744" s="243"/>
      <c r="Y744" s="243"/>
      <c r="Z744" s="243"/>
    </row>
    <row r="745" spans="1:26" ht="13.5" customHeight="1">
      <c r="A745" s="243"/>
      <c r="B745" s="243"/>
      <c r="C745" s="243"/>
      <c r="D745" s="243"/>
      <c r="E745" s="243"/>
      <c r="F745" s="243"/>
      <c r="G745" s="243"/>
      <c r="H745" s="243"/>
      <c r="I745" s="243"/>
      <c r="J745" s="243"/>
      <c r="K745" s="243"/>
      <c r="L745" s="243"/>
      <c r="M745" s="243"/>
      <c r="N745" s="243"/>
      <c r="O745" s="243"/>
      <c r="P745" s="243"/>
      <c r="Q745" s="243"/>
      <c r="R745" s="243"/>
      <c r="S745" s="243"/>
      <c r="T745" s="243"/>
      <c r="U745" s="243"/>
      <c r="V745" s="243"/>
      <c r="W745" s="243"/>
      <c r="X745" s="243"/>
      <c r="Y745" s="243"/>
      <c r="Z745" s="243"/>
    </row>
    <row r="746" spans="1:26" ht="13.5" customHeight="1">
      <c r="A746" s="243"/>
      <c r="B746" s="243"/>
      <c r="C746" s="243"/>
      <c r="D746" s="243"/>
      <c r="E746" s="243"/>
      <c r="F746" s="243"/>
      <c r="G746" s="243"/>
      <c r="H746" s="243"/>
      <c r="I746" s="243"/>
      <c r="J746" s="243"/>
      <c r="K746" s="243"/>
      <c r="L746" s="243"/>
      <c r="M746" s="243"/>
      <c r="N746" s="243"/>
      <c r="O746" s="243"/>
      <c r="P746" s="243"/>
      <c r="Q746" s="243"/>
      <c r="R746" s="243"/>
      <c r="S746" s="243"/>
      <c r="T746" s="243"/>
      <c r="U746" s="243"/>
      <c r="V746" s="243"/>
      <c r="W746" s="243"/>
      <c r="X746" s="243"/>
      <c r="Y746" s="243"/>
      <c r="Z746" s="243"/>
    </row>
    <row r="747" spans="1:26" ht="13.5" customHeight="1">
      <c r="A747" s="243"/>
      <c r="B747" s="243"/>
      <c r="C747" s="243"/>
      <c r="D747" s="243"/>
      <c r="E747" s="243"/>
      <c r="F747" s="243"/>
      <c r="G747" s="243"/>
      <c r="H747" s="243"/>
      <c r="I747" s="243"/>
      <c r="J747" s="243"/>
      <c r="K747" s="243"/>
      <c r="L747" s="243"/>
      <c r="M747" s="243"/>
      <c r="N747" s="243"/>
      <c r="O747" s="243"/>
      <c r="P747" s="243"/>
      <c r="Q747" s="243"/>
      <c r="R747" s="243"/>
      <c r="S747" s="243"/>
      <c r="T747" s="243"/>
      <c r="U747" s="243"/>
      <c r="V747" s="243"/>
      <c r="W747" s="243"/>
      <c r="X747" s="243"/>
      <c r="Y747" s="243"/>
      <c r="Z747" s="243"/>
    </row>
    <row r="748" spans="1:26" ht="13.5" customHeight="1">
      <c r="A748" s="243"/>
      <c r="B748" s="243"/>
      <c r="C748" s="243"/>
      <c r="D748" s="243"/>
      <c r="E748" s="243"/>
      <c r="F748" s="243"/>
      <c r="G748" s="243"/>
      <c r="H748" s="243"/>
      <c r="I748" s="243"/>
      <c r="J748" s="243"/>
      <c r="K748" s="243"/>
      <c r="L748" s="243"/>
      <c r="M748" s="243"/>
      <c r="N748" s="243"/>
      <c r="O748" s="243"/>
      <c r="P748" s="243"/>
      <c r="Q748" s="243"/>
      <c r="R748" s="243"/>
      <c r="S748" s="243"/>
      <c r="T748" s="243"/>
      <c r="U748" s="243"/>
      <c r="V748" s="243"/>
      <c r="W748" s="243"/>
      <c r="X748" s="243"/>
      <c r="Y748" s="243"/>
      <c r="Z748" s="243"/>
    </row>
    <row r="749" spans="1:26" ht="13.5" customHeight="1">
      <c r="A749" s="243"/>
      <c r="B749" s="243"/>
      <c r="C749" s="243"/>
      <c r="D749" s="243"/>
      <c r="E749" s="243"/>
      <c r="F749" s="243"/>
      <c r="G749" s="243"/>
      <c r="H749" s="243"/>
      <c r="I749" s="243"/>
      <c r="J749" s="243"/>
      <c r="K749" s="243"/>
      <c r="L749" s="243"/>
      <c r="M749" s="243"/>
      <c r="N749" s="243"/>
      <c r="O749" s="243"/>
      <c r="P749" s="243"/>
      <c r="Q749" s="243"/>
      <c r="R749" s="243"/>
      <c r="S749" s="243"/>
      <c r="T749" s="243"/>
      <c r="U749" s="243"/>
      <c r="V749" s="243"/>
      <c r="W749" s="243"/>
      <c r="X749" s="243"/>
      <c r="Y749" s="243"/>
      <c r="Z749" s="243"/>
    </row>
    <row r="750" spans="1:26" ht="13.5" customHeight="1">
      <c r="A750" s="243"/>
      <c r="B750" s="243"/>
      <c r="C750" s="243"/>
      <c r="D750" s="243"/>
      <c r="E750" s="243"/>
      <c r="F750" s="243"/>
      <c r="G750" s="243"/>
      <c r="H750" s="243"/>
      <c r="I750" s="243"/>
      <c r="J750" s="243"/>
      <c r="K750" s="243"/>
      <c r="L750" s="243"/>
      <c r="M750" s="243"/>
      <c r="N750" s="243"/>
      <c r="O750" s="243"/>
      <c r="P750" s="243"/>
      <c r="Q750" s="243"/>
      <c r="R750" s="243"/>
      <c r="S750" s="243"/>
      <c r="T750" s="243"/>
      <c r="U750" s="243"/>
      <c r="V750" s="243"/>
      <c r="W750" s="243"/>
      <c r="X750" s="243"/>
      <c r="Y750" s="243"/>
      <c r="Z750" s="243"/>
    </row>
    <row r="751" spans="1:26" ht="13.5" customHeight="1">
      <c r="A751" s="243"/>
      <c r="B751" s="243"/>
      <c r="C751" s="243"/>
      <c r="D751" s="243"/>
      <c r="E751" s="243"/>
      <c r="F751" s="243"/>
      <c r="G751" s="243"/>
      <c r="H751" s="243"/>
      <c r="I751" s="243"/>
      <c r="J751" s="243"/>
      <c r="K751" s="243"/>
      <c r="L751" s="243"/>
      <c r="M751" s="243"/>
      <c r="N751" s="243"/>
      <c r="O751" s="243"/>
      <c r="P751" s="243"/>
      <c r="Q751" s="243"/>
      <c r="R751" s="243"/>
      <c r="S751" s="243"/>
      <c r="T751" s="243"/>
      <c r="U751" s="243"/>
      <c r="V751" s="243"/>
      <c r="W751" s="243"/>
      <c r="X751" s="243"/>
      <c r="Y751" s="243"/>
      <c r="Z751" s="243"/>
    </row>
    <row r="752" spans="1:26" ht="13.5" customHeight="1">
      <c r="A752" s="243"/>
      <c r="B752" s="243"/>
      <c r="C752" s="243"/>
      <c r="D752" s="243"/>
      <c r="E752" s="243"/>
      <c r="F752" s="243"/>
      <c r="G752" s="243"/>
      <c r="H752" s="243"/>
      <c r="I752" s="243"/>
      <c r="J752" s="243"/>
      <c r="K752" s="243"/>
      <c r="L752" s="243"/>
      <c r="M752" s="243"/>
      <c r="N752" s="243"/>
      <c r="O752" s="243"/>
      <c r="P752" s="243"/>
      <c r="Q752" s="243"/>
      <c r="R752" s="243"/>
      <c r="S752" s="243"/>
      <c r="T752" s="243"/>
      <c r="U752" s="243"/>
      <c r="V752" s="243"/>
      <c r="W752" s="243"/>
      <c r="X752" s="243"/>
      <c r="Y752" s="243"/>
      <c r="Z752" s="243"/>
    </row>
    <row r="753" spans="1:26" ht="13.5" customHeight="1">
      <c r="A753" s="243"/>
      <c r="B753" s="243"/>
      <c r="C753" s="243"/>
      <c r="D753" s="243"/>
      <c r="E753" s="243"/>
      <c r="F753" s="243"/>
      <c r="G753" s="243"/>
      <c r="H753" s="243"/>
      <c r="I753" s="243"/>
      <c r="J753" s="243"/>
      <c r="K753" s="243"/>
      <c r="L753" s="243"/>
      <c r="M753" s="243"/>
      <c r="N753" s="243"/>
      <c r="O753" s="243"/>
      <c r="P753" s="243"/>
      <c r="Q753" s="243"/>
      <c r="R753" s="243"/>
      <c r="S753" s="243"/>
      <c r="T753" s="243"/>
      <c r="U753" s="243"/>
      <c r="V753" s="243"/>
      <c r="W753" s="243"/>
      <c r="X753" s="243"/>
      <c r="Y753" s="243"/>
      <c r="Z753" s="243"/>
    </row>
    <row r="754" spans="1:26" ht="13.5" customHeight="1">
      <c r="A754" s="243"/>
      <c r="B754" s="243"/>
      <c r="C754" s="243"/>
      <c r="D754" s="243"/>
      <c r="E754" s="243"/>
      <c r="F754" s="243"/>
      <c r="G754" s="243"/>
      <c r="H754" s="243"/>
      <c r="I754" s="243"/>
      <c r="J754" s="243"/>
      <c r="K754" s="243"/>
      <c r="L754" s="243"/>
      <c r="M754" s="243"/>
      <c r="N754" s="243"/>
      <c r="O754" s="243"/>
      <c r="P754" s="243"/>
      <c r="Q754" s="243"/>
      <c r="R754" s="243"/>
      <c r="S754" s="243"/>
      <c r="T754" s="243"/>
      <c r="U754" s="243"/>
      <c r="V754" s="243"/>
      <c r="W754" s="243"/>
      <c r="X754" s="243"/>
      <c r="Y754" s="243"/>
      <c r="Z754" s="243"/>
    </row>
    <row r="755" spans="1:26" ht="13.5" customHeight="1">
      <c r="A755" s="243"/>
      <c r="B755" s="243"/>
      <c r="C755" s="243"/>
      <c r="D755" s="243"/>
      <c r="E755" s="243"/>
      <c r="F755" s="243"/>
      <c r="G755" s="243"/>
      <c r="H755" s="243"/>
      <c r="I755" s="243"/>
      <c r="J755" s="243"/>
      <c r="K755" s="243"/>
      <c r="L755" s="243"/>
      <c r="M755" s="243"/>
      <c r="N755" s="243"/>
      <c r="O755" s="243"/>
      <c r="P755" s="243"/>
      <c r="Q755" s="243"/>
      <c r="R755" s="243"/>
      <c r="S755" s="243"/>
      <c r="T755" s="243"/>
      <c r="U755" s="243"/>
      <c r="V755" s="243"/>
      <c r="W755" s="243"/>
      <c r="X755" s="243"/>
      <c r="Y755" s="243"/>
      <c r="Z755" s="243"/>
    </row>
    <row r="756" spans="1:26" ht="13.5" customHeight="1">
      <c r="A756" s="243"/>
      <c r="B756" s="243"/>
      <c r="C756" s="243"/>
      <c r="D756" s="243"/>
      <c r="E756" s="243"/>
      <c r="F756" s="243"/>
      <c r="G756" s="243"/>
      <c r="H756" s="243"/>
      <c r="I756" s="243"/>
      <c r="J756" s="243"/>
      <c r="K756" s="243"/>
      <c r="L756" s="243"/>
      <c r="M756" s="243"/>
      <c r="N756" s="243"/>
      <c r="O756" s="243"/>
      <c r="P756" s="243"/>
      <c r="Q756" s="243"/>
      <c r="R756" s="243"/>
      <c r="S756" s="243"/>
      <c r="T756" s="243"/>
      <c r="U756" s="243"/>
      <c r="V756" s="243"/>
      <c r="W756" s="243"/>
      <c r="X756" s="243"/>
      <c r="Y756" s="243"/>
      <c r="Z756" s="243"/>
    </row>
    <row r="757" spans="1:26" ht="13.5" customHeight="1">
      <c r="A757" s="243"/>
      <c r="B757" s="243"/>
      <c r="C757" s="243"/>
      <c r="D757" s="243"/>
      <c r="E757" s="243"/>
      <c r="F757" s="243"/>
      <c r="G757" s="243"/>
      <c r="H757" s="243"/>
      <c r="I757" s="243"/>
      <c r="J757" s="243"/>
      <c r="K757" s="243"/>
      <c r="L757" s="243"/>
      <c r="M757" s="243"/>
      <c r="N757" s="243"/>
      <c r="O757" s="243"/>
      <c r="P757" s="243"/>
      <c r="Q757" s="243"/>
      <c r="R757" s="243"/>
      <c r="S757" s="243"/>
      <c r="T757" s="243"/>
      <c r="U757" s="243"/>
      <c r="V757" s="243"/>
      <c r="W757" s="243"/>
      <c r="X757" s="243"/>
      <c r="Y757" s="243"/>
      <c r="Z757" s="243"/>
    </row>
    <row r="758" spans="1:26" ht="13.5" customHeight="1">
      <c r="A758" s="243"/>
      <c r="B758" s="243"/>
      <c r="C758" s="243"/>
      <c r="D758" s="243"/>
      <c r="E758" s="243"/>
      <c r="F758" s="243"/>
      <c r="G758" s="243"/>
      <c r="H758" s="243"/>
      <c r="I758" s="243"/>
      <c r="J758" s="243"/>
      <c r="K758" s="243"/>
      <c r="L758" s="243"/>
      <c r="M758" s="243"/>
      <c r="N758" s="243"/>
      <c r="O758" s="243"/>
      <c r="P758" s="243"/>
      <c r="Q758" s="243"/>
      <c r="R758" s="243"/>
      <c r="S758" s="243"/>
      <c r="T758" s="243"/>
      <c r="U758" s="243"/>
      <c r="V758" s="243"/>
      <c r="W758" s="243"/>
      <c r="X758" s="243"/>
      <c r="Y758" s="243"/>
      <c r="Z758" s="243"/>
    </row>
    <row r="759" spans="1:26" ht="13.5" customHeight="1">
      <c r="A759" s="243"/>
      <c r="B759" s="243"/>
      <c r="C759" s="243"/>
      <c r="D759" s="243"/>
      <c r="E759" s="243"/>
      <c r="F759" s="243"/>
      <c r="G759" s="243"/>
      <c r="H759" s="243"/>
      <c r="I759" s="243"/>
      <c r="J759" s="243"/>
      <c r="K759" s="243"/>
      <c r="L759" s="243"/>
      <c r="M759" s="243"/>
      <c r="N759" s="243"/>
      <c r="O759" s="243"/>
      <c r="P759" s="243"/>
      <c r="Q759" s="243"/>
      <c r="R759" s="243"/>
      <c r="S759" s="243"/>
      <c r="T759" s="243"/>
      <c r="U759" s="243"/>
      <c r="V759" s="243"/>
      <c r="W759" s="243"/>
      <c r="X759" s="243"/>
      <c r="Y759" s="243"/>
      <c r="Z759" s="243"/>
    </row>
    <row r="760" spans="1:26" ht="13.5" customHeight="1">
      <c r="A760" s="243"/>
      <c r="B760" s="243"/>
      <c r="C760" s="243"/>
      <c r="D760" s="243"/>
      <c r="E760" s="243"/>
      <c r="F760" s="243"/>
      <c r="G760" s="243"/>
      <c r="H760" s="243"/>
      <c r="I760" s="243"/>
      <c r="J760" s="243"/>
      <c r="K760" s="243"/>
      <c r="L760" s="243"/>
      <c r="M760" s="243"/>
      <c r="N760" s="243"/>
      <c r="O760" s="243"/>
      <c r="P760" s="243"/>
      <c r="Q760" s="243"/>
      <c r="R760" s="243"/>
      <c r="S760" s="243"/>
      <c r="T760" s="243"/>
      <c r="U760" s="243"/>
      <c r="V760" s="243"/>
      <c r="W760" s="243"/>
      <c r="X760" s="243"/>
      <c r="Y760" s="243"/>
      <c r="Z760" s="243"/>
    </row>
    <row r="761" spans="1:26" ht="13.5" customHeight="1">
      <c r="A761" s="243"/>
      <c r="B761" s="243"/>
      <c r="C761" s="243"/>
      <c r="D761" s="243"/>
      <c r="E761" s="243"/>
      <c r="F761" s="243"/>
      <c r="G761" s="243"/>
      <c r="H761" s="243"/>
      <c r="I761" s="243"/>
      <c r="J761" s="243"/>
      <c r="K761" s="243"/>
      <c r="L761" s="243"/>
      <c r="M761" s="243"/>
      <c r="N761" s="243"/>
      <c r="O761" s="243"/>
      <c r="P761" s="243"/>
      <c r="Q761" s="243"/>
      <c r="R761" s="243"/>
      <c r="S761" s="243"/>
      <c r="T761" s="243"/>
      <c r="U761" s="243"/>
      <c r="V761" s="243"/>
      <c r="W761" s="243"/>
      <c r="X761" s="243"/>
      <c r="Y761" s="243"/>
      <c r="Z761" s="243"/>
    </row>
    <row r="762" spans="1:26" ht="13.5" customHeight="1">
      <c r="A762" s="243"/>
      <c r="B762" s="243"/>
      <c r="C762" s="243"/>
      <c r="D762" s="243"/>
      <c r="E762" s="243"/>
      <c r="F762" s="243"/>
      <c r="G762" s="243"/>
      <c r="H762" s="243"/>
      <c r="I762" s="243"/>
      <c r="J762" s="243"/>
      <c r="K762" s="243"/>
      <c r="L762" s="243"/>
      <c r="M762" s="243"/>
      <c r="N762" s="243"/>
      <c r="O762" s="243"/>
      <c r="P762" s="243"/>
      <c r="Q762" s="243"/>
      <c r="R762" s="243"/>
      <c r="S762" s="243"/>
      <c r="T762" s="243"/>
      <c r="U762" s="243"/>
      <c r="V762" s="243"/>
      <c r="W762" s="243"/>
      <c r="X762" s="243"/>
      <c r="Y762" s="243"/>
      <c r="Z762" s="243"/>
    </row>
    <row r="763" spans="1:26" ht="13.5" customHeight="1">
      <c r="A763" s="243"/>
      <c r="B763" s="243"/>
      <c r="C763" s="243"/>
      <c r="D763" s="243"/>
      <c r="E763" s="243"/>
      <c r="F763" s="243"/>
      <c r="G763" s="243"/>
      <c r="H763" s="243"/>
      <c r="I763" s="243"/>
      <c r="J763" s="243"/>
      <c r="K763" s="243"/>
      <c r="L763" s="243"/>
      <c r="M763" s="243"/>
      <c r="N763" s="243"/>
      <c r="O763" s="243"/>
      <c r="P763" s="243"/>
      <c r="Q763" s="243"/>
      <c r="R763" s="243"/>
      <c r="S763" s="243"/>
      <c r="T763" s="243"/>
      <c r="U763" s="243"/>
      <c r="V763" s="243"/>
      <c r="W763" s="243"/>
      <c r="X763" s="243"/>
      <c r="Y763" s="243"/>
      <c r="Z763" s="243"/>
    </row>
    <row r="764" spans="1:26" ht="13.5" customHeight="1">
      <c r="A764" s="243"/>
      <c r="B764" s="243"/>
      <c r="C764" s="243"/>
      <c r="D764" s="243"/>
      <c r="E764" s="243"/>
      <c r="F764" s="243"/>
      <c r="G764" s="243"/>
      <c r="H764" s="243"/>
      <c r="I764" s="243"/>
      <c r="J764" s="243"/>
      <c r="K764" s="243"/>
      <c r="L764" s="243"/>
      <c r="M764" s="243"/>
      <c r="N764" s="243"/>
      <c r="O764" s="243"/>
      <c r="P764" s="243"/>
      <c r="Q764" s="243"/>
      <c r="R764" s="243"/>
      <c r="S764" s="243"/>
      <c r="T764" s="243"/>
      <c r="U764" s="243"/>
      <c r="V764" s="243"/>
      <c r="W764" s="243"/>
      <c r="X764" s="243"/>
      <c r="Y764" s="243"/>
      <c r="Z764" s="243"/>
    </row>
    <row r="765" spans="1:26" ht="13.5" customHeight="1">
      <c r="A765" s="243"/>
      <c r="B765" s="243"/>
      <c r="C765" s="243"/>
      <c r="D765" s="243"/>
      <c r="E765" s="243"/>
      <c r="F765" s="243"/>
      <c r="G765" s="243"/>
      <c r="H765" s="243"/>
      <c r="I765" s="243"/>
      <c r="J765" s="243"/>
      <c r="K765" s="243"/>
      <c r="L765" s="243"/>
      <c r="M765" s="243"/>
      <c r="N765" s="243"/>
      <c r="O765" s="243"/>
      <c r="P765" s="243"/>
      <c r="Q765" s="243"/>
      <c r="R765" s="243"/>
      <c r="S765" s="243"/>
      <c r="T765" s="243"/>
      <c r="U765" s="243"/>
      <c r="V765" s="243"/>
      <c r="W765" s="243"/>
      <c r="X765" s="243"/>
      <c r="Y765" s="243"/>
      <c r="Z765" s="243"/>
    </row>
    <row r="766" spans="1:26" ht="13.5" customHeight="1">
      <c r="A766" s="243"/>
      <c r="B766" s="243"/>
      <c r="C766" s="243"/>
      <c r="D766" s="243"/>
      <c r="E766" s="243"/>
      <c r="F766" s="243"/>
      <c r="G766" s="243"/>
      <c r="H766" s="243"/>
      <c r="I766" s="243"/>
      <c r="J766" s="243"/>
      <c r="K766" s="243"/>
      <c r="L766" s="243"/>
      <c r="M766" s="243"/>
      <c r="N766" s="243"/>
      <c r="O766" s="243"/>
      <c r="P766" s="243"/>
      <c r="Q766" s="243"/>
      <c r="R766" s="243"/>
      <c r="S766" s="243"/>
      <c r="T766" s="243"/>
      <c r="U766" s="243"/>
      <c r="V766" s="243"/>
      <c r="W766" s="243"/>
      <c r="X766" s="243"/>
      <c r="Y766" s="243"/>
      <c r="Z766" s="243"/>
    </row>
    <row r="767" spans="1:26" ht="13.5" customHeight="1">
      <c r="A767" s="243"/>
      <c r="B767" s="243"/>
      <c r="C767" s="243"/>
      <c r="D767" s="243"/>
      <c r="E767" s="243"/>
      <c r="F767" s="243"/>
      <c r="G767" s="243"/>
      <c r="H767" s="243"/>
      <c r="I767" s="243"/>
      <c r="J767" s="243"/>
      <c r="K767" s="243"/>
      <c r="L767" s="243"/>
      <c r="M767" s="243"/>
      <c r="N767" s="243"/>
      <c r="O767" s="243"/>
      <c r="P767" s="243"/>
      <c r="Q767" s="243"/>
      <c r="R767" s="243"/>
      <c r="S767" s="243"/>
      <c r="T767" s="243"/>
      <c r="U767" s="243"/>
      <c r="V767" s="243"/>
      <c r="W767" s="243"/>
      <c r="X767" s="243"/>
      <c r="Y767" s="243"/>
      <c r="Z767" s="243"/>
    </row>
    <row r="768" spans="1:26" ht="13.5" customHeight="1">
      <c r="A768" s="243"/>
      <c r="B768" s="243"/>
      <c r="C768" s="243"/>
      <c r="D768" s="243"/>
      <c r="E768" s="243"/>
      <c r="F768" s="243"/>
      <c r="G768" s="243"/>
      <c r="H768" s="243"/>
      <c r="I768" s="243"/>
      <c r="J768" s="243"/>
      <c r="K768" s="243"/>
      <c r="L768" s="243"/>
      <c r="M768" s="243"/>
      <c r="N768" s="243"/>
      <c r="O768" s="243"/>
      <c r="P768" s="243"/>
      <c r="Q768" s="243"/>
      <c r="R768" s="243"/>
      <c r="S768" s="243"/>
      <c r="T768" s="243"/>
      <c r="U768" s="243"/>
      <c r="V768" s="243"/>
      <c r="W768" s="243"/>
      <c r="X768" s="243"/>
      <c r="Y768" s="243"/>
      <c r="Z768" s="243"/>
    </row>
    <row r="769" spans="1:26" ht="13.5" customHeight="1">
      <c r="A769" s="243"/>
      <c r="B769" s="243"/>
      <c r="C769" s="243"/>
      <c r="D769" s="243"/>
      <c r="E769" s="243"/>
      <c r="F769" s="243"/>
      <c r="G769" s="243"/>
      <c r="H769" s="243"/>
      <c r="I769" s="243"/>
      <c r="J769" s="243"/>
      <c r="K769" s="243"/>
      <c r="L769" s="243"/>
      <c r="M769" s="243"/>
      <c r="N769" s="243"/>
      <c r="O769" s="243"/>
      <c r="P769" s="243"/>
      <c r="Q769" s="243"/>
      <c r="R769" s="243"/>
      <c r="S769" s="243"/>
      <c r="T769" s="243"/>
      <c r="U769" s="243"/>
      <c r="V769" s="243"/>
      <c r="W769" s="243"/>
      <c r="X769" s="243"/>
      <c r="Y769" s="243"/>
      <c r="Z769" s="243"/>
    </row>
    <row r="770" spans="1:26" ht="13.5" customHeight="1">
      <c r="A770" s="243"/>
      <c r="B770" s="243"/>
      <c r="C770" s="243"/>
      <c r="D770" s="243"/>
      <c r="E770" s="243"/>
      <c r="F770" s="243"/>
      <c r="G770" s="243"/>
      <c r="H770" s="243"/>
      <c r="I770" s="243"/>
      <c r="J770" s="243"/>
      <c r="K770" s="243"/>
      <c r="L770" s="243"/>
      <c r="M770" s="243"/>
      <c r="N770" s="243"/>
      <c r="O770" s="243"/>
      <c r="P770" s="243"/>
      <c r="Q770" s="243"/>
      <c r="R770" s="243"/>
      <c r="S770" s="243"/>
      <c r="T770" s="243"/>
      <c r="U770" s="243"/>
      <c r="V770" s="243"/>
      <c r="W770" s="243"/>
      <c r="X770" s="243"/>
      <c r="Y770" s="243"/>
      <c r="Z770" s="243"/>
    </row>
    <row r="771" spans="1:26" ht="13.5" customHeight="1">
      <c r="A771" s="243"/>
      <c r="B771" s="243"/>
      <c r="C771" s="243"/>
      <c r="D771" s="243"/>
      <c r="E771" s="243"/>
      <c r="F771" s="243"/>
      <c r="G771" s="243"/>
      <c r="H771" s="243"/>
      <c r="I771" s="243"/>
      <c r="J771" s="243"/>
      <c r="K771" s="243"/>
      <c r="L771" s="243"/>
      <c r="M771" s="243"/>
      <c r="N771" s="243"/>
      <c r="O771" s="243"/>
      <c r="P771" s="243"/>
      <c r="Q771" s="243"/>
      <c r="R771" s="243"/>
      <c r="S771" s="243"/>
      <c r="T771" s="243"/>
      <c r="U771" s="243"/>
      <c r="V771" s="243"/>
      <c r="W771" s="243"/>
      <c r="X771" s="243"/>
      <c r="Y771" s="243"/>
      <c r="Z771" s="243"/>
    </row>
    <row r="772" spans="1:26" ht="13.5" customHeight="1">
      <c r="A772" s="243"/>
      <c r="B772" s="243"/>
      <c r="C772" s="243"/>
      <c r="D772" s="243"/>
      <c r="E772" s="243"/>
      <c r="F772" s="243"/>
      <c r="G772" s="243"/>
      <c r="H772" s="243"/>
      <c r="I772" s="243"/>
      <c r="J772" s="243"/>
      <c r="K772" s="243"/>
      <c r="L772" s="243"/>
      <c r="M772" s="243"/>
      <c r="N772" s="243"/>
      <c r="O772" s="243"/>
      <c r="P772" s="243"/>
      <c r="Q772" s="243"/>
      <c r="R772" s="243"/>
      <c r="S772" s="243"/>
      <c r="T772" s="243"/>
      <c r="U772" s="243"/>
      <c r="V772" s="243"/>
      <c r="W772" s="243"/>
      <c r="X772" s="243"/>
      <c r="Y772" s="243"/>
      <c r="Z772" s="243"/>
    </row>
    <row r="773" spans="1:26" ht="13.5" customHeight="1">
      <c r="A773" s="243"/>
      <c r="B773" s="243"/>
      <c r="C773" s="243"/>
      <c r="D773" s="243"/>
      <c r="E773" s="243"/>
      <c r="F773" s="243"/>
      <c r="G773" s="243"/>
      <c r="H773" s="243"/>
      <c r="I773" s="243"/>
      <c r="J773" s="243"/>
      <c r="K773" s="243"/>
      <c r="L773" s="243"/>
      <c r="M773" s="243"/>
      <c r="N773" s="243"/>
      <c r="O773" s="243"/>
      <c r="P773" s="243"/>
      <c r="Q773" s="243"/>
      <c r="R773" s="243"/>
      <c r="S773" s="243"/>
      <c r="T773" s="243"/>
      <c r="U773" s="243"/>
      <c r="V773" s="243"/>
      <c r="W773" s="243"/>
      <c r="X773" s="243"/>
      <c r="Y773" s="243"/>
      <c r="Z773" s="243"/>
    </row>
    <row r="774" spans="1:26" ht="13.5" customHeight="1">
      <c r="A774" s="243"/>
      <c r="B774" s="243"/>
      <c r="C774" s="243"/>
      <c r="D774" s="243"/>
      <c r="E774" s="243"/>
      <c r="F774" s="243"/>
      <c r="G774" s="243"/>
      <c r="H774" s="243"/>
      <c r="I774" s="243"/>
      <c r="J774" s="243"/>
      <c r="K774" s="243"/>
      <c r="L774" s="243"/>
      <c r="M774" s="243"/>
      <c r="N774" s="243"/>
      <c r="O774" s="243"/>
      <c r="P774" s="243"/>
      <c r="Q774" s="243"/>
      <c r="R774" s="243"/>
      <c r="S774" s="243"/>
      <c r="T774" s="243"/>
      <c r="U774" s="243"/>
      <c r="V774" s="243"/>
      <c r="W774" s="243"/>
      <c r="X774" s="243"/>
      <c r="Y774" s="243"/>
      <c r="Z774" s="243"/>
    </row>
    <row r="775" spans="1:26" ht="13.5" customHeight="1">
      <c r="A775" s="243"/>
      <c r="B775" s="243"/>
      <c r="C775" s="243"/>
      <c r="D775" s="243"/>
      <c r="E775" s="243"/>
      <c r="F775" s="243"/>
      <c r="G775" s="243"/>
      <c r="H775" s="243"/>
      <c r="I775" s="243"/>
      <c r="J775" s="243"/>
      <c r="K775" s="243"/>
      <c r="L775" s="243"/>
      <c r="M775" s="243"/>
      <c r="N775" s="243"/>
      <c r="O775" s="243"/>
      <c r="P775" s="243"/>
      <c r="Q775" s="243"/>
      <c r="R775" s="243"/>
      <c r="S775" s="243"/>
      <c r="T775" s="243"/>
      <c r="U775" s="243"/>
      <c r="V775" s="243"/>
      <c r="W775" s="243"/>
      <c r="X775" s="243"/>
      <c r="Y775" s="243"/>
      <c r="Z775" s="243"/>
    </row>
    <row r="776" spans="1:26" ht="13.5" customHeight="1">
      <c r="A776" s="243"/>
      <c r="B776" s="243"/>
      <c r="C776" s="243"/>
      <c r="D776" s="243"/>
      <c r="E776" s="243"/>
      <c r="F776" s="243"/>
      <c r="G776" s="243"/>
      <c r="H776" s="243"/>
      <c r="I776" s="243"/>
      <c r="J776" s="243"/>
      <c r="K776" s="243"/>
      <c r="L776" s="243"/>
      <c r="M776" s="243"/>
      <c r="N776" s="243"/>
      <c r="O776" s="243"/>
      <c r="P776" s="243"/>
      <c r="Q776" s="243"/>
      <c r="R776" s="243"/>
      <c r="S776" s="243"/>
      <c r="T776" s="243"/>
      <c r="U776" s="243"/>
      <c r="V776" s="243"/>
      <c r="W776" s="243"/>
      <c r="X776" s="243"/>
      <c r="Y776" s="243"/>
      <c r="Z776" s="243"/>
    </row>
    <row r="777" spans="1:26" ht="13.5" customHeight="1">
      <c r="A777" s="243"/>
      <c r="B777" s="243"/>
      <c r="C777" s="243"/>
      <c r="D777" s="243"/>
      <c r="E777" s="243"/>
      <c r="F777" s="243"/>
      <c r="G777" s="243"/>
      <c r="H777" s="243"/>
      <c r="I777" s="243"/>
      <c r="J777" s="243"/>
      <c r="K777" s="243"/>
      <c r="L777" s="243"/>
      <c r="M777" s="243"/>
      <c r="N777" s="243"/>
      <c r="O777" s="243"/>
      <c r="P777" s="243"/>
      <c r="Q777" s="243"/>
      <c r="R777" s="243"/>
      <c r="S777" s="243"/>
      <c r="T777" s="243"/>
      <c r="U777" s="243"/>
      <c r="V777" s="243"/>
      <c r="W777" s="243"/>
      <c r="X777" s="243"/>
      <c r="Y777" s="243"/>
      <c r="Z777" s="243"/>
    </row>
    <row r="778" spans="1:26" ht="13.5" customHeight="1">
      <c r="A778" s="243"/>
      <c r="B778" s="243"/>
      <c r="C778" s="243"/>
      <c r="D778" s="243"/>
      <c r="E778" s="243"/>
      <c r="F778" s="243"/>
      <c r="G778" s="243"/>
      <c r="H778" s="243"/>
      <c r="I778" s="243"/>
      <c r="J778" s="243"/>
      <c r="K778" s="243"/>
      <c r="L778" s="243"/>
      <c r="M778" s="243"/>
      <c r="N778" s="243"/>
      <c r="O778" s="243"/>
      <c r="P778" s="243"/>
      <c r="Q778" s="243"/>
      <c r="R778" s="243"/>
      <c r="S778" s="243"/>
      <c r="T778" s="243"/>
      <c r="U778" s="243"/>
      <c r="V778" s="243"/>
      <c r="W778" s="243"/>
      <c r="X778" s="243"/>
      <c r="Y778" s="243"/>
      <c r="Z778" s="243"/>
    </row>
    <row r="779" spans="1:26" ht="13.5" customHeight="1">
      <c r="A779" s="243"/>
      <c r="B779" s="243"/>
      <c r="C779" s="243"/>
      <c r="D779" s="243"/>
      <c r="E779" s="243"/>
      <c r="F779" s="243"/>
      <c r="G779" s="243"/>
      <c r="H779" s="243"/>
      <c r="I779" s="243"/>
      <c r="J779" s="243"/>
      <c r="K779" s="243"/>
      <c r="L779" s="243"/>
      <c r="M779" s="243"/>
      <c r="N779" s="243"/>
      <c r="O779" s="243"/>
      <c r="P779" s="243"/>
      <c r="Q779" s="243"/>
      <c r="R779" s="243"/>
      <c r="S779" s="243"/>
      <c r="T779" s="243"/>
      <c r="U779" s="243"/>
      <c r="V779" s="243"/>
      <c r="W779" s="243"/>
      <c r="X779" s="243"/>
      <c r="Y779" s="243"/>
      <c r="Z779" s="243"/>
    </row>
    <row r="780" spans="1:26" ht="13.5" customHeight="1">
      <c r="A780" s="243"/>
      <c r="B780" s="243"/>
      <c r="C780" s="243"/>
      <c r="D780" s="243"/>
      <c r="E780" s="243"/>
      <c r="F780" s="243"/>
      <c r="G780" s="243"/>
      <c r="H780" s="243"/>
      <c r="I780" s="243"/>
      <c r="J780" s="243"/>
      <c r="K780" s="243"/>
      <c r="L780" s="243"/>
      <c r="M780" s="243"/>
      <c r="N780" s="243"/>
      <c r="O780" s="243"/>
      <c r="P780" s="243"/>
      <c r="Q780" s="243"/>
      <c r="R780" s="243"/>
      <c r="S780" s="243"/>
      <c r="T780" s="243"/>
      <c r="U780" s="243"/>
      <c r="V780" s="243"/>
      <c r="W780" s="243"/>
      <c r="X780" s="243"/>
      <c r="Y780" s="243"/>
      <c r="Z780" s="243"/>
    </row>
    <row r="781" spans="1:26" ht="13.5" customHeight="1">
      <c r="A781" s="243"/>
      <c r="B781" s="243"/>
      <c r="C781" s="243"/>
      <c r="D781" s="243"/>
      <c r="E781" s="243"/>
      <c r="F781" s="243"/>
      <c r="G781" s="243"/>
      <c r="H781" s="243"/>
      <c r="I781" s="243"/>
      <c r="J781" s="243"/>
      <c r="K781" s="243"/>
      <c r="L781" s="243"/>
      <c r="M781" s="243"/>
      <c r="N781" s="243"/>
      <c r="O781" s="243"/>
      <c r="P781" s="243"/>
      <c r="Q781" s="243"/>
      <c r="R781" s="243"/>
      <c r="S781" s="243"/>
      <c r="T781" s="243"/>
      <c r="U781" s="243"/>
      <c r="V781" s="243"/>
      <c r="W781" s="243"/>
      <c r="X781" s="243"/>
      <c r="Y781" s="243"/>
      <c r="Z781" s="243"/>
    </row>
    <row r="782" spans="1:26" ht="13.5" customHeight="1">
      <c r="A782" s="243"/>
      <c r="B782" s="243"/>
      <c r="C782" s="243"/>
      <c r="D782" s="243"/>
      <c r="E782" s="243"/>
      <c r="F782" s="243"/>
      <c r="G782" s="243"/>
      <c r="H782" s="243"/>
      <c r="I782" s="243"/>
      <c r="J782" s="243"/>
      <c r="K782" s="243"/>
      <c r="L782" s="243"/>
      <c r="M782" s="243"/>
      <c r="N782" s="243"/>
      <c r="O782" s="243"/>
      <c r="P782" s="243"/>
      <c r="Q782" s="243"/>
      <c r="R782" s="243"/>
      <c r="S782" s="243"/>
      <c r="T782" s="243"/>
      <c r="U782" s="243"/>
      <c r="V782" s="243"/>
      <c r="W782" s="243"/>
      <c r="X782" s="243"/>
      <c r="Y782" s="243"/>
      <c r="Z782" s="243"/>
    </row>
    <row r="783" spans="1:26" ht="13.5" customHeight="1">
      <c r="A783" s="243"/>
      <c r="B783" s="243"/>
      <c r="C783" s="243"/>
      <c r="D783" s="243"/>
      <c r="E783" s="243"/>
      <c r="F783" s="243"/>
      <c r="G783" s="243"/>
      <c r="H783" s="243"/>
      <c r="I783" s="243"/>
      <c r="J783" s="243"/>
      <c r="K783" s="243"/>
      <c r="L783" s="243"/>
      <c r="M783" s="243"/>
      <c r="N783" s="243"/>
      <c r="O783" s="243"/>
      <c r="P783" s="243"/>
      <c r="Q783" s="243"/>
      <c r="R783" s="243"/>
      <c r="S783" s="243"/>
      <c r="T783" s="243"/>
      <c r="U783" s="243"/>
      <c r="V783" s="243"/>
      <c r="W783" s="243"/>
      <c r="X783" s="243"/>
      <c r="Y783" s="243"/>
      <c r="Z783" s="243"/>
    </row>
    <row r="784" spans="1:26" ht="13.5" customHeight="1">
      <c r="A784" s="243"/>
      <c r="B784" s="243"/>
      <c r="C784" s="243"/>
      <c r="D784" s="243"/>
      <c r="E784" s="243"/>
      <c r="F784" s="243"/>
      <c r="G784" s="243"/>
      <c r="H784" s="243"/>
      <c r="I784" s="243"/>
      <c r="J784" s="243"/>
      <c r="K784" s="243"/>
      <c r="L784" s="243"/>
      <c r="M784" s="243"/>
      <c r="N784" s="243"/>
      <c r="O784" s="243"/>
      <c r="P784" s="243"/>
      <c r="Q784" s="243"/>
      <c r="R784" s="243"/>
      <c r="S784" s="243"/>
      <c r="T784" s="243"/>
      <c r="U784" s="243"/>
      <c r="V784" s="243"/>
      <c r="W784" s="243"/>
      <c r="X784" s="243"/>
      <c r="Y784" s="243"/>
      <c r="Z784" s="243"/>
    </row>
    <row r="785" spans="1:26" ht="13.5" customHeight="1">
      <c r="A785" s="243"/>
      <c r="B785" s="243"/>
      <c r="C785" s="243"/>
      <c r="D785" s="243"/>
      <c r="E785" s="243"/>
      <c r="F785" s="243"/>
      <c r="G785" s="243"/>
      <c r="H785" s="243"/>
      <c r="I785" s="243"/>
      <c r="J785" s="243"/>
      <c r="K785" s="243"/>
      <c r="L785" s="243"/>
      <c r="M785" s="243"/>
      <c r="N785" s="243"/>
      <c r="O785" s="243"/>
      <c r="P785" s="243"/>
      <c r="Q785" s="243"/>
      <c r="R785" s="243"/>
      <c r="S785" s="243"/>
      <c r="T785" s="243"/>
      <c r="U785" s="243"/>
      <c r="V785" s="243"/>
      <c r="W785" s="243"/>
      <c r="X785" s="243"/>
      <c r="Y785" s="243"/>
      <c r="Z785" s="243"/>
    </row>
    <row r="786" spans="1:26" ht="13.5" customHeight="1">
      <c r="A786" s="243"/>
      <c r="B786" s="243"/>
      <c r="C786" s="243"/>
      <c r="D786" s="243"/>
      <c r="E786" s="243"/>
      <c r="F786" s="243"/>
      <c r="G786" s="243"/>
      <c r="H786" s="243"/>
      <c r="I786" s="243"/>
      <c r="J786" s="243"/>
      <c r="K786" s="243"/>
      <c r="L786" s="243"/>
      <c r="M786" s="243"/>
      <c r="N786" s="243"/>
      <c r="O786" s="243"/>
      <c r="P786" s="243"/>
      <c r="Q786" s="243"/>
      <c r="R786" s="243"/>
      <c r="S786" s="243"/>
      <c r="T786" s="243"/>
      <c r="U786" s="243"/>
      <c r="V786" s="243"/>
      <c r="W786" s="243"/>
      <c r="X786" s="243"/>
      <c r="Y786" s="243"/>
      <c r="Z786" s="243"/>
    </row>
    <row r="787" spans="1:26" ht="13.5" customHeight="1">
      <c r="A787" s="243"/>
      <c r="B787" s="243"/>
      <c r="C787" s="243"/>
      <c r="D787" s="243"/>
      <c r="E787" s="243"/>
      <c r="F787" s="243"/>
      <c r="G787" s="243"/>
      <c r="H787" s="243"/>
      <c r="I787" s="243"/>
      <c r="J787" s="243"/>
      <c r="K787" s="243"/>
      <c r="L787" s="243"/>
      <c r="M787" s="243"/>
      <c r="N787" s="243"/>
      <c r="O787" s="243"/>
      <c r="P787" s="243"/>
      <c r="Q787" s="243"/>
      <c r="R787" s="243"/>
      <c r="S787" s="243"/>
      <c r="T787" s="243"/>
      <c r="U787" s="243"/>
      <c r="V787" s="243"/>
      <c r="W787" s="243"/>
      <c r="X787" s="243"/>
      <c r="Y787" s="243"/>
      <c r="Z787" s="243"/>
    </row>
    <row r="788" spans="1:26" ht="13.5" customHeight="1">
      <c r="A788" s="243"/>
      <c r="B788" s="243"/>
      <c r="C788" s="243"/>
      <c r="D788" s="243"/>
      <c r="E788" s="243"/>
      <c r="F788" s="243"/>
      <c r="G788" s="243"/>
      <c r="H788" s="243"/>
      <c r="I788" s="243"/>
      <c r="J788" s="243"/>
      <c r="K788" s="243"/>
      <c r="L788" s="243"/>
      <c r="M788" s="243"/>
      <c r="N788" s="243"/>
      <c r="O788" s="243"/>
      <c r="P788" s="243"/>
      <c r="Q788" s="243"/>
      <c r="R788" s="243"/>
      <c r="S788" s="243"/>
      <c r="T788" s="243"/>
      <c r="U788" s="243"/>
      <c r="V788" s="243"/>
      <c r="W788" s="243"/>
      <c r="X788" s="243"/>
      <c r="Y788" s="243"/>
      <c r="Z788" s="243"/>
    </row>
    <row r="789" spans="1:26" ht="13.5" customHeight="1">
      <c r="A789" s="243"/>
      <c r="B789" s="243"/>
      <c r="C789" s="243"/>
      <c r="D789" s="243"/>
      <c r="E789" s="243"/>
      <c r="F789" s="243"/>
      <c r="G789" s="243"/>
      <c r="H789" s="243"/>
      <c r="I789" s="243"/>
      <c r="J789" s="243"/>
      <c r="K789" s="243"/>
      <c r="L789" s="243"/>
      <c r="M789" s="243"/>
      <c r="N789" s="243"/>
      <c r="O789" s="243"/>
      <c r="P789" s="243"/>
      <c r="Q789" s="243"/>
      <c r="R789" s="243"/>
      <c r="S789" s="243"/>
      <c r="T789" s="243"/>
      <c r="U789" s="243"/>
      <c r="V789" s="243"/>
      <c r="W789" s="243"/>
      <c r="X789" s="243"/>
      <c r="Y789" s="243"/>
      <c r="Z789" s="243"/>
    </row>
    <row r="790" spans="1:26" ht="13.5" customHeight="1">
      <c r="A790" s="243"/>
      <c r="B790" s="243"/>
      <c r="C790" s="243"/>
      <c r="D790" s="243"/>
      <c r="E790" s="243"/>
      <c r="F790" s="243"/>
      <c r="G790" s="243"/>
      <c r="H790" s="243"/>
      <c r="I790" s="243"/>
      <c r="J790" s="243"/>
      <c r="K790" s="243"/>
      <c r="L790" s="243"/>
      <c r="M790" s="243"/>
      <c r="N790" s="243"/>
      <c r="O790" s="243"/>
      <c r="P790" s="243"/>
      <c r="Q790" s="243"/>
      <c r="R790" s="243"/>
      <c r="S790" s="243"/>
      <c r="T790" s="243"/>
      <c r="U790" s="243"/>
      <c r="V790" s="243"/>
      <c r="W790" s="243"/>
      <c r="X790" s="243"/>
      <c r="Y790" s="243"/>
      <c r="Z790" s="243"/>
    </row>
    <row r="791" spans="1:26" ht="13.5" customHeight="1">
      <c r="A791" s="243"/>
      <c r="B791" s="243"/>
      <c r="C791" s="243"/>
      <c r="D791" s="243"/>
      <c r="E791" s="243"/>
      <c r="F791" s="243"/>
      <c r="G791" s="243"/>
      <c r="H791" s="243"/>
      <c r="I791" s="243"/>
      <c r="J791" s="243"/>
      <c r="K791" s="243"/>
      <c r="L791" s="243"/>
      <c r="M791" s="243"/>
      <c r="N791" s="243"/>
      <c r="O791" s="243"/>
      <c r="P791" s="243"/>
      <c r="Q791" s="243"/>
      <c r="R791" s="243"/>
      <c r="S791" s="243"/>
      <c r="T791" s="243"/>
      <c r="U791" s="243"/>
      <c r="V791" s="243"/>
      <c r="W791" s="243"/>
      <c r="X791" s="243"/>
      <c r="Y791" s="243"/>
      <c r="Z791" s="243"/>
    </row>
    <row r="792" spans="1:26" ht="13.5" customHeight="1">
      <c r="A792" s="243"/>
      <c r="B792" s="243"/>
      <c r="C792" s="243"/>
      <c r="D792" s="243"/>
      <c r="E792" s="243"/>
      <c r="F792" s="243"/>
      <c r="G792" s="243"/>
      <c r="H792" s="243"/>
      <c r="I792" s="243"/>
      <c r="J792" s="243"/>
      <c r="K792" s="243"/>
      <c r="L792" s="243"/>
      <c r="M792" s="243"/>
      <c r="N792" s="243"/>
      <c r="O792" s="243"/>
      <c r="P792" s="243"/>
      <c r="Q792" s="243"/>
      <c r="R792" s="243"/>
      <c r="S792" s="243"/>
      <c r="T792" s="243"/>
      <c r="U792" s="243"/>
      <c r="V792" s="243"/>
      <c r="W792" s="243"/>
      <c r="X792" s="243"/>
      <c r="Y792" s="243"/>
      <c r="Z792" s="243"/>
    </row>
    <row r="793" spans="1:26" ht="13.5" customHeight="1">
      <c r="A793" s="243"/>
      <c r="B793" s="243"/>
      <c r="C793" s="243"/>
      <c r="D793" s="243"/>
      <c r="E793" s="243"/>
      <c r="F793" s="243"/>
      <c r="G793" s="243"/>
      <c r="H793" s="243"/>
      <c r="I793" s="243"/>
      <c r="J793" s="243"/>
      <c r="K793" s="243"/>
      <c r="L793" s="243"/>
      <c r="M793" s="243"/>
      <c r="N793" s="243"/>
      <c r="O793" s="243"/>
      <c r="P793" s="243"/>
      <c r="Q793" s="243"/>
      <c r="R793" s="243"/>
      <c r="S793" s="243"/>
      <c r="T793" s="243"/>
      <c r="U793" s="243"/>
      <c r="V793" s="243"/>
      <c r="W793" s="243"/>
      <c r="X793" s="243"/>
      <c r="Y793" s="243"/>
      <c r="Z793" s="243"/>
    </row>
    <row r="794" spans="1:26" ht="13.5" customHeight="1">
      <c r="A794" s="243"/>
      <c r="B794" s="243"/>
      <c r="C794" s="243"/>
      <c r="D794" s="243"/>
      <c r="E794" s="243"/>
      <c r="F794" s="243"/>
      <c r="G794" s="243"/>
      <c r="H794" s="243"/>
      <c r="I794" s="243"/>
      <c r="J794" s="243"/>
      <c r="K794" s="243"/>
      <c r="L794" s="243"/>
      <c r="M794" s="243"/>
      <c r="N794" s="243"/>
      <c r="O794" s="243"/>
      <c r="P794" s="243"/>
      <c r="Q794" s="243"/>
      <c r="R794" s="243"/>
      <c r="S794" s="243"/>
      <c r="T794" s="243"/>
      <c r="U794" s="243"/>
      <c r="V794" s="243"/>
      <c r="W794" s="243"/>
      <c r="X794" s="243"/>
      <c r="Y794" s="243"/>
      <c r="Z794" s="243"/>
    </row>
    <row r="795" spans="1:26" ht="13.5" customHeight="1">
      <c r="A795" s="243"/>
      <c r="B795" s="243"/>
      <c r="C795" s="243"/>
      <c r="D795" s="243"/>
      <c r="E795" s="243"/>
      <c r="F795" s="243"/>
      <c r="G795" s="243"/>
      <c r="H795" s="243"/>
      <c r="I795" s="243"/>
      <c r="J795" s="243"/>
      <c r="K795" s="243"/>
      <c r="L795" s="243"/>
      <c r="M795" s="243"/>
      <c r="N795" s="243"/>
      <c r="O795" s="243"/>
      <c r="P795" s="243"/>
      <c r="Q795" s="243"/>
      <c r="R795" s="243"/>
      <c r="S795" s="243"/>
      <c r="T795" s="243"/>
      <c r="U795" s="243"/>
      <c r="V795" s="243"/>
      <c r="W795" s="243"/>
      <c r="X795" s="243"/>
      <c r="Y795" s="243"/>
      <c r="Z795" s="243"/>
    </row>
    <row r="796" spans="1:26" ht="13.5" customHeight="1">
      <c r="A796" s="243"/>
      <c r="B796" s="243"/>
      <c r="C796" s="243"/>
      <c r="D796" s="243"/>
      <c r="E796" s="243"/>
      <c r="F796" s="243"/>
      <c r="G796" s="243"/>
      <c r="H796" s="243"/>
      <c r="I796" s="243"/>
      <c r="J796" s="243"/>
      <c r="K796" s="243"/>
      <c r="L796" s="243"/>
      <c r="M796" s="243"/>
      <c r="N796" s="243"/>
      <c r="O796" s="243"/>
      <c r="P796" s="243"/>
      <c r="Q796" s="243"/>
      <c r="R796" s="243"/>
      <c r="S796" s="243"/>
      <c r="T796" s="243"/>
      <c r="U796" s="243"/>
      <c r="V796" s="243"/>
      <c r="W796" s="243"/>
      <c r="X796" s="243"/>
      <c r="Y796" s="243"/>
      <c r="Z796" s="243"/>
    </row>
    <row r="797" spans="1:26" ht="13.5" customHeight="1">
      <c r="A797" s="243"/>
      <c r="B797" s="243"/>
      <c r="C797" s="243"/>
      <c r="D797" s="243"/>
      <c r="E797" s="243"/>
      <c r="F797" s="243"/>
      <c r="G797" s="243"/>
      <c r="H797" s="243"/>
      <c r="I797" s="243"/>
      <c r="J797" s="243"/>
      <c r="K797" s="243"/>
      <c r="L797" s="243"/>
      <c r="M797" s="243"/>
      <c r="N797" s="243"/>
      <c r="O797" s="243"/>
      <c r="P797" s="243"/>
      <c r="Q797" s="243"/>
      <c r="R797" s="243"/>
      <c r="S797" s="243"/>
      <c r="T797" s="243"/>
      <c r="U797" s="243"/>
      <c r="V797" s="243"/>
      <c r="W797" s="243"/>
      <c r="X797" s="243"/>
      <c r="Y797" s="243"/>
      <c r="Z797" s="243"/>
    </row>
    <row r="798" spans="1:26" ht="13.5" customHeight="1">
      <c r="A798" s="243"/>
      <c r="B798" s="243"/>
      <c r="C798" s="243"/>
      <c r="D798" s="243"/>
      <c r="E798" s="243"/>
      <c r="F798" s="243"/>
      <c r="G798" s="243"/>
      <c r="H798" s="243"/>
      <c r="I798" s="243"/>
      <c r="J798" s="243"/>
      <c r="K798" s="243"/>
      <c r="L798" s="243"/>
      <c r="M798" s="243"/>
      <c r="N798" s="243"/>
      <c r="O798" s="243"/>
      <c r="P798" s="243"/>
      <c r="Q798" s="243"/>
      <c r="R798" s="243"/>
      <c r="S798" s="243"/>
      <c r="T798" s="243"/>
      <c r="U798" s="243"/>
      <c r="V798" s="243"/>
      <c r="W798" s="243"/>
      <c r="X798" s="243"/>
      <c r="Y798" s="243"/>
      <c r="Z798" s="243"/>
    </row>
    <row r="799" spans="1:26" ht="13.5" customHeight="1">
      <c r="A799" s="243"/>
      <c r="B799" s="243"/>
      <c r="C799" s="243"/>
      <c r="D799" s="243"/>
      <c r="E799" s="243"/>
      <c r="F799" s="243"/>
      <c r="G799" s="243"/>
      <c r="H799" s="243"/>
      <c r="I799" s="243"/>
      <c r="J799" s="243"/>
      <c r="K799" s="243"/>
      <c r="L799" s="243"/>
      <c r="M799" s="243"/>
      <c r="N799" s="243"/>
      <c r="O799" s="243"/>
      <c r="P799" s="243"/>
      <c r="Q799" s="243"/>
      <c r="R799" s="243"/>
      <c r="S799" s="243"/>
      <c r="T799" s="243"/>
      <c r="U799" s="243"/>
      <c r="V799" s="243"/>
      <c r="W799" s="243"/>
      <c r="X799" s="243"/>
      <c r="Y799" s="243"/>
      <c r="Z799" s="243"/>
    </row>
    <row r="800" spans="1:26" ht="13.5" customHeight="1">
      <c r="A800" s="243"/>
      <c r="B800" s="243"/>
      <c r="C800" s="243"/>
      <c r="D800" s="243"/>
      <c r="E800" s="243"/>
      <c r="F800" s="243"/>
      <c r="G800" s="243"/>
      <c r="H800" s="243"/>
      <c r="I800" s="243"/>
      <c r="J800" s="243"/>
      <c r="K800" s="243"/>
      <c r="L800" s="243"/>
      <c r="M800" s="243"/>
      <c r="N800" s="243"/>
      <c r="O800" s="243"/>
      <c r="P800" s="243"/>
      <c r="Q800" s="243"/>
      <c r="R800" s="243"/>
      <c r="S800" s="243"/>
      <c r="T800" s="243"/>
      <c r="U800" s="243"/>
      <c r="V800" s="243"/>
      <c r="W800" s="243"/>
      <c r="X800" s="243"/>
      <c r="Y800" s="243"/>
      <c r="Z800" s="243"/>
    </row>
    <row r="801" spans="1:26" ht="13.5" customHeight="1">
      <c r="A801" s="243"/>
      <c r="B801" s="243"/>
      <c r="C801" s="243"/>
      <c r="D801" s="243"/>
      <c r="E801" s="243"/>
      <c r="F801" s="243"/>
      <c r="G801" s="243"/>
      <c r="H801" s="243"/>
      <c r="I801" s="243"/>
      <c r="J801" s="243"/>
      <c r="K801" s="243"/>
      <c r="L801" s="243"/>
      <c r="M801" s="243"/>
      <c r="N801" s="243"/>
      <c r="O801" s="243"/>
      <c r="P801" s="243"/>
      <c r="Q801" s="243"/>
      <c r="R801" s="243"/>
      <c r="S801" s="243"/>
      <c r="T801" s="243"/>
      <c r="U801" s="243"/>
      <c r="V801" s="243"/>
      <c r="W801" s="243"/>
      <c r="X801" s="243"/>
      <c r="Y801" s="243"/>
      <c r="Z801" s="243"/>
    </row>
    <row r="802" spans="1:26" ht="13.5" customHeight="1">
      <c r="A802" s="243"/>
      <c r="B802" s="243"/>
      <c r="C802" s="243"/>
      <c r="D802" s="243"/>
      <c r="E802" s="243"/>
      <c r="F802" s="243"/>
      <c r="G802" s="243"/>
      <c r="H802" s="243"/>
      <c r="I802" s="243"/>
      <c r="J802" s="243"/>
      <c r="K802" s="243"/>
      <c r="L802" s="243"/>
      <c r="M802" s="243"/>
      <c r="N802" s="243"/>
      <c r="O802" s="243"/>
      <c r="P802" s="243"/>
      <c r="Q802" s="243"/>
      <c r="R802" s="243"/>
      <c r="S802" s="243"/>
      <c r="T802" s="243"/>
      <c r="U802" s="243"/>
      <c r="V802" s="243"/>
      <c r="W802" s="243"/>
      <c r="X802" s="243"/>
      <c r="Y802" s="243"/>
      <c r="Z802" s="243"/>
    </row>
    <row r="803" spans="1:26" ht="13.5" customHeight="1">
      <c r="A803" s="243"/>
      <c r="B803" s="243"/>
      <c r="C803" s="243"/>
      <c r="D803" s="243"/>
      <c r="E803" s="243"/>
      <c r="F803" s="243"/>
      <c r="G803" s="243"/>
      <c r="H803" s="243"/>
      <c r="I803" s="243"/>
      <c r="J803" s="243"/>
      <c r="K803" s="243"/>
      <c r="L803" s="243"/>
      <c r="M803" s="243"/>
      <c r="N803" s="243"/>
      <c r="O803" s="243"/>
      <c r="P803" s="243"/>
      <c r="Q803" s="243"/>
      <c r="R803" s="243"/>
      <c r="S803" s="243"/>
      <c r="T803" s="243"/>
      <c r="U803" s="243"/>
      <c r="V803" s="243"/>
      <c r="W803" s="243"/>
      <c r="X803" s="243"/>
      <c r="Y803" s="243"/>
      <c r="Z803" s="243"/>
    </row>
    <row r="804" spans="1:26" ht="13.5" customHeight="1">
      <c r="A804" s="243"/>
      <c r="B804" s="243"/>
      <c r="C804" s="243"/>
      <c r="D804" s="243"/>
      <c r="E804" s="243"/>
      <c r="F804" s="243"/>
      <c r="G804" s="243"/>
      <c r="H804" s="243"/>
      <c r="I804" s="243"/>
      <c r="J804" s="243"/>
      <c r="K804" s="243"/>
      <c r="L804" s="243"/>
      <c r="M804" s="243"/>
      <c r="N804" s="243"/>
      <c r="O804" s="243"/>
      <c r="P804" s="243"/>
      <c r="Q804" s="243"/>
      <c r="R804" s="243"/>
      <c r="S804" s="243"/>
      <c r="T804" s="243"/>
      <c r="U804" s="243"/>
      <c r="V804" s="243"/>
      <c r="W804" s="243"/>
      <c r="X804" s="243"/>
      <c r="Y804" s="243"/>
      <c r="Z804" s="243"/>
    </row>
    <row r="805" spans="1:26" ht="13.5" customHeight="1">
      <c r="A805" s="243"/>
      <c r="B805" s="243"/>
      <c r="C805" s="243"/>
      <c r="D805" s="243"/>
      <c r="E805" s="243"/>
      <c r="F805" s="243"/>
      <c r="G805" s="243"/>
      <c r="H805" s="243"/>
      <c r="I805" s="243"/>
      <c r="J805" s="243"/>
      <c r="K805" s="243"/>
      <c r="L805" s="243"/>
      <c r="M805" s="243"/>
      <c r="N805" s="243"/>
      <c r="O805" s="243"/>
      <c r="P805" s="243"/>
      <c r="Q805" s="243"/>
      <c r="R805" s="243"/>
      <c r="S805" s="243"/>
      <c r="T805" s="243"/>
      <c r="U805" s="243"/>
      <c r="V805" s="243"/>
      <c r="W805" s="243"/>
      <c r="X805" s="243"/>
      <c r="Y805" s="243"/>
      <c r="Z805" s="243"/>
    </row>
    <row r="806" spans="1:26" ht="13.5" customHeight="1">
      <c r="A806" s="243"/>
      <c r="B806" s="243"/>
      <c r="C806" s="243"/>
      <c r="D806" s="243"/>
      <c r="E806" s="243"/>
      <c r="F806" s="243"/>
      <c r="G806" s="243"/>
      <c r="H806" s="243"/>
      <c r="I806" s="243"/>
      <c r="J806" s="243"/>
      <c r="K806" s="243"/>
      <c r="L806" s="243"/>
      <c r="M806" s="243"/>
      <c r="N806" s="243"/>
      <c r="O806" s="243"/>
      <c r="P806" s="243"/>
      <c r="Q806" s="243"/>
      <c r="R806" s="243"/>
      <c r="S806" s="243"/>
      <c r="T806" s="243"/>
      <c r="U806" s="243"/>
      <c r="V806" s="243"/>
      <c r="W806" s="243"/>
      <c r="X806" s="243"/>
      <c r="Y806" s="243"/>
      <c r="Z806" s="243"/>
    </row>
    <row r="807" spans="1:26" ht="13.5" customHeight="1">
      <c r="A807" s="243"/>
      <c r="B807" s="243"/>
      <c r="C807" s="243"/>
      <c r="D807" s="243"/>
      <c r="E807" s="243"/>
      <c r="F807" s="243"/>
      <c r="G807" s="243"/>
      <c r="H807" s="243"/>
      <c r="I807" s="243"/>
      <c r="J807" s="243"/>
      <c r="K807" s="243"/>
      <c r="L807" s="243"/>
      <c r="M807" s="243"/>
      <c r="N807" s="243"/>
      <c r="O807" s="243"/>
      <c r="P807" s="243"/>
      <c r="Q807" s="243"/>
      <c r="R807" s="243"/>
      <c r="S807" s="243"/>
      <c r="T807" s="243"/>
      <c r="U807" s="243"/>
      <c r="V807" s="243"/>
      <c r="W807" s="243"/>
      <c r="X807" s="243"/>
      <c r="Y807" s="243"/>
      <c r="Z807" s="243"/>
    </row>
    <row r="808" spans="1:26" ht="13.5" customHeight="1">
      <c r="A808" s="243"/>
      <c r="B808" s="243"/>
      <c r="C808" s="243"/>
      <c r="D808" s="243"/>
      <c r="E808" s="243"/>
      <c r="F808" s="243"/>
      <c r="G808" s="243"/>
      <c r="H808" s="243"/>
      <c r="I808" s="243"/>
      <c r="J808" s="243"/>
      <c r="K808" s="243"/>
      <c r="L808" s="243"/>
      <c r="M808" s="243"/>
      <c r="N808" s="243"/>
      <c r="O808" s="243"/>
      <c r="P808" s="243"/>
      <c r="Q808" s="243"/>
      <c r="R808" s="243"/>
      <c r="S808" s="243"/>
      <c r="T808" s="243"/>
      <c r="U808" s="243"/>
      <c r="V808" s="243"/>
      <c r="W808" s="243"/>
      <c r="X808" s="243"/>
      <c r="Y808" s="243"/>
      <c r="Z808" s="243"/>
    </row>
    <row r="809" spans="1:26" ht="13.5" customHeight="1">
      <c r="A809" s="243"/>
      <c r="B809" s="243"/>
      <c r="C809" s="243"/>
      <c r="D809" s="243"/>
      <c r="E809" s="243"/>
      <c r="F809" s="243"/>
      <c r="G809" s="243"/>
      <c r="H809" s="243"/>
      <c r="I809" s="243"/>
      <c r="J809" s="243"/>
      <c r="K809" s="243"/>
      <c r="L809" s="243"/>
      <c r="M809" s="243"/>
      <c r="N809" s="243"/>
      <c r="O809" s="243"/>
      <c r="P809" s="243"/>
      <c r="Q809" s="243"/>
      <c r="R809" s="243"/>
      <c r="S809" s="243"/>
      <c r="T809" s="243"/>
      <c r="U809" s="243"/>
      <c r="V809" s="243"/>
      <c r="W809" s="243"/>
      <c r="X809" s="243"/>
      <c r="Y809" s="243"/>
      <c r="Z809" s="243"/>
    </row>
    <row r="810" spans="1:26" ht="13.5" customHeight="1">
      <c r="A810" s="243"/>
      <c r="B810" s="243"/>
      <c r="C810" s="243"/>
      <c r="D810" s="243"/>
      <c r="E810" s="243"/>
      <c r="F810" s="243"/>
      <c r="G810" s="243"/>
      <c r="H810" s="243"/>
      <c r="I810" s="243"/>
      <c r="J810" s="243"/>
      <c r="K810" s="243"/>
      <c r="L810" s="243"/>
      <c r="M810" s="243"/>
      <c r="N810" s="243"/>
      <c r="O810" s="243"/>
      <c r="P810" s="243"/>
      <c r="Q810" s="243"/>
      <c r="R810" s="243"/>
      <c r="S810" s="243"/>
      <c r="T810" s="243"/>
      <c r="U810" s="243"/>
      <c r="V810" s="243"/>
      <c r="W810" s="243"/>
      <c r="X810" s="243"/>
      <c r="Y810" s="243"/>
      <c r="Z810" s="243"/>
    </row>
    <row r="811" spans="1:26" ht="13.5" customHeight="1">
      <c r="A811" s="243"/>
      <c r="B811" s="243"/>
      <c r="C811" s="243"/>
      <c r="D811" s="243"/>
      <c r="E811" s="243"/>
      <c r="F811" s="243"/>
      <c r="G811" s="243"/>
      <c r="H811" s="243"/>
      <c r="I811" s="243"/>
      <c r="J811" s="243"/>
      <c r="K811" s="243"/>
      <c r="L811" s="243"/>
      <c r="M811" s="243"/>
      <c r="N811" s="243"/>
      <c r="O811" s="243"/>
      <c r="P811" s="243"/>
      <c r="Q811" s="243"/>
      <c r="R811" s="243"/>
      <c r="S811" s="243"/>
      <c r="T811" s="243"/>
      <c r="U811" s="243"/>
      <c r="V811" s="243"/>
      <c r="W811" s="243"/>
      <c r="X811" s="243"/>
      <c r="Y811" s="243"/>
      <c r="Z811" s="243"/>
    </row>
    <row r="812" spans="1:26" ht="13.5" customHeight="1">
      <c r="A812" s="243"/>
      <c r="B812" s="243"/>
      <c r="C812" s="243"/>
      <c r="D812" s="243"/>
      <c r="E812" s="243"/>
      <c r="F812" s="243"/>
      <c r="G812" s="243"/>
      <c r="H812" s="243"/>
      <c r="I812" s="243"/>
      <c r="J812" s="243"/>
      <c r="K812" s="243"/>
      <c r="L812" s="243"/>
      <c r="M812" s="243"/>
      <c r="N812" s="243"/>
      <c r="O812" s="243"/>
      <c r="P812" s="243"/>
      <c r="Q812" s="243"/>
      <c r="R812" s="243"/>
      <c r="S812" s="243"/>
      <c r="T812" s="243"/>
      <c r="U812" s="243"/>
      <c r="V812" s="243"/>
      <c r="W812" s="243"/>
      <c r="X812" s="243"/>
      <c r="Y812" s="243"/>
      <c r="Z812" s="243"/>
    </row>
    <row r="813" spans="1:26" ht="13.5" customHeight="1">
      <c r="A813" s="243"/>
      <c r="B813" s="243"/>
      <c r="C813" s="243"/>
      <c r="D813" s="243"/>
      <c r="E813" s="243"/>
      <c r="F813" s="243"/>
      <c r="G813" s="243"/>
      <c r="H813" s="243"/>
      <c r="I813" s="243"/>
      <c r="J813" s="243"/>
      <c r="K813" s="243"/>
      <c r="L813" s="243"/>
      <c r="M813" s="243"/>
      <c r="N813" s="243"/>
      <c r="O813" s="243"/>
      <c r="P813" s="243"/>
      <c r="Q813" s="243"/>
      <c r="R813" s="243"/>
      <c r="S813" s="243"/>
      <c r="T813" s="243"/>
      <c r="U813" s="243"/>
      <c r="V813" s="243"/>
      <c r="W813" s="243"/>
      <c r="X813" s="243"/>
      <c r="Y813" s="243"/>
      <c r="Z813" s="243"/>
    </row>
    <row r="814" spans="1:26" ht="13.5" customHeight="1">
      <c r="A814" s="243"/>
      <c r="B814" s="243"/>
      <c r="C814" s="243"/>
      <c r="D814" s="243"/>
      <c r="E814" s="243"/>
      <c r="F814" s="243"/>
      <c r="G814" s="243"/>
      <c r="H814" s="243"/>
      <c r="I814" s="243"/>
      <c r="J814" s="243"/>
      <c r="K814" s="243"/>
      <c r="L814" s="243"/>
      <c r="M814" s="243"/>
      <c r="N814" s="243"/>
      <c r="O814" s="243"/>
      <c r="P814" s="243"/>
      <c r="Q814" s="243"/>
      <c r="R814" s="243"/>
      <c r="S814" s="243"/>
      <c r="T814" s="243"/>
      <c r="U814" s="243"/>
      <c r="V814" s="243"/>
      <c r="W814" s="243"/>
      <c r="X814" s="243"/>
      <c r="Y814" s="243"/>
      <c r="Z814" s="243"/>
    </row>
    <row r="815" spans="1:26" ht="13.5" customHeight="1">
      <c r="A815" s="243"/>
      <c r="B815" s="243"/>
      <c r="C815" s="243"/>
      <c r="D815" s="243"/>
      <c r="E815" s="243"/>
      <c r="F815" s="243"/>
      <c r="G815" s="243"/>
      <c r="H815" s="243"/>
      <c r="I815" s="243"/>
      <c r="J815" s="243"/>
      <c r="K815" s="243"/>
      <c r="L815" s="243"/>
      <c r="M815" s="243"/>
      <c r="N815" s="243"/>
      <c r="O815" s="243"/>
      <c r="P815" s="243"/>
      <c r="Q815" s="243"/>
      <c r="R815" s="243"/>
      <c r="S815" s="243"/>
      <c r="T815" s="243"/>
      <c r="U815" s="243"/>
      <c r="V815" s="243"/>
      <c r="W815" s="243"/>
      <c r="X815" s="243"/>
      <c r="Y815" s="243"/>
      <c r="Z815" s="243"/>
    </row>
    <row r="816" spans="1:26" ht="13.5" customHeight="1">
      <c r="A816" s="243"/>
      <c r="B816" s="243"/>
      <c r="C816" s="243"/>
      <c r="D816" s="243"/>
      <c r="E816" s="243"/>
      <c r="F816" s="243"/>
      <c r="G816" s="243"/>
      <c r="H816" s="243"/>
      <c r="I816" s="243"/>
      <c r="J816" s="243"/>
      <c r="K816" s="243"/>
      <c r="L816" s="243"/>
      <c r="M816" s="243"/>
      <c r="N816" s="243"/>
      <c r="O816" s="243"/>
      <c r="P816" s="243"/>
      <c r="Q816" s="243"/>
      <c r="R816" s="243"/>
      <c r="S816" s="243"/>
      <c r="T816" s="243"/>
      <c r="U816" s="243"/>
      <c r="V816" s="243"/>
      <c r="W816" s="243"/>
      <c r="X816" s="243"/>
      <c r="Y816" s="243"/>
      <c r="Z816" s="243"/>
    </row>
    <row r="817" spans="1:26" ht="13.5" customHeight="1">
      <c r="A817" s="243"/>
      <c r="B817" s="243"/>
      <c r="C817" s="243"/>
      <c r="D817" s="243"/>
      <c r="E817" s="243"/>
      <c r="F817" s="243"/>
      <c r="G817" s="243"/>
      <c r="H817" s="243"/>
      <c r="I817" s="243"/>
      <c r="J817" s="243"/>
      <c r="K817" s="243"/>
      <c r="L817" s="243"/>
      <c r="M817" s="243"/>
      <c r="N817" s="243"/>
      <c r="O817" s="243"/>
      <c r="P817" s="243"/>
      <c r="Q817" s="243"/>
      <c r="R817" s="243"/>
      <c r="S817" s="243"/>
      <c r="T817" s="243"/>
      <c r="U817" s="243"/>
      <c r="V817" s="243"/>
      <c r="W817" s="243"/>
      <c r="X817" s="243"/>
      <c r="Y817" s="243"/>
      <c r="Z817" s="243"/>
    </row>
    <row r="818" spans="1:26" ht="13.5" customHeight="1">
      <c r="A818" s="243"/>
      <c r="B818" s="243"/>
      <c r="C818" s="243"/>
      <c r="D818" s="243"/>
      <c r="E818" s="243"/>
      <c r="F818" s="243"/>
      <c r="G818" s="243"/>
      <c r="H818" s="243"/>
      <c r="I818" s="243"/>
      <c r="J818" s="243"/>
      <c r="K818" s="243"/>
      <c r="L818" s="243"/>
      <c r="M818" s="243"/>
      <c r="N818" s="243"/>
      <c r="O818" s="243"/>
      <c r="P818" s="243"/>
      <c r="Q818" s="243"/>
      <c r="R818" s="243"/>
      <c r="S818" s="243"/>
      <c r="T818" s="243"/>
      <c r="U818" s="243"/>
      <c r="V818" s="243"/>
      <c r="W818" s="243"/>
      <c r="X818" s="243"/>
      <c r="Y818" s="243"/>
      <c r="Z818" s="243"/>
    </row>
    <row r="819" spans="1:26" ht="13.5" customHeight="1">
      <c r="A819" s="243"/>
      <c r="B819" s="243"/>
      <c r="C819" s="243"/>
      <c r="D819" s="243"/>
      <c r="E819" s="243"/>
      <c r="F819" s="243"/>
      <c r="G819" s="243"/>
      <c r="H819" s="243"/>
      <c r="I819" s="243"/>
      <c r="J819" s="243"/>
      <c r="K819" s="243"/>
      <c r="L819" s="243"/>
      <c r="M819" s="243"/>
      <c r="N819" s="243"/>
      <c r="O819" s="243"/>
      <c r="P819" s="243"/>
      <c r="Q819" s="243"/>
      <c r="R819" s="243"/>
      <c r="S819" s="243"/>
      <c r="T819" s="243"/>
      <c r="U819" s="243"/>
      <c r="V819" s="243"/>
      <c r="W819" s="243"/>
      <c r="X819" s="243"/>
      <c r="Y819" s="243"/>
      <c r="Z819" s="243"/>
    </row>
    <row r="820" spans="1:26" ht="13.5" customHeight="1">
      <c r="A820" s="243"/>
      <c r="B820" s="243"/>
      <c r="C820" s="243"/>
      <c r="D820" s="243"/>
      <c r="E820" s="243"/>
      <c r="F820" s="243"/>
      <c r="G820" s="243"/>
      <c r="H820" s="243"/>
      <c r="I820" s="243"/>
      <c r="J820" s="243"/>
      <c r="K820" s="243"/>
      <c r="L820" s="243"/>
      <c r="M820" s="243"/>
      <c r="N820" s="243"/>
      <c r="O820" s="243"/>
      <c r="P820" s="243"/>
      <c r="Q820" s="243"/>
      <c r="R820" s="243"/>
      <c r="S820" s="243"/>
      <c r="T820" s="243"/>
      <c r="U820" s="243"/>
      <c r="V820" s="243"/>
      <c r="W820" s="243"/>
      <c r="X820" s="243"/>
      <c r="Y820" s="243"/>
      <c r="Z820" s="243"/>
    </row>
    <row r="821" spans="1:26" ht="13.5" customHeight="1">
      <c r="A821" s="243"/>
      <c r="B821" s="243"/>
      <c r="C821" s="243"/>
      <c r="D821" s="243"/>
      <c r="E821" s="243"/>
      <c r="F821" s="243"/>
      <c r="G821" s="243"/>
      <c r="H821" s="243"/>
      <c r="I821" s="243"/>
      <c r="J821" s="243"/>
      <c r="K821" s="243"/>
      <c r="L821" s="243"/>
      <c r="M821" s="243"/>
      <c r="N821" s="243"/>
      <c r="O821" s="243"/>
      <c r="P821" s="243"/>
      <c r="Q821" s="243"/>
      <c r="R821" s="243"/>
      <c r="S821" s="243"/>
      <c r="T821" s="243"/>
      <c r="U821" s="243"/>
      <c r="V821" s="243"/>
      <c r="W821" s="243"/>
      <c r="X821" s="243"/>
      <c r="Y821" s="243"/>
      <c r="Z821" s="243"/>
    </row>
    <row r="822" spans="1:26" ht="13.5" customHeight="1">
      <c r="A822" s="243"/>
      <c r="B822" s="243"/>
      <c r="C822" s="243"/>
      <c r="D822" s="243"/>
      <c r="E822" s="243"/>
      <c r="F822" s="243"/>
      <c r="G822" s="243"/>
      <c r="H822" s="243"/>
      <c r="I822" s="243"/>
      <c r="J822" s="243"/>
      <c r="K822" s="243"/>
      <c r="L822" s="243"/>
      <c r="M822" s="243"/>
      <c r="N822" s="243"/>
      <c r="O822" s="243"/>
      <c r="P822" s="243"/>
      <c r="Q822" s="243"/>
      <c r="R822" s="243"/>
      <c r="S822" s="243"/>
      <c r="T822" s="243"/>
      <c r="U822" s="243"/>
      <c r="V822" s="243"/>
      <c r="W822" s="243"/>
      <c r="X822" s="243"/>
      <c r="Y822" s="243"/>
      <c r="Z822" s="243"/>
    </row>
    <row r="823" spans="1:26" ht="13.5" customHeight="1">
      <c r="A823" s="243"/>
      <c r="B823" s="243"/>
      <c r="C823" s="243"/>
      <c r="D823" s="243"/>
      <c r="E823" s="243"/>
      <c r="F823" s="243"/>
      <c r="G823" s="243"/>
      <c r="H823" s="243"/>
      <c r="I823" s="243"/>
      <c r="J823" s="243"/>
      <c r="K823" s="243"/>
      <c r="L823" s="243"/>
      <c r="M823" s="243"/>
      <c r="N823" s="243"/>
      <c r="O823" s="243"/>
      <c r="P823" s="243"/>
      <c r="Q823" s="243"/>
      <c r="R823" s="243"/>
      <c r="S823" s="243"/>
      <c r="T823" s="243"/>
      <c r="U823" s="243"/>
      <c r="V823" s="243"/>
      <c r="W823" s="243"/>
      <c r="X823" s="243"/>
      <c r="Y823" s="243"/>
      <c r="Z823" s="243"/>
    </row>
    <row r="824" spans="1:26" ht="13.5" customHeight="1">
      <c r="A824" s="243"/>
      <c r="B824" s="243"/>
      <c r="C824" s="243"/>
      <c r="D824" s="243"/>
      <c r="E824" s="243"/>
      <c r="F824" s="243"/>
      <c r="G824" s="243"/>
      <c r="H824" s="243"/>
      <c r="I824" s="243"/>
      <c r="J824" s="243"/>
      <c r="K824" s="243"/>
      <c r="L824" s="243"/>
      <c r="M824" s="243"/>
      <c r="N824" s="243"/>
      <c r="O824" s="243"/>
      <c r="P824" s="243"/>
      <c r="Q824" s="243"/>
      <c r="R824" s="243"/>
      <c r="S824" s="243"/>
      <c r="T824" s="243"/>
      <c r="U824" s="243"/>
      <c r="V824" s="243"/>
      <c r="W824" s="243"/>
      <c r="X824" s="243"/>
      <c r="Y824" s="243"/>
      <c r="Z824" s="243"/>
    </row>
    <row r="825" spans="1:26" ht="13.5" customHeight="1">
      <c r="A825" s="243"/>
      <c r="B825" s="243"/>
      <c r="C825" s="243"/>
      <c r="D825" s="243"/>
      <c r="E825" s="243"/>
      <c r="F825" s="243"/>
      <c r="G825" s="243"/>
      <c r="H825" s="243"/>
      <c r="I825" s="243"/>
      <c r="J825" s="243"/>
      <c r="K825" s="243"/>
      <c r="L825" s="243"/>
      <c r="M825" s="243"/>
      <c r="N825" s="243"/>
      <c r="O825" s="243"/>
      <c r="P825" s="243"/>
      <c r="Q825" s="243"/>
      <c r="R825" s="243"/>
      <c r="S825" s="243"/>
      <c r="T825" s="243"/>
      <c r="U825" s="243"/>
      <c r="V825" s="243"/>
      <c r="W825" s="243"/>
      <c r="X825" s="243"/>
      <c r="Y825" s="243"/>
      <c r="Z825" s="243"/>
    </row>
    <row r="826" spans="1:26" ht="13.5" customHeight="1">
      <c r="A826" s="243"/>
      <c r="B826" s="243"/>
      <c r="C826" s="243"/>
      <c r="D826" s="243"/>
      <c r="E826" s="243"/>
      <c r="F826" s="243"/>
      <c r="G826" s="243"/>
      <c r="H826" s="243"/>
      <c r="I826" s="243"/>
      <c r="J826" s="243"/>
      <c r="K826" s="243"/>
      <c r="L826" s="243"/>
      <c r="M826" s="243"/>
      <c r="N826" s="243"/>
      <c r="O826" s="243"/>
      <c r="P826" s="243"/>
      <c r="Q826" s="243"/>
      <c r="R826" s="243"/>
      <c r="S826" s="243"/>
      <c r="T826" s="243"/>
      <c r="U826" s="243"/>
      <c r="V826" s="243"/>
      <c r="W826" s="243"/>
      <c r="X826" s="243"/>
      <c r="Y826" s="243"/>
      <c r="Z826" s="243"/>
    </row>
    <row r="827" spans="1:26" ht="13.5" customHeight="1">
      <c r="A827" s="243"/>
      <c r="B827" s="243"/>
      <c r="C827" s="243"/>
      <c r="D827" s="243"/>
      <c r="E827" s="243"/>
      <c r="F827" s="243"/>
      <c r="G827" s="243"/>
      <c r="H827" s="243"/>
      <c r="I827" s="243"/>
      <c r="J827" s="243"/>
      <c r="K827" s="243"/>
      <c r="L827" s="243"/>
      <c r="M827" s="243"/>
      <c r="N827" s="243"/>
      <c r="O827" s="243"/>
      <c r="P827" s="243"/>
      <c r="Q827" s="243"/>
      <c r="R827" s="243"/>
      <c r="S827" s="243"/>
      <c r="T827" s="243"/>
      <c r="U827" s="243"/>
      <c r="V827" s="243"/>
      <c r="W827" s="243"/>
      <c r="X827" s="243"/>
      <c r="Y827" s="243"/>
      <c r="Z827" s="243"/>
    </row>
    <row r="828" spans="1:26" ht="13.5" customHeight="1">
      <c r="A828" s="243"/>
      <c r="B828" s="243"/>
      <c r="C828" s="243"/>
      <c r="D828" s="243"/>
      <c r="E828" s="243"/>
      <c r="F828" s="243"/>
      <c r="G828" s="243"/>
      <c r="H828" s="243"/>
      <c r="I828" s="243"/>
      <c r="J828" s="243"/>
      <c r="K828" s="243"/>
      <c r="L828" s="243"/>
      <c r="M828" s="243"/>
      <c r="N828" s="243"/>
      <c r="O828" s="243"/>
      <c r="P828" s="243"/>
      <c r="Q828" s="243"/>
      <c r="R828" s="243"/>
      <c r="S828" s="243"/>
      <c r="T828" s="243"/>
      <c r="U828" s="243"/>
      <c r="V828" s="243"/>
      <c r="W828" s="243"/>
      <c r="X828" s="243"/>
      <c r="Y828" s="243"/>
      <c r="Z828" s="243"/>
    </row>
    <row r="829" spans="1:26" ht="13.5" customHeight="1">
      <c r="A829" s="243"/>
      <c r="B829" s="243"/>
      <c r="C829" s="243"/>
      <c r="D829" s="243"/>
      <c r="E829" s="243"/>
      <c r="F829" s="243"/>
      <c r="G829" s="243"/>
      <c r="H829" s="243"/>
      <c r="I829" s="243"/>
      <c r="J829" s="243"/>
      <c r="K829" s="243"/>
      <c r="L829" s="243"/>
      <c r="M829" s="243"/>
      <c r="N829" s="243"/>
      <c r="O829" s="243"/>
      <c r="P829" s="243"/>
      <c r="Q829" s="243"/>
      <c r="R829" s="243"/>
      <c r="S829" s="243"/>
      <c r="T829" s="243"/>
      <c r="U829" s="243"/>
      <c r="V829" s="243"/>
      <c r="W829" s="243"/>
      <c r="X829" s="243"/>
      <c r="Y829" s="243"/>
      <c r="Z829" s="243"/>
    </row>
    <row r="830" spans="1:26" ht="13.5" customHeight="1">
      <c r="A830" s="243"/>
      <c r="B830" s="243"/>
      <c r="C830" s="243"/>
      <c r="D830" s="243"/>
      <c r="E830" s="243"/>
      <c r="F830" s="243"/>
      <c r="G830" s="243"/>
      <c r="H830" s="243"/>
      <c r="I830" s="243"/>
      <c r="J830" s="243"/>
      <c r="K830" s="243"/>
      <c r="L830" s="243"/>
      <c r="M830" s="243"/>
      <c r="N830" s="243"/>
      <c r="O830" s="243"/>
      <c r="P830" s="243"/>
      <c r="Q830" s="243"/>
      <c r="R830" s="243"/>
      <c r="S830" s="243"/>
      <c r="T830" s="243"/>
      <c r="U830" s="243"/>
      <c r="V830" s="243"/>
      <c r="W830" s="243"/>
      <c r="X830" s="243"/>
      <c r="Y830" s="243"/>
      <c r="Z830" s="243"/>
    </row>
    <row r="831" spans="1:26" ht="13.5" customHeight="1">
      <c r="A831" s="243"/>
      <c r="B831" s="243"/>
      <c r="C831" s="243"/>
      <c r="D831" s="243"/>
      <c r="E831" s="243"/>
      <c r="F831" s="243"/>
      <c r="G831" s="243"/>
      <c r="H831" s="243"/>
      <c r="I831" s="243"/>
      <c r="J831" s="243"/>
      <c r="K831" s="243"/>
      <c r="L831" s="243"/>
      <c r="M831" s="243"/>
      <c r="N831" s="243"/>
      <c r="O831" s="243"/>
      <c r="P831" s="243"/>
      <c r="Q831" s="243"/>
      <c r="R831" s="243"/>
      <c r="S831" s="243"/>
      <c r="T831" s="243"/>
      <c r="U831" s="243"/>
      <c r="V831" s="243"/>
      <c r="W831" s="243"/>
      <c r="X831" s="243"/>
      <c r="Y831" s="243"/>
      <c r="Z831" s="243"/>
    </row>
    <row r="832" spans="1:26" ht="13.5" customHeight="1">
      <c r="A832" s="243"/>
      <c r="B832" s="243"/>
      <c r="C832" s="243"/>
      <c r="D832" s="243"/>
      <c r="E832" s="243"/>
      <c r="F832" s="243"/>
      <c r="G832" s="243"/>
      <c r="H832" s="243"/>
      <c r="I832" s="243"/>
      <c r="J832" s="243"/>
      <c r="K832" s="243"/>
      <c r="L832" s="243"/>
      <c r="M832" s="243"/>
      <c r="N832" s="243"/>
      <c r="O832" s="243"/>
      <c r="P832" s="243"/>
      <c r="Q832" s="243"/>
      <c r="R832" s="243"/>
      <c r="S832" s="243"/>
      <c r="T832" s="243"/>
      <c r="U832" s="243"/>
      <c r="V832" s="243"/>
      <c r="W832" s="243"/>
      <c r="X832" s="243"/>
      <c r="Y832" s="243"/>
      <c r="Z832" s="243"/>
    </row>
    <row r="833" spans="1:26" ht="13.5" customHeight="1">
      <c r="A833" s="243"/>
      <c r="B833" s="243"/>
      <c r="C833" s="243"/>
      <c r="D833" s="243"/>
      <c r="E833" s="243"/>
      <c r="F833" s="243"/>
      <c r="G833" s="243"/>
      <c r="H833" s="243"/>
      <c r="I833" s="243"/>
      <c r="J833" s="243"/>
      <c r="K833" s="243"/>
      <c r="L833" s="243"/>
      <c r="M833" s="243"/>
      <c r="N833" s="243"/>
      <c r="O833" s="243"/>
      <c r="P833" s="243"/>
      <c r="Q833" s="243"/>
      <c r="R833" s="243"/>
      <c r="S833" s="243"/>
      <c r="T833" s="243"/>
      <c r="U833" s="243"/>
      <c r="V833" s="243"/>
      <c r="W833" s="243"/>
      <c r="X833" s="243"/>
      <c r="Y833" s="243"/>
      <c r="Z833" s="243"/>
    </row>
    <row r="834" spans="1:26" ht="13.5" customHeight="1">
      <c r="A834" s="243"/>
      <c r="B834" s="243"/>
      <c r="C834" s="243"/>
      <c r="D834" s="243"/>
      <c r="E834" s="243"/>
      <c r="F834" s="243"/>
      <c r="G834" s="243"/>
      <c r="H834" s="243"/>
      <c r="I834" s="243"/>
      <c r="J834" s="243"/>
      <c r="K834" s="243"/>
      <c r="L834" s="243"/>
      <c r="M834" s="243"/>
      <c r="N834" s="243"/>
      <c r="O834" s="243"/>
      <c r="P834" s="243"/>
      <c r="Q834" s="243"/>
      <c r="R834" s="243"/>
      <c r="S834" s="243"/>
      <c r="T834" s="243"/>
      <c r="U834" s="243"/>
      <c r="V834" s="243"/>
      <c r="W834" s="243"/>
      <c r="X834" s="243"/>
      <c r="Y834" s="243"/>
      <c r="Z834" s="243"/>
    </row>
    <row r="835" spans="1:26" ht="13.5" customHeight="1">
      <c r="A835" s="243"/>
      <c r="B835" s="243"/>
      <c r="C835" s="243"/>
      <c r="D835" s="243"/>
      <c r="E835" s="243"/>
      <c r="F835" s="243"/>
      <c r="G835" s="243"/>
      <c r="H835" s="243"/>
      <c r="I835" s="243"/>
      <c r="J835" s="243"/>
      <c r="K835" s="243"/>
      <c r="L835" s="243"/>
      <c r="M835" s="243"/>
      <c r="N835" s="243"/>
      <c r="O835" s="243"/>
      <c r="P835" s="243"/>
      <c r="Q835" s="243"/>
      <c r="R835" s="243"/>
      <c r="S835" s="243"/>
      <c r="T835" s="243"/>
      <c r="U835" s="243"/>
      <c r="V835" s="243"/>
      <c r="W835" s="243"/>
      <c r="X835" s="243"/>
      <c r="Y835" s="243"/>
      <c r="Z835" s="243"/>
    </row>
    <row r="836" spans="1:26" ht="13.5" customHeight="1">
      <c r="A836" s="243"/>
      <c r="B836" s="243"/>
      <c r="C836" s="243"/>
      <c r="D836" s="243"/>
      <c r="E836" s="243"/>
      <c r="F836" s="243"/>
      <c r="G836" s="243"/>
      <c r="H836" s="243"/>
      <c r="I836" s="243"/>
      <c r="J836" s="243"/>
      <c r="K836" s="243"/>
      <c r="L836" s="243"/>
      <c r="M836" s="243"/>
      <c r="N836" s="243"/>
      <c r="O836" s="243"/>
      <c r="P836" s="243"/>
      <c r="Q836" s="243"/>
      <c r="R836" s="243"/>
      <c r="S836" s="243"/>
      <c r="T836" s="243"/>
      <c r="U836" s="243"/>
      <c r="V836" s="243"/>
      <c r="W836" s="243"/>
      <c r="X836" s="243"/>
      <c r="Y836" s="243"/>
      <c r="Z836" s="243"/>
    </row>
    <row r="837" spans="1:26" ht="13.5" customHeight="1">
      <c r="A837" s="243"/>
      <c r="B837" s="243"/>
      <c r="C837" s="243"/>
      <c r="D837" s="243"/>
      <c r="E837" s="243"/>
      <c r="F837" s="243"/>
      <c r="G837" s="243"/>
      <c r="H837" s="243"/>
      <c r="I837" s="243"/>
      <c r="J837" s="243"/>
      <c r="K837" s="243"/>
      <c r="L837" s="243"/>
      <c r="M837" s="243"/>
      <c r="N837" s="243"/>
      <c r="O837" s="243"/>
      <c r="P837" s="243"/>
      <c r="Q837" s="243"/>
      <c r="R837" s="243"/>
      <c r="S837" s="243"/>
      <c r="T837" s="243"/>
      <c r="U837" s="243"/>
      <c r="V837" s="243"/>
      <c r="W837" s="243"/>
      <c r="X837" s="243"/>
      <c r="Y837" s="243"/>
      <c r="Z837" s="243"/>
    </row>
    <row r="838" spans="1:26" ht="13.5" customHeight="1">
      <c r="A838" s="243"/>
      <c r="B838" s="243"/>
      <c r="C838" s="243"/>
      <c r="D838" s="243"/>
      <c r="E838" s="243"/>
      <c r="F838" s="243"/>
      <c r="G838" s="243"/>
      <c r="H838" s="243"/>
      <c r="I838" s="243"/>
      <c r="J838" s="243"/>
      <c r="K838" s="243"/>
      <c r="L838" s="243"/>
      <c r="M838" s="243"/>
      <c r="N838" s="243"/>
      <c r="O838" s="243"/>
      <c r="P838" s="243"/>
      <c r="Q838" s="243"/>
      <c r="R838" s="243"/>
      <c r="S838" s="243"/>
      <c r="T838" s="243"/>
      <c r="U838" s="243"/>
      <c r="V838" s="243"/>
      <c r="W838" s="243"/>
      <c r="X838" s="243"/>
      <c r="Y838" s="243"/>
      <c r="Z838" s="243"/>
    </row>
    <row r="839" spans="1:26" ht="13.5" customHeight="1">
      <c r="A839" s="243"/>
      <c r="B839" s="243"/>
      <c r="C839" s="243"/>
      <c r="D839" s="243"/>
      <c r="E839" s="243"/>
      <c r="F839" s="243"/>
      <c r="G839" s="243"/>
      <c r="H839" s="243"/>
      <c r="I839" s="243"/>
      <c r="J839" s="243"/>
      <c r="K839" s="243"/>
      <c r="L839" s="243"/>
      <c r="M839" s="243"/>
      <c r="N839" s="243"/>
      <c r="O839" s="243"/>
      <c r="P839" s="243"/>
      <c r="Q839" s="243"/>
      <c r="R839" s="243"/>
      <c r="S839" s="243"/>
      <c r="T839" s="243"/>
      <c r="U839" s="243"/>
      <c r="V839" s="243"/>
      <c r="W839" s="243"/>
      <c r="X839" s="243"/>
      <c r="Y839" s="243"/>
      <c r="Z839" s="243"/>
    </row>
    <row r="840" spans="1:26" ht="13.5" customHeight="1">
      <c r="A840" s="243"/>
      <c r="B840" s="243"/>
      <c r="C840" s="243"/>
      <c r="D840" s="243"/>
      <c r="E840" s="243"/>
      <c r="F840" s="243"/>
      <c r="G840" s="243"/>
      <c r="H840" s="243"/>
      <c r="I840" s="243"/>
      <c r="J840" s="243"/>
      <c r="K840" s="243"/>
      <c r="L840" s="243"/>
      <c r="M840" s="243"/>
      <c r="N840" s="243"/>
      <c r="O840" s="243"/>
      <c r="P840" s="243"/>
      <c r="Q840" s="243"/>
      <c r="R840" s="243"/>
      <c r="S840" s="243"/>
      <c r="T840" s="243"/>
      <c r="U840" s="243"/>
      <c r="V840" s="243"/>
      <c r="W840" s="243"/>
      <c r="X840" s="243"/>
      <c r="Y840" s="243"/>
      <c r="Z840" s="243"/>
    </row>
    <row r="841" spans="1:26" ht="13.5" customHeight="1">
      <c r="A841" s="243"/>
      <c r="B841" s="243"/>
      <c r="C841" s="243"/>
      <c r="D841" s="243"/>
      <c r="E841" s="243"/>
      <c r="F841" s="243"/>
      <c r="G841" s="243"/>
      <c r="H841" s="243"/>
      <c r="I841" s="243"/>
      <c r="J841" s="243"/>
      <c r="K841" s="243"/>
      <c r="L841" s="243"/>
      <c r="M841" s="243"/>
      <c r="N841" s="243"/>
      <c r="O841" s="243"/>
      <c r="P841" s="243"/>
      <c r="Q841" s="243"/>
      <c r="R841" s="243"/>
      <c r="S841" s="243"/>
      <c r="T841" s="243"/>
      <c r="U841" s="243"/>
      <c r="V841" s="243"/>
      <c r="W841" s="243"/>
      <c r="X841" s="243"/>
      <c r="Y841" s="243"/>
      <c r="Z841" s="243"/>
    </row>
    <row r="842" spans="1:26" ht="13.5" customHeight="1">
      <c r="A842" s="243"/>
      <c r="B842" s="243"/>
      <c r="C842" s="243"/>
      <c r="D842" s="243"/>
      <c r="E842" s="243"/>
      <c r="F842" s="243"/>
      <c r="G842" s="243"/>
      <c r="H842" s="243"/>
      <c r="I842" s="243"/>
      <c r="J842" s="243"/>
      <c r="K842" s="243"/>
      <c r="L842" s="243"/>
      <c r="M842" s="243"/>
      <c r="N842" s="243"/>
      <c r="O842" s="243"/>
      <c r="P842" s="243"/>
      <c r="Q842" s="243"/>
      <c r="R842" s="243"/>
      <c r="S842" s="243"/>
      <c r="T842" s="243"/>
      <c r="U842" s="243"/>
      <c r="V842" s="243"/>
      <c r="W842" s="243"/>
      <c r="X842" s="243"/>
      <c r="Y842" s="243"/>
      <c r="Z842" s="243"/>
    </row>
    <row r="843" spans="1:26" ht="13.5" customHeight="1">
      <c r="A843" s="243"/>
      <c r="B843" s="243"/>
      <c r="C843" s="243"/>
      <c r="D843" s="243"/>
      <c r="E843" s="243"/>
      <c r="F843" s="243"/>
      <c r="G843" s="243"/>
      <c r="H843" s="243"/>
      <c r="I843" s="243"/>
      <c r="J843" s="243"/>
      <c r="K843" s="243"/>
      <c r="L843" s="243"/>
      <c r="M843" s="243"/>
      <c r="N843" s="243"/>
      <c r="O843" s="243"/>
      <c r="P843" s="243"/>
      <c r="Q843" s="243"/>
      <c r="R843" s="243"/>
      <c r="S843" s="243"/>
      <c r="T843" s="243"/>
      <c r="U843" s="243"/>
      <c r="V843" s="243"/>
      <c r="W843" s="243"/>
      <c r="X843" s="243"/>
      <c r="Y843" s="243"/>
      <c r="Z843" s="243"/>
    </row>
    <row r="844" spans="1:26" ht="13.5" customHeight="1">
      <c r="A844" s="243"/>
      <c r="B844" s="243"/>
      <c r="C844" s="243"/>
      <c r="D844" s="243"/>
      <c r="E844" s="243"/>
      <c r="F844" s="243"/>
      <c r="G844" s="243"/>
      <c r="H844" s="243"/>
      <c r="I844" s="243"/>
      <c r="J844" s="243"/>
      <c r="K844" s="243"/>
      <c r="L844" s="243"/>
      <c r="M844" s="243"/>
      <c r="N844" s="243"/>
      <c r="O844" s="243"/>
      <c r="P844" s="243"/>
      <c r="Q844" s="243"/>
      <c r="R844" s="243"/>
      <c r="S844" s="243"/>
      <c r="T844" s="243"/>
      <c r="U844" s="243"/>
      <c r="V844" s="243"/>
      <c r="W844" s="243"/>
      <c r="X844" s="243"/>
      <c r="Y844" s="243"/>
      <c r="Z844" s="243"/>
    </row>
    <row r="845" spans="1:26" ht="13.5" customHeight="1">
      <c r="A845" s="243"/>
      <c r="B845" s="243"/>
      <c r="C845" s="243"/>
      <c r="D845" s="243"/>
      <c r="E845" s="243"/>
      <c r="F845" s="243"/>
      <c r="G845" s="243"/>
      <c r="H845" s="243"/>
      <c r="I845" s="243"/>
      <c r="J845" s="243"/>
      <c r="K845" s="243"/>
      <c r="L845" s="243"/>
      <c r="M845" s="243"/>
      <c r="N845" s="243"/>
      <c r="O845" s="243"/>
      <c r="P845" s="243"/>
      <c r="Q845" s="243"/>
      <c r="R845" s="243"/>
      <c r="S845" s="243"/>
      <c r="T845" s="243"/>
      <c r="U845" s="243"/>
      <c r="V845" s="243"/>
      <c r="W845" s="243"/>
      <c r="X845" s="243"/>
      <c r="Y845" s="243"/>
      <c r="Z845" s="243"/>
    </row>
    <row r="846" spans="1:26" ht="13.5" customHeight="1">
      <c r="A846" s="243"/>
      <c r="B846" s="243"/>
      <c r="C846" s="243"/>
      <c r="D846" s="243"/>
      <c r="E846" s="243"/>
      <c r="F846" s="243"/>
      <c r="G846" s="243"/>
      <c r="H846" s="243"/>
      <c r="I846" s="243"/>
      <c r="J846" s="243"/>
      <c r="K846" s="243"/>
      <c r="L846" s="243"/>
      <c r="M846" s="243"/>
      <c r="N846" s="243"/>
      <c r="O846" s="243"/>
      <c r="P846" s="243"/>
      <c r="Q846" s="243"/>
      <c r="R846" s="243"/>
      <c r="S846" s="243"/>
      <c r="T846" s="243"/>
      <c r="U846" s="243"/>
      <c r="V846" s="243"/>
      <c r="W846" s="243"/>
      <c r="X846" s="243"/>
      <c r="Y846" s="243"/>
      <c r="Z846" s="243"/>
    </row>
    <row r="847" spans="1:26" ht="13.5" customHeight="1">
      <c r="A847" s="243"/>
      <c r="B847" s="243"/>
      <c r="C847" s="243"/>
      <c r="D847" s="243"/>
      <c r="E847" s="243"/>
      <c r="F847" s="243"/>
      <c r="G847" s="243"/>
      <c r="H847" s="243"/>
      <c r="I847" s="243"/>
      <c r="J847" s="243"/>
      <c r="K847" s="243"/>
      <c r="L847" s="243"/>
      <c r="M847" s="243"/>
      <c r="N847" s="243"/>
      <c r="O847" s="243"/>
      <c r="P847" s="243"/>
      <c r="Q847" s="243"/>
      <c r="R847" s="243"/>
      <c r="S847" s="243"/>
      <c r="T847" s="243"/>
      <c r="U847" s="243"/>
      <c r="V847" s="243"/>
      <c r="W847" s="243"/>
      <c r="X847" s="243"/>
      <c r="Y847" s="243"/>
      <c r="Z847" s="243"/>
    </row>
    <row r="848" spans="1:26" ht="13.5" customHeight="1">
      <c r="A848" s="243"/>
      <c r="B848" s="243"/>
      <c r="C848" s="243"/>
      <c r="D848" s="243"/>
      <c r="E848" s="243"/>
      <c r="F848" s="243"/>
      <c r="G848" s="243"/>
      <c r="H848" s="243"/>
      <c r="I848" s="243"/>
      <c r="J848" s="243"/>
      <c r="K848" s="243"/>
      <c r="L848" s="243"/>
      <c r="M848" s="243"/>
      <c r="N848" s="243"/>
      <c r="O848" s="243"/>
      <c r="P848" s="243"/>
      <c r="Q848" s="243"/>
      <c r="R848" s="243"/>
      <c r="S848" s="243"/>
      <c r="T848" s="243"/>
      <c r="U848" s="243"/>
      <c r="V848" s="243"/>
      <c r="W848" s="243"/>
      <c r="X848" s="243"/>
      <c r="Y848" s="243"/>
      <c r="Z848" s="243"/>
    </row>
    <row r="849" spans="1:26" ht="13.5" customHeight="1">
      <c r="A849" s="243"/>
      <c r="B849" s="243"/>
      <c r="C849" s="243"/>
      <c r="D849" s="243"/>
      <c r="E849" s="243"/>
      <c r="F849" s="243"/>
      <c r="G849" s="243"/>
      <c r="H849" s="243"/>
      <c r="I849" s="243"/>
      <c r="J849" s="243"/>
      <c r="K849" s="243"/>
      <c r="L849" s="243"/>
      <c r="M849" s="243"/>
      <c r="N849" s="243"/>
      <c r="O849" s="243"/>
      <c r="P849" s="243"/>
      <c r="Q849" s="243"/>
      <c r="R849" s="243"/>
      <c r="S849" s="243"/>
      <c r="T849" s="243"/>
      <c r="U849" s="243"/>
      <c r="V849" s="243"/>
      <c r="W849" s="243"/>
      <c r="X849" s="243"/>
      <c r="Y849" s="243"/>
      <c r="Z849" s="243"/>
    </row>
    <row r="850" spans="1:26" ht="13.5" customHeight="1">
      <c r="A850" s="243"/>
      <c r="B850" s="243"/>
      <c r="C850" s="243"/>
      <c r="D850" s="243"/>
      <c r="E850" s="243"/>
      <c r="F850" s="243"/>
      <c r="G850" s="243"/>
      <c r="H850" s="243"/>
      <c r="I850" s="243"/>
      <c r="J850" s="243"/>
      <c r="K850" s="243"/>
      <c r="L850" s="243"/>
      <c r="M850" s="243"/>
      <c r="N850" s="243"/>
      <c r="O850" s="243"/>
      <c r="P850" s="243"/>
      <c r="Q850" s="243"/>
      <c r="R850" s="243"/>
      <c r="S850" s="243"/>
      <c r="T850" s="243"/>
      <c r="U850" s="243"/>
      <c r="V850" s="243"/>
      <c r="W850" s="243"/>
      <c r="X850" s="243"/>
      <c r="Y850" s="243"/>
      <c r="Z850" s="243"/>
    </row>
    <row r="851" spans="1:26" ht="13.5" customHeight="1">
      <c r="A851" s="243"/>
      <c r="B851" s="243"/>
      <c r="C851" s="243"/>
      <c r="D851" s="243"/>
      <c r="E851" s="243"/>
      <c r="F851" s="243"/>
      <c r="G851" s="243"/>
      <c r="H851" s="243"/>
      <c r="I851" s="243"/>
      <c r="J851" s="243"/>
      <c r="K851" s="243"/>
      <c r="L851" s="243"/>
      <c r="M851" s="243"/>
      <c r="N851" s="243"/>
      <c r="O851" s="243"/>
      <c r="P851" s="243"/>
      <c r="Q851" s="243"/>
      <c r="R851" s="243"/>
      <c r="S851" s="243"/>
      <c r="T851" s="243"/>
      <c r="U851" s="243"/>
      <c r="V851" s="243"/>
      <c r="W851" s="243"/>
      <c r="X851" s="243"/>
      <c r="Y851" s="243"/>
      <c r="Z851" s="243"/>
    </row>
    <row r="852" spans="1:26" ht="13.5" customHeight="1">
      <c r="A852" s="243"/>
      <c r="B852" s="243"/>
      <c r="C852" s="243"/>
      <c r="D852" s="243"/>
      <c r="E852" s="243"/>
      <c r="F852" s="243"/>
      <c r="G852" s="243"/>
      <c r="H852" s="243"/>
      <c r="I852" s="243"/>
      <c r="J852" s="243"/>
      <c r="K852" s="243"/>
      <c r="L852" s="243"/>
      <c r="M852" s="243"/>
      <c r="N852" s="243"/>
      <c r="O852" s="243"/>
      <c r="P852" s="243"/>
      <c r="Q852" s="243"/>
      <c r="R852" s="243"/>
      <c r="S852" s="243"/>
      <c r="T852" s="243"/>
      <c r="U852" s="243"/>
      <c r="V852" s="243"/>
      <c r="W852" s="243"/>
      <c r="X852" s="243"/>
      <c r="Y852" s="243"/>
      <c r="Z852" s="243"/>
    </row>
    <row r="853" spans="1:26" ht="13.5" customHeight="1">
      <c r="A853" s="243"/>
      <c r="B853" s="243"/>
      <c r="C853" s="243"/>
      <c r="D853" s="243"/>
      <c r="E853" s="243"/>
      <c r="F853" s="243"/>
      <c r="G853" s="243"/>
      <c r="H853" s="243"/>
      <c r="I853" s="243"/>
      <c r="J853" s="243"/>
      <c r="K853" s="243"/>
      <c r="L853" s="243"/>
      <c r="M853" s="243"/>
      <c r="N853" s="243"/>
      <c r="O853" s="243"/>
      <c r="P853" s="243"/>
      <c r="Q853" s="243"/>
      <c r="R853" s="243"/>
      <c r="S853" s="243"/>
      <c r="T853" s="243"/>
      <c r="U853" s="243"/>
      <c r="V853" s="243"/>
      <c r="W853" s="243"/>
      <c r="X853" s="243"/>
      <c r="Y853" s="243"/>
      <c r="Z853" s="243"/>
    </row>
    <row r="854" spans="1:26" ht="13.5" customHeight="1">
      <c r="A854" s="243"/>
      <c r="B854" s="243"/>
      <c r="C854" s="243"/>
      <c r="D854" s="243"/>
      <c r="E854" s="243"/>
      <c r="F854" s="243"/>
      <c r="G854" s="243"/>
      <c r="H854" s="243"/>
      <c r="I854" s="243"/>
      <c r="J854" s="243"/>
      <c r="K854" s="243"/>
      <c r="L854" s="243"/>
      <c r="M854" s="243"/>
      <c r="N854" s="243"/>
      <c r="O854" s="243"/>
      <c r="P854" s="243"/>
      <c r="Q854" s="243"/>
      <c r="R854" s="243"/>
      <c r="S854" s="243"/>
      <c r="T854" s="243"/>
      <c r="U854" s="243"/>
      <c r="V854" s="243"/>
      <c r="W854" s="243"/>
      <c r="X854" s="243"/>
      <c r="Y854" s="243"/>
      <c r="Z854" s="243"/>
    </row>
    <row r="855" spans="1:26" ht="13.5" customHeight="1">
      <c r="A855" s="243"/>
      <c r="B855" s="243"/>
      <c r="C855" s="243"/>
      <c r="D855" s="243"/>
      <c r="E855" s="243"/>
      <c r="F855" s="243"/>
      <c r="G855" s="243"/>
      <c r="H855" s="243"/>
      <c r="I855" s="243"/>
      <c r="J855" s="243"/>
      <c r="K855" s="243"/>
      <c r="L855" s="243"/>
      <c r="M855" s="243"/>
      <c r="N855" s="243"/>
      <c r="O855" s="243"/>
      <c r="P855" s="243"/>
      <c r="Q855" s="243"/>
      <c r="R855" s="243"/>
      <c r="S855" s="243"/>
      <c r="T855" s="243"/>
      <c r="U855" s="243"/>
      <c r="V855" s="243"/>
      <c r="W855" s="243"/>
      <c r="X855" s="243"/>
      <c r="Y855" s="243"/>
      <c r="Z855" s="243"/>
    </row>
    <row r="856" spans="1:26" ht="13.5" customHeight="1">
      <c r="A856" s="243"/>
      <c r="B856" s="243"/>
      <c r="C856" s="243"/>
      <c r="D856" s="243"/>
      <c r="E856" s="243"/>
      <c r="F856" s="243"/>
      <c r="G856" s="243"/>
      <c r="H856" s="243"/>
      <c r="I856" s="243"/>
      <c r="J856" s="243"/>
      <c r="K856" s="243"/>
      <c r="L856" s="243"/>
      <c r="M856" s="243"/>
      <c r="N856" s="243"/>
      <c r="O856" s="243"/>
      <c r="P856" s="243"/>
      <c r="Q856" s="243"/>
      <c r="R856" s="243"/>
      <c r="S856" s="243"/>
      <c r="T856" s="243"/>
      <c r="U856" s="243"/>
      <c r="V856" s="243"/>
      <c r="W856" s="243"/>
      <c r="X856" s="243"/>
      <c r="Y856" s="243"/>
      <c r="Z856" s="243"/>
    </row>
    <row r="857" spans="1:26" ht="13.5" customHeight="1">
      <c r="A857" s="243"/>
      <c r="B857" s="243"/>
      <c r="C857" s="243"/>
      <c r="D857" s="243"/>
      <c r="E857" s="243"/>
      <c r="F857" s="243"/>
      <c r="G857" s="243"/>
      <c r="H857" s="243"/>
      <c r="I857" s="243"/>
      <c r="J857" s="243"/>
      <c r="K857" s="243"/>
      <c r="L857" s="243"/>
      <c r="M857" s="243"/>
      <c r="N857" s="243"/>
      <c r="O857" s="243"/>
      <c r="P857" s="243"/>
      <c r="Q857" s="243"/>
      <c r="R857" s="243"/>
      <c r="S857" s="243"/>
      <c r="T857" s="243"/>
      <c r="U857" s="243"/>
      <c r="V857" s="243"/>
      <c r="W857" s="243"/>
      <c r="X857" s="243"/>
      <c r="Y857" s="243"/>
      <c r="Z857" s="243"/>
    </row>
    <row r="858" spans="1:26" ht="13.5" customHeight="1">
      <c r="A858" s="243"/>
      <c r="B858" s="243"/>
      <c r="C858" s="243"/>
      <c r="D858" s="243"/>
      <c r="E858" s="243"/>
      <c r="F858" s="243"/>
      <c r="G858" s="243"/>
      <c r="H858" s="243"/>
      <c r="I858" s="243"/>
      <c r="J858" s="243"/>
      <c r="K858" s="243"/>
      <c r="L858" s="243"/>
      <c r="M858" s="243"/>
      <c r="N858" s="243"/>
      <c r="O858" s="243"/>
      <c r="P858" s="243"/>
      <c r="Q858" s="243"/>
      <c r="R858" s="243"/>
      <c r="S858" s="243"/>
      <c r="T858" s="243"/>
      <c r="U858" s="243"/>
      <c r="V858" s="243"/>
      <c r="W858" s="243"/>
      <c r="X858" s="243"/>
      <c r="Y858" s="243"/>
      <c r="Z858" s="243"/>
    </row>
    <row r="859" spans="1:26" ht="13.5" customHeight="1">
      <c r="A859" s="243"/>
      <c r="B859" s="243"/>
      <c r="C859" s="243"/>
      <c r="D859" s="243"/>
      <c r="E859" s="243"/>
      <c r="F859" s="243"/>
      <c r="G859" s="243"/>
      <c r="H859" s="243"/>
      <c r="I859" s="243"/>
      <c r="J859" s="243"/>
      <c r="K859" s="243"/>
      <c r="L859" s="243"/>
      <c r="M859" s="243"/>
      <c r="N859" s="243"/>
      <c r="O859" s="243"/>
      <c r="P859" s="243"/>
      <c r="Q859" s="243"/>
      <c r="R859" s="243"/>
      <c r="S859" s="243"/>
      <c r="T859" s="243"/>
      <c r="U859" s="243"/>
      <c r="V859" s="243"/>
      <c r="W859" s="243"/>
      <c r="X859" s="243"/>
      <c r="Y859" s="243"/>
      <c r="Z859" s="243"/>
    </row>
    <row r="860" spans="1:26" ht="13.5" customHeight="1">
      <c r="A860" s="243"/>
      <c r="B860" s="243"/>
      <c r="C860" s="243"/>
      <c r="D860" s="243"/>
      <c r="E860" s="243"/>
      <c r="F860" s="243"/>
      <c r="G860" s="243"/>
      <c r="H860" s="243"/>
      <c r="I860" s="243"/>
      <c r="J860" s="243"/>
      <c r="K860" s="243"/>
      <c r="L860" s="243"/>
      <c r="M860" s="243"/>
      <c r="N860" s="243"/>
      <c r="O860" s="243"/>
      <c r="P860" s="243"/>
      <c r="Q860" s="243"/>
      <c r="R860" s="243"/>
      <c r="S860" s="243"/>
      <c r="T860" s="243"/>
      <c r="U860" s="243"/>
      <c r="V860" s="243"/>
      <c r="W860" s="243"/>
      <c r="X860" s="243"/>
      <c r="Y860" s="243"/>
      <c r="Z860" s="243"/>
    </row>
    <row r="861" spans="1:26" ht="13.5" customHeight="1">
      <c r="A861" s="243"/>
      <c r="B861" s="243"/>
      <c r="C861" s="243"/>
      <c r="D861" s="243"/>
      <c r="E861" s="243"/>
      <c r="F861" s="243"/>
      <c r="G861" s="243"/>
      <c r="H861" s="243"/>
      <c r="I861" s="243"/>
      <c r="J861" s="243"/>
      <c r="K861" s="243"/>
      <c r="L861" s="243"/>
      <c r="M861" s="243"/>
      <c r="N861" s="243"/>
      <c r="O861" s="243"/>
      <c r="P861" s="243"/>
      <c r="Q861" s="243"/>
      <c r="R861" s="243"/>
      <c r="S861" s="243"/>
      <c r="T861" s="243"/>
      <c r="U861" s="243"/>
      <c r="V861" s="243"/>
      <c r="W861" s="243"/>
      <c r="X861" s="243"/>
      <c r="Y861" s="243"/>
      <c r="Z861" s="243"/>
    </row>
    <row r="862" spans="1:26" ht="13.5" customHeight="1">
      <c r="A862" s="243"/>
      <c r="B862" s="243"/>
      <c r="C862" s="243"/>
      <c r="D862" s="243"/>
      <c r="E862" s="243"/>
      <c r="F862" s="243"/>
      <c r="G862" s="243"/>
      <c r="H862" s="243"/>
      <c r="I862" s="243"/>
      <c r="J862" s="243"/>
      <c r="K862" s="243"/>
      <c r="L862" s="243"/>
      <c r="M862" s="243"/>
      <c r="N862" s="243"/>
      <c r="O862" s="243"/>
      <c r="P862" s="243"/>
      <c r="Q862" s="243"/>
      <c r="R862" s="243"/>
      <c r="S862" s="243"/>
      <c r="T862" s="243"/>
      <c r="U862" s="243"/>
      <c r="V862" s="243"/>
      <c r="W862" s="243"/>
      <c r="X862" s="243"/>
      <c r="Y862" s="243"/>
      <c r="Z862" s="243"/>
    </row>
    <row r="863" spans="1:26" ht="13.5" customHeight="1">
      <c r="A863" s="243"/>
      <c r="B863" s="243"/>
      <c r="C863" s="243"/>
      <c r="D863" s="243"/>
      <c r="E863" s="243"/>
      <c r="F863" s="243"/>
      <c r="G863" s="243"/>
      <c r="H863" s="243"/>
      <c r="I863" s="243"/>
      <c r="J863" s="243"/>
      <c r="K863" s="243"/>
      <c r="L863" s="243"/>
      <c r="M863" s="243"/>
      <c r="N863" s="243"/>
      <c r="O863" s="243"/>
      <c r="P863" s="243"/>
      <c r="Q863" s="243"/>
      <c r="R863" s="243"/>
      <c r="S863" s="243"/>
      <c r="T863" s="243"/>
      <c r="U863" s="243"/>
      <c r="V863" s="243"/>
      <c r="W863" s="243"/>
      <c r="X863" s="243"/>
      <c r="Y863" s="243"/>
      <c r="Z863" s="243"/>
    </row>
    <row r="864" spans="1:26" ht="13.5" customHeight="1">
      <c r="A864" s="243"/>
      <c r="B864" s="243"/>
      <c r="C864" s="243"/>
      <c r="D864" s="243"/>
      <c r="E864" s="243"/>
      <c r="F864" s="243"/>
      <c r="G864" s="243"/>
      <c r="H864" s="243"/>
      <c r="I864" s="243"/>
      <c r="J864" s="243"/>
      <c r="K864" s="243"/>
      <c r="L864" s="243"/>
      <c r="M864" s="243"/>
      <c r="N864" s="243"/>
      <c r="O864" s="243"/>
      <c r="P864" s="243"/>
      <c r="Q864" s="243"/>
      <c r="R864" s="243"/>
      <c r="S864" s="243"/>
      <c r="T864" s="243"/>
      <c r="U864" s="243"/>
      <c r="V864" s="243"/>
      <c r="W864" s="243"/>
      <c r="X864" s="243"/>
      <c r="Y864" s="243"/>
      <c r="Z864" s="243"/>
    </row>
    <row r="865" spans="1:26" ht="13.5" customHeight="1">
      <c r="A865" s="243"/>
      <c r="B865" s="243"/>
      <c r="C865" s="243"/>
      <c r="D865" s="243"/>
      <c r="E865" s="243"/>
      <c r="F865" s="243"/>
      <c r="G865" s="243"/>
      <c r="H865" s="243"/>
      <c r="I865" s="243"/>
      <c r="J865" s="243"/>
      <c r="K865" s="243"/>
      <c r="L865" s="243"/>
      <c r="M865" s="243"/>
      <c r="N865" s="243"/>
      <c r="O865" s="243"/>
      <c r="P865" s="243"/>
      <c r="Q865" s="243"/>
      <c r="R865" s="243"/>
      <c r="S865" s="243"/>
      <c r="T865" s="243"/>
      <c r="U865" s="243"/>
      <c r="V865" s="243"/>
      <c r="W865" s="243"/>
      <c r="X865" s="243"/>
      <c r="Y865" s="243"/>
      <c r="Z865" s="243"/>
    </row>
    <row r="866" spans="1:26" ht="13.5" customHeight="1">
      <c r="A866" s="243"/>
      <c r="B866" s="243"/>
      <c r="C866" s="243"/>
      <c r="D866" s="243"/>
      <c r="E866" s="243"/>
      <c r="F866" s="243"/>
      <c r="G866" s="243"/>
      <c r="H866" s="243"/>
      <c r="I866" s="243"/>
      <c r="J866" s="243"/>
      <c r="K866" s="243"/>
      <c r="L866" s="243"/>
      <c r="M866" s="243"/>
      <c r="N866" s="243"/>
      <c r="O866" s="243"/>
      <c r="P866" s="243"/>
      <c r="Q866" s="243"/>
      <c r="R866" s="243"/>
      <c r="S866" s="243"/>
      <c r="T866" s="243"/>
      <c r="U866" s="243"/>
      <c r="V866" s="243"/>
      <c r="W866" s="243"/>
      <c r="X866" s="243"/>
      <c r="Y866" s="243"/>
      <c r="Z866" s="243"/>
    </row>
    <row r="867" spans="1:26" ht="13.5" customHeight="1">
      <c r="A867" s="243"/>
      <c r="B867" s="243"/>
      <c r="C867" s="243"/>
      <c r="D867" s="243"/>
      <c r="E867" s="243"/>
      <c r="F867" s="243"/>
      <c r="G867" s="243"/>
      <c r="H867" s="243"/>
      <c r="I867" s="243"/>
      <c r="J867" s="243"/>
      <c r="K867" s="243"/>
      <c r="L867" s="243"/>
      <c r="M867" s="243"/>
      <c r="N867" s="243"/>
      <c r="O867" s="243"/>
      <c r="P867" s="243"/>
      <c r="Q867" s="243"/>
      <c r="R867" s="243"/>
      <c r="S867" s="243"/>
      <c r="T867" s="243"/>
      <c r="U867" s="243"/>
      <c r="V867" s="243"/>
      <c r="W867" s="243"/>
      <c r="X867" s="243"/>
      <c r="Y867" s="243"/>
      <c r="Z867" s="243"/>
    </row>
    <row r="868" spans="1:26" ht="13.5" customHeight="1">
      <c r="A868" s="243"/>
      <c r="B868" s="243"/>
      <c r="C868" s="243"/>
      <c r="D868" s="243"/>
      <c r="E868" s="243"/>
      <c r="F868" s="243"/>
      <c r="G868" s="243"/>
      <c r="H868" s="243"/>
      <c r="I868" s="243"/>
      <c r="J868" s="243"/>
      <c r="K868" s="243"/>
      <c r="L868" s="243"/>
      <c r="M868" s="243"/>
      <c r="N868" s="243"/>
      <c r="O868" s="243"/>
      <c r="P868" s="243"/>
      <c r="Q868" s="243"/>
      <c r="R868" s="243"/>
      <c r="S868" s="243"/>
      <c r="T868" s="243"/>
      <c r="U868" s="243"/>
      <c r="V868" s="243"/>
      <c r="W868" s="243"/>
      <c r="X868" s="243"/>
      <c r="Y868" s="243"/>
      <c r="Z868" s="243"/>
    </row>
    <row r="869" spans="1:26" ht="13.5" customHeight="1">
      <c r="A869" s="243"/>
      <c r="B869" s="243"/>
      <c r="C869" s="243"/>
      <c r="D869" s="243"/>
      <c r="E869" s="243"/>
      <c r="F869" s="243"/>
      <c r="G869" s="243"/>
      <c r="H869" s="243"/>
      <c r="I869" s="243"/>
      <c r="J869" s="243"/>
      <c r="K869" s="243"/>
      <c r="L869" s="243"/>
      <c r="M869" s="243"/>
      <c r="N869" s="243"/>
      <c r="O869" s="243"/>
      <c r="P869" s="243"/>
      <c r="Q869" s="243"/>
      <c r="R869" s="243"/>
      <c r="S869" s="243"/>
      <c r="T869" s="243"/>
      <c r="U869" s="243"/>
      <c r="V869" s="243"/>
      <c r="W869" s="243"/>
      <c r="X869" s="243"/>
      <c r="Y869" s="243"/>
      <c r="Z869" s="243"/>
    </row>
    <row r="870" spans="1:26" ht="13.5" customHeight="1">
      <c r="A870" s="243"/>
      <c r="B870" s="243"/>
      <c r="C870" s="243"/>
      <c r="D870" s="243"/>
      <c r="E870" s="243"/>
      <c r="F870" s="243"/>
      <c r="G870" s="243"/>
      <c r="H870" s="243"/>
      <c r="I870" s="243"/>
      <c r="J870" s="243"/>
      <c r="K870" s="243"/>
      <c r="L870" s="243"/>
      <c r="M870" s="243"/>
      <c r="N870" s="243"/>
      <c r="O870" s="243"/>
      <c r="P870" s="243"/>
      <c r="Q870" s="243"/>
      <c r="R870" s="243"/>
      <c r="S870" s="243"/>
      <c r="T870" s="243"/>
      <c r="U870" s="243"/>
      <c r="V870" s="243"/>
      <c r="W870" s="243"/>
      <c r="X870" s="243"/>
      <c r="Y870" s="243"/>
      <c r="Z870" s="243"/>
    </row>
    <row r="871" spans="1:26" ht="13.5" customHeight="1">
      <c r="A871" s="243"/>
      <c r="B871" s="243"/>
      <c r="C871" s="243"/>
      <c r="D871" s="243"/>
      <c r="E871" s="243"/>
      <c r="F871" s="243"/>
      <c r="G871" s="243"/>
      <c r="H871" s="243"/>
      <c r="I871" s="243"/>
      <c r="J871" s="243"/>
      <c r="K871" s="243"/>
      <c r="L871" s="243"/>
      <c r="M871" s="243"/>
      <c r="N871" s="243"/>
      <c r="O871" s="243"/>
      <c r="P871" s="243"/>
      <c r="Q871" s="243"/>
      <c r="R871" s="243"/>
      <c r="S871" s="243"/>
      <c r="T871" s="243"/>
      <c r="U871" s="243"/>
      <c r="V871" s="243"/>
      <c r="W871" s="243"/>
      <c r="X871" s="243"/>
      <c r="Y871" s="243"/>
      <c r="Z871" s="243"/>
    </row>
    <row r="872" spans="1:26" ht="13.5" customHeight="1">
      <c r="A872" s="243"/>
      <c r="B872" s="243"/>
      <c r="C872" s="243"/>
      <c r="D872" s="243"/>
      <c r="E872" s="243"/>
      <c r="F872" s="243"/>
      <c r="G872" s="243"/>
      <c r="H872" s="243"/>
      <c r="I872" s="243"/>
      <c r="J872" s="243"/>
      <c r="K872" s="243"/>
      <c r="L872" s="243"/>
      <c r="M872" s="243"/>
      <c r="N872" s="243"/>
      <c r="O872" s="243"/>
      <c r="P872" s="243"/>
      <c r="Q872" s="243"/>
      <c r="R872" s="243"/>
      <c r="S872" s="243"/>
      <c r="T872" s="243"/>
      <c r="U872" s="243"/>
      <c r="V872" s="243"/>
      <c r="W872" s="243"/>
      <c r="X872" s="243"/>
      <c r="Y872" s="243"/>
      <c r="Z872" s="243"/>
    </row>
    <row r="873" spans="1:26" ht="13.5" customHeight="1">
      <c r="A873" s="243"/>
      <c r="B873" s="243"/>
      <c r="C873" s="243"/>
      <c r="D873" s="243"/>
      <c r="E873" s="243"/>
      <c r="F873" s="243"/>
      <c r="G873" s="243"/>
      <c r="H873" s="243"/>
      <c r="I873" s="243"/>
      <c r="J873" s="243"/>
      <c r="K873" s="243"/>
      <c r="L873" s="243"/>
      <c r="M873" s="243"/>
      <c r="N873" s="243"/>
      <c r="O873" s="243"/>
      <c r="P873" s="243"/>
      <c r="Q873" s="243"/>
      <c r="R873" s="243"/>
      <c r="S873" s="243"/>
      <c r="T873" s="243"/>
      <c r="U873" s="243"/>
      <c r="V873" s="243"/>
      <c r="W873" s="243"/>
      <c r="X873" s="243"/>
      <c r="Y873" s="243"/>
      <c r="Z873" s="243"/>
    </row>
    <row r="874" spans="1:26" ht="13.5" customHeight="1">
      <c r="A874" s="243"/>
      <c r="B874" s="243"/>
      <c r="C874" s="243"/>
      <c r="D874" s="243"/>
      <c r="E874" s="243"/>
      <c r="F874" s="243"/>
      <c r="G874" s="243"/>
      <c r="H874" s="243"/>
      <c r="I874" s="243"/>
      <c r="J874" s="243"/>
      <c r="K874" s="243"/>
      <c r="L874" s="243"/>
      <c r="M874" s="243"/>
      <c r="N874" s="243"/>
      <c r="O874" s="243"/>
      <c r="P874" s="243"/>
      <c r="Q874" s="243"/>
      <c r="R874" s="243"/>
      <c r="S874" s="243"/>
      <c r="T874" s="243"/>
      <c r="U874" s="243"/>
      <c r="V874" s="243"/>
      <c r="W874" s="243"/>
      <c r="X874" s="243"/>
      <c r="Y874" s="243"/>
      <c r="Z874" s="243"/>
    </row>
    <row r="875" spans="1:26" ht="13.5" customHeight="1">
      <c r="A875" s="243"/>
      <c r="B875" s="243"/>
      <c r="C875" s="243"/>
      <c r="D875" s="243"/>
      <c r="E875" s="243"/>
      <c r="F875" s="243"/>
      <c r="G875" s="243"/>
      <c r="H875" s="243"/>
      <c r="I875" s="243"/>
      <c r="J875" s="243"/>
      <c r="K875" s="243"/>
      <c r="L875" s="243"/>
      <c r="M875" s="243"/>
      <c r="N875" s="243"/>
      <c r="O875" s="243"/>
      <c r="P875" s="243"/>
      <c r="Q875" s="243"/>
      <c r="R875" s="243"/>
      <c r="S875" s="243"/>
      <c r="T875" s="243"/>
      <c r="U875" s="243"/>
      <c r="V875" s="243"/>
      <c r="W875" s="243"/>
      <c r="X875" s="243"/>
      <c r="Y875" s="243"/>
      <c r="Z875" s="243"/>
    </row>
    <row r="876" spans="1:26" ht="13.5" customHeight="1">
      <c r="A876" s="243"/>
      <c r="B876" s="243"/>
      <c r="C876" s="243"/>
      <c r="D876" s="243"/>
      <c r="E876" s="243"/>
      <c r="F876" s="243"/>
      <c r="G876" s="243"/>
      <c r="H876" s="243"/>
      <c r="I876" s="243"/>
      <c r="J876" s="243"/>
      <c r="K876" s="243"/>
      <c r="L876" s="243"/>
      <c r="M876" s="243"/>
      <c r="N876" s="243"/>
      <c r="O876" s="243"/>
      <c r="P876" s="243"/>
      <c r="Q876" s="243"/>
      <c r="R876" s="243"/>
      <c r="S876" s="243"/>
      <c r="T876" s="243"/>
      <c r="U876" s="243"/>
      <c r="V876" s="243"/>
      <c r="W876" s="243"/>
      <c r="X876" s="243"/>
      <c r="Y876" s="243"/>
      <c r="Z876" s="243"/>
    </row>
    <row r="877" spans="1:26" ht="13.5" customHeight="1">
      <c r="A877" s="243"/>
      <c r="B877" s="243"/>
      <c r="C877" s="243"/>
      <c r="D877" s="243"/>
      <c r="E877" s="243"/>
      <c r="F877" s="243"/>
      <c r="G877" s="243"/>
      <c r="H877" s="243"/>
      <c r="I877" s="243"/>
      <c r="J877" s="243"/>
      <c r="K877" s="243"/>
      <c r="L877" s="243"/>
      <c r="M877" s="243"/>
      <c r="N877" s="243"/>
      <c r="O877" s="243"/>
      <c r="P877" s="243"/>
      <c r="Q877" s="243"/>
      <c r="R877" s="243"/>
      <c r="S877" s="243"/>
      <c r="T877" s="243"/>
      <c r="U877" s="243"/>
      <c r="V877" s="243"/>
      <c r="W877" s="243"/>
      <c r="X877" s="243"/>
      <c r="Y877" s="243"/>
      <c r="Z877" s="243"/>
    </row>
    <row r="878" spans="1:26" ht="13.5" customHeight="1">
      <c r="A878" s="243"/>
      <c r="B878" s="243"/>
      <c r="C878" s="243"/>
      <c r="D878" s="243"/>
      <c r="E878" s="243"/>
      <c r="F878" s="243"/>
      <c r="G878" s="243"/>
      <c r="H878" s="243"/>
      <c r="I878" s="243"/>
      <c r="J878" s="243"/>
      <c r="K878" s="243"/>
      <c r="L878" s="243"/>
      <c r="M878" s="243"/>
      <c r="N878" s="243"/>
      <c r="O878" s="243"/>
      <c r="P878" s="243"/>
      <c r="Q878" s="243"/>
      <c r="R878" s="243"/>
      <c r="S878" s="243"/>
      <c r="T878" s="243"/>
      <c r="U878" s="243"/>
      <c r="V878" s="243"/>
      <c r="W878" s="243"/>
      <c r="X878" s="243"/>
      <c r="Y878" s="243"/>
      <c r="Z878" s="243"/>
    </row>
    <row r="879" spans="1:26" ht="13.5" customHeight="1">
      <c r="A879" s="243"/>
      <c r="B879" s="243"/>
      <c r="C879" s="243"/>
      <c r="D879" s="243"/>
      <c r="E879" s="243"/>
      <c r="F879" s="243"/>
      <c r="G879" s="243"/>
      <c r="H879" s="243"/>
      <c r="I879" s="243"/>
      <c r="J879" s="243"/>
      <c r="K879" s="243"/>
      <c r="L879" s="243"/>
      <c r="M879" s="243"/>
      <c r="N879" s="243"/>
      <c r="O879" s="243"/>
      <c r="P879" s="243"/>
      <c r="Q879" s="243"/>
      <c r="R879" s="243"/>
      <c r="S879" s="243"/>
      <c r="T879" s="243"/>
      <c r="U879" s="243"/>
      <c r="V879" s="243"/>
      <c r="W879" s="243"/>
      <c r="X879" s="243"/>
      <c r="Y879" s="243"/>
      <c r="Z879" s="243"/>
    </row>
    <row r="880" spans="1:26" ht="13.5" customHeight="1">
      <c r="A880" s="243"/>
      <c r="B880" s="243"/>
      <c r="C880" s="243"/>
      <c r="D880" s="243"/>
      <c r="E880" s="243"/>
      <c r="F880" s="243"/>
      <c r="G880" s="243"/>
      <c r="H880" s="243"/>
      <c r="I880" s="243"/>
      <c r="J880" s="243"/>
      <c r="K880" s="243"/>
      <c r="L880" s="243"/>
      <c r="M880" s="243"/>
      <c r="N880" s="243"/>
      <c r="O880" s="243"/>
      <c r="P880" s="243"/>
      <c r="Q880" s="243"/>
      <c r="R880" s="243"/>
      <c r="S880" s="243"/>
      <c r="T880" s="243"/>
      <c r="U880" s="243"/>
      <c r="V880" s="243"/>
      <c r="W880" s="243"/>
      <c r="X880" s="243"/>
      <c r="Y880" s="243"/>
      <c r="Z880" s="243"/>
    </row>
    <row r="881" spans="1:26" ht="13.5" customHeight="1">
      <c r="A881" s="243"/>
      <c r="B881" s="243"/>
      <c r="C881" s="243"/>
      <c r="D881" s="243"/>
      <c r="E881" s="243"/>
      <c r="F881" s="243"/>
      <c r="G881" s="243"/>
      <c r="H881" s="243"/>
      <c r="I881" s="243"/>
      <c r="J881" s="243"/>
      <c r="K881" s="243"/>
      <c r="L881" s="243"/>
      <c r="M881" s="243"/>
      <c r="N881" s="243"/>
      <c r="O881" s="243"/>
      <c r="P881" s="243"/>
      <c r="Q881" s="243"/>
      <c r="R881" s="243"/>
      <c r="S881" s="243"/>
      <c r="T881" s="243"/>
      <c r="U881" s="243"/>
      <c r="V881" s="243"/>
      <c r="W881" s="243"/>
      <c r="X881" s="243"/>
      <c r="Y881" s="243"/>
      <c r="Z881" s="243"/>
    </row>
    <row r="882" spans="1:26" ht="13.5" customHeight="1">
      <c r="A882" s="243"/>
      <c r="B882" s="243"/>
      <c r="C882" s="243"/>
      <c r="D882" s="243"/>
      <c r="E882" s="243"/>
      <c r="F882" s="243"/>
      <c r="G882" s="243"/>
      <c r="H882" s="243"/>
      <c r="I882" s="243"/>
      <c r="J882" s="243"/>
      <c r="K882" s="243"/>
      <c r="L882" s="243"/>
      <c r="M882" s="243"/>
      <c r="N882" s="243"/>
      <c r="O882" s="243"/>
      <c r="P882" s="243"/>
      <c r="Q882" s="243"/>
      <c r="R882" s="243"/>
      <c r="S882" s="243"/>
      <c r="T882" s="243"/>
      <c r="U882" s="243"/>
      <c r="V882" s="243"/>
      <c r="W882" s="243"/>
      <c r="X882" s="243"/>
      <c r="Y882" s="243"/>
      <c r="Z882" s="243"/>
    </row>
    <row r="883" spans="1:26" ht="13.5" customHeight="1">
      <c r="A883" s="243"/>
      <c r="B883" s="243"/>
      <c r="C883" s="243"/>
      <c r="D883" s="243"/>
      <c r="E883" s="243"/>
      <c r="F883" s="243"/>
      <c r="G883" s="243"/>
      <c r="H883" s="243"/>
      <c r="I883" s="243"/>
      <c r="J883" s="243"/>
      <c r="K883" s="243"/>
      <c r="L883" s="243"/>
      <c r="M883" s="243"/>
      <c r="N883" s="243"/>
      <c r="O883" s="243"/>
      <c r="P883" s="243"/>
      <c r="Q883" s="243"/>
      <c r="R883" s="243"/>
      <c r="S883" s="243"/>
      <c r="T883" s="243"/>
      <c r="U883" s="243"/>
      <c r="V883" s="243"/>
      <c r="W883" s="243"/>
      <c r="X883" s="243"/>
      <c r="Y883" s="243"/>
      <c r="Z883" s="243"/>
    </row>
    <row r="884" spans="1:26" ht="13.5" customHeight="1">
      <c r="A884" s="243"/>
      <c r="B884" s="243"/>
      <c r="C884" s="243"/>
      <c r="D884" s="243"/>
      <c r="E884" s="243"/>
      <c r="F884" s="243"/>
      <c r="G884" s="243"/>
      <c r="H884" s="243"/>
      <c r="I884" s="243"/>
      <c r="J884" s="243"/>
      <c r="K884" s="243"/>
      <c r="L884" s="243"/>
      <c r="M884" s="243"/>
      <c r="N884" s="243"/>
      <c r="O884" s="243"/>
      <c r="P884" s="243"/>
      <c r="Q884" s="243"/>
      <c r="R884" s="243"/>
      <c r="S884" s="243"/>
      <c r="T884" s="243"/>
      <c r="U884" s="243"/>
      <c r="V884" s="243"/>
      <c r="W884" s="243"/>
      <c r="X884" s="243"/>
      <c r="Y884" s="243"/>
      <c r="Z884" s="243"/>
    </row>
    <row r="885" spans="1:26" ht="13.5" customHeight="1">
      <c r="A885" s="243"/>
      <c r="B885" s="243"/>
      <c r="C885" s="243"/>
      <c r="D885" s="243"/>
      <c r="E885" s="243"/>
      <c r="F885" s="243"/>
      <c r="G885" s="243"/>
      <c r="H885" s="243"/>
      <c r="I885" s="243"/>
      <c r="J885" s="243"/>
      <c r="K885" s="243"/>
      <c r="L885" s="243"/>
      <c r="M885" s="243"/>
      <c r="N885" s="243"/>
      <c r="O885" s="243"/>
      <c r="P885" s="243"/>
      <c r="Q885" s="243"/>
      <c r="R885" s="243"/>
      <c r="S885" s="243"/>
      <c r="T885" s="243"/>
      <c r="U885" s="243"/>
      <c r="V885" s="243"/>
      <c r="W885" s="243"/>
      <c r="X885" s="243"/>
      <c r="Y885" s="243"/>
      <c r="Z885" s="243"/>
    </row>
    <row r="886" spans="1:26" ht="13.5" customHeight="1">
      <c r="A886" s="243"/>
      <c r="B886" s="243"/>
      <c r="C886" s="243"/>
      <c r="D886" s="243"/>
      <c r="E886" s="243"/>
      <c r="F886" s="243"/>
      <c r="G886" s="243"/>
      <c r="H886" s="243"/>
      <c r="I886" s="243"/>
      <c r="J886" s="243"/>
      <c r="K886" s="243"/>
      <c r="L886" s="243"/>
      <c r="M886" s="243"/>
      <c r="N886" s="243"/>
      <c r="O886" s="243"/>
      <c r="P886" s="243"/>
      <c r="Q886" s="243"/>
      <c r="R886" s="243"/>
      <c r="S886" s="243"/>
      <c r="T886" s="243"/>
      <c r="U886" s="243"/>
      <c r="V886" s="243"/>
      <c r="W886" s="243"/>
      <c r="X886" s="243"/>
      <c r="Y886" s="243"/>
      <c r="Z886" s="243"/>
    </row>
    <row r="887" spans="1:26" ht="13.5" customHeight="1">
      <c r="A887" s="243"/>
      <c r="B887" s="243"/>
      <c r="C887" s="243"/>
      <c r="D887" s="243"/>
      <c r="E887" s="243"/>
      <c r="F887" s="243"/>
      <c r="G887" s="243"/>
      <c r="H887" s="243"/>
      <c r="I887" s="243"/>
      <c r="J887" s="243"/>
      <c r="K887" s="243"/>
      <c r="L887" s="243"/>
      <c r="M887" s="243"/>
      <c r="N887" s="243"/>
      <c r="O887" s="243"/>
      <c r="P887" s="243"/>
      <c r="Q887" s="243"/>
      <c r="R887" s="243"/>
      <c r="S887" s="243"/>
      <c r="T887" s="243"/>
      <c r="U887" s="243"/>
      <c r="V887" s="243"/>
      <c r="W887" s="243"/>
      <c r="X887" s="243"/>
      <c r="Y887" s="243"/>
      <c r="Z887" s="243"/>
    </row>
    <row r="888" spans="1:26" ht="13.5" customHeight="1">
      <c r="A888" s="243"/>
      <c r="B888" s="243"/>
      <c r="C888" s="243"/>
      <c r="D888" s="243"/>
      <c r="E888" s="243"/>
      <c r="F888" s="243"/>
      <c r="G888" s="243"/>
      <c r="H888" s="243"/>
      <c r="I888" s="243"/>
      <c r="J888" s="243"/>
      <c r="K888" s="243"/>
      <c r="L888" s="243"/>
      <c r="M888" s="243"/>
      <c r="N888" s="243"/>
      <c r="O888" s="243"/>
      <c r="P888" s="243"/>
      <c r="Q888" s="243"/>
      <c r="R888" s="243"/>
      <c r="S888" s="243"/>
      <c r="T888" s="243"/>
      <c r="U888" s="243"/>
      <c r="V888" s="243"/>
      <c r="W888" s="243"/>
      <c r="X888" s="243"/>
      <c r="Y888" s="243"/>
      <c r="Z888" s="243"/>
    </row>
    <row r="889" spans="1:26" ht="13.5" customHeight="1">
      <c r="A889" s="243"/>
      <c r="B889" s="243"/>
      <c r="C889" s="243"/>
      <c r="D889" s="243"/>
      <c r="E889" s="243"/>
      <c r="F889" s="243"/>
      <c r="G889" s="243"/>
      <c r="H889" s="243"/>
      <c r="I889" s="243"/>
      <c r="J889" s="243"/>
      <c r="K889" s="243"/>
      <c r="L889" s="243"/>
      <c r="M889" s="243"/>
      <c r="N889" s="243"/>
      <c r="O889" s="243"/>
      <c r="P889" s="243"/>
      <c r="Q889" s="243"/>
      <c r="R889" s="243"/>
      <c r="S889" s="243"/>
      <c r="T889" s="243"/>
      <c r="U889" s="243"/>
      <c r="V889" s="243"/>
      <c r="W889" s="243"/>
      <c r="X889" s="243"/>
      <c r="Y889" s="243"/>
      <c r="Z889" s="243"/>
    </row>
    <row r="890" spans="1:26" ht="13.5" customHeight="1">
      <c r="A890" s="243"/>
      <c r="B890" s="243"/>
      <c r="C890" s="243"/>
      <c r="D890" s="243"/>
      <c r="E890" s="243"/>
      <c r="F890" s="243"/>
      <c r="G890" s="243"/>
      <c r="H890" s="243"/>
      <c r="I890" s="243"/>
      <c r="J890" s="243"/>
      <c r="K890" s="243"/>
      <c r="L890" s="243"/>
      <c r="M890" s="243"/>
      <c r="N890" s="243"/>
      <c r="O890" s="243"/>
      <c r="P890" s="243"/>
      <c r="Q890" s="243"/>
      <c r="R890" s="243"/>
      <c r="S890" s="243"/>
      <c r="T890" s="243"/>
      <c r="U890" s="243"/>
      <c r="V890" s="243"/>
      <c r="W890" s="243"/>
      <c r="X890" s="243"/>
      <c r="Y890" s="243"/>
      <c r="Z890" s="243"/>
    </row>
    <row r="891" spans="1:26" ht="13.5" customHeight="1">
      <c r="A891" s="243"/>
      <c r="B891" s="243"/>
      <c r="C891" s="243"/>
      <c r="D891" s="243"/>
      <c r="E891" s="243"/>
      <c r="F891" s="243"/>
      <c r="G891" s="243"/>
      <c r="H891" s="243"/>
      <c r="I891" s="243"/>
      <c r="J891" s="243"/>
      <c r="K891" s="243"/>
      <c r="L891" s="243"/>
      <c r="M891" s="243"/>
      <c r="N891" s="243"/>
      <c r="O891" s="243"/>
      <c r="P891" s="243"/>
      <c r="Q891" s="243"/>
      <c r="R891" s="243"/>
      <c r="S891" s="243"/>
      <c r="T891" s="243"/>
      <c r="U891" s="243"/>
      <c r="V891" s="243"/>
      <c r="W891" s="243"/>
      <c r="X891" s="243"/>
      <c r="Y891" s="243"/>
      <c r="Z891" s="243"/>
    </row>
    <row r="892" spans="1:26" ht="13.5" customHeight="1">
      <c r="A892" s="243"/>
      <c r="B892" s="243"/>
      <c r="C892" s="243"/>
      <c r="D892" s="243"/>
      <c r="E892" s="243"/>
      <c r="F892" s="243"/>
      <c r="G892" s="243"/>
      <c r="H892" s="243"/>
      <c r="I892" s="243"/>
      <c r="J892" s="243"/>
      <c r="K892" s="243"/>
      <c r="L892" s="243"/>
      <c r="M892" s="243"/>
      <c r="N892" s="243"/>
      <c r="O892" s="243"/>
      <c r="P892" s="243"/>
      <c r="Q892" s="243"/>
      <c r="R892" s="243"/>
      <c r="S892" s="243"/>
      <c r="T892" s="243"/>
      <c r="U892" s="243"/>
      <c r="V892" s="243"/>
      <c r="W892" s="243"/>
      <c r="X892" s="243"/>
      <c r="Y892" s="243"/>
      <c r="Z892" s="243"/>
    </row>
    <row r="893" spans="1:26" ht="13.5" customHeight="1">
      <c r="A893" s="243"/>
      <c r="B893" s="243"/>
      <c r="C893" s="243"/>
      <c r="D893" s="243"/>
      <c r="E893" s="243"/>
      <c r="F893" s="243"/>
      <c r="G893" s="243"/>
      <c r="H893" s="243"/>
      <c r="I893" s="243"/>
      <c r="J893" s="243"/>
      <c r="K893" s="243"/>
      <c r="L893" s="243"/>
      <c r="M893" s="243"/>
      <c r="N893" s="243"/>
      <c r="O893" s="243"/>
      <c r="P893" s="243"/>
      <c r="Q893" s="243"/>
      <c r="R893" s="243"/>
      <c r="S893" s="243"/>
      <c r="T893" s="243"/>
      <c r="U893" s="243"/>
      <c r="V893" s="243"/>
      <c r="W893" s="243"/>
      <c r="X893" s="243"/>
      <c r="Y893" s="243"/>
      <c r="Z893" s="243"/>
    </row>
    <row r="894" spans="1:26" ht="13.5" customHeight="1">
      <c r="A894" s="243"/>
      <c r="B894" s="243"/>
      <c r="C894" s="243"/>
      <c r="D894" s="243"/>
      <c r="E894" s="243"/>
      <c r="F894" s="243"/>
      <c r="G894" s="243"/>
      <c r="H894" s="243"/>
      <c r="I894" s="243"/>
      <c r="J894" s="243"/>
      <c r="K894" s="243"/>
      <c r="L894" s="243"/>
      <c r="M894" s="243"/>
      <c r="N894" s="243"/>
      <c r="O894" s="243"/>
      <c r="P894" s="243"/>
      <c r="Q894" s="243"/>
      <c r="R894" s="243"/>
      <c r="S894" s="243"/>
      <c r="T894" s="243"/>
      <c r="U894" s="243"/>
      <c r="V894" s="243"/>
      <c r="W894" s="243"/>
      <c r="X894" s="243"/>
      <c r="Y894" s="243"/>
      <c r="Z894" s="243"/>
    </row>
    <row r="895" spans="1:26" ht="13.5" customHeight="1">
      <c r="A895" s="243"/>
      <c r="B895" s="243"/>
      <c r="C895" s="243"/>
      <c r="D895" s="243"/>
      <c r="E895" s="243"/>
      <c r="F895" s="243"/>
      <c r="G895" s="243"/>
      <c r="H895" s="243"/>
      <c r="I895" s="243"/>
      <c r="J895" s="243"/>
      <c r="K895" s="243"/>
      <c r="L895" s="243"/>
      <c r="M895" s="243"/>
      <c r="N895" s="243"/>
      <c r="O895" s="243"/>
      <c r="P895" s="243"/>
      <c r="Q895" s="243"/>
      <c r="R895" s="243"/>
      <c r="S895" s="243"/>
      <c r="T895" s="243"/>
      <c r="U895" s="243"/>
      <c r="V895" s="243"/>
      <c r="W895" s="243"/>
      <c r="X895" s="243"/>
      <c r="Y895" s="243"/>
      <c r="Z895" s="243"/>
    </row>
    <row r="896" spans="1:26" ht="13.5" customHeight="1">
      <c r="A896" s="243"/>
      <c r="B896" s="243"/>
      <c r="C896" s="243"/>
      <c r="D896" s="243"/>
      <c r="E896" s="243"/>
      <c r="F896" s="243"/>
      <c r="G896" s="243"/>
      <c r="H896" s="243"/>
      <c r="I896" s="243"/>
      <c r="J896" s="243"/>
      <c r="K896" s="243"/>
      <c r="L896" s="243"/>
      <c r="M896" s="243"/>
      <c r="N896" s="243"/>
      <c r="O896" s="243"/>
      <c r="P896" s="243"/>
      <c r="Q896" s="243"/>
      <c r="R896" s="243"/>
      <c r="S896" s="243"/>
      <c r="T896" s="243"/>
      <c r="U896" s="243"/>
      <c r="V896" s="243"/>
      <c r="W896" s="243"/>
      <c r="X896" s="243"/>
      <c r="Y896" s="243"/>
      <c r="Z896" s="243"/>
    </row>
    <row r="897" spans="1:26" ht="13.5" customHeight="1">
      <c r="A897" s="243"/>
      <c r="B897" s="243"/>
      <c r="C897" s="243"/>
      <c r="D897" s="243"/>
      <c r="E897" s="243"/>
      <c r="F897" s="243"/>
      <c r="G897" s="243"/>
      <c r="H897" s="243"/>
      <c r="I897" s="243"/>
      <c r="J897" s="243"/>
      <c r="K897" s="243"/>
      <c r="L897" s="243"/>
      <c r="M897" s="243"/>
      <c r="N897" s="243"/>
      <c r="O897" s="243"/>
      <c r="P897" s="243"/>
      <c r="Q897" s="243"/>
      <c r="R897" s="243"/>
      <c r="S897" s="243"/>
      <c r="T897" s="243"/>
      <c r="U897" s="243"/>
      <c r="V897" s="243"/>
      <c r="W897" s="243"/>
      <c r="X897" s="243"/>
      <c r="Y897" s="243"/>
      <c r="Z897" s="243"/>
    </row>
    <row r="898" spans="1:26" ht="13.5" customHeight="1">
      <c r="A898" s="243"/>
      <c r="B898" s="243"/>
      <c r="C898" s="243"/>
      <c r="D898" s="243"/>
      <c r="E898" s="243"/>
      <c r="F898" s="243"/>
      <c r="G898" s="243"/>
      <c r="H898" s="243"/>
      <c r="I898" s="243"/>
      <c r="J898" s="243"/>
      <c r="K898" s="243"/>
      <c r="L898" s="243"/>
      <c r="M898" s="243"/>
      <c r="N898" s="243"/>
      <c r="O898" s="243"/>
      <c r="P898" s="243"/>
      <c r="Q898" s="243"/>
      <c r="R898" s="243"/>
      <c r="S898" s="243"/>
      <c r="T898" s="243"/>
      <c r="U898" s="243"/>
      <c r="V898" s="243"/>
      <c r="W898" s="243"/>
      <c r="X898" s="243"/>
      <c r="Y898" s="243"/>
      <c r="Z898" s="243"/>
    </row>
    <row r="899" spans="1:26" ht="13.5" customHeight="1">
      <c r="A899" s="243"/>
      <c r="B899" s="243"/>
      <c r="C899" s="243"/>
      <c r="D899" s="243"/>
      <c r="E899" s="243"/>
      <c r="F899" s="243"/>
      <c r="G899" s="243"/>
      <c r="H899" s="243"/>
      <c r="I899" s="243"/>
      <c r="J899" s="243"/>
      <c r="K899" s="243"/>
      <c r="L899" s="243"/>
      <c r="M899" s="243"/>
      <c r="N899" s="243"/>
      <c r="O899" s="243"/>
      <c r="P899" s="243"/>
      <c r="Q899" s="243"/>
      <c r="R899" s="243"/>
      <c r="S899" s="243"/>
      <c r="T899" s="243"/>
      <c r="U899" s="243"/>
      <c r="V899" s="243"/>
      <c r="W899" s="243"/>
      <c r="X899" s="243"/>
      <c r="Y899" s="243"/>
      <c r="Z899" s="243"/>
    </row>
    <row r="900" spans="1:26" ht="13.5" customHeight="1">
      <c r="A900" s="243"/>
      <c r="B900" s="243"/>
      <c r="C900" s="243"/>
      <c r="D900" s="243"/>
      <c r="E900" s="243"/>
      <c r="F900" s="243"/>
      <c r="G900" s="243"/>
      <c r="H900" s="243"/>
      <c r="I900" s="243"/>
      <c r="J900" s="243"/>
      <c r="K900" s="243"/>
      <c r="L900" s="243"/>
      <c r="M900" s="243"/>
      <c r="N900" s="243"/>
      <c r="O900" s="243"/>
      <c r="P900" s="243"/>
      <c r="Q900" s="243"/>
      <c r="R900" s="243"/>
      <c r="S900" s="243"/>
      <c r="T900" s="243"/>
      <c r="U900" s="243"/>
      <c r="V900" s="243"/>
      <c r="W900" s="243"/>
      <c r="X900" s="243"/>
      <c r="Y900" s="243"/>
      <c r="Z900" s="243"/>
    </row>
    <row r="901" spans="1:26" ht="13.5" customHeight="1">
      <c r="A901" s="243"/>
      <c r="B901" s="243"/>
      <c r="C901" s="243"/>
      <c r="D901" s="243"/>
      <c r="E901" s="243"/>
      <c r="F901" s="243"/>
      <c r="G901" s="243"/>
      <c r="H901" s="243"/>
      <c r="I901" s="243"/>
      <c r="J901" s="243"/>
      <c r="K901" s="243"/>
      <c r="L901" s="243"/>
      <c r="M901" s="243"/>
      <c r="N901" s="243"/>
      <c r="O901" s="243"/>
      <c r="P901" s="243"/>
      <c r="Q901" s="243"/>
      <c r="R901" s="243"/>
      <c r="S901" s="243"/>
      <c r="T901" s="243"/>
      <c r="U901" s="243"/>
      <c r="V901" s="243"/>
      <c r="W901" s="243"/>
      <c r="X901" s="243"/>
      <c r="Y901" s="243"/>
      <c r="Z901" s="243"/>
    </row>
    <row r="902" spans="1:26" ht="13.5" customHeight="1">
      <c r="A902" s="243"/>
      <c r="B902" s="243"/>
      <c r="C902" s="243"/>
      <c r="D902" s="243"/>
      <c r="E902" s="243"/>
      <c r="F902" s="243"/>
      <c r="G902" s="243"/>
      <c r="H902" s="243"/>
      <c r="I902" s="243"/>
      <c r="J902" s="243"/>
      <c r="K902" s="243"/>
      <c r="L902" s="243"/>
      <c r="M902" s="243"/>
      <c r="N902" s="243"/>
      <c r="O902" s="243"/>
      <c r="P902" s="243"/>
      <c r="Q902" s="243"/>
      <c r="R902" s="243"/>
      <c r="S902" s="243"/>
      <c r="T902" s="243"/>
      <c r="U902" s="243"/>
      <c r="V902" s="243"/>
      <c r="W902" s="243"/>
      <c r="X902" s="243"/>
      <c r="Y902" s="243"/>
      <c r="Z902" s="243"/>
    </row>
    <row r="903" spans="1:26" ht="13.5" customHeight="1">
      <c r="A903" s="243"/>
      <c r="B903" s="243"/>
      <c r="C903" s="243"/>
      <c r="D903" s="243"/>
      <c r="E903" s="243"/>
      <c r="F903" s="243"/>
      <c r="G903" s="243"/>
      <c r="H903" s="243"/>
      <c r="I903" s="243"/>
      <c r="J903" s="243"/>
      <c r="K903" s="243"/>
      <c r="L903" s="243"/>
      <c r="M903" s="243"/>
      <c r="N903" s="243"/>
      <c r="O903" s="243"/>
      <c r="P903" s="243"/>
      <c r="Q903" s="243"/>
      <c r="R903" s="243"/>
      <c r="S903" s="243"/>
      <c r="T903" s="243"/>
      <c r="U903" s="243"/>
      <c r="V903" s="243"/>
      <c r="W903" s="243"/>
      <c r="X903" s="243"/>
      <c r="Y903" s="243"/>
      <c r="Z903" s="243"/>
    </row>
    <row r="904" spans="1:26" ht="13.5" customHeight="1">
      <c r="A904" s="243"/>
      <c r="B904" s="243"/>
      <c r="C904" s="243"/>
      <c r="D904" s="243"/>
      <c r="E904" s="243"/>
      <c r="F904" s="243"/>
      <c r="G904" s="243"/>
      <c r="H904" s="243"/>
      <c r="I904" s="243"/>
      <c r="J904" s="243"/>
      <c r="K904" s="243"/>
      <c r="L904" s="243"/>
      <c r="M904" s="243"/>
      <c r="N904" s="243"/>
      <c r="O904" s="243"/>
      <c r="P904" s="243"/>
      <c r="Q904" s="243"/>
      <c r="R904" s="243"/>
      <c r="S904" s="243"/>
      <c r="T904" s="243"/>
      <c r="U904" s="243"/>
      <c r="V904" s="243"/>
      <c r="W904" s="243"/>
      <c r="X904" s="243"/>
      <c r="Y904" s="243"/>
      <c r="Z904" s="243"/>
    </row>
    <row r="905" spans="1:26" ht="13.5" customHeight="1">
      <c r="A905" s="243"/>
      <c r="B905" s="243"/>
      <c r="C905" s="243"/>
      <c r="D905" s="243"/>
      <c r="E905" s="243"/>
      <c r="F905" s="243"/>
      <c r="G905" s="243"/>
      <c r="H905" s="243"/>
      <c r="I905" s="243"/>
      <c r="J905" s="243"/>
      <c r="K905" s="243"/>
      <c r="L905" s="243"/>
      <c r="M905" s="243"/>
      <c r="N905" s="243"/>
      <c r="O905" s="243"/>
      <c r="P905" s="243"/>
      <c r="Q905" s="243"/>
      <c r="R905" s="243"/>
      <c r="S905" s="243"/>
      <c r="T905" s="243"/>
      <c r="U905" s="243"/>
      <c r="V905" s="243"/>
      <c r="W905" s="243"/>
      <c r="X905" s="243"/>
      <c r="Y905" s="243"/>
      <c r="Z905" s="243"/>
    </row>
    <row r="906" spans="1:26" ht="13.5" customHeight="1">
      <c r="A906" s="243"/>
      <c r="B906" s="243"/>
      <c r="C906" s="243"/>
      <c r="D906" s="243"/>
      <c r="E906" s="243"/>
      <c r="F906" s="243"/>
      <c r="G906" s="243"/>
      <c r="H906" s="243"/>
      <c r="I906" s="243"/>
      <c r="J906" s="243"/>
      <c r="K906" s="243"/>
      <c r="L906" s="243"/>
      <c r="M906" s="243"/>
      <c r="N906" s="243"/>
      <c r="O906" s="243"/>
      <c r="P906" s="243"/>
      <c r="Q906" s="243"/>
      <c r="R906" s="243"/>
      <c r="S906" s="243"/>
      <c r="T906" s="243"/>
      <c r="U906" s="243"/>
      <c r="V906" s="243"/>
      <c r="W906" s="243"/>
      <c r="X906" s="243"/>
      <c r="Y906" s="243"/>
      <c r="Z906" s="243"/>
    </row>
    <row r="907" spans="1:26" ht="13.5" customHeight="1">
      <c r="A907" s="243"/>
      <c r="B907" s="243"/>
      <c r="C907" s="243"/>
      <c r="D907" s="243"/>
      <c r="E907" s="243"/>
      <c r="F907" s="243"/>
      <c r="G907" s="243"/>
      <c r="H907" s="243"/>
      <c r="I907" s="243"/>
      <c r="J907" s="243"/>
      <c r="K907" s="243"/>
      <c r="L907" s="243"/>
      <c r="M907" s="243"/>
      <c r="N907" s="243"/>
      <c r="O907" s="243"/>
      <c r="P907" s="243"/>
      <c r="Q907" s="243"/>
      <c r="R907" s="243"/>
      <c r="S907" s="243"/>
      <c r="T907" s="243"/>
      <c r="U907" s="243"/>
      <c r="V907" s="243"/>
      <c r="W907" s="243"/>
      <c r="X907" s="243"/>
      <c r="Y907" s="243"/>
      <c r="Z907" s="243"/>
    </row>
    <row r="908" spans="1:26" ht="13.5" customHeight="1">
      <c r="A908" s="243"/>
      <c r="B908" s="243"/>
      <c r="C908" s="243"/>
      <c r="D908" s="243"/>
      <c r="E908" s="243"/>
      <c r="F908" s="243"/>
      <c r="G908" s="243"/>
      <c r="H908" s="243"/>
      <c r="I908" s="243"/>
      <c r="J908" s="243"/>
      <c r="K908" s="243"/>
      <c r="L908" s="243"/>
      <c r="M908" s="243"/>
      <c r="N908" s="243"/>
      <c r="O908" s="243"/>
      <c r="P908" s="243"/>
      <c r="Q908" s="243"/>
      <c r="R908" s="243"/>
      <c r="S908" s="243"/>
      <c r="T908" s="243"/>
      <c r="U908" s="243"/>
      <c r="V908" s="243"/>
      <c r="W908" s="243"/>
      <c r="X908" s="243"/>
      <c r="Y908" s="243"/>
      <c r="Z908" s="243"/>
    </row>
    <row r="909" spans="1:26" ht="13.5" customHeight="1">
      <c r="A909" s="243"/>
      <c r="B909" s="243"/>
      <c r="C909" s="243"/>
      <c r="D909" s="243"/>
      <c r="E909" s="243"/>
      <c r="F909" s="243"/>
      <c r="G909" s="243"/>
      <c r="H909" s="243"/>
      <c r="I909" s="243"/>
      <c r="J909" s="243"/>
      <c r="K909" s="243"/>
      <c r="L909" s="243"/>
      <c r="M909" s="243"/>
      <c r="N909" s="243"/>
      <c r="O909" s="243"/>
      <c r="P909" s="243"/>
      <c r="Q909" s="243"/>
      <c r="R909" s="243"/>
      <c r="S909" s="243"/>
      <c r="T909" s="243"/>
      <c r="U909" s="243"/>
      <c r="V909" s="243"/>
      <c r="W909" s="243"/>
      <c r="X909" s="243"/>
      <c r="Y909" s="243"/>
      <c r="Z909" s="243"/>
    </row>
    <row r="910" spans="1:26" ht="13.5" customHeight="1">
      <c r="A910" s="243"/>
      <c r="B910" s="243"/>
      <c r="C910" s="243"/>
      <c r="D910" s="243"/>
      <c r="E910" s="243"/>
      <c r="F910" s="243"/>
      <c r="G910" s="243"/>
      <c r="H910" s="243"/>
      <c r="I910" s="243"/>
      <c r="J910" s="243"/>
      <c r="K910" s="243"/>
      <c r="L910" s="243"/>
      <c r="M910" s="243"/>
      <c r="N910" s="243"/>
      <c r="O910" s="243"/>
      <c r="P910" s="243"/>
      <c r="Q910" s="243"/>
      <c r="R910" s="243"/>
      <c r="S910" s="243"/>
      <c r="T910" s="243"/>
      <c r="U910" s="243"/>
      <c r="V910" s="243"/>
      <c r="W910" s="243"/>
      <c r="X910" s="243"/>
      <c r="Y910" s="243"/>
      <c r="Z910" s="243"/>
    </row>
    <row r="911" spans="1:26" ht="13.5" customHeight="1">
      <c r="A911" s="243"/>
      <c r="B911" s="243"/>
      <c r="C911" s="243"/>
      <c r="D911" s="243"/>
      <c r="E911" s="243"/>
      <c r="F911" s="243"/>
      <c r="G911" s="243"/>
      <c r="H911" s="243"/>
      <c r="I911" s="243"/>
      <c r="J911" s="243"/>
      <c r="K911" s="243"/>
      <c r="L911" s="243"/>
      <c r="M911" s="243"/>
      <c r="N911" s="243"/>
      <c r="O911" s="243"/>
      <c r="P911" s="243"/>
      <c r="Q911" s="243"/>
      <c r="R911" s="243"/>
      <c r="S911" s="243"/>
      <c r="T911" s="243"/>
      <c r="U911" s="243"/>
      <c r="V911" s="243"/>
      <c r="W911" s="243"/>
      <c r="X911" s="243"/>
      <c r="Y911" s="243"/>
      <c r="Z911" s="243"/>
    </row>
    <row r="912" spans="1:26" ht="13.5" customHeight="1">
      <c r="A912" s="243"/>
      <c r="B912" s="243"/>
      <c r="C912" s="243"/>
      <c r="D912" s="243"/>
      <c r="E912" s="243"/>
      <c r="F912" s="243"/>
      <c r="G912" s="243"/>
      <c r="H912" s="243"/>
      <c r="I912" s="243"/>
      <c r="J912" s="243"/>
      <c r="K912" s="243"/>
      <c r="L912" s="243"/>
      <c r="M912" s="243"/>
      <c r="N912" s="243"/>
      <c r="O912" s="243"/>
      <c r="P912" s="243"/>
      <c r="Q912" s="243"/>
      <c r="R912" s="243"/>
      <c r="S912" s="243"/>
      <c r="T912" s="243"/>
      <c r="U912" s="243"/>
      <c r="V912" s="243"/>
      <c r="W912" s="243"/>
      <c r="X912" s="243"/>
      <c r="Y912" s="243"/>
      <c r="Z912" s="243"/>
    </row>
    <row r="913" spans="1:26" ht="13.5" customHeight="1">
      <c r="A913" s="243"/>
      <c r="B913" s="243"/>
      <c r="C913" s="243"/>
      <c r="D913" s="243"/>
      <c r="E913" s="243"/>
      <c r="F913" s="243"/>
      <c r="G913" s="243"/>
      <c r="H913" s="243"/>
      <c r="I913" s="243"/>
      <c r="J913" s="243"/>
      <c r="K913" s="243"/>
      <c r="L913" s="243"/>
      <c r="M913" s="243"/>
      <c r="N913" s="243"/>
      <c r="O913" s="243"/>
      <c r="P913" s="243"/>
      <c r="Q913" s="243"/>
      <c r="R913" s="243"/>
      <c r="S913" s="243"/>
      <c r="T913" s="243"/>
      <c r="U913" s="243"/>
      <c r="V913" s="243"/>
      <c r="W913" s="243"/>
      <c r="X913" s="243"/>
      <c r="Y913" s="243"/>
      <c r="Z913" s="243"/>
    </row>
    <row r="914" spans="1:26" ht="13.5" customHeight="1">
      <c r="A914" s="243"/>
      <c r="B914" s="243"/>
      <c r="C914" s="243"/>
      <c r="D914" s="243"/>
      <c r="E914" s="243"/>
      <c r="F914" s="243"/>
      <c r="G914" s="243"/>
      <c r="H914" s="243"/>
      <c r="I914" s="243"/>
      <c r="J914" s="243"/>
      <c r="K914" s="243"/>
      <c r="L914" s="243"/>
      <c r="M914" s="243"/>
      <c r="N914" s="243"/>
      <c r="O914" s="243"/>
      <c r="P914" s="243"/>
      <c r="Q914" s="243"/>
      <c r="R914" s="243"/>
      <c r="S914" s="243"/>
      <c r="T914" s="243"/>
      <c r="U914" s="243"/>
      <c r="V914" s="243"/>
      <c r="W914" s="243"/>
      <c r="X914" s="243"/>
      <c r="Y914" s="243"/>
      <c r="Z914" s="243"/>
    </row>
    <row r="915" spans="1:26" ht="13.5" customHeight="1">
      <c r="A915" s="243"/>
      <c r="B915" s="243"/>
      <c r="C915" s="243"/>
      <c r="D915" s="243"/>
      <c r="E915" s="243"/>
      <c r="F915" s="243"/>
      <c r="G915" s="243"/>
      <c r="H915" s="243"/>
      <c r="I915" s="243"/>
      <c r="J915" s="243"/>
      <c r="K915" s="243"/>
      <c r="L915" s="243"/>
      <c r="M915" s="243"/>
      <c r="N915" s="243"/>
      <c r="O915" s="243"/>
      <c r="P915" s="243"/>
      <c r="Q915" s="243"/>
      <c r="R915" s="243"/>
      <c r="S915" s="243"/>
      <c r="T915" s="243"/>
      <c r="U915" s="243"/>
      <c r="V915" s="243"/>
      <c r="W915" s="243"/>
      <c r="X915" s="243"/>
      <c r="Y915" s="243"/>
      <c r="Z915" s="243"/>
    </row>
    <row r="916" spans="1:26" ht="13.5" customHeight="1">
      <c r="A916" s="243"/>
      <c r="B916" s="243"/>
      <c r="C916" s="243"/>
      <c r="D916" s="243"/>
      <c r="E916" s="243"/>
      <c r="F916" s="243"/>
      <c r="G916" s="243"/>
      <c r="H916" s="243"/>
      <c r="I916" s="243"/>
      <c r="J916" s="243"/>
      <c r="K916" s="243"/>
      <c r="L916" s="243"/>
      <c r="M916" s="243"/>
      <c r="N916" s="243"/>
      <c r="O916" s="243"/>
      <c r="P916" s="243"/>
      <c r="Q916" s="243"/>
      <c r="R916" s="243"/>
      <c r="S916" s="243"/>
      <c r="T916" s="243"/>
      <c r="U916" s="243"/>
      <c r="V916" s="243"/>
      <c r="W916" s="243"/>
      <c r="X916" s="243"/>
      <c r="Y916" s="243"/>
      <c r="Z916" s="243"/>
    </row>
    <row r="917" spans="1:26" ht="13.5" customHeight="1">
      <c r="A917" s="243"/>
      <c r="B917" s="243"/>
      <c r="C917" s="243"/>
      <c r="D917" s="243"/>
      <c r="E917" s="243"/>
      <c r="F917" s="243"/>
      <c r="G917" s="243"/>
      <c r="H917" s="243"/>
      <c r="I917" s="243"/>
      <c r="J917" s="243"/>
      <c r="K917" s="243"/>
      <c r="L917" s="243"/>
      <c r="M917" s="243"/>
      <c r="N917" s="243"/>
      <c r="O917" s="243"/>
      <c r="P917" s="243"/>
      <c r="Q917" s="243"/>
      <c r="R917" s="243"/>
      <c r="S917" s="243"/>
      <c r="T917" s="243"/>
      <c r="U917" s="243"/>
      <c r="V917" s="243"/>
      <c r="W917" s="243"/>
      <c r="X917" s="243"/>
      <c r="Y917" s="243"/>
      <c r="Z917" s="243"/>
    </row>
    <row r="918" spans="1:26" ht="13.5" customHeight="1">
      <c r="A918" s="243"/>
      <c r="B918" s="243"/>
      <c r="C918" s="243"/>
      <c r="D918" s="243"/>
      <c r="E918" s="243"/>
      <c r="F918" s="243"/>
      <c r="G918" s="243"/>
      <c r="H918" s="243"/>
      <c r="I918" s="243"/>
      <c r="J918" s="243"/>
      <c r="K918" s="243"/>
      <c r="L918" s="243"/>
      <c r="M918" s="243"/>
      <c r="N918" s="243"/>
      <c r="O918" s="243"/>
      <c r="P918" s="243"/>
      <c r="Q918" s="243"/>
      <c r="R918" s="243"/>
      <c r="S918" s="243"/>
      <c r="T918" s="243"/>
      <c r="U918" s="243"/>
      <c r="V918" s="243"/>
      <c r="W918" s="243"/>
      <c r="X918" s="243"/>
      <c r="Y918" s="243"/>
      <c r="Z918" s="243"/>
    </row>
    <row r="919" spans="1:26" ht="13.5" customHeight="1">
      <c r="A919" s="243"/>
      <c r="B919" s="243"/>
      <c r="C919" s="243"/>
      <c r="D919" s="243"/>
      <c r="E919" s="243"/>
      <c r="F919" s="243"/>
      <c r="G919" s="243"/>
      <c r="H919" s="243"/>
      <c r="I919" s="243"/>
      <c r="J919" s="243"/>
      <c r="K919" s="243"/>
      <c r="L919" s="243"/>
      <c r="M919" s="243"/>
      <c r="N919" s="243"/>
      <c r="O919" s="243"/>
      <c r="P919" s="243"/>
      <c r="Q919" s="243"/>
      <c r="R919" s="243"/>
      <c r="S919" s="243"/>
      <c r="T919" s="243"/>
      <c r="U919" s="243"/>
      <c r="V919" s="243"/>
      <c r="W919" s="243"/>
      <c r="X919" s="243"/>
      <c r="Y919" s="243"/>
      <c r="Z919" s="243"/>
    </row>
    <row r="920" spans="1:26" ht="13.5" customHeight="1">
      <c r="A920" s="243"/>
      <c r="B920" s="243"/>
      <c r="C920" s="243"/>
      <c r="D920" s="243"/>
      <c r="E920" s="243"/>
      <c r="F920" s="243"/>
      <c r="G920" s="243"/>
      <c r="H920" s="243"/>
      <c r="I920" s="243"/>
      <c r="J920" s="243"/>
      <c r="K920" s="243"/>
      <c r="L920" s="243"/>
      <c r="M920" s="243"/>
      <c r="N920" s="243"/>
      <c r="O920" s="243"/>
      <c r="P920" s="243"/>
      <c r="Q920" s="243"/>
      <c r="R920" s="243"/>
      <c r="S920" s="243"/>
      <c r="T920" s="243"/>
      <c r="U920" s="243"/>
      <c r="V920" s="243"/>
      <c r="W920" s="243"/>
      <c r="X920" s="243"/>
      <c r="Y920" s="243"/>
      <c r="Z920" s="243"/>
    </row>
    <row r="921" spans="1:26" ht="13.5" customHeight="1">
      <c r="A921" s="243"/>
      <c r="B921" s="243"/>
      <c r="C921" s="243"/>
      <c r="D921" s="243"/>
      <c r="E921" s="243"/>
      <c r="F921" s="243"/>
      <c r="G921" s="243"/>
      <c r="H921" s="243"/>
      <c r="I921" s="243"/>
      <c r="J921" s="243"/>
      <c r="K921" s="243"/>
      <c r="L921" s="243"/>
      <c r="M921" s="243"/>
      <c r="N921" s="243"/>
      <c r="O921" s="243"/>
      <c r="P921" s="243"/>
      <c r="Q921" s="243"/>
      <c r="R921" s="243"/>
      <c r="S921" s="243"/>
      <c r="T921" s="243"/>
      <c r="U921" s="243"/>
      <c r="V921" s="243"/>
      <c r="W921" s="243"/>
      <c r="X921" s="243"/>
      <c r="Y921" s="243"/>
      <c r="Z921" s="243"/>
    </row>
    <row r="922" spans="1:26" ht="13.5" customHeight="1">
      <c r="A922" s="243"/>
      <c r="B922" s="243"/>
      <c r="C922" s="243"/>
      <c r="D922" s="243"/>
      <c r="E922" s="243"/>
      <c r="F922" s="243"/>
      <c r="G922" s="243"/>
      <c r="H922" s="243"/>
      <c r="I922" s="243"/>
      <c r="J922" s="243"/>
      <c r="K922" s="243"/>
      <c r="L922" s="243"/>
      <c r="M922" s="243"/>
      <c r="N922" s="243"/>
      <c r="O922" s="243"/>
      <c r="P922" s="243"/>
      <c r="Q922" s="243"/>
      <c r="R922" s="243"/>
      <c r="S922" s="243"/>
      <c r="T922" s="243"/>
      <c r="U922" s="243"/>
      <c r="V922" s="243"/>
      <c r="W922" s="243"/>
      <c r="X922" s="243"/>
      <c r="Y922" s="243"/>
      <c r="Z922" s="243"/>
    </row>
    <row r="923" spans="1:26" ht="13.5" customHeight="1">
      <c r="A923" s="243"/>
      <c r="B923" s="243"/>
      <c r="C923" s="243"/>
      <c r="D923" s="243"/>
      <c r="E923" s="243"/>
      <c r="F923" s="243"/>
      <c r="G923" s="243"/>
      <c r="H923" s="243"/>
      <c r="I923" s="243"/>
      <c r="J923" s="243"/>
      <c r="K923" s="243"/>
      <c r="L923" s="243"/>
      <c r="M923" s="243"/>
      <c r="N923" s="243"/>
      <c r="O923" s="243"/>
      <c r="P923" s="243"/>
      <c r="Q923" s="243"/>
      <c r="R923" s="243"/>
      <c r="S923" s="243"/>
      <c r="T923" s="243"/>
      <c r="U923" s="243"/>
      <c r="V923" s="243"/>
      <c r="W923" s="243"/>
      <c r="X923" s="243"/>
      <c r="Y923" s="243"/>
      <c r="Z923" s="243"/>
    </row>
    <row r="924" spans="1:26" ht="13.5" customHeight="1">
      <c r="A924" s="243"/>
      <c r="B924" s="243"/>
      <c r="C924" s="243"/>
      <c r="D924" s="243"/>
      <c r="E924" s="243"/>
      <c r="F924" s="243"/>
      <c r="G924" s="243"/>
      <c r="H924" s="243"/>
      <c r="I924" s="243"/>
      <c r="J924" s="243"/>
      <c r="K924" s="243"/>
      <c r="L924" s="243"/>
      <c r="M924" s="243"/>
      <c r="N924" s="243"/>
      <c r="O924" s="243"/>
      <c r="P924" s="243"/>
      <c r="Q924" s="243"/>
      <c r="R924" s="243"/>
      <c r="S924" s="243"/>
      <c r="T924" s="243"/>
      <c r="U924" s="243"/>
      <c r="V924" s="243"/>
      <c r="W924" s="243"/>
      <c r="X924" s="243"/>
      <c r="Y924" s="243"/>
      <c r="Z924" s="243"/>
    </row>
    <row r="925" spans="1:26" ht="13.5" customHeight="1">
      <c r="A925" s="243"/>
      <c r="B925" s="243"/>
      <c r="C925" s="243"/>
      <c r="D925" s="243"/>
      <c r="E925" s="243"/>
      <c r="F925" s="243"/>
      <c r="G925" s="243"/>
      <c r="H925" s="243"/>
      <c r="I925" s="243"/>
      <c r="J925" s="243"/>
      <c r="K925" s="243"/>
      <c r="L925" s="243"/>
      <c r="M925" s="243"/>
      <c r="N925" s="243"/>
      <c r="O925" s="243"/>
      <c r="P925" s="243"/>
      <c r="Q925" s="243"/>
      <c r="R925" s="243"/>
      <c r="S925" s="243"/>
      <c r="T925" s="243"/>
      <c r="U925" s="243"/>
      <c r="V925" s="243"/>
      <c r="W925" s="243"/>
      <c r="X925" s="243"/>
      <c r="Y925" s="243"/>
      <c r="Z925" s="243"/>
    </row>
    <row r="926" spans="1:26" ht="13.5" customHeight="1">
      <c r="A926" s="243"/>
      <c r="B926" s="243"/>
      <c r="C926" s="243"/>
      <c r="D926" s="243"/>
      <c r="E926" s="243"/>
      <c r="F926" s="243"/>
      <c r="G926" s="243"/>
      <c r="H926" s="243"/>
      <c r="I926" s="243"/>
      <c r="J926" s="243"/>
      <c r="K926" s="243"/>
      <c r="L926" s="243"/>
      <c r="M926" s="243"/>
      <c r="N926" s="243"/>
      <c r="O926" s="243"/>
      <c r="P926" s="243"/>
      <c r="Q926" s="243"/>
      <c r="R926" s="243"/>
      <c r="S926" s="243"/>
      <c r="T926" s="243"/>
      <c r="U926" s="243"/>
      <c r="V926" s="243"/>
      <c r="W926" s="243"/>
      <c r="X926" s="243"/>
      <c r="Y926" s="243"/>
      <c r="Z926" s="243"/>
    </row>
    <row r="927" spans="1:26" ht="13.5" customHeight="1">
      <c r="A927" s="243"/>
      <c r="B927" s="243"/>
      <c r="C927" s="243"/>
      <c r="D927" s="243"/>
      <c r="E927" s="243"/>
      <c r="F927" s="243"/>
      <c r="G927" s="243"/>
      <c r="H927" s="243"/>
      <c r="I927" s="243"/>
      <c r="J927" s="243"/>
      <c r="K927" s="243"/>
      <c r="L927" s="243"/>
      <c r="M927" s="243"/>
      <c r="N927" s="243"/>
      <c r="O927" s="243"/>
      <c r="P927" s="243"/>
      <c r="Q927" s="243"/>
      <c r="R927" s="243"/>
      <c r="S927" s="243"/>
      <c r="T927" s="243"/>
      <c r="U927" s="243"/>
      <c r="V927" s="243"/>
      <c r="W927" s="243"/>
      <c r="X927" s="243"/>
      <c r="Y927" s="243"/>
      <c r="Z927" s="243"/>
    </row>
    <row r="928" spans="1:26" ht="13.5" customHeight="1">
      <c r="A928" s="243"/>
      <c r="B928" s="243"/>
      <c r="C928" s="243"/>
      <c r="D928" s="243"/>
      <c r="E928" s="243"/>
      <c r="F928" s="243"/>
      <c r="G928" s="243"/>
      <c r="H928" s="243"/>
      <c r="I928" s="243"/>
      <c r="J928" s="243"/>
      <c r="K928" s="243"/>
      <c r="L928" s="243"/>
      <c r="M928" s="243"/>
      <c r="N928" s="243"/>
      <c r="O928" s="243"/>
      <c r="P928" s="243"/>
      <c r="Q928" s="243"/>
      <c r="R928" s="243"/>
      <c r="S928" s="243"/>
      <c r="T928" s="243"/>
      <c r="U928" s="243"/>
      <c r="V928" s="243"/>
      <c r="W928" s="243"/>
      <c r="X928" s="243"/>
      <c r="Y928" s="243"/>
      <c r="Z928" s="243"/>
    </row>
    <row r="929" spans="1:26" ht="13.5" customHeight="1">
      <c r="A929" s="243"/>
      <c r="B929" s="243"/>
      <c r="C929" s="243"/>
      <c r="D929" s="243"/>
      <c r="E929" s="243"/>
      <c r="F929" s="243"/>
      <c r="G929" s="243"/>
      <c r="H929" s="243"/>
      <c r="I929" s="243"/>
      <c r="J929" s="243"/>
      <c r="K929" s="243"/>
      <c r="L929" s="243"/>
      <c r="M929" s="243"/>
      <c r="N929" s="243"/>
      <c r="O929" s="243"/>
      <c r="P929" s="243"/>
      <c r="Q929" s="243"/>
      <c r="R929" s="243"/>
      <c r="S929" s="243"/>
      <c r="T929" s="243"/>
      <c r="U929" s="243"/>
      <c r="V929" s="243"/>
      <c r="W929" s="243"/>
      <c r="X929" s="243"/>
      <c r="Y929" s="243"/>
      <c r="Z929" s="243"/>
    </row>
    <row r="930" spans="1:26" ht="13.5" customHeight="1">
      <c r="A930" s="243"/>
      <c r="B930" s="243"/>
      <c r="C930" s="243"/>
      <c r="D930" s="243"/>
      <c r="E930" s="243"/>
      <c r="F930" s="243"/>
      <c r="G930" s="243"/>
      <c r="H930" s="243"/>
      <c r="I930" s="243"/>
      <c r="J930" s="243"/>
      <c r="K930" s="243"/>
      <c r="L930" s="243"/>
      <c r="M930" s="243"/>
      <c r="N930" s="243"/>
      <c r="O930" s="243"/>
      <c r="P930" s="243"/>
      <c r="Q930" s="243"/>
      <c r="R930" s="243"/>
      <c r="S930" s="243"/>
      <c r="T930" s="243"/>
      <c r="U930" s="243"/>
      <c r="V930" s="243"/>
      <c r="W930" s="243"/>
      <c r="X930" s="243"/>
      <c r="Y930" s="243"/>
      <c r="Z930" s="243"/>
    </row>
    <row r="931" spans="1:26" ht="13.5" customHeight="1">
      <c r="A931" s="243"/>
      <c r="B931" s="243"/>
      <c r="C931" s="243"/>
      <c r="D931" s="243"/>
      <c r="E931" s="243"/>
      <c r="F931" s="243"/>
      <c r="G931" s="243"/>
      <c r="H931" s="243"/>
      <c r="I931" s="243"/>
      <c r="J931" s="243"/>
      <c r="K931" s="243"/>
      <c r="L931" s="243"/>
      <c r="M931" s="243"/>
      <c r="N931" s="243"/>
      <c r="O931" s="243"/>
      <c r="P931" s="243"/>
      <c r="Q931" s="243"/>
      <c r="R931" s="243"/>
      <c r="S931" s="243"/>
      <c r="T931" s="243"/>
      <c r="U931" s="243"/>
      <c r="V931" s="243"/>
      <c r="W931" s="243"/>
      <c r="X931" s="243"/>
      <c r="Y931" s="243"/>
      <c r="Z931" s="243"/>
    </row>
    <row r="932" spans="1:26" ht="13.5" customHeight="1">
      <c r="A932" s="243"/>
      <c r="B932" s="243"/>
      <c r="C932" s="243"/>
      <c r="D932" s="243"/>
      <c r="E932" s="243"/>
      <c r="F932" s="243"/>
      <c r="G932" s="243"/>
      <c r="H932" s="243"/>
      <c r="I932" s="243"/>
      <c r="J932" s="243"/>
      <c r="K932" s="243"/>
      <c r="L932" s="243"/>
      <c r="M932" s="243"/>
      <c r="N932" s="243"/>
      <c r="O932" s="243"/>
      <c r="P932" s="243"/>
      <c r="Q932" s="243"/>
      <c r="R932" s="243"/>
      <c r="S932" s="243"/>
      <c r="T932" s="243"/>
      <c r="U932" s="243"/>
      <c r="V932" s="243"/>
      <c r="W932" s="243"/>
      <c r="X932" s="243"/>
      <c r="Y932" s="243"/>
      <c r="Z932" s="243"/>
    </row>
    <row r="933" spans="1:26" ht="13.5" customHeight="1">
      <c r="A933" s="243"/>
      <c r="B933" s="243"/>
      <c r="C933" s="243"/>
      <c r="D933" s="243"/>
      <c r="E933" s="243"/>
      <c r="F933" s="243"/>
      <c r="G933" s="243"/>
      <c r="H933" s="243"/>
      <c r="I933" s="243"/>
      <c r="J933" s="243"/>
      <c r="K933" s="243"/>
      <c r="L933" s="243"/>
      <c r="M933" s="243"/>
      <c r="N933" s="243"/>
      <c r="O933" s="243"/>
      <c r="P933" s="243"/>
      <c r="Q933" s="243"/>
      <c r="R933" s="243"/>
      <c r="S933" s="243"/>
      <c r="T933" s="243"/>
      <c r="U933" s="243"/>
      <c r="V933" s="243"/>
      <c r="W933" s="243"/>
      <c r="X933" s="243"/>
      <c r="Y933" s="243"/>
      <c r="Z933" s="243"/>
    </row>
    <row r="934" spans="1:26" ht="13.5" customHeight="1">
      <c r="A934" s="243"/>
      <c r="B934" s="243"/>
      <c r="C934" s="243"/>
      <c r="D934" s="243"/>
      <c r="E934" s="243"/>
      <c r="F934" s="243"/>
      <c r="G934" s="243"/>
      <c r="H934" s="243"/>
      <c r="I934" s="243"/>
      <c r="J934" s="243"/>
      <c r="K934" s="243"/>
      <c r="L934" s="243"/>
      <c r="M934" s="243"/>
      <c r="N934" s="243"/>
      <c r="O934" s="243"/>
      <c r="P934" s="243"/>
      <c r="Q934" s="243"/>
      <c r="R934" s="243"/>
      <c r="S934" s="243"/>
      <c r="T934" s="243"/>
      <c r="U934" s="243"/>
      <c r="V934" s="243"/>
      <c r="W934" s="243"/>
      <c r="X934" s="243"/>
      <c r="Y934" s="243"/>
      <c r="Z934" s="243"/>
    </row>
    <row r="935" spans="1:26" ht="13.5" customHeight="1">
      <c r="A935" s="243"/>
      <c r="B935" s="243"/>
      <c r="C935" s="243"/>
      <c r="D935" s="243"/>
      <c r="E935" s="243"/>
      <c r="F935" s="243"/>
      <c r="G935" s="243"/>
      <c r="H935" s="243"/>
      <c r="I935" s="243"/>
      <c r="J935" s="243"/>
      <c r="K935" s="243"/>
      <c r="L935" s="243"/>
      <c r="M935" s="243"/>
      <c r="N935" s="243"/>
      <c r="O935" s="243"/>
      <c r="P935" s="243"/>
      <c r="Q935" s="243"/>
      <c r="R935" s="243"/>
      <c r="S935" s="243"/>
      <c r="T935" s="243"/>
      <c r="U935" s="243"/>
      <c r="V935" s="243"/>
      <c r="W935" s="243"/>
      <c r="X935" s="243"/>
      <c r="Y935" s="243"/>
      <c r="Z935" s="243"/>
    </row>
    <row r="936" spans="1:26" ht="13.5" customHeight="1">
      <c r="A936" s="243"/>
      <c r="B936" s="243"/>
      <c r="C936" s="243"/>
      <c r="D936" s="243"/>
      <c r="E936" s="243"/>
      <c r="F936" s="243"/>
      <c r="G936" s="243"/>
      <c r="H936" s="243"/>
      <c r="I936" s="243"/>
      <c r="J936" s="243"/>
      <c r="K936" s="243"/>
      <c r="L936" s="243"/>
      <c r="M936" s="243"/>
      <c r="N936" s="243"/>
      <c r="O936" s="243"/>
      <c r="P936" s="243"/>
      <c r="Q936" s="243"/>
      <c r="R936" s="243"/>
      <c r="S936" s="243"/>
      <c r="T936" s="243"/>
      <c r="U936" s="243"/>
      <c r="V936" s="243"/>
      <c r="W936" s="243"/>
      <c r="X936" s="243"/>
      <c r="Y936" s="243"/>
      <c r="Z936" s="243"/>
    </row>
    <row r="937" spans="1:26" ht="13.5" customHeight="1">
      <c r="A937" s="243"/>
      <c r="B937" s="243"/>
      <c r="C937" s="243"/>
      <c r="D937" s="243"/>
      <c r="E937" s="243"/>
      <c r="F937" s="243"/>
      <c r="G937" s="243"/>
      <c r="H937" s="243"/>
      <c r="I937" s="243"/>
      <c r="J937" s="243"/>
      <c r="K937" s="243"/>
      <c r="L937" s="243"/>
      <c r="M937" s="243"/>
      <c r="N937" s="243"/>
      <c r="O937" s="243"/>
      <c r="P937" s="243"/>
      <c r="Q937" s="243"/>
      <c r="R937" s="243"/>
      <c r="S937" s="243"/>
      <c r="T937" s="243"/>
      <c r="U937" s="243"/>
      <c r="V937" s="243"/>
      <c r="W937" s="243"/>
      <c r="X937" s="243"/>
      <c r="Y937" s="243"/>
      <c r="Z937" s="243"/>
    </row>
    <row r="938" spans="1:26" ht="13.5" customHeight="1">
      <c r="A938" s="243"/>
      <c r="B938" s="243"/>
      <c r="C938" s="243"/>
      <c r="D938" s="243"/>
      <c r="E938" s="243"/>
      <c r="F938" s="243"/>
      <c r="G938" s="243"/>
      <c r="H938" s="243"/>
      <c r="I938" s="243"/>
      <c r="J938" s="243"/>
      <c r="K938" s="243"/>
      <c r="L938" s="243"/>
      <c r="M938" s="243"/>
      <c r="N938" s="243"/>
      <c r="O938" s="243"/>
      <c r="P938" s="243"/>
      <c r="Q938" s="243"/>
      <c r="R938" s="243"/>
      <c r="S938" s="243"/>
      <c r="T938" s="243"/>
      <c r="U938" s="243"/>
      <c r="V938" s="243"/>
      <c r="W938" s="243"/>
      <c r="X938" s="243"/>
      <c r="Y938" s="243"/>
      <c r="Z938" s="243"/>
    </row>
    <row r="939" spans="1:26" ht="13.5" customHeight="1">
      <c r="A939" s="243"/>
      <c r="B939" s="243"/>
      <c r="C939" s="243"/>
      <c r="D939" s="243"/>
      <c r="E939" s="243"/>
      <c r="F939" s="243"/>
      <c r="G939" s="243"/>
      <c r="H939" s="243"/>
      <c r="I939" s="243"/>
      <c r="J939" s="243"/>
      <c r="K939" s="243"/>
      <c r="L939" s="243"/>
      <c r="M939" s="243"/>
      <c r="N939" s="243"/>
      <c r="O939" s="243"/>
      <c r="P939" s="243"/>
      <c r="Q939" s="243"/>
      <c r="R939" s="243"/>
      <c r="S939" s="243"/>
      <c r="T939" s="243"/>
      <c r="U939" s="243"/>
      <c r="V939" s="243"/>
      <c r="W939" s="243"/>
      <c r="X939" s="243"/>
      <c r="Y939" s="243"/>
      <c r="Z939" s="243"/>
    </row>
    <row r="940" spans="1:26" ht="13.5" customHeight="1">
      <c r="A940" s="243"/>
      <c r="B940" s="243"/>
      <c r="C940" s="243"/>
      <c r="D940" s="243"/>
      <c r="E940" s="243"/>
      <c r="F940" s="243"/>
      <c r="G940" s="243"/>
      <c r="H940" s="243"/>
      <c r="I940" s="243"/>
      <c r="J940" s="243"/>
      <c r="K940" s="243"/>
      <c r="L940" s="243"/>
      <c r="M940" s="243"/>
      <c r="N940" s="243"/>
      <c r="O940" s="243"/>
      <c r="P940" s="243"/>
      <c r="Q940" s="243"/>
      <c r="R940" s="243"/>
      <c r="S940" s="243"/>
      <c r="T940" s="243"/>
      <c r="U940" s="243"/>
      <c r="V940" s="243"/>
      <c r="W940" s="243"/>
      <c r="X940" s="243"/>
      <c r="Y940" s="243"/>
      <c r="Z940" s="243"/>
    </row>
    <row r="941" spans="1:26" ht="13.5" customHeight="1">
      <c r="A941" s="243"/>
      <c r="B941" s="243"/>
      <c r="C941" s="243"/>
      <c r="D941" s="243"/>
      <c r="E941" s="243"/>
      <c r="F941" s="243"/>
      <c r="G941" s="243"/>
      <c r="H941" s="243"/>
      <c r="I941" s="243"/>
      <c r="J941" s="243"/>
      <c r="K941" s="243"/>
      <c r="L941" s="243"/>
      <c r="M941" s="243"/>
      <c r="N941" s="243"/>
      <c r="O941" s="243"/>
      <c r="P941" s="243"/>
      <c r="Q941" s="243"/>
      <c r="R941" s="243"/>
      <c r="S941" s="243"/>
      <c r="T941" s="243"/>
      <c r="U941" s="243"/>
      <c r="V941" s="243"/>
      <c r="W941" s="243"/>
      <c r="X941" s="243"/>
      <c r="Y941" s="243"/>
      <c r="Z941" s="243"/>
    </row>
    <row r="942" spans="1:26" ht="13.5" customHeight="1">
      <c r="A942" s="243"/>
      <c r="B942" s="243"/>
      <c r="C942" s="243"/>
      <c r="D942" s="243"/>
      <c r="E942" s="243"/>
      <c r="F942" s="243"/>
      <c r="G942" s="243"/>
      <c r="H942" s="243"/>
      <c r="I942" s="243"/>
      <c r="J942" s="243"/>
      <c r="K942" s="243"/>
      <c r="L942" s="243"/>
      <c r="M942" s="243"/>
      <c r="N942" s="243"/>
      <c r="O942" s="243"/>
      <c r="P942" s="243"/>
      <c r="Q942" s="243"/>
      <c r="R942" s="243"/>
      <c r="S942" s="243"/>
      <c r="T942" s="243"/>
      <c r="U942" s="243"/>
      <c r="V942" s="243"/>
      <c r="W942" s="243"/>
      <c r="X942" s="243"/>
      <c r="Y942" s="243"/>
      <c r="Z942" s="243"/>
    </row>
    <row r="943" spans="1:26" ht="13.5" customHeight="1">
      <c r="A943" s="243"/>
      <c r="B943" s="243"/>
      <c r="C943" s="243"/>
      <c r="D943" s="243"/>
      <c r="E943" s="243"/>
      <c r="F943" s="243"/>
      <c r="G943" s="243"/>
      <c r="H943" s="243"/>
      <c r="I943" s="243"/>
      <c r="J943" s="243"/>
      <c r="K943" s="243"/>
      <c r="L943" s="243"/>
      <c r="M943" s="243"/>
      <c r="N943" s="243"/>
      <c r="O943" s="243"/>
      <c r="P943" s="243"/>
      <c r="Q943" s="243"/>
      <c r="R943" s="243"/>
      <c r="S943" s="243"/>
      <c r="T943" s="243"/>
      <c r="U943" s="243"/>
      <c r="V943" s="243"/>
      <c r="W943" s="243"/>
      <c r="X943" s="243"/>
      <c r="Y943" s="243"/>
      <c r="Z943" s="243"/>
    </row>
    <row r="944" spans="1:26" ht="13.5" customHeight="1">
      <c r="A944" s="243"/>
      <c r="B944" s="243"/>
      <c r="C944" s="243"/>
      <c r="D944" s="243"/>
      <c r="E944" s="243"/>
      <c r="F944" s="243"/>
      <c r="G944" s="243"/>
      <c r="H944" s="243"/>
      <c r="I944" s="243"/>
      <c r="J944" s="243"/>
      <c r="K944" s="243"/>
      <c r="L944" s="243"/>
      <c r="M944" s="243"/>
      <c r="N944" s="243"/>
      <c r="O944" s="243"/>
      <c r="P944" s="243"/>
      <c r="Q944" s="243"/>
      <c r="R944" s="243"/>
      <c r="S944" s="243"/>
      <c r="T944" s="243"/>
      <c r="U944" s="243"/>
      <c r="V944" s="243"/>
      <c r="W944" s="243"/>
      <c r="X944" s="243"/>
      <c r="Y944" s="243"/>
      <c r="Z944" s="243"/>
    </row>
    <row r="945" spans="1:26" ht="13.5" customHeight="1">
      <c r="A945" s="243"/>
      <c r="B945" s="243"/>
      <c r="C945" s="243"/>
      <c r="D945" s="243"/>
      <c r="E945" s="243"/>
      <c r="F945" s="243"/>
      <c r="G945" s="243"/>
      <c r="H945" s="243"/>
      <c r="I945" s="243"/>
      <c r="J945" s="243"/>
      <c r="K945" s="243"/>
      <c r="L945" s="243"/>
      <c r="M945" s="243"/>
      <c r="N945" s="243"/>
      <c r="O945" s="243"/>
      <c r="P945" s="243"/>
      <c r="Q945" s="243"/>
      <c r="R945" s="243"/>
      <c r="S945" s="243"/>
      <c r="T945" s="243"/>
      <c r="U945" s="243"/>
      <c r="V945" s="243"/>
      <c r="W945" s="243"/>
      <c r="X945" s="243"/>
      <c r="Y945" s="243"/>
      <c r="Z945" s="243"/>
    </row>
    <row r="946" spans="1:26" ht="13.5" customHeight="1">
      <c r="A946" s="243"/>
      <c r="B946" s="243"/>
      <c r="C946" s="243"/>
      <c r="D946" s="243"/>
      <c r="E946" s="243"/>
      <c r="F946" s="243"/>
      <c r="G946" s="243"/>
      <c r="H946" s="243"/>
      <c r="I946" s="243"/>
      <c r="J946" s="243"/>
      <c r="K946" s="243"/>
      <c r="L946" s="243"/>
      <c r="M946" s="243"/>
      <c r="N946" s="243"/>
      <c r="O946" s="243"/>
      <c r="P946" s="243"/>
      <c r="Q946" s="243"/>
      <c r="R946" s="243"/>
      <c r="S946" s="243"/>
      <c r="T946" s="243"/>
      <c r="U946" s="243"/>
      <c r="V946" s="243"/>
      <c r="W946" s="243"/>
      <c r="X946" s="243"/>
      <c r="Y946" s="243"/>
      <c r="Z946" s="243"/>
    </row>
    <row r="947" spans="1:26" ht="13.5" customHeight="1">
      <c r="A947" s="243"/>
      <c r="B947" s="243"/>
      <c r="C947" s="243"/>
      <c r="D947" s="243"/>
      <c r="E947" s="243"/>
      <c r="F947" s="243"/>
      <c r="G947" s="243"/>
      <c r="H947" s="243"/>
      <c r="I947" s="243"/>
      <c r="J947" s="243"/>
      <c r="K947" s="243"/>
      <c r="L947" s="243"/>
      <c r="M947" s="243"/>
      <c r="N947" s="243"/>
      <c r="O947" s="243"/>
      <c r="P947" s="243"/>
      <c r="Q947" s="243"/>
      <c r="R947" s="243"/>
      <c r="S947" s="243"/>
      <c r="T947" s="243"/>
      <c r="U947" s="243"/>
      <c r="V947" s="243"/>
      <c r="W947" s="243"/>
      <c r="X947" s="243"/>
      <c r="Y947" s="243"/>
      <c r="Z947" s="243"/>
    </row>
    <row r="948" spans="1:26" ht="13.5" customHeight="1">
      <c r="A948" s="243"/>
      <c r="B948" s="243"/>
      <c r="C948" s="243"/>
      <c r="D948" s="243"/>
      <c r="E948" s="243"/>
      <c r="F948" s="243"/>
      <c r="G948" s="243"/>
      <c r="H948" s="243"/>
      <c r="I948" s="243"/>
      <c r="J948" s="243"/>
      <c r="K948" s="243"/>
      <c r="L948" s="243"/>
      <c r="M948" s="243"/>
      <c r="N948" s="243"/>
      <c r="O948" s="243"/>
      <c r="P948" s="243"/>
      <c r="Q948" s="243"/>
      <c r="R948" s="243"/>
      <c r="S948" s="243"/>
      <c r="T948" s="243"/>
      <c r="U948" s="243"/>
      <c r="V948" s="243"/>
      <c r="W948" s="243"/>
      <c r="X948" s="243"/>
      <c r="Y948" s="243"/>
      <c r="Z948" s="243"/>
    </row>
    <row r="949" spans="1:26" ht="13.5" customHeight="1">
      <c r="A949" s="243"/>
      <c r="B949" s="243"/>
      <c r="C949" s="243"/>
      <c r="D949" s="243"/>
      <c r="E949" s="243"/>
      <c r="F949" s="243"/>
      <c r="G949" s="243"/>
      <c r="H949" s="243"/>
      <c r="I949" s="243"/>
      <c r="J949" s="243"/>
      <c r="K949" s="243"/>
      <c r="L949" s="243"/>
      <c r="M949" s="243"/>
      <c r="N949" s="243"/>
      <c r="O949" s="243"/>
      <c r="P949" s="243"/>
      <c r="Q949" s="243"/>
      <c r="R949" s="243"/>
      <c r="S949" s="243"/>
      <c r="T949" s="243"/>
      <c r="U949" s="243"/>
      <c r="V949" s="243"/>
      <c r="W949" s="243"/>
      <c r="X949" s="243"/>
      <c r="Y949" s="243"/>
      <c r="Z949" s="243"/>
    </row>
    <row r="950" spans="1:26" ht="13.5" customHeight="1">
      <c r="A950" s="243"/>
      <c r="B950" s="243"/>
      <c r="C950" s="243"/>
      <c r="D950" s="243"/>
      <c r="E950" s="243"/>
      <c r="F950" s="243"/>
      <c r="G950" s="243"/>
      <c r="H950" s="243"/>
      <c r="I950" s="243"/>
      <c r="J950" s="243"/>
      <c r="K950" s="243"/>
      <c r="L950" s="243"/>
      <c r="M950" s="243"/>
      <c r="N950" s="243"/>
      <c r="O950" s="243"/>
      <c r="P950" s="243"/>
      <c r="Q950" s="243"/>
      <c r="R950" s="243"/>
      <c r="S950" s="243"/>
      <c r="T950" s="243"/>
      <c r="U950" s="243"/>
      <c r="V950" s="243"/>
      <c r="W950" s="243"/>
      <c r="X950" s="243"/>
      <c r="Y950" s="243"/>
      <c r="Z950" s="243"/>
    </row>
    <row r="951" spans="1:26" ht="13.5" customHeight="1">
      <c r="A951" s="243"/>
      <c r="B951" s="243"/>
      <c r="C951" s="243"/>
      <c r="D951" s="243"/>
      <c r="E951" s="243"/>
      <c r="F951" s="243"/>
      <c r="G951" s="243"/>
      <c r="H951" s="243"/>
      <c r="I951" s="243"/>
      <c r="J951" s="243"/>
      <c r="K951" s="243"/>
      <c r="L951" s="243"/>
      <c r="M951" s="243"/>
      <c r="N951" s="243"/>
      <c r="O951" s="243"/>
      <c r="P951" s="243"/>
      <c r="Q951" s="243"/>
      <c r="R951" s="243"/>
      <c r="S951" s="243"/>
      <c r="T951" s="243"/>
      <c r="U951" s="243"/>
      <c r="V951" s="243"/>
      <c r="W951" s="243"/>
      <c r="X951" s="243"/>
      <c r="Y951" s="243"/>
      <c r="Z951" s="243"/>
    </row>
    <row r="952" spans="1:26" ht="13.5" customHeight="1">
      <c r="A952" s="243"/>
      <c r="B952" s="243"/>
      <c r="C952" s="243"/>
      <c r="D952" s="243"/>
      <c r="E952" s="243"/>
      <c r="F952" s="243"/>
      <c r="G952" s="243"/>
      <c r="H952" s="243"/>
      <c r="I952" s="243"/>
      <c r="J952" s="243"/>
      <c r="K952" s="243"/>
      <c r="L952" s="243"/>
      <c r="M952" s="243"/>
      <c r="N952" s="243"/>
      <c r="O952" s="243"/>
      <c r="P952" s="243"/>
      <c r="Q952" s="243"/>
      <c r="R952" s="243"/>
      <c r="S952" s="243"/>
      <c r="T952" s="243"/>
      <c r="U952" s="243"/>
      <c r="V952" s="243"/>
      <c r="W952" s="243"/>
      <c r="X952" s="243"/>
      <c r="Y952" s="243"/>
      <c r="Z952" s="243"/>
    </row>
    <row r="953" spans="1:26" ht="13.5" customHeight="1">
      <c r="A953" s="243"/>
      <c r="B953" s="243"/>
      <c r="C953" s="243"/>
      <c r="D953" s="243"/>
      <c r="E953" s="243"/>
      <c r="F953" s="243"/>
      <c r="G953" s="243"/>
      <c r="H953" s="243"/>
      <c r="I953" s="243"/>
      <c r="J953" s="243"/>
      <c r="K953" s="243"/>
      <c r="L953" s="243"/>
      <c r="M953" s="243"/>
      <c r="N953" s="243"/>
      <c r="O953" s="243"/>
      <c r="P953" s="243"/>
      <c r="Q953" s="243"/>
      <c r="R953" s="243"/>
      <c r="S953" s="243"/>
      <c r="T953" s="243"/>
      <c r="U953" s="243"/>
      <c r="V953" s="243"/>
      <c r="W953" s="243"/>
      <c r="X953" s="243"/>
      <c r="Y953" s="243"/>
      <c r="Z953" s="243"/>
    </row>
    <row r="954" spans="1:26" ht="13.5" customHeight="1">
      <c r="A954" s="243"/>
      <c r="B954" s="243"/>
      <c r="C954" s="243"/>
      <c r="D954" s="243"/>
      <c r="E954" s="243"/>
      <c r="F954" s="243"/>
      <c r="G954" s="243"/>
      <c r="H954" s="243"/>
      <c r="I954" s="243"/>
      <c r="J954" s="243"/>
      <c r="K954" s="243"/>
      <c r="L954" s="243"/>
      <c r="M954" s="243"/>
      <c r="N954" s="243"/>
      <c r="O954" s="243"/>
      <c r="P954" s="243"/>
      <c r="Q954" s="243"/>
      <c r="R954" s="243"/>
      <c r="S954" s="243"/>
      <c r="T954" s="243"/>
      <c r="U954" s="243"/>
      <c r="V954" s="243"/>
      <c r="W954" s="243"/>
      <c r="X954" s="243"/>
      <c r="Y954" s="243"/>
      <c r="Z954" s="243"/>
    </row>
    <row r="955" spans="1:26" ht="13.5" customHeight="1">
      <c r="A955" s="243"/>
      <c r="B955" s="243"/>
      <c r="C955" s="243"/>
      <c r="D955" s="243"/>
      <c r="E955" s="243"/>
      <c r="F955" s="243"/>
      <c r="G955" s="243"/>
      <c r="H955" s="243"/>
      <c r="I955" s="243"/>
      <c r="J955" s="243"/>
      <c r="K955" s="243"/>
      <c r="L955" s="243"/>
      <c r="M955" s="243"/>
      <c r="N955" s="243"/>
      <c r="O955" s="243"/>
      <c r="P955" s="243"/>
      <c r="Q955" s="243"/>
      <c r="R955" s="243"/>
      <c r="S955" s="243"/>
      <c r="T955" s="243"/>
      <c r="U955" s="243"/>
      <c r="V955" s="243"/>
      <c r="W955" s="243"/>
      <c r="X955" s="243"/>
      <c r="Y955" s="243"/>
      <c r="Z955" s="243"/>
    </row>
    <row r="956" spans="1:26" ht="13.5" customHeight="1">
      <c r="A956" s="243"/>
      <c r="B956" s="243"/>
      <c r="C956" s="243"/>
      <c r="D956" s="243"/>
      <c r="E956" s="243"/>
      <c r="F956" s="243"/>
      <c r="G956" s="243"/>
      <c r="H956" s="243"/>
      <c r="I956" s="243"/>
      <c r="J956" s="243"/>
      <c r="K956" s="243"/>
      <c r="L956" s="243"/>
      <c r="M956" s="243"/>
      <c r="N956" s="243"/>
      <c r="O956" s="243"/>
      <c r="P956" s="243"/>
      <c r="Q956" s="243"/>
      <c r="R956" s="243"/>
      <c r="S956" s="243"/>
      <c r="T956" s="243"/>
      <c r="U956" s="243"/>
      <c r="V956" s="243"/>
      <c r="W956" s="243"/>
      <c r="X956" s="243"/>
      <c r="Y956" s="243"/>
      <c r="Z956" s="243"/>
    </row>
    <row r="957" spans="1:26" ht="13.5" customHeight="1">
      <c r="A957" s="243"/>
      <c r="B957" s="243"/>
      <c r="C957" s="243"/>
      <c r="D957" s="243"/>
      <c r="E957" s="243"/>
      <c r="F957" s="243"/>
      <c r="G957" s="243"/>
      <c r="H957" s="243"/>
      <c r="I957" s="243"/>
      <c r="J957" s="243"/>
      <c r="K957" s="243"/>
      <c r="L957" s="243"/>
      <c r="M957" s="243"/>
      <c r="N957" s="243"/>
      <c r="O957" s="243"/>
      <c r="P957" s="243"/>
      <c r="Q957" s="243"/>
      <c r="R957" s="243"/>
      <c r="S957" s="243"/>
      <c r="T957" s="243"/>
      <c r="U957" s="243"/>
      <c r="V957" s="243"/>
      <c r="W957" s="243"/>
      <c r="X957" s="243"/>
      <c r="Y957" s="243"/>
      <c r="Z957" s="243"/>
    </row>
    <row r="958" spans="1:26" ht="13.5" customHeight="1">
      <c r="A958" s="243"/>
      <c r="B958" s="243"/>
      <c r="C958" s="243"/>
      <c r="D958" s="243"/>
      <c r="E958" s="243"/>
      <c r="F958" s="243"/>
      <c r="G958" s="243"/>
      <c r="H958" s="243"/>
      <c r="I958" s="243"/>
      <c r="J958" s="243"/>
      <c r="K958" s="243"/>
      <c r="L958" s="243"/>
      <c r="M958" s="243"/>
      <c r="N958" s="243"/>
      <c r="O958" s="243"/>
      <c r="P958" s="243"/>
      <c r="Q958" s="243"/>
      <c r="R958" s="243"/>
      <c r="S958" s="243"/>
      <c r="T958" s="243"/>
      <c r="U958" s="243"/>
      <c r="V958" s="243"/>
      <c r="W958" s="243"/>
      <c r="X958" s="243"/>
      <c r="Y958" s="243"/>
      <c r="Z958" s="243"/>
    </row>
    <row r="959" spans="1:26" ht="13.5" customHeight="1">
      <c r="A959" s="243"/>
      <c r="B959" s="243"/>
      <c r="C959" s="243"/>
      <c r="D959" s="243"/>
      <c r="E959" s="243"/>
      <c r="F959" s="243"/>
      <c r="G959" s="243"/>
      <c r="H959" s="243"/>
      <c r="I959" s="243"/>
      <c r="J959" s="243"/>
      <c r="K959" s="243"/>
      <c r="L959" s="243"/>
      <c r="M959" s="243"/>
      <c r="N959" s="243"/>
      <c r="O959" s="243"/>
      <c r="P959" s="243"/>
      <c r="Q959" s="243"/>
      <c r="R959" s="243"/>
      <c r="S959" s="243"/>
      <c r="T959" s="243"/>
      <c r="U959" s="243"/>
      <c r="V959" s="243"/>
      <c r="W959" s="243"/>
      <c r="X959" s="243"/>
      <c r="Y959" s="243"/>
      <c r="Z959" s="243"/>
    </row>
    <row r="960" spans="1:26" ht="13.5" customHeight="1">
      <c r="A960" s="243"/>
      <c r="B960" s="243"/>
      <c r="C960" s="243"/>
      <c r="D960" s="243"/>
      <c r="E960" s="243"/>
      <c r="F960" s="243"/>
      <c r="G960" s="243"/>
      <c r="H960" s="243"/>
      <c r="I960" s="243"/>
      <c r="J960" s="243"/>
      <c r="K960" s="243"/>
      <c r="L960" s="243"/>
      <c r="M960" s="243"/>
      <c r="N960" s="243"/>
      <c r="O960" s="243"/>
      <c r="P960" s="243"/>
      <c r="Q960" s="243"/>
      <c r="R960" s="243"/>
      <c r="S960" s="243"/>
      <c r="T960" s="243"/>
      <c r="U960" s="243"/>
      <c r="V960" s="243"/>
      <c r="W960" s="243"/>
      <c r="X960" s="243"/>
      <c r="Y960" s="243"/>
      <c r="Z960" s="243"/>
    </row>
    <row r="961" spans="1:26" ht="13.5" customHeight="1">
      <c r="A961" s="243"/>
      <c r="B961" s="243"/>
      <c r="C961" s="243"/>
      <c r="D961" s="243"/>
      <c r="E961" s="243"/>
      <c r="F961" s="243"/>
      <c r="G961" s="243"/>
      <c r="H961" s="243"/>
      <c r="I961" s="243"/>
      <c r="J961" s="243"/>
      <c r="K961" s="243"/>
      <c r="L961" s="243"/>
      <c r="M961" s="243"/>
      <c r="N961" s="243"/>
      <c r="O961" s="243"/>
      <c r="P961" s="243"/>
      <c r="Q961" s="243"/>
      <c r="R961" s="243"/>
      <c r="S961" s="243"/>
      <c r="T961" s="243"/>
      <c r="U961" s="243"/>
      <c r="V961" s="243"/>
      <c r="W961" s="243"/>
      <c r="X961" s="243"/>
      <c r="Y961" s="243"/>
      <c r="Z961" s="243"/>
    </row>
    <row r="962" spans="1:26" ht="13.5" customHeight="1">
      <c r="A962" s="243"/>
      <c r="B962" s="243"/>
      <c r="C962" s="243"/>
      <c r="D962" s="243"/>
      <c r="E962" s="243"/>
      <c r="F962" s="243"/>
      <c r="G962" s="243"/>
      <c r="H962" s="243"/>
      <c r="I962" s="243"/>
      <c r="J962" s="243"/>
      <c r="K962" s="243"/>
      <c r="L962" s="243"/>
      <c r="M962" s="243"/>
      <c r="N962" s="243"/>
      <c r="O962" s="243"/>
      <c r="P962" s="243"/>
      <c r="Q962" s="243"/>
      <c r="R962" s="243"/>
      <c r="S962" s="243"/>
      <c r="T962" s="243"/>
      <c r="U962" s="243"/>
      <c r="V962" s="243"/>
      <c r="W962" s="243"/>
      <c r="X962" s="243"/>
      <c r="Y962" s="243"/>
      <c r="Z962" s="243"/>
    </row>
    <row r="963" spans="1:26" ht="13.5" customHeight="1">
      <c r="A963" s="243"/>
      <c r="B963" s="243"/>
      <c r="C963" s="243"/>
      <c r="D963" s="243"/>
      <c r="E963" s="243"/>
      <c r="F963" s="243"/>
      <c r="G963" s="243"/>
      <c r="H963" s="243"/>
      <c r="I963" s="243"/>
      <c r="J963" s="243"/>
      <c r="K963" s="243"/>
      <c r="L963" s="243"/>
      <c r="M963" s="243"/>
      <c r="N963" s="243"/>
      <c r="O963" s="243"/>
      <c r="P963" s="243"/>
      <c r="Q963" s="243"/>
      <c r="R963" s="243"/>
      <c r="S963" s="243"/>
      <c r="T963" s="243"/>
      <c r="U963" s="243"/>
      <c r="V963" s="243"/>
      <c r="W963" s="243"/>
      <c r="X963" s="243"/>
      <c r="Y963" s="243"/>
      <c r="Z963" s="243"/>
    </row>
    <row r="964" spans="1:26" ht="13.5" customHeight="1">
      <c r="A964" s="243"/>
      <c r="B964" s="243"/>
      <c r="C964" s="243"/>
      <c r="D964" s="243"/>
      <c r="E964" s="243"/>
      <c r="F964" s="243"/>
      <c r="G964" s="243"/>
      <c r="H964" s="243"/>
      <c r="I964" s="243"/>
      <c r="J964" s="243"/>
      <c r="K964" s="243"/>
      <c r="L964" s="243"/>
      <c r="M964" s="243"/>
      <c r="N964" s="243"/>
      <c r="O964" s="243"/>
      <c r="P964" s="243"/>
      <c r="Q964" s="243"/>
      <c r="R964" s="243"/>
      <c r="S964" s="243"/>
      <c r="T964" s="243"/>
      <c r="U964" s="243"/>
      <c r="V964" s="243"/>
      <c r="W964" s="243"/>
      <c r="X964" s="243"/>
      <c r="Y964" s="243"/>
      <c r="Z964" s="243"/>
    </row>
    <row r="965" spans="1:26" ht="13.5" customHeight="1">
      <c r="A965" s="243"/>
      <c r="B965" s="243"/>
      <c r="C965" s="243"/>
      <c r="D965" s="243"/>
      <c r="E965" s="243"/>
      <c r="F965" s="243"/>
      <c r="G965" s="243"/>
      <c r="H965" s="243"/>
      <c r="I965" s="243"/>
      <c r="J965" s="243"/>
      <c r="K965" s="243"/>
      <c r="L965" s="243"/>
      <c r="M965" s="243"/>
      <c r="N965" s="243"/>
      <c r="O965" s="243"/>
      <c r="P965" s="243"/>
      <c r="Q965" s="243"/>
      <c r="R965" s="243"/>
      <c r="S965" s="243"/>
      <c r="T965" s="243"/>
      <c r="U965" s="243"/>
      <c r="V965" s="243"/>
      <c r="W965" s="243"/>
      <c r="X965" s="243"/>
      <c r="Y965" s="243"/>
      <c r="Z965" s="243"/>
    </row>
    <row r="966" spans="1:26" ht="13.5" customHeight="1">
      <c r="A966" s="243"/>
      <c r="B966" s="243"/>
      <c r="C966" s="243"/>
      <c r="D966" s="243"/>
      <c r="E966" s="243"/>
      <c r="F966" s="243"/>
      <c r="G966" s="243"/>
      <c r="H966" s="243"/>
      <c r="I966" s="243"/>
      <c r="J966" s="243"/>
      <c r="K966" s="243"/>
      <c r="L966" s="243"/>
      <c r="M966" s="243"/>
      <c r="N966" s="243"/>
      <c r="O966" s="243"/>
      <c r="P966" s="243"/>
      <c r="Q966" s="243"/>
      <c r="R966" s="243"/>
      <c r="S966" s="243"/>
      <c r="T966" s="243"/>
      <c r="U966" s="243"/>
      <c r="V966" s="243"/>
      <c r="W966" s="243"/>
      <c r="X966" s="243"/>
      <c r="Y966" s="243"/>
      <c r="Z966" s="243"/>
    </row>
    <row r="967" spans="1:26" ht="13.5" customHeight="1">
      <c r="A967" s="243"/>
      <c r="B967" s="243"/>
      <c r="C967" s="243"/>
      <c r="D967" s="243"/>
      <c r="E967" s="243"/>
      <c r="F967" s="243"/>
      <c r="G967" s="243"/>
      <c r="H967" s="243"/>
      <c r="I967" s="243"/>
      <c r="J967" s="243"/>
      <c r="K967" s="243"/>
      <c r="L967" s="243"/>
      <c r="M967" s="243"/>
      <c r="N967" s="243"/>
      <c r="O967" s="243"/>
      <c r="P967" s="243"/>
      <c r="Q967" s="243"/>
      <c r="R967" s="243"/>
      <c r="S967" s="243"/>
      <c r="T967" s="243"/>
      <c r="U967" s="243"/>
      <c r="V967" s="243"/>
      <c r="W967" s="243"/>
      <c r="X967" s="243"/>
      <c r="Y967" s="243"/>
      <c r="Z967" s="243"/>
    </row>
    <row r="968" spans="1:26" ht="13.5" customHeight="1">
      <c r="A968" s="243"/>
      <c r="B968" s="243"/>
      <c r="C968" s="243"/>
      <c r="D968" s="243"/>
      <c r="E968" s="243"/>
      <c r="F968" s="243"/>
      <c r="G968" s="243"/>
      <c r="H968" s="243"/>
      <c r="I968" s="243"/>
      <c r="J968" s="243"/>
      <c r="K968" s="243"/>
      <c r="L968" s="243"/>
      <c r="M968" s="243"/>
      <c r="N968" s="243"/>
      <c r="O968" s="243"/>
      <c r="P968" s="243"/>
      <c r="Q968" s="243"/>
      <c r="R968" s="243"/>
      <c r="S968" s="243"/>
      <c r="T968" s="243"/>
      <c r="U968" s="243"/>
      <c r="V968" s="243"/>
      <c r="W968" s="243"/>
      <c r="X968" s="243"/>
      <c r="Y968" s="243"/>
      <c r="Z968" s="243"/>
    </row>
    <row r="969" spans="1:26" ht="13.5" customHeight="1">
      <c r="A969" s="243"/>
      <c r="B969" s="243"/>
      <c r="C969" s="243"/>
      <c r="D969" s="243"/>
      <c r="E969" s="243"/>
      <c r="F969" s="243"/>
      <c r="G969" s="243"/>
      <c r="H969" s="243"/>
      <c r="I969" s="243"/>
      <c r="J969" s="243"/>
      <c r="K969" s="243"/>
      <c r="L969" s="243"/>
      <c r="M969" s="243"/>
      <c r="N969" s="243"/>
      <c r="O969" s="243"/>
      <c r="P969" s="243"/>
      <c r="Q969" s="243"/>
      <c r="R969" s="243"/>
      <c r="S969" s="243"/>
      <c r="T969" s="243"/>
      <c r="U969" s="243"/>
      <c r="V969" s="243"/>
      <c r="W969" s="243"/>
      <c r="X969" s="243"/>
      <c r="Y969" s="243"/>
      <c r="Z969" s="243"/>
    </row>
    <row r="970" spans="1:26" ht="13.5" customHeight="1">
      <c r="A970" s="243"/>
      <c r="B970" s="243"/>
      <c r="C970" s="243"/>
      <c r="D970" s="243"/>
      <c r="E970" s="243"/>
      <c r="F970" s="243"/>
      <c r="G970" s="243"/>
      <c r="H970" s="243"/>
      <c r="I970" s="243"/>
      <c r="J970" s="243"/>
      <c r="K970" s="243"/>
      <c r="L970" s="243"/>
      <c r="M970" s="243"/>
      <c r="N970" s="243"/>
      <c r="O970" s="243"/>
      <c r="P970" s="243"/>
      <c r="Q970" s="243"/>
      <c r="R970" s="243"/>
      <c r="S970" s="243"/>
      <c r="T970" s="243"/>
      <c r="U970" s="243"/>
      <c r="V970" s="243"/>
      <c r="W970" s="243"/>
      <c r="X970" s="243"/>
      <c r="Y970" s="243"/>
      <c r="Z970" s="243"/>
    </row>
    <row r="971" spans="1:26" ht="13.5" customHeight="1">
      <c r="A971" s="243"/>
      <c r="B971" s="243"/>
      <c r="C971" s="243"/>
      <c r="D971" s="243"/>
      <c r="E971" s="243"/>
      <c r="F971" s="243"/>
      <c r="G971" s="243"/>
      <c r="H971" s="243"/>
      <c r="I971" s="243"/>
      <c r="J971" s="243"/>
      <c r="K971" s="243"/>
      <c r="L971" s="243"/>
      <c r="M971" s="243"/>
      <c r="N971" s="243"/>
      <c r="O971" s="243"/>
      <c r="P971" s="243"/>
      <c r="Q971" s="243"/>
      <c r="R971" s="243"/>
      <c r="S971" s="243"/>
      <c r="T971" s="243"/>
      <c r="U971" s="243"/>
      <c r="V971" s="243"/>
      <c r="W971" s="243"/>
      <c r="X971" s="243"/>
      <c r="Y971" s="243"/>
      <c r="Z971" s="243"/>
    </row>
    <row r="972" spans="1:26" ht="13.5" customHeight="1">
      <c r="A972" s="243"/>
      <c r="B972" s="243"/>
      <c r="C972" s="243"/>
      <c r="D972" s="243"/>
      <c r="E972" s="243"/>
      <c r="F972" s="243"/>
      <c r="G972" s="243"/>
      <c r="H972" s="243"/>
      <c r="I972" s="243"/>
      <c r="J972" s="243"/>
      <c r="K972" s="243"/>
      <c r="L972" s="243"/>
      <c r="M972" s="243"/>
      <c r="N972" s="243"/>
      <c r="O972" s="243"/>
      <c r="P972" s="243"/>
      <c r="Q972" s="243"/>
      <c r="R972" s="243"/>
      <c r="S972" s="243"/>
      <c r="T972" s="243"/>
      <c r="U972" s="243"/>
      <c r="V972" s="243"/>
      <c r="W972" s="243"/>
      <c r="X972" s="243"/>
      <c r="Y972" s="243"/>
      <c r="Z972" s="243"/>
    </row>
    <row r="973" spans="1:26" ht="13.5" customHeight="1">
      <c r="A973" s="243"/>
      <c r="B973" s="243"/>
      <c r="C973" s="243"/>
      <c r="D973" s="243"/>
      <c r="E973" s="243"/>
      <c r="F973" s="243"/>
      <c r="G973" s="243"/>
      <c r="H973" s="243"/>
      <c r="I973" s="243"/>
      <c r="J973" s="243"/>
      <c r="K973" s="243"/>
      <c r="L973" s="243"/>
      <c r="M973" s="243"/>
      <c r="N973" s="243"/>
      <c r="O973" s="243"/>
      <c r="P973" s="243"/>
      <c r="Q973" s="243"/>
      <c r="R973" s="243"/>
      <c r="S973" s="243"/>
      <c r="T973" s="243"/>
      <c r="U973" s="243"/>
      <c r="V973" s="243"/>
      <c r="W973" s="243"/>
      <c r="X973" s="243"/>
      <c r="Y973" s="243"/>
      <c r="Z973" s="243"/>
    </row>
    <row r="974" spans="1:26" ht="13.5" customHeight="1">
      <c r="A974" s="243"/>
      <c r="B974" s="243"/>
      <c r="C974" s="243"/>
      <c r="D974" s="243"/>
      <c r="E974" s="243"/>
      <c r="F974" s="243"/>
      <c r="G974" s="243"/>
      <c r="H974" s="243"/>
      <c r="I974" s="243"/>
      <c r="J974" s="243"/>
      <c r="K974" s="243"/>
      <c r="L974" s="243"/>
      <c r="M974" s="243"/>
      <c r="N974" s="243"/>
      <c r="O974" s="243"/>
      <c r="P974" s="243"/>
      <c r="Q974" s="243"/>
      <c r="R974" s="243"/>
      <c r="S974" s="243"/>
      <c r="T974" s="243"/>
      <c r="U974" s="243"/>
      <c r="V974" s="243"/>
      <c r="W974" s="243"/>
      <c r="X974" s="243"/>
      <c r="Y974" s="243"/>
      <c r="Z974" s="243"/>
    </row>
    <row r="975" spans="1:26" ht="13.5" customHeight="1">
      <c r="A975" s="243"/>
      <c r="B975" s="243"/>
      <c r="C975" s="243"/>
      <c r="D975" s="243"/>
      <c r="E975" s="243"/>
      <c r="F975" s="243"/>
      <c r="G975" s="243"/>
      <c r="H975" s="243"/>
      <c r="I975" s="243"/>
      <c r="J975" s="243"/>
      <c r="K975" s="243"/>
      <c r="L975" s="243"/>
      <c r="M975" s="243"/>
      <c r="N975" s="243"/>
      <c r="O975" s="243"/>
      <c r="P975" s="243"/>
      <c r="Q975" s="243"/>
      <c r="R975" s="243"/>
      <c r="S975" s="243"/>
      <c r="T975" s="243"/>
      <c r="U975" s="243"/>
      <c r="V975" s="243"/>
      <c r="W975" s="243"/>
      <c r="X975" s="243"/>
      <c r="Y975" s="243"/>
      <c r="Z975" s="243"/>
    </row>
    <row r="976" spans="1:26" ht="13.5" customHeight="1">
      <c r="A976" s="243"/>
      <c r="B976" s="243"/>
      <c r="C976" s="243"/>
      <c r="D976" s="243"/>
      <c r="E976" s="243"/>
      <c r="F976" s="243"/>
      <c r="G976" s="243"/>
      <c r="H976" s="243"/>
      <c r="I976" s="243"/>
      <c r="J976" s="243"/>
      <c r="K976" s="243"/>
      <c r="L976" s="243"/>
      <c r="M976" s="243"/>
      <c r="N976" s="243"/>
      <c r="O976" s="243"/>
      <c r="P976" s="243"/>
      <c r="Q976" s="243"/>
      <c r="R976" s="243"/>
      <c r="S976" s="243"/>
      <c r="T976" s="243"/>
      <c r="U976" s="243"/>
      <c r="V976" s="243"/>
      <c r="W976" s="243"/>
      <c r="X976" s="243"/>
      <c r="Y976" s="243"/>
      <c r="Z976" s="243"/>
    </row>
    <row r="977" spans="1:26" ht="13.5" customHeight="1">
      <c r="A977" s="243"/>
      <c r="B977" s="243"/>
      <c r="C977" s="243"/>
      <c r="D977" s="243"/>
      <c r="E977" s="243"/>
      <c r="F977" s="243"/>
      <c r="G977" s="243"/>
      <c r="H977" s="243"/>
      <c r="I977" s="243"/>
      <c r="J977" s="243"/>
      <c r="K977" s="243"/>
      <c r="L977" s="243"/>
      <c r="M977" s="243"/>
      <c r="N977" s="243"/>
      <c r="O977" s="243"/>
      <c r="P977" s="243"/>
      <c r="Q977" s="243"/>
      <c r="R977" s="243"/>
      <c r="S977" s="243"/>
      <c r="T977" s="243"/>
      <c r="U977" s="243"/>
      <c r="V977" s="243"/>
      <c r="W977" s="243"/>
      <c r="X977" s="243"/>
      <c r="Y977" s="243"/>
      <c r="Z977" s="243"/>
    </row>
    <row r="978" spans="1:26" ht="13.5" customHeight="1">
      <c r="A978" s="243"/>
      <c r="B978" s="243"/>
      <c r="C978" s="243"/>
      <c r="D978" s="243"/>
      <c r="E978" s="243"/>
      <c r="F978" s="243"/>
      <c r="G978" s="243"/>
      <c r="H978" s="243"/>
      <c r="I978" s="243"/>
      <c r="J978" s="243"/>
      <c r="K978" s="243"/>
      <c r="L978" s="243"/>
      <c r="M978" s="243"/>
      <c r="N978" s="243"/>
      <c r="O978" s="243"/>
      <c r="P978" s="243"/>
      <c r="Q978" s="243"/>
      <c r="R978" s="243"/>
      <c r="S978" s="243"/>
      <c r="T978" s="243"/>
      <c r="U978" s="243"/>
      <c r="V978" s="243"/>
      <c r="W978" s="243"/>
      <c r="X978" s="243"/>
      <c r="Y978" s="243"/>
      <c r="Z978" s="243"/>
    </row>
    <row r="979" spans="1:26" ht="13.5" customHeight="1">
      <c r="A979" s="243"/>
      <c r="B979" s="243"/>
      <c r="C979" s="243"/>
      <c r="D979" s="243"/>
      <c r="E979" s="243"/>
      <c r="F979" s="243"/>
      <c r="G979" s="243"/>
      <c r="H979" s="243"/>
      <c r="I979" s="243"/>
      <c r="J979" s="243"/>
      <c r="K979" s="243"/>
      <c r="L979" s="243"/>
      <c r="M979" s="243"/>
      <c r="N979" s="243"/>
      <c r="O979" s="243"/>
      <c r="P979" s="243"/>
      <c r="Q979" s="243"/>
      <c r="R979" s="243"/>
      <c r="S979" s="243"/>
      <c r="T979" s="243"/>
      <c r="U979" s="243"/>
      <c r="V979" s="243"/>
      <c r="W979" s="243"/>
      <c r="X979" s="243"/>
      <c r="Y979" s="243"/>
      <c r="Z979" s="243"/>
    </row>
    <row r="980" spans="1:26" ht="13.5" customHeight="1">
      <c r="A980" s="243"/>
      <c r="B980" s="243"/>
      <c r="C980" s="243"/>
      <c r="D980" s="243"/>
      <c r="E980" s="243"/>
      <c r="F980" s="243"/>
      <c r="G980" s="243"/>
      <c r="H980" s="243"/>
      <c r="I980" s="243"/>
      <c r="J980" s="243"/>
      <c r="K980" s="243"/>
      <c r="L980" s="243"/>
      <c r="M980" s="243"/>
      <c r="N980" s="243"/>
      <c r="O980" s="243"/>
      <c r="P980" s="243"/>
      <c r="Q980" s="243"/>
      <c r="R980" s="243"/>
      <c r="S980" s="243"/>
      <c r="T980" s="243"/>
      <c r="U980" s="243"/>
      <c r="V980" s="243"/>
      <c r="W980" s="243"/>
      <c r="X980" s="243"/>
      <c r="Y980" s="243"/>
      <c r="Z980" s="243"/>
    </row>
    <row r="981" spans="1:26" ht="13.5" customHeight="1">
      <c r="A981" s="243"/>
      <c r="B981" s="243"/>
      <c r="C981" s="243"/>
      <c r="D981" s="243"/>
      <c r="E981" s="243"/>
      <c r="F981" s="243"/>
      <c r="G981" s="243"/>
      <c r="H981" s="243"/>
      <c r="I981" s="243"/>
      <c r="J981" s="243"/>
      <c r="K981" s="243"/>
      <c r="L981" s="243"/>
      <c r="M981" s="243"/>
      <c r="N981" s="243"/>
      <c r="O981" s="243"/>
      <c r="P981" s="243"/>
      <c r="Q981" s="243"/>
      <c r="R981" s="243"/>
      <c r="S981" s="243"/>
      <c r="T981" s="243"/>
      <c r="U981" s="243"/>
      <c r="V981" s="243"/>
      <c r="W981" s="243"/>
      <c r="X981" s="243"/>
      <c r="Y981" s="243"/>
      <c r="Z981" s="243"/>
    </row>
    <row r="982" spans="1:26" ht="13.5" customHeight="1">
      <c r="A982" s="243"/>
      <c r="B982" s="243"/>
      <c r="C982" s="243"/>
      <c r="D982" s="243"/>
      <c r="E982" s="243"/>
      <c r="F982" s="243"/>
      <c r="G982" s="243"/>
      <c r="H982" s="243"/>
      <c r="I982" s="243"/>
      <c r="J982" s="243"/>
      <c r="K982" s="243"/>
      <c r="L982" s="243"/>
      <c r="M982" s="243"/>
      <c r="N982" s="243"/>
      <c r="O982" s="243"/>
      <c r="P982" s="243"/>
      <c r="Q982" s="243"/>
      <c r="R982" s="243"/>
      <c r="S982" s="243"/>
      <c r="T982" s="243"/>
      <c r="U982" s="243"/>
      <c r="V982" s="243"/>
      <c r="W982" s="243"/>
      <c r="X982" s="243"/>
      <c r="Y982" s="243"/>
      <c r="Z982" s="243"/>
    </row>
    <row r="983" spans="1:26" ht="13.5" customHeight="1">
      <c r="A983" s="243"/>
      <c r="B983" s="243"/>
      <c r="C983" s="243"/>
      <c r="D983" s="243"/>
      <c r="E983" s="243"/>
      <c r="F983" s="243"/>
      <c r="G983" s="243"/>
      <c r="H983" s="243"/>
      <c r="I983" s="243"/>
      <c r="J983" s="243"/>
      <c r="K983" s="243"/>
      <c r="L983" s="243"/>
      <c r="M983" s="243"/>
      <c r="N983" s="243"/>
      <c r="O983" s="243"/>
      <c r="P983" s="243"/>
      <c r="Q983" s="243"/>
      <c r="R983" s="243"/>
      <c r="S983" s="243"/>
      <c r="T983" s="243"/>
      <c r="U983" s="243"/>
      <c r="V983" s="243"/>
      <c r="W983" s="243"/>
      <c r="X983" s="243"/>
      <c r="Y983" s="243"/>
      <c r="Z983" s="243"/>
    </row>
    <row r="984" spans="1:26" ht="13.5" customHeight="1">
      <c r="A984" s="243"/>
      <c r="B984" s="243"/>
      <c r="C984" s="243"/>
      <c r="D984" s="243"/>
      <c r="E984" s="243"/>
      <c r="F984" s="243"/>
      <c r="G984" s="243"/>
      <c r="H984" s="243"/>
      <c r="I984" s="243"/>
      <c r="J984" s="243"/>
      <c r="K984" s="243"/>
      <c r="L984" s="243"/>
      <c r="M984" s="243"/>
      <c r="N984" s="243"/>
      <c r="O984" s="243"/>
      <c r="P984" s="243"/>
      <c r="Q984" s="243"/>
      <c r="R984" s="243"/>
      <c r="S984" s="243"/>
      <c r="T984" s="243"/>
      <c r="U984" s="243"/>
      <c r="V984" s="243"/>
      <c r="W984" s="243"/>
      <c r="X984" s="243"/>
      <c r="Y984" s="243"/>
      <c r="Z984" s="243"/>
    </row>
    <row r="985" spans="1:26" ht="13.5" customHeight="1">
      <c r="A985" s="243"/>
      <c r="B985" s="243"/>
      <c r="C985" s="243"/>
      <c r="D985" s="243"/>
      <c r="E985" s="243"/>
      <c r="F985" s="243"/>
      <c r="G985" s="243"/>
      <c r="H985" s="243"/>
      <c r="I985" s="243"/>
      <c r="J985" s="243"/>
      <c r="K985" s="243"/>
      <c r="L985" s="243"/>
      <c r="M985" s="243"/>
      <c r="N985" s="243"/>
      <c r="O985" s="243"/>
      <c r="P985" s="243"/>
      <c r="Q985" s="243"/>
      <c r="R985" s="243"/>
      <c r="S985" s="243"/>
      <c r="T985" s="243"/>
      <c r="U985" s="243"/>
      <c r="V985" s="243"/>
      <c r="W985" s="243"/>
      <c r="X985" s="243"/>
      <c r="Y985" s="243"/>
      <c r="Z985" s="243"/>
    </row>
    <row r="986" spans="1:26" ht="13.5" customHeight="1">
      <c r="A986" s="243"/>
      <c r="B986" s="243"/>
      <c r="C986" s="243"/>
      <c r="D986" s="243"/>
      <c r="E986" s="243"/>
      <c r="F986" s="243"/>
      <c r="G986" s="243"/>
      <c r="H986" s="243"/>
      <c r="I986" s="243"/>
      <c r="J986" s="243"/>
      <c r="K986" s="243"/>
      <c r="L986" s="243"/>
      <c r="M986" s="243"/>
      <c r="N986" s="243"/>
      <c r="O986" s="243"/>
      <c r="P986" s="243"/>
      <c r="Q986" s="243"/>
      <c r="R986" s="243"/>
      <c r="S986" s="243"/>
      <c r="T986" s="243"/>
      <c r="U986" s="243"/>
      <c r="V986" s="243"/>
      <c r="W986" s="243"/>
      <c r="X986" s="243"/>
      <c r="Y986" s="243"/>
      <c r="Z986" s="243"/>
    </row>
    <row r="987" spans="1:26" ht="13.5" customHeight="1">
      <c r="A987" s="243"/>
      <c r="B987" s="243"/>
      <c r="C987" s="243"/>
      <c r="D987" s="243"/>
      <c r="E987" s="243"/>
      <c r="F987" s="243"/>
      <c r="G987" s="243"/>
      <c r="H987" s="243"/>
      <c r="I987" s="243"/>
      <c r="J987" s="243"/>
      <c r="K987" s="243"/>
      <c r="L987" s="243"/>
      <c r="M987" s="243"/>
      <c r="N987" s="243"/>
      <c r="O987" s="243"/>
      <c r="P987" s="243"/>
      <c r="Q987" s="243"/>
      <c r="R987" s="243"/>
      <c r="S987" s="243"/>
      <c r="T987" s="243"/>
      <c r="U987" s="243"/>
      <c r="V987" s="243"/>
      <c r="W987" s="243"/>
      <c r="X987" s="243"/>
      <c r="Y987" s="243"/>
      <c r="Z987" s="243"/>
    </row>
    <row r="988" spans="1:26" ht="13.5" customHeight="1">
      <c r="A988" s="243"/>
      <c r="B988" s="243"/>
      <c r="C988" s="243"/>
      <c r="D988" s="243"/>
      <c r="E988" s="243"/>
      <c r="F988" s="243"/>
      <c r="G988" s="243"/>
      <c r="H988" s="243"/>
      <c r="I988" s="243"/>
      <c r="J988" s="243"/>
      <c r="K988" s="243"/>
      <c r="L988" s="243"/>
      <c r="M988" s="243"/>
      <c r="N988" s="243"/>
      <c r="O988" s="243"/>
      <c r="P988" s="243"/>
      <c r="Q988" s="243"/>
      <c r="R988" s="243"/>
      <c r="S988" s="243"/>
      <c r="T988" s="243"/>
      <c r="U988" s="243"/>
      <c r="V988" s="243"/>
      <c r="W988" s="243"/>
      <c r="X988" s="243"/>
      <c r="Y988" s="243"/>
      <c r="Z988" s="243"/>
    </row>
    <row r="989" spans="1:26" ht="13.5" customHeight="1">
      <c r="A989" s="243"/>
      <c r="B989" s="243"/>
      <c r="C989" s="243"/>
      <c r="D989" s="243"/>
      <c r="E989" s="243"/>
      <c r="F989" s="243"/>
      <c r="G989" s="243"/>
      <c r="H989" s="243"/>
      <c r="I989" s="243"/>
      <c r="J989" s="243"/>
      <c r="K989" s="243"/>
      <c r="L989" s="243"/>
      <c r="M989" s="243"/>
      <c r="N989" s="243"/>
      <c r="O989" s="243"/>
      <c r="P989" s="243"/>
      <c r="Q989" s="243"/>
      <c r="R989" s="243"/>
      <c r="S989" s="243"/>
      <c r="T989" s="243"/>
      <c r="U989" s="243"/>
      <c r="V989" s="243"/>
      <c r="W989" s="243"/>
      <c r="X989" s="243"/>
      <c r="Y989" s="243"/>
      <c r="Z989" s="243"/>
    </row>
    <row r="990" spans="1:26" ht="13.5" customHeight="1">
      <c r="A990" s="243"/>
      <c r="B990" s="243"/>
      <c r="C990" s="243"/>
      <c r="D990" s="243"/>
      <c r="E990" s="243"/>
      <c r="F990" s="243"/>
      <c r="G990" s="243"/>
      <c r="H990" s="243"/>
      <c r="I990" s="243"/>
      <c r="J990" s="243"/>
      <c r="K990" s="243"/>
      <c r="L990" s="243"/>
      <c r="M990" s="243"/>
      <c r="N990" s="243"/>
      <c r="O990" s="243"/>
      <c r="P990" s="243"/>
      <c r="Q990" s="243"/>
      <c r="R990" s="243"/>
      <c r="S990" s="243"/>
      <c r="T990" s="243"/>
      <c r="U990" s="243"/>
      <c r="V990" s="243"/>
      <c r="W990" s="243"/>
      <c r="X990" s="243"/>
      <c r="Y990" s="243"/>
      <c r="Z990" s="243"/>
    </row>
    <row r="991" spans="1:26" ht="13.5" customHeight="1">
      <c r="A991" s="243"/>
      <c r="B991" s="243"/>
      <c r="C991" s="243"/>
      <c r="D991" s="243"/>
      <c r="E991" s="243"/>
      <c r="F991" s="243"/>
      <c r="G991" s="243"/>
      <c r="H991" s="243"/>
      <c r="I991" s="243"/>
      <c r="J991" s="243"/>
      <c r="K991" s="243"/>
      <c r="L991" s="243"/>
      <c r="M991" s="243"/>
      <c r="N991" s="243"/>
      <c r="O991" s="243"/>
      <c r="P991" s="243"/>
      <c r="Q991" s="243"/>
      <c r="R991" s="243"/>
      <c r="S991" s="243"/>
      <c r="T991" s="243"/>
      <c r="U991" s="243"/>
      <c r="V991" s="243"/>
      <c r="W991" s="243"/>
      <c r="X991" s="243"/>
      <c r="Y991" s="243"/>
      <c r="Z991" s="243"/>
    </row>
    <row r="992" spans="1:26" ht="13.5" customHeight="1">
      <c r="A992" s="243"/>
      <c r="B992" s="243"/>
      <c r="C992" s="243"/>
      <c r="D992" s="243"/>
      <c r="E992" s="243"/>
      <c r="F992" s="243"/>
      <c r="G992" s="243"/>
      <c r="H992" s="243"/>
      <c r="I992" s="243"/>
      <c r="J992" s="243"/>
      <c r="K992" s="243"/>
      <c r="L992" s="243"/>
      <c r="M992" s="243"/>
      <c r="N992" s="243"/>
      <c r="O992" s="243"/>
      <c r="P992" s="243"/>
      <c r="Q992" s="243"/>
      <c r="R992" s="243"/>
      <c r="S992" s="243"/>
      <c r="T992" s="243"/>
      <c r="U992" s="243"/>
      <c r="V992" s="243"/>
      <c r="W992" s="243"/>
      <c r="X992" s="243"/>
      <c r="Y992" s="243"/>
      <c r="Z992" s="243"/>
    </row>
    <row r="993" spans="1:26" ht="13.5" customHeight="1">
      <c r="A993" s="243"/>
      <c r="B993" s="243"/>
      <c r="C993" s="243"/>
      <c r="D993" s="243"/>
      <c r="E993" s="243"/>
      <c r="F993" s="243"/>
      <c r="G993" s="243"/>
      <c r="H993" s="243"/>
      <c r="I993" s="243"/>
      <c r="J993" s="243"/>
      <c r="K993" s="243"/>
      <c r="L993" s="243"/>
      <c r="M993" s="243"/>
      <c r="N993" s="243"/>
      <c r="O993" s="243"/>
      <c r="P993" s="243"/>
      <c r="Q993" s="243"/>
      <c r="R993" s="243"/>
      <c r="S993" s="243"/>
      <c r="T993" s="243"/>
      <c r="U993" s="243"/>
      <c r="V993" s="243"/>
      <c r="W993" s="243"/>
      <c r="X993" s="243"/>
      <c r="Y993" s="243"/>
      <c r="Z993" s="243"/>
    </row>
    <row r="994" spans="1:26" ht="13.5" customHeight="1">
      <c r="A994" s="243"/>
      <c r="B994" s="243"/>
      <c r="C994" s="243"/>
      <c r="D994" s="243"/>
      <c r="E994" s="243"/>
      <c r="F994" s="243"/>
      <c r="G994" s="243"/>
      <c r="H994" s="243"/>
      <c r="I994" s="243"/>
      <c r="J994" s="243"/>
      <c r="K994" s="243"/>
      <c r="L994" s="243"/>
      <c r="M994" s="243"/>
      <c r="N994" s="243"/>
      <c r="O994" s="243"/>
      <c r="P994" s="243"/>
      <c r="Q994" s="243"/>
      <c r="R994" s="243"/>
      <c r="S994" s="243"/>
      <c r="T994" s="243"/>
      <c r="U994" s="243"/>
      <c r="V994" s="243"/>
      <c r="W994" s="243"/>
      <c r="X994" s="243"/>
      <c r="Y994" s="243"/>
      <c r="Z994" s="243"/>
    </row>
    <row r="995" spans="1:26" ht="13.5" customHeight="1">
      <c r="A995" s="243"/>
      <c r="B995" s="243"/>
      <c r="C995" s="243"/>
      <c r="D995" s="243"/>
      <c r="E995" s="243"/>
      <c r="F995" s="243"/>
      <c r="G995" s="243"/>
      <c r="H995" s="243"/>
      <c r="I995" s="243"/>
      <c r="J995" s="243"/>
      <c r="K995" s="243"/>
      <c r="L995" s="243"/>
      <c r="M995" s="243"/>
      <c r="N995" s="243"/>
      <c r="O995" s="243"/>
      <c r="P995" s="243"/>
      <c r="Q995" s="243"/>
      <c r="R995" s="243"/>
      <c r="S995" s="243"/>
      <c r="T995" s="243"/>
      <c r="U995" s="243"/>
      <c r="V995" s="243"/>
      <c r="W995" s="243"/>
      <c r="X995" s="243"/>
      <c r="Y995" s="243"/>
      <c r="Z995" s="243"/>
    </row>
    <row r="996" spans="1:26" ht="13.5" customHeight="1">
      <c r="A996" s="243"/>
      <c r="B996" s="243"/>
      <c r="C996" s="243"/>
      <c r="D996" s="243"/>
      <c r="E996" s="243"/>
      <c r="F996" s="243"/>
      <c r="G996" s="243"/>
      <c r="H996" s="243"/>
      <c r="I996" s="243"/>
      <c r="J996" s="243"/>
      <c r="K996" s="243"/>
      <c r="L996" s="243"/>
      <c r="M996" s="243"/>
      <c r="N996" s="243"/>
      <c r="O996" s="243"/>
      <c r="P996" s="243"/>
      <c r="Q996" s="243"/>
      <c r="R996" s="243"/>
      <c r="S996" s="243"/>
      <c r="T996" s="243"/>
      <c r="U996" s="243"/>
      <c r="V996" s="243"/>
      <c r="W996" s="243"/>
      <c r="X996" s="243"/>
      <c r="Y996" s="243"/>
      <c r="Z996" s="243"/>
    </row>
    <row r="997" spans="1:26" ht="13.5" customHeight="1">
      <c r="A997" s="243"/>
      <c r="B997" s="243"/>
      <c r="C997" s="243"/>
      <c r="D997" s="243"/>
      <c r="E997" s="243"/>
      <c r="F997" s="243"/>
      <c r="G997" s="243"/>
      <c r="H997" s="243"/>
      <c r="I997" s="243"/>
      <c r="J997" s="243"/>
      <c r="K997" s="243"/>
      <c r="L997" s="243"/>
      <c r="M997" s="243"/>
      <c r="N997" s="243"/>
      <c r="O997" s="243"/>
      <c r="P997" s="243"/>
      <c r="Q997" s="243"/>
      <c r="R997" s="243"/>
      <c r="S997" s="243"/>
      <c r="T997" s="243"/>
      <c r="U997" s="243"/>
      <c r="V997" s="243"/>
      <c r="W997" s="243"/>
      <c r="X997" s="243"/>
      <c r="Y997" s="243"/>
      <c r="Z997" s="243"/>
    </row>
    <row r="998" spans="1:26" ht="13.5" customHeight="1">
      <c r="A998" s="243"/>
      <c r="B998" s="243"/>
      <c r="C998" s="243"/>
      <c r="D998" s="243"/>
      <c r="E998" s="243"/>
      <c r="F998" s="243"/>
      <c r="G998" s="243"/>
      <c r="H998" s="243"/>
      <c r="I998" s="243"/>
      <c r="J998" s="243"/>
      <c r="K998" s="243"/>
      <c r="L998" s="243"/>
      <c r="M998" s="243"/>
      <c r="N998" s="243"/>
      <c r="O998" s="243"/>
      <c r="P998" s="243"/>
      <c r="Q998" s="243"/>
      <c r="R998" s="243"/>
      <c r="S998" s="243"/>
      <c r="T998" s="243"/>
      <c r="U998" s="243"/>
      <c r="V998" s="243"/>
      <c r="W998" s="243"/>
      <c r="X998" s="243"/>
      <c r="Y998" s="243"/>
      <c r="Z998" s="243"/>
    </row>
    <row r="999" spans="1:26" ht="13.5" customHeight="1">
      <c r="A999" s="243"/>
      <c r="B999" s="243"/>
      <c r="C999" s="243"/>
      <c r="D999" s="243"/>
      <c r="E999" s="243"/>
      <c r="F999" s="243"/>
      <c r="G999" s="243"/>
      <c r="H999" s="243"/>
      <c r="I999" s="243"/>
      <c r="J999" s="243"/>
      <c r="K999" s="243"/>
      <c r="L999" s="243"/>
      <c r="M999" s="243"/>
      <c r="N999" s="243"/>
      <c r="O999" s="243"/>
      <c r="P999" s="243"/>
      <c r="Q999" s="243"/>
      <c r="R999" s="243"/>
      <c r="S999" s="243"/>
      <c r="T999" s="243"/>
      <c r="U999" s="243"/>
      <c r="V999" s="243"/>
      <c r="W999" s="243"/>
      <c r="X999" s="243"/>
      <c r="Y999" s="243"/>
      <c r="Z999" s="243"/>
    </row>
    <row r="1000" spans="1:26" ht="13.5" customHeight="1">
      <c r="A1000" s="243"/>
      <c r="B1000" s="243"/>
      <c r="C1000" s="243"/>
      <c r="D1000" s="243"/>
      <c r="E1000" s="243"/>
      <c r="F1000" s="243"/>
      <c r="G1000" s="243"/>
      <c r="H1000" s="243"/>
      <c r="I1000" s="243"/>
      <c r="J1000" s="243"/>
      <c r="K1000" s="243"/>
      <c r="L1000" s="243"/>
      <c r="M1000" s="243"/>
      <c r="N1000" s="243"/>
      <c r="O1000" s="243"/>
      <c r="P1000" s="243"/>
      <c r="Q1000" s="243"/>
      <c r="R1000" s="243"/>
      <c r="S1000" s="243"/>
      <c r="T1000" s="243"/>
      <c r="U1000" s="243"/>
      <c r="V1000" s="243"/>
      <c r="W1000" s="243"/>
      <c r="X1000" s="243"/>
      <c r="Y1000" s="243"/>
      <c r="Z1000" s="243"/>
    </row>
  </sheetData>
  <mergeCells count="1">
    <mergeCell ref="A1:C1"/>
  </mergeCells>
  <pageMargins left="0.75" right="0.75" top="1" bottom="1" header="0" footer="0"/>
  <pageSetup orientation="landscape"/>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00FF"/>
  </sheetPr>
  <dimension ref="A1:J1000"/>
  <sheetViews>
    <sheetView zoomScale="55" zoomScaleNormal="55" workbookViewId="0">
      <selection activeCell="P49" sqref="P49"/>
    </sheetView>
  </sheetViews>
  <sheetFormatPr defaultColWidth="12.59765625" defaultRowHeight="15" customHeight="1"/>
  <cols>
    <col min="1" max="1" width="8.59765625" customWidth="1"/>
    <col min="2" max="2" width="53" customWidth="1"/>
    <col min="3" max="4" width="11.86328125" customWidth="1"/>
    <col min="5" max="5" width="10.86328125" customWidth="1"/>
    <col min="6" max="6" width="11.3984375" customWidth="1"/>
    <col min="7" max="7" width="10.73046875" customWidth="1"/>
    <col min="8" max="26" width="8.59765625" customWidth="1"/>
  </cols>
  <sheetData>
    <row r="1" spans="1:9" ht="12.75" customHeight="1">
      <c r="A1" s="421" t="s">
        <v>1609</v>
      </c>
      <c r="B1" s="422"/>
      <c r="C1" s="422"/>
      <c r="D1" s="422"/>
      <c r="E1" s="422"/>
      <c r="F1" s="384"/>
    </row>
    <row r="2" spans="1:9" ht="12.75" customHeight="1"/>
    <row r="3" spans="1:9" ht="12.75" customHeight="1"/>
    <row r="4" spans="1:9" ht="12.75" customHeight="1">
      <c r="B4" s="423" t="s">
        <v>1610</v>
      </c>
      <c r="C4" s="422"/>
      <c r="D4" s="422"/>
      <c r="E4" s="422"/>
      <c r="F4" s="422"/>
      <c r="G4" s="384"/>
    </row>
    <row r="5" spans="1:9" ht="12.75" customHeight="1">
      <c r="B5" s="253"/>
      <c r="C5" s="254">
        <v>46112</v>
      </c>
      <c r="D5" s="254">
        <v>45747</v>
      </c>
      <c r="E5" s="254">
        <v>45382</v>
      </c>
      <c r="F5" s="254">
        <v>45016</v>
      </c>
      <c r="G5" s="254">
        <v>44651</v>
      </c>
    </row>
    <row r="6" spans="1:9" ht="12.75" customHeight="1">
      <c r="B6" s="255" t="s">
        <v>1611</v>
      </c>
      <c r="C6" s="256"/>
      <c r="D6" s="256"/>
      <c r="E6" s="256"/>
      <c r="F6" s="256"/>
      <c r="G6" s="256"/>
    </row>
    <row r="7" spans="1:9" ht="12.75" customHeight="1">
      <c r="A7" s="7"/>
      <c r="B7" s="256" t="s">
        <v>1612</v>
      </c>
      <c r="C7" s="257">
        <v>33095.370000000003</v>
      </c>
      <c r="D7" s="257">
        <v>29619.83</v>
      </c>
      <c r="E7" s="257">
        <v>25429.82</v>
      </c>
      <c r="F7" s="257">
        <v>19359.61</v>
      </c>
      <c r="G7" s="257">
        <v>16323.32</v>
      </c>
      <c r="I7" s="243"/>
    </row>
    <row r="8" spans="1:9" ht="12.75" customHeight="1">
      <c r="A8" s="7"/>
      <c r="B8" s="256" t="s">
        <v>1613</v>
      </c>
      <c r="C8" s="258">
        <v>-399.39</v>
      </c>
      <c r="D8" s="258">
        <v>-1313.16</v>
      </c>
      <c r="E8" s="258">
        <v>-541.76</v>
      </c>
      <c r="F8" s="258">
        <v>-962.66</v>
      </c>
      <c r="G8" s="258">
        <v>-69.19</v>
      </c>
      <c r="I8" s="243"/>
    </row>
    <row r="9" spans="1:9" ht="12.75" customHeight="1">
      <c r="A9" s="7"/>
      <c r="B9" s="256" t="s">
        <v>1614</v>
      </c>
      <c r="C9" s="257">
        <v>8855.75</v>
      </c>
      <c r="D9" s="257">
        <v>11809.25</v>
      </c>
      <c r="E9" s="257">
        <v>10361.69</v>
      </c>
      <c r="F9" s="257">
        <v>8243.59</v>
      </c>
      <c r="G9" s="257">
        <v>8276.59</v>
      </c>
      <c r="I9" s="243"/>
    </row>
    <row r="10" spans="1:9" ht="12.75" customHeight="1">
      <c r="A10" s="7"/>
      <c r="B10" s="256" t="s">
        <v>1615</v>
      </c>
      <c r="C10" s="257">
        <v>640.35</v>
      </c>
      <c r="D10" s="257">
        <v>691.84</v>
      </c>
      <c r="E10" s="257">
        <v>554.01</v>
      </c>
      <c r="F10" s="257">
        <v>181.79</v>
      </c>
      <c r="G10" s="257">
        <v>82.44</v>
      </c>
      <c r="I10" s="243"/>
    </row>
    <row r="11" spans="1:9" ht="12.75" customHeight="1">
      <c r="A11" s="7"/>
      <c r="B11" s="256" t="s">
        <v>1616</v>
      </c>
      <c r="C11" s="257">
        <f>'Radico Financial Statements'!B262</f>
        <v>1530.23</v>
      </c>
      <c r="D11" s="257">
        <f>'Radico Financial Statements'!C261+'Radico Financial Statements'!C262</f>
        <v>1401.3799999999999</v>
      </c>
      <c r="E11" s="257">
        <f>'Radico Financial Statements'!D261+'Radico Financial Statements'!D262</f>
        <v>1137.6500000000001</v>
      </c>
      <c r="F11" s="257">
        <f>'Radico Financial Statements'!E261+'Radico Financial Statements'!E262</f>
        <v>709.01</v>
      </c>
      <c r="G11" s="257">
        <f>'Radico Financial Statements'!F261+'Radico Financial Statements'!F262</f>
        <v>648.78</v>
      </c>
      <c r="I11" s="243"/>
    </row>
    <row r="12" spans="1:9" ht="12.75" customHeight="1">
      <c r="A12" s="7"/>
      <c r="B12" s="256" t="s">
        <v>1617</v>
      </c>
      <c r="C12" s="257">
        <v>8338.3799999999992</v>
      </c>
      <c r="D12" s="258">
        <v>305.77999999999997</v>
      </c>
      <c r="E12" s="257">
        <v>235.79</v>
      </c>
      <c r="F12" s="258">
        <v>205.69</v>
      </c>
      <c r="G12" s="258">
        <v>19.25</v>
      </c>
      <c r="I12" s="243"/>
    </row>
    <row r="13" spans="1:9" ht="12.75" customHeight="1">
      <c r="B13" s="255" t="s">
        <v>1618</v>
      </c>
      <c r="C13" s="259">
        <f t="shared" ref="C13:G13" si="0">SUM(C7:C12)</f>
        <v>52060.69</v>
      </c>
      <c r="D13" s="259">
        <f t="shared" si="0"/>
        <v>42514.919999999991</v>
      </c>
      <c r="E13" s="259">
        <f t="shared" si="0"/>
        <v>37177.200000000004</v>
      </c>
      <c r="F13" s="259">
        <f t="shared" si="0"/>
        <v>27737.03</v>
      </c>
      <c r="G13" s="259">
        <f t="shared" si="0"/>
        <v>25281.19</v>
      </c>
      <c r="I13" s="243"/>
    </row>
    <row r="14" spans="1:9" ht="12.75" customHeight="1">
      <c r="I14" s="243"/>
    </row>
    <row r="15" spans="1:9" ht="12.75" customHeight="1">
      <c r="I15" s="243"/>
    </row>
    <row r="16" spans="1:9" ht="12.75" customHeight="1">
      <c r="B16" s="423" t="s">
        <v>1619</v>
      </c>
      <c r="C16" s="422"/>
      <c r="D16" s="422"/>
      <c r="E16" s="422"/>
      <c r="F16" s="422"/>
      <c r="G16" s="384"/>
      <c r="I16" s="243"/>
    </row>
    <row r="17" spans="1:10" ht="12.75" customHeight="1">
      <c r="B17" s="253"/>
      <c r="C17" s="254">
        <v>46112</v>
      </c>
      <c r="D17" s="254">
        <v>45747</v>
      </c>
      <c r="E17" s="254">
        <v>45382</v>
      </c>
      <c r="F17" s="254">
        <v>45016</v>
      </c>
      <c r="G17" s="254">
        <v>44651</v>
      </c>
    </row>
    <row r="18" spans="1:10" ht="12.75" customHeight="1">
      <c r="B18" s="255" t="s">
        <v>1611</v>
      </c>
      <c r="C18" s="256"/>
      <c r="D18" s="256"/>
      <c r="E18" s="256"/>
      <c r="F18" s="256"/>
      <c r="G18" s="256"/>
    </row>
    <row r="19" spans="1:10" ht="12.75" customHeight="1">
      <c r="A19" s="7"/>
      <c r="B19" s="256" t="s">
        <v>1612</v>
      </c>
      <c r="C19" s="257">
        <v>66740</v>
      </c>
      <c r="D19" s="257">
        <v>62480</v>
      </c>
      <c r="E19" s="257">
        <v>61020</v>
      </c>
      <c r="F19" s="257">
        <v>62663</v>
      </c>
      <c r="G19" s="257">
        <v>53216</v>
      </c>
      <c r="J19" s="243"/>
    </row>
    <row r="20" spans="1:10" ht="12.75" customHeight="1">
      <c r="A20" s="7"/>
      <c r="B20" s="256" t="s">
        <v>1613</v>
      </c>
      <c r="C20" s="257">
        <v>-1410</v>
      </c>
      <c r="D20" s="257">
        <v>-780</v>
      </c>
      <c r="E20" s="257">
        <v>1390</v>
      </c>
      <c r="F20" s="257">
        <v>323</v>
      </c>
      <c r="G20" s="257">
        <v>-856</v>
      </c>
      <c r="I20" s="243"/>
      <c r="J20" s="243"/>
    </row>
    <row r="21" spans="1:10" ht="12.75" customHeight="1">
      <c r="A21" s="7"/>
      <c r="B21" s="256" t="s">
        <v>1614</v>
      </c>
      <c r="C21" s="258">
        <v>19300</v>
      </c>
      <c r="D21" s="258">
        <v>30000</v>
      </c>
      <c r="E21" s="258">
        <v>27610</v>
      </c>
      <c r="F21" s="258">
        <v>25779</v>
      </c>
      <c r="G21" s="258">
        <v>24078</v>
      </c>
      <c r="I21" s="243"/>
      <c r="J21" s="243"/>
    </row>
    <row r="22" spans="1:10" ht="12.75" customHeight="1">
      <c r="A22" s="7"/>
      <c r="B22" s="256" t="s">
        <v>1615</v>
      </c>
      <c r="C22" s="258">
        <v>1580</v>
      </c>
      <c r="D22" s="258">
        <v>-680</v>
      </c>
      <c r="E22" s="258">
        <v>-1090</v>
      </c>
      <c r="F22" s="258">
        <v>43</v>
      </c>
      <c r="G22" s="258">
        <v>439</v>
      </c>
      <c r="I22" s="243"/>
      <c r="J22" s="243"/>
    </row>
    <row r="23" spans="1:10" ht="12.75" customHeight="1">
      <c r="A23" s="7"/>
      <c r="B23" s="256" t="s">
        <v>1616</v>
      </c>
      <c r="C23" s="257">
        <f>'United Spirits Financial Statem'!B278+'United Spirits Financial Statem'!B279</f>
        <v>2890</v>
      </c>
      <c r="D23" s="257">
        <f>'United Spirits Financial Statem'!C278+'United Spirits Financial Statem'!C279</f>
        <v>2830</v>
      </c>
      <c r="E23" s="257">
        <f>'United Spirits Financial Statem'!D278+'United Spirits Financial Statem'!D279</f>
        <v>2750</v>
      </c>
      <c r="F23" s="257">
        <f>'United Spirits Financial Statem'!E278+'United Spirits Financial Statem'!E279</f>
        <v>2825</v>
      </c>
      <c r="G23" s="257">
        <f>'United Spirits Financial Statem'!F278+'United Spirits Financial Statem'!F279</f>
        <v>3038</v>
      </c>
      <c r="I23" s="243"/>
      <c r="J23" s="243"/>
    </row>
    <row r="24" spans="1:10" ht="12.75" customHeight="1">
      <c r="A24" s="7"/>
      <c r="B24" s="256" t="s">
        <v>1617</v>
      </c>
      <c r="C24" s="257">
        <v>15770</v>
      </c>
      <c r="D24" s="257">
        <v>1980</v>
      </c>
      <c r="E24" s="257">
        <v>390</v>
      </c>
      <c r="F24" s="257">
        <v>149</v>
      </c>
      <c r="G24" s="257">
        <v>350</v>
      </c>
      <c r="I24" s="243"/>
      <c r="J24" s="243"/>
    </row>
    <row r="25" spans="1:10" ht="12.75" customHeight="1">
      <c r="B25" s="255" t="s">
        <v>1618</v>
      </c>
      <c r="C25" s="259">
        <f t="shared" ref="C25:G25" si="1">SUM(C19:C24)</f>
        <v>104870</v>
      </c>
      <c r="D25" s="259">
        <f t="shared" si="1"/>
        <v>95830</v>
      </c>
      <c r="E25" s="259">
        <f t="shared" si="1"/>
        <v>92070</v>
      </c>
      <c r="F25" s="259">
        <f t="shared" si="1"/>
        <v>91782</v>
      </c>
      <c r="G25" s="259">
        <f t="shared" si="1"/>
        <v>80265</v>
      </c>
      <c r="I25" s="243"/>
      <c r="J25" s="243"/>
    </row>
    <row r="26" spans="1:10" ht="12.75" customHeight="1">
      <c r="J26" s="243"/>
    </row>
    <row r="27" spans="1:10" ht="12.75" customHeight="1">
      <c r="J27" s="243"/>
    </row>
    <row r="28" spans="1:10" ht="12.75" customHeight="1">
      <c r="J28" s="243"/>
    </row>
    <row r="29" spans="1:10" ht="12.75" customHeight="1"/>
    <row r="30" spans="1:10" ht="12.75" customHeight="1"/>
    <row r="31" spans="1:10" ht="12.75" customHeight="1"/>
    <row r="32" spans="1:10" ht="12.75" customHeight="1"/>
    <row r="33" spans="5:5" ht="12.75" customHeight="1"/>
    <row r="34" spans="5:5" ht="12.75" customHeight="1"/>
    <row r="35" spans="5:5" ht="12.75" customHeight="1"/>
    <row r="36" spans="5:5" ht="12.75" customHeight="1"/>
    <row r="37" spans="5:5" ht="12.75" customHeight="1"/>
    <row r="38" spans="5:5" ht="12.75" customHeight="1"/>
    <row r="39" spans="5:5" ht="12.75" customHeight="1"/>
    <row r="40" spans="5:5" ht="12.75" customHeight="1"/>
    <row r="41" spans="5:5" ht="12.75" customHeight="1"/>
    <row r="42" spans="5:5" ht="12.75" customHeight="1"/>
    <row r="43" spans="5:5" ht="12.75" customHeight="1"/>
    <row r="44" spans="5:5" ht="12.75" customHeight="1">
      <c r="E44" s="260"/>
    </row>
    <row r="45" spans="5:5" ht="12.75" customHeight="1"/>
    <row r="46" spans="5:5" ht="12.75" customHeight="1"/>
    <row r="47" spans="5:5" ht="12.75" customHeight="1"/>
    <row r="48" spans="5: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F1"/>
    <mergeCell ref="B4:G4"/>
    <mergeCell ref="B16:G16"/>
  </mergeCells>
  <pageMargins left="0.7" right="0.7" top="0.75" bottom="0.75" header="0" footer="0"/>
  <pageSetup orientation="landscape"/>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0000"/>
    <outlinePr summaryBelow="0" summaryRight="0"/>
  </sheetPr>
  <dimension ref="A1:Q99"/>
  <sheetViews>
    <sheetView topLeftCell="A67" zoomScale="55" zoomScaleNormal="55" workbookViewId="0">
      <selection activeCell="B95" sqref="B95"/>
    </sheetView>
  </sheetViews>
  <sheetFormatPr defaultColWidth="12.59765625" defaultRowHeight="15" customHeight="1"/>
  <cols>
    <col min="1" max="1" width="78.3984375" customWidth="1"/>
    <col min="2" max="2" width="21.46484375" customWidth="1"/>
    <col min="3" max="3" width="18.86328125" customWidth="1"/>
    <col min="4" max="4" width="19.3984375" customWidth="1"/>
    <col min="5" max="5" width="11" customWidth="1"/>
    <col min="6" max="6" width="12.1328125" customWidth="1"/>
    <col min="7" max="7" width="10.3984375" customWidth="1"/>
    <col min="8" max="8" width="11.3984375" customWidth="1"/>
    <col min="9" max="9" width="1" customWidth="1"/>
    <col min="10" max="10" width="76.46484375" customWidth="1"/>
    <col min="11" max="11" width="20.3984375" customWidth="1"/>
    <col min="12" max="12" width="22.3984375" customWidth="1"/>
    <col min="13" max="13" width="24.73046875" customWidth="1"/>
    <col min="14" max="14" width="12.3984375" customWidth="1"/>
    <col min="15" max="15" width="11.46484375" customWidth="1"/>
    <col min="16" max="16" width="10.73046875" customWidth="1"/>
    <col min="17" max="17" width="11.73046875" customWidth="1"/>
  </cols>
  <sheetData>
    <row r="1" spans="1:17">
      <c r="A1" s="424" t="s">
        <v>1620</v>
      </c>
      <c r="B1" s="411"/>
      <c r="C1" s="411"/>
      <c r="D1" s="411"/>
      <c r="E1" s="411"/>
      <c r="F1" s="411"/>
      <c r="G1" s="411"/>
      <c r="H1" s="412"/>
      <c r="I1" s="261"/>
      <c r="J1" s="427" t="s">
        <v>1621</v>
      </c>
      <c r="K1" s="411"/>
      <c r="L1" s="411"/>
      <c r="M1" s="411"/>
      <c r="N1" s="411"/>
      <c r="O1" s="411"/>
      <c r="P1" s="411"/>
      <c r="Q1" s="412"/>
    </row>
    <row r="2" spans="1:17">
      <c r="A2" s="425"/>
      <c r="B2" s="347"/>
      <c r="C2" s="347"/>
      <c r="D2" s="347"/>
      <c r="E2" s="347"/>
      <c r="F2" s="347"/>
      <c r="G2" s="347"/>
      <c r="H2" s="426"/>
      <c r="I2" s="261"/>
      <c r="J2" s="425"/>
      <c r="K2" s="347"/>
      <c r="L2" s="347"/>
      <c r="M2" s="347"/>
      <c r="N2" s="347"/>
      <c r="O2" s="347"/>
      <c r="P2" s="347"/>
      <c r="Q2" s="426"/>
    </row>
    <row r="3" spans="1:17" ht="15" customHeight="1">
      <c r="A3" s="428" t="s">
        <v>1356</v>
      </c>
      <c r="B3" s="429"/>
      <c r="C3" s="429"/>
      <c r="D3" s="429"/>
      <c r="E3" s="429"/>
      <c r="F3" s="429"/>
      <c r="G3" s="429"/>
      <c r="H3" s="430"/>
      <c r="I3" s="261"/>
      <c r="J3" s="431" t="s">
        <v>1356</v>
      </c>
      <c r="K3" s="429"/>
      <c r="L3" s="429"/>
      <c r="M3" s="429"/>
      <c r="N3" s="429"/>
      <c r="O3" s="429"/>
      <c r="P3" s="429"/>
      <c r="Q3" s="430"/>
    </row>
    <row r="4" spans="1:17" ht="15" customHeight="1">
      <c r="A4" s="262" t="s">
        <v>600</v>
      </c>
      <c r="B4" s="131" t="s">
        <v>601</v>
      </c>
      <c r="H4" s="263"/>
      <c r="I4" s="261"/>
      <c r="J4" s="262" t="s">
        <v>600</v>
      </c>
      <c r="K4" s="264" t="s">
        <v>662</v>
      </c>
      <c r="Q4" s="263"/>
    </row>
    <row r="5" spans="1:17" ht="15" customHeight="1">
      <c r="A5" s="262" t="s">
        <v>602</v>
      </c>
      <c r="B5" s="8" t="s">
        <v>146</v>
      </c>
      <c r="H5" s="263"/>
      <c r="I5" s="261"/>
      <c r="J5" s="262" t="s">
        <v>602</v>
      </c>
      <c r="K5" s="8" t="s">
        <v>146</v>
      </c>
      <c r="Q5" s="263"/>
    </row>
    <row r="6" spans="1:17" ht="15" customHeight="1">
      <c r="A6" s="262" t="s">
        <v>603</v>
      </c>
      <c r="B6" s="8" t="s">
        <v>146</v>
      </c>
      <c r="H6" s="263"/>
      <c r="I6" s="261"/>
      <c r="J6" s="262" t="s">
        <v>603</v>
      </c>
      <c r="K6" s="8" t="s">
        <v>146</v>
      </c>
      <c r="Q6" s="263"/>
    </row>
    <row r="7" spans="1:17" ht="15" customHeight="1">
      <c r="A7" s="262" t="s">
        <v>605</v>
      </c>
      <c r="B7" s="8" t="s">
        <v>606</v>
      </c>
      <c r="H7" s="263"/>
      <c r="I7" s="261"/>
      <c r="J7" s="262" t="s">
        <v>605</v>
      </c>
      <c r="K7" s="8" t="s">
        <v>606</v>
      </c>
      <c r="Q7" s="263"/>
    </row>
    <row r="8" spans="1:17" ht="15" customHeight="1">
      <c r="A8" s="262" t="s">
        <v>609</v>
      </c>
      <c r="B8" s="8" t="s">
        <v>610</v>
      </c>
      <c r="H8" s="263"/>
      <c r="I8" s="261"/>
      <c r="J8" s="262" t="s">
        <v>609</v>
      </c>
      <c r="K8" s="8" t="s">
        <v>610</v>
      </c>
      <c r="Q8" s="263"/>
    </row>
    <row r="9" spans="1:17" ht="15" customHeight="1">
      <c r="A9" s="262" t="s">
        <v>611</v>
      </c>
      <c r="B9" s="8" t="s">
        <v>612</v>
      </c>
      <c r="H9" s="263"/>
      <c r="I9" s="261"/>
      <c r="J9" s="262" t="s">
        <v>611</v>
      </c>
      <c r="K9" s="8" t="s">
        <v>612</v>
      </c>
      <c r="Q9" s="263"/>
    </row>
    <row r="10" spans="1:17" ht="15" customHeight="1">
      <c r="A10" s="262" t="s">
        <v>613</v>
      </c>
      <c r="B10" s="8" t="s">
        <v>614</v>
      </c>
      <c r="H10" s="263"/>
      <c r="I10" s="261"/>
      <c r="J10" s="262" t="s">
        <v>613</v>
      </c>
      <c r="K10" s="8" t="s">
        <v>614</v>
      </c>
      <c r="Q10" s="263"/>
    </row>
    <row r="11" spans="1:17" ht="15" customHeight="1">
      <c r="A11" s="262" t="s">
        <v>615</v>
      </c>
      <c r="B11" s="8" t="s">
        <v>616</v>
      </c>
      <c r="H11" s="263"/>
      <c r="I11" s="261"/>
      <c r="J11" s="262" t="s">
        <v>615</v>
      </c>
      <c r="K11" s="8" t="s">
        <v>616</v>
      </c>
      <c r="Q11" s="263"/>
    </row>
    <row r="12" spans="1:17" ht="15" customHeight="1">
      <c r="A12" s="262" t="s">
        <v>617</v>
      </c>
      <c r="B12" s="134">
        <v>46172.603313669002</v>
      </c>
      <c r="H12" s="263"/>
      <c r="I12" s="261"/>
      <c r="J12" s="262" t="s">
        <v>617</v>
      </c>
      <c r="K12" s="134">
        <v>46172.608526053198</v>
      </c>
      <c r="Q12" s="263"/>
    </row>
    <row r="13" spans="1:17" ht="15" customHeight="1">
      <c r="A13" s="265" t="s">
        <v>618</v>
      </c>
      <c r="B13" s="266" t="s">
        <v>653</v>
      </c>
      <c r="C13" s="266" t="s">
        <v>619</v>
      </c>
      <c r="D13" s="266" t="s">
        <v>620</v>
      </c>
      <c r="E13" s="266" t="s">
        <v>621</v>
      </c>
      <c r="F13" s="266" t="s">
        <v>622</v>
      </c>
      <c r="G13" s="266" t="s">
        <v>623</v>
      </c>
      <c r="H13" s="266" t="s">
        <v>624</v>
      </c>
      <c r="I13" s="261"/>
      <c r="J13" s="267" t="s">
        <v>618</v>
      </c>
      <c r="K13" s="268" t="s">
        <v>653</v>
      </c>
      <c r="L13" s="268" t="s">
        <v>619</v>
      </c>
      <c r="M13" s="268" t="s">
        <v>620</v>
      </c>
      <c r="N13" s="268" t="s">
        <v>621</v>
      </c>
      <c r="O13" s="268" t="s">
        <v>622</v>
      </c>
      <c r="P13" s="268" t="s">
        <v>623</v>
      </c>
      <c r="Q13" s="268" t="s">
        <v>624</v>
      </c>
    </row>
    <row r="14" spans="1:17">
      <c r="A14" s="269" t="s">
        <v>625</v>
      </c>
      <c r="B14" s="270">
        <v>46112</v>
      </c>
      <c r="C14" s="270">
        <v>45747</v>
      </c>
      <c r="D14" s="270">
        <v>45382</v>
      </c>
      <c r="E14" s="270">
        <v>45016</v>
      </c>
      <c r="F14" s="270">
        <v>44651</v>
      </c>
      <c r="G14" s="270">
        <v>44286</v>
      </c>
      <c r="H14" s="271">
        <v>43921</v>
      </c>
      <c r="I14" s="261"/>
      <c r="J14" s="269" t="s">
        <v>625</v>
      </c>
      <c r="K14" s="270">
        <v>46112</v>
      </c>
      <c r="L14" s="270">
        <v>45747</v>
      </c>
      <c r="M14" s="270">
        <v>45382</v>
      </c>
      <c r="N14" s="270">
        <v>45016</v>
      </c>
      <c r="O14" s="270">
        <v>44651</v>
      </c>
      <c r="P14" s="270">
        <v>44286</v>
      </c>
      <c r="Q14" s="271">
        <v>43921</v>
      </c>
    </row>
    <row r="15" spans="1:17">
      <c r="A15" s="269" t="s">
        <v>626</v>
      </c>
      <c r="B15" s="138">
        <v>46112</v>
      </c>
      <c r="C15" s="138">
        <v>45747</v>
      </c>
      <c r="D15" s="138">
        <v>45747</v>
      </c>
      <c r="E15" s="138">
        <v>45016</v>
      </c>
      <c r="F15" s="138">
        <v>44651</v>
      </c>
      <c r="G15" s="138">
        <v>44651</v>
      </c>
      <c r="H15" s="272">
        <v>44286</v>
      </c>
      <c r="I15" s="261"/>
      <c r="J15" s="269" t="s">
        <v>626</v>
      </c>
      <c r="K15" s="138">
        <v>46112</v>
      </c>
      <c r="L15" s="138">
        <v>45747</v>
      </c>
      <c r="M15" s="138">
        <v>45382</v>
      </c>
      <c r="N15" s="138">
        <v>45016</v>
      </c>
      <c r="O15" s="138">
        <v>44651</v>
      </c>
      <c r="P15" s="138">
        <v>44286</v>
      </c>
      <c r="Q15" s="272">
        <v>43921</v>
      </c>
    </row>
    <row r="16" spans="1:17">
      <c r="A16" s="269" t="s">
        <v>627</v>
      </c>
      <c r="B16" s="139" t="s">
        <v>628</v>
      </c>
      <c r="C16" s="139" t="s">
        <v>628</v>
      </c>
      <c r="D16" s="139" t="s">
        <v>628</v>
      </c>
      <c r="E16" s="139" t="s">
        <v>628</v>
      </c>
      <c r="F16" s="139" t="s">
        <v>628</v>
      </c>
      <c r="G16" s="139" t="s">
        <v>628</v>
      </c>
      <c r="H16" s="273" t="s">
        <v>628</v>
      </c>
      <c r="I16" s="261"/>
      <c r="J16" s="269" t="s">
        <v>627</v>
      </c>
      <c r="K16" s="139" t="s">
        <v>628</v>
      </c>
      <c r="L16" s="139" t="s">
        <v>628</v>
      </c>
      <c r="M16" s="139" t="s">
        <v>628</v>
      </c>
      <c r="N16" s="139" t="s">
        <v>628</v>
      </c>
      <c r="O16" s="139" t="s">
        <v>628</v>
      </c>
      <c r="P16" s="139" t="s">
        <v>628</v>
      </c>
      <c r="Q16" s="273" t="s">
        <v>628</v>
      </c>
    </row>
    <row r="17" spans="1:17">
      <c r="A17" s="269" t="s">
        <v>629</v>
      </c>
      <c r="B17" s="139" t="s">
        <v>1357</v>
      </c>
      <c r="C17" s="139" t="s">
        <v>1357</v>
      </c>
      <c r="D17" s="139" t="s">
        <v>1357</v>
      </c>
      <c r="E17" s="139" t="s">
        <v>1357</v>
      </c>
      <c r="F17" s="139" t="s">
        <v>1357</v>
      </c>
      <c r="G17" s="139" t="s">
        <v>1357</v>
      </c>
      <c r="H17" s="273" t="s">
        <v>1357</v>
      </c>
      <c r="I17" s="261"/>
      <c r="J17" s="269" t="s">
        <v>629</v>
      </c>
      <c r="K17" s="139" t="s">
        <v>1357</v>
      </c>
      <c r="L17" s="139" t="s">
        <v>1357</v>
      </c>
      <c r="M17" s="139" t="s">
        <v>1357</v>
      </c>
      <c r="N17" s="139" t="s">
        <v>1357</v>
      </c>
      <c r="O17" s="139" t="s">
        <v>1357</v>
      </c>
      <c r="P17" s="139" t="s">
        <v>1357</v>
      </c>
      <c r="Q17" s="273" t="s">
        <v>1357</v>
      </c>
    </row>
    <row r="18" spans="1:17">
      <c r="A18" s="274"/>
      <c r="H18" s="263"/>
      <c r="I18" s="261"/>
      <c r="J18" s="274"/>
      <c r="Q18" s="263"/>
    </row>
    <row r="19" spans="1:17" ht="15" customHeight="1">
      <c r="A19" s="432" t="s">
        <v>1358</v>
      </c>
      <c r="B19" s="406"/>
      <c r="C19" s="406"/>
      <c r="D19" s="406"/>
      <c r="E19" s="406"/>
      <c r="F19" s="406"/>
      <c r="G19" s="406"/>
      <c r="H19" s="433"/>
      <c r="I19" s="261"/>
      <c r="J19" s="434" t="s">
        <v>1358</v>
      </c>
      <c r="K19" s="406"/>
      <c r="L19" s="406"/>
      <c r="M19" s="406"/>
      <c r="N19" s="406"/>
      <c r="O19" s="406"/>
      <c r="P19" s="406"/>
      <c r="Q19" s="433"/>
    </row>
    <row r="20" spans="1:17" ht="15" customHeight="1">
      <c r="A20" s="275" t="s">
        <v>632</v>
      </c>
      <c r="B20" s="276" t="s">
        <v>656</v>
      </c>
      <c r="C20" s="276" t="s">
        <v>634</v>
      </c>
      <c r="D20" s="276" t="s">
        <v>635</v>
      </c>
      <c r="E20" s="276" t="s">
        <v>636</v>
      </c>
      <c r="F20" s="276" t="s">
        <v>637</v>
      </c>
      <c r="G20" s="276" t="s">
        <v>638</v>
      </c>
      <c r="H20" s="276" t="s">
        <v>639</v>
      </c>
      <c r="I20" s="261"/>
      <c r="J20" s="277" t="s">
        <v>632</v>
      </c>
      <c r="K20" s="278" t="s">
        <v>656</v>
      </c>
      <c r="L20" s="278" t="s">
        <v>634</v>
      </c>
      <c r="M20" s="278" t="s">
        <v>635</v>
      </c>
      <c r="N20" s="278" t="s">
        <v>636</v>
      </c>
      <c r="O20" s="278" t="s">
        <v>637</v>
      </c>
      <c r="P20" s="278" t="s">
        <v>638</v>
      </c>
      <c r="Q20" s="278" t="s">
        <v>639</v>
      </c>
    </row>
    <row r="21" spans="1:17" ht="15" customHeight="1">
      <c r="A21" s="279" t="s">
        <v>1359</v>
      </c>
      <c r="B21" s="280"/>
      <c r="C21" s="280"/>
      <c r="D21" s="280"/>
      <c r="E21" s="281"/>
      <c r="F21" s="281"/>
      <c r="G21" s="281"/>
      <c r="H21" s="282"/>
      <c r="I21" s="261"/>
      <c r="J21" s="279" t="s">
        <v>1359</v>
      </c>
      <c r="K21" s="280"/>
      <c r="L21" s="280"/>
      <c r="M21" s="280"/>
      <c r="N21" s="281"/>
      <c r="O21" s="281"/>
      <c r="P21" s="281"/>
      <c r="Q21" s="282"/>
    </row>
    <row r="22" spans="1:17">
      <c r="A22" s="283" t="s">
        <v>1360</v>
      </c>
      <c r="B22" s="284">
        <v>8052.34</v>
      </c>
      <c r="C22" s="284">
        <v>4650.43</v>
      </c>
      <c r="D22" s="284">
        <v>3484.63</v>
      </c>
      <c r="E22" s="285">
        <v>2747.37</v>
      </c>
      <c r="F22" s="146">
        <v>3316.3</v>
      </c>
      <c r="G22" s="146">
        <v>3469.89</v>
      </c>
      <c r="H22" s="286">
        <v>2726.87</v>
      </c>
      <c r="I22" s="261"/>
      <c r="J22" s="283" t="s">
        <v>1360</v>
      </c>
      <c r="K22" s="287">
        <v>22190</v>
      </c>
      <c r="L22" s="287">
        <v>21350</v>
      </c>
      <c r="M22" s="287">
        <v>18570</v>
      </c>
      <c r="N22" s="288">
        <v>12786</v>
      </c>
      <c r="O22" s="147">
        <v>10866</v>
      </c>
      <c r="P22" s="146">
        <v>5400</v>
      </c>
      <c r="Q22" s="289">
        <v>11603</v>
      </c>
    </row>
    <row r="23" spans="1:17">
      <c r="A23" s="283" t="s">
        <v>1361</v>
      </c>
      <c r="B23" s="284">
        <v>2200.3000000000002</v>
      </c>
      <c r="C23" s="284">
        <v>2147.36</v>
      </c>
      <c r="D23" s="284">
        <v>1736.59</v>
      </c>
      <c r="E23" s="285">
        <v>969.77</v>
      </c>
      <c r="F23" s="146">
        <v>813.24</v>
      </c>
      <c r="G23" s="146">
        <v>709.38</v>
      </c>
      <c r="H23" s="286">
        <v>1060.4100000000001</v>
      </c>
      <c r="I23" s="261"/>
      <c r="J23" s="283" t="s">
        <v>1361</v>
      </c>
      <c r="K23" s="284">
        <v>1490</v>
      </c>
      <c r="L23" s="284">
        <v>1840</v>
      </c>
      <c r="M23" s="284">
        <v>2430</v>
      </c>
      <c r="N23" s="285">
        <v>1689</v>
      </c>
      <c r="O23" s="146">
        <v>5531</v>
      </c>
      <c r="P23" s="146">
        <v>5810</v>
      </c>
      <c r="Q23" s="286">
        <v>3753</v>
      </c>
    </row>
    <row r="24" spans="1:17">
      <c r="A24" s="290" t="s">
        <v>1362</v>
      </c>
      <c r="B24" s="291">
        <v>-55.23</v>
      </c>
      <c r="C24" s="291">
        <v>-4.83</v>
      </c>
      <c r="D24" s="291">
        <v>-64.48</v>
      </c>
      <c r="E24" s="288"/>
      <c r="F24" s="147"/>
      <c r="G24" s="147"/>
      <c r="H24" s="289"/>
      <c r="I24" s="261"/>
      <c r="J24" s="290" t="s">
        <v>1362</v>
      </c>
      <c r="K24" s="292">
        <v>70</v>
      </c>
      <c r="L24" s="292">
        <v>70</v>
      </c>
      <c r="M24" s="292">
        <v>10</v>
      </c>
      <c r="N24" s="293">
        <v>14</v>
      </c>
      <c r="O24" s="147">
        <v>0</v>
      </c>
      <c r="P24" s="148">
        <v>13</v>
      </c>
      <c r="Q24" s="294">
        <v>33</v>
      </c>
    </row>
    <row r="25" spans="1:17">
      <c r="A25" s="290" t="s">
        <v>1363</v>
      </c>
      <c r="B25" s="284">
        <v>561.27</v>
      </c>
      <c r="C25" s="284">
        <v>700.13</v>
      </c>
      <c r="D25" s="284">
        <v>521.95000000000005</v>
      </c>
      <c r="E25" s="285">
        <v>189.21</v>
      </c>
      <c r="F25" s="148">
        <v>87.28</v>
      </c>
      <c r="G25" s="146">
        <v>134.81</v>
      </c>
      <c r="H25" s="286">
        <v>230.36</v>
      </c>
      <c r="I25" s="261"/>
      <c r="J25" s="290" t="s">
        <v>1363</v>
      </c>
      <c r="K25" s="284">
        <v>780</v>
      </c>
      <c r="L25" s="284">
        <v>170</v>
      </c>
      <c r="M25" s="284">
        <v>340</v>
      </c>
      <c r="N25" s="285">
        <v>719</v>
      </c>
      <c r="O25" s="146">
        <v>819</v>
      </c>
      <c r="P25" s="146">
        <v>1765</v>
      </c>
      <c r="Q25" s="286">
        <v>2058</v>
      </c>
    </row>
    <row r="26" spans="1:17">
      <c r="A26" s="290" t="s">
        <v>1364</v>
      </c>
      <c r="B26" s="284">
        <v>154.72999999999999</v>
      </c>
      <c r="C26" s="292">
        <v>12.88</v>
      </c>
      <c r="D26" s="292">
        <v>85.96</v>
      </c>
      <c r="E26" s="293">
        <v>59.78</v>
      </c>
      <c r="F26" s="148">
        <v>57.55</v>
      </c>
      <c r="G26" s="148">
        <v>29.53</v>
      </c>
      <c r="H26" s="286">
        <v>296.77</v>
      </c>
      <c r="I26" s="261"/>
      <c r="J26" s="290" t="s">
        <v>1364</v>
      </c>
      <c r="K26" s="295">
        <v>-1170</v>
      </c>
      <c r="L26" s="292">
        <v>70</v>
      </c>
      <c r="M26" s="292">
        <v>40</v>
      </c>
      <c r="N26" s="296">
        <v>-1708</v>
      </c>
      <c r="O26" s="146">
        <v>1208</v>
      </c>
      <c r="P26" s="146">
        <v>1143</v>
      </c>
      <c r="Q26" s="297">
        <v>-1263</v>
      </c>
    </row>
    <row r="27" spans="1:17">
      <c r="A27" s="290" t="s">
        <v>1302</v>
      </c>
      <c r="B27" s="284">
        <v>1530.23</v>
      </c>
      <c r="C27" s="284">
        <v>1401.37</v>
      </c>
      <c r="D27" s="284">
        <v>1137.6500000000001</v>
      </c>
      <c r="E27" s="285">
        <v>709</v>
      </c>
      <c r="F27" s="146">
        <v>648.77</v>
      </c>
      <c r="G27" s="146">
        <v>538.99</v>
      </c>
      <c r="H27" s="286">
        <v>525.27</v>
      </c>
      <c r="I27" s="261"/>
      <c r="J27" s="290" t="s">
        <v>1302</v>
      </c>
      <c r="K27" s="284">
        <v>2890</v>
      </c>
      <c r="L27" s="284">
        <v>2830</v>
      </c>
      <c r="M27" s="284">
        <v>2750</v>
      </c>
      <c r="N27" s="285">
        <v>2825</v>
      </c>
      <c r="O27" s="146">
        <v>3378</v>
      </c>
      <c r="P27" s="146">
        <v>2991</v>
      </c>
      <c r="Q27" s="286">
        <v>2853</v>
      </c>
    </row>
    <row r="28" spans="1:17">
      <c r="A28" s="290" t="s">
        <v>1365</v>
      </c>
      <c r="B28" s="284">
        <v>1530.23</v>
      </c>
      <c r="C28" s="284">
        <v>1401.37</v>
      </c>
      <c r="D28" s="284">
        <v>1137.6500000000001</v>
      </c>
      <c r="E28" s="285">
        <v>709</v>
      </c>
      <c r="F28" s="146">
        <v>648.77</v>
      </c>
      <c r="G28" s="146">
        <v>538.99</v>
      </c>
      <c r="H28" s="286">
        <v>525.27</v>
      </c>
      <c r="I28" s="261"/>
      <c r="J28" s="290" t="s">
        <v>1365</v>
      </c>
      <c r="K28" s="284">
        <v>2890</v>
      </c>
      <c r="L28" s="284">
        <v>2830</v>
      </c>
      <c r="M28" s="284">
        <v>2750</v>
      </c>
      <c r="N28" s="285">
        <v>2825</v>
      </c>
      <c r="O28" s="146">
        <v>3038</v>
      </c>
      <c r="P28" s="147"/>
      <c r="Q28" s="289"/>
    </row>
    <row r="29" spans="1:17">
      <c r="A29" s="290" t="s">
        <v>1366</v>
      </c>
      <c r="B29" s="291">
        <v>-27.55</v>
      </c>
      <c r="C29" s="292">
        <v>2.6</v>
      </c>
      <c r="D29" s="292">
        <v>4.1900000000000004</v>
      </c>
      <c r="E29" s="298">
        <v>-15.76</v>
      </c>
      <c r="F29" s="148">
        <v>6.25</v>
      </c>
      <c r="G29" s="148">
        <v>5.87</v>
      </c>
      <c r="H29" s="294">
        <v>7.15</v>
      </c>
      <c r="I29" s="261"/>
      <c r="J29" s="436" t="s">
        <v>1526</v>
      </c>
      <c r="K29" s="287"/>
      <c r="L29" s="287"/>
      <c r="M29" s="287"/>
      <c r="N29" s="288"/>
      <c r="O29" s="146">
        <v>340</v>
      </c>
      <c r="P29" s="147"/>
      <c r="Q29" s="289"/>
    </row>
    <row r="30" spans="1:17" ht="13.15">
      <c r="A30" s="290" t="s">
        <v>1367</v>
      </c>
      <c r="B30" s="292">
        <v>36.85</v>
      </c>
      <c r="C30" s="292">
        <v>35.200000000000003</v>
      </c>
      <c r="D30" s="292">
        <v>51.32</v>
      </c>
      <c r="E30" s="293">
        <v>27.55</v>
      </c>
      <c r="F30" s="148">
        <v>13.4</v>
      </c>
      <c r="G30" s="148">
        <v>0.18</v>
      </c>
      <c r="H30" s="294">
        <v>0.86</v>
      </c>
      <c r="I30" s="261"/>
      <c r="J30" s="290" t="s">
        <v>1366</v>
      </c>
      <c r="K30" s="295">
        <v>-990</v>
      </c>
      <c r="L30" s="295">
        <v>-1310</v>
      </c>
      <c r="M30" s="295">
        <v>-900</v>
      </c>
      <c r="N30" s="296">
        <v>-369</v>
      </c>
      <c r="O30" s="231">
        <v>-123</v>
      </c>
      <c r="P30" s="231">
        <v>-168</v>
      </c>
      <c r="Q30" s="299">
        <v>-52</v>
      </c>
    </row>
    <row r="31" spans="1:17" ht="13.15">
      <c r="A31" s="283" t="s">
        <v>1368</v>
      </c>
      <c r="B31" s="284">
        <v>1795.63</v>
      </c>
      <c r="C31" s="284">
        <v>903.75</v>
      </c>
      <c r="D31" s="284">
        <v>725.91</v>
      </c>
      <c r="E31" s="285">
        <v>719.16</v>
      </c>
      <c r="F31" s="146">
        <v>912.18</v>
      </c>
      <c r="G31" s="146">
        <v>739.39</v>
      </c>
      <c r="H31" s="286">
        <v>853.81</v>
      </c>
      <c r="I31" s="261"/>
      <c r="J31" s="436" t="s">
        <v>1527</v>
      </c>
      <c r="K31" s="295">
        <v>-310</v>
      </c>
      <c r="L31" s="295">
        <v>-160</v>
      </c>
      <c r="M31" s="295">
        <v>-180</v>
      </c>
      <c r="N31" s="298">
        <v>-25</v>
      </c>
      <c r="O31" s="153">
        <v>-6</v>
      </c>
      <c r="P31" s="147"/>
      <c r="Q31" s="289"/>
    </row>
    <row r="32" spans="1:17" ht="13.15">
      <c r="A32" s="283" t="s">
        <v>1369</v>
      </c>
      <c r="B32" s="284">
        <v>639.91999999999996</v>
      </c>
      <c r="C32" s="284">
        <v>746.13</v>
      </c>
      <c r="D32" s="284">
        <v>586.62</v>
      </c>
      <c r="E32" s="285">
        <v>204.09</v>
      </c>
      <c r="F32" s="146">
        <v>123.2</v>
      </c>
      <c r="G32" s="146">
        <v>225.22</v>
      </c>
      <c r="H32" s="286">
        <v>282.56</v>
      </c>
      <c r="I32" s="261"/>
      <c r="J32" s="290" t="s">
        <v>1367</v>
      </c>
      <c r="K32" s="284">
        <v>220</v>
      </c>
      <c r="L32" s="284">
        <v>170</v>
      </c>
      <c r="M32" s="284">
        <v>370</v>
      </c>
      <c r="N32" s="285">
        <v>233</v>
      </c>
      <c r="O32" s="146">
        <v>255</v>
      </c>
      <c r="P32" s="148">
        <v>66</v>
      </c>
      <c r="Q32" s="286">
        <v>124</v>
      </c>
    </row>
    <row r="33" spans="1:17" ht="13.15">
      <c r="A33" s="283" t="s">
        <v>1370</v>
      </c>
      <c r="B33" s="284">
        <v>120.46</v>
      </c>
      <c r="C33" s="292">
        <v>37.54</v>
      </c>
      <c r="D33" s="292">
        <v>80.7</v>
      </c>
      <c r="E33" s="293">
        <v>25.69</v>
      </c>
      <c r="F33" s="148">
        <v>89.17</v>
      </c>
      <c r="G33" s="146">
        <v>153.25</v>
      </c>
      <c r="H33" s="286">
        <v>111.52</v>
      </c>
      <c r="I33" s="261"/>
      <c r="J33" s="283" t="s">
        <v>1368</v>
      </c>
      <c r="K33" s="284">
        <v>3340</v>
      </c>
      <c r="L33" s="284">
        <v>1630</v>
      </c>
      <c r="M33" s="284">
        <v>3370</v>
      </c>
      <c r="N33" s="285">
        <v>2675</v>
      </c>
      <c r="O33" s="146">
        <v>4570</v>
      </c>
      <c r="P33" s="146">
        <v>1068</v>
      </c>
      <c r="Q33" s="286">
        <v>5828</v>
      </c>
    </row>
    <row r="34" spans="1:17" ht="13.15">
      <c r="A34" s="283" t="s">
        <v>1371</v>
      </c>
      <c r="B34" s="284">
        <v>7937.56</v>
      </c>
      <c r="C34" s="284">
        <v>5185.45</v>
      </c>
      <c r="D34" s="284">
        <v>3989.4</v>
      </c>
      <c r="E34" s="285">
        <v>2819.59</v>
      </c>
      <c r="F34" s="146">
        <v>3183.33</v>
      </c>
      <c r="G34" s="146">
        <v>3367.9</v>
      </c>
      <c r="H34" s="286">
        <v>2762.42</v>
      </c>
      <c r="I34" s="261"/>
      <c r="J34" s="283" t="s">
        <v>1369</v>
      </c>
      <c r="K34" s="284">
        <v>370</v>
      </c>
      <c r="L34" s="284">
        <v>400</v>
      </c>
      <c r="M34" s="284">
        <v>210</v>
      </c>
      <c r="N34" s="285">
        <v>363</v>
      </c>
      <c r="O34" s="146">
        <v>501</v>
      </c>
      <c r="P34" s="146">
        <v>1420</v>
      </c>
      <c r="Q34" s="286">
        <v>1811</v>
      </c>
    </row>
    <row r="35" spans="1:17" ht="13.15">
      <c r="A35" s="283" t="s">
        <v>1372</v>
      </c>
      <c r="B35" s="295">
        <v>-513.03</v>
      </c>
      <c r="C35" s="295">
        <v>-3664.08</v>
      </c>
      <c r="D35" s="295">
        <v>-3710.06</v>
      </c>
      <c r="E35" s="296">
        <v>-611.53</v>
      </c>
      <c r="F35" s="231">
        <v>-1005.56</v>
      </c>
      <c r="G35" s="146">
        <v>261.95999999999998</v>
      </c>
      <c r="H35" s="297">
        <v>-2336.6</v>
      </c>
      <c r="I35" s="261"/>
      <c r="J35" s="283" t="s">
        <v>1370</v>
      </c>
      <c r="K35" s="284">
        <v>670</v>
      </c>
      <c r="L35" s="284">
        <v>360</v>
      </c>
      <c r="M35" s="284">
        <v>420</v>
      </c>
      <c r="N35" s="285">
        <v>204</v>
      </c>
      <c r="O35" s="148">
        <v>64</v>
      </c>
      <c r="P35" s="146">
        <v>111</v>
      </c>
      <c r="Q35" s="294">
        <v>62</v>
      </c>
    </row>
    <row r="36" spans="1:17" ht="13.15">
      <c r="A36" s="290" t="s">
        <v>1373</v>
      </c>
      <c r="B36" s="295">
        <v>-219.17</v>
      </c>
      <c r="C36" s="295">
        <v>-2059.67</v>
      </c>
      <c r="D36" s="295">
        <v>-1620.97</v>
      </c>
      <c r="E36" s="296">
        <v>-723.64</v>
      </c>
      <c r="F36" s="231">
        <v>-635.64</v>
      </c>
      <c r="G36" s="146">
        <v>1241.97</v>
      </c>
      <c r="H36" s="297">
        <v>-2048.2399999999998</v>
      </c>
      <c r="I36" s="261"/>
      <c r="J36" s="283" t="s">
        <v>1371</v>
      </c>
      <c r="K36" s="287">
        <v>20640</v>
      </c>
      <c r="L36" s="287">
        <v>21520</v>
      </c>
      <c r="M36" s="287">
        <v>17840</v>
      </c>
      <c r="N36" s="288">
        <v>11641</v>
      </c>
      <c r="O36" s="147">
        <v>11390</v>
      </c>
      <c r="P36" s="146">
        <v>8833</v>
      </c>
      <c r="Q36" s="286">
        <v>7779</v>
      </c>
    </row>
    <row r="37" spans="1:17" ht="13.15">
      <c r="A37" s="290" t="s">
        <v>1374</v>
      </c>
      <c r="B37" s="295">
        <v>-901.51</v>
      </c>
      <c r="C37" s="295">
        <v>-2965.76</v>
      </c>
      <c r="D37" s="295">
        <v>-650.91999999999996</v>
      </c>
      <c r="E37" s="296">
        <v>-1814.37</v>
      </c>
      <c r="F37" s="231">
        <v>-482.79</v>
      </c>
      <c r="G37" s="231">
        <v>-1164.43</v>
      </c>
      <c r="H37" s="297">
        <v>-232.12</v>
      </c>
      <c r="I37" s="261"/>
      <c r="J37" s="283" t="s">
        <v>1372</v>
      </c>
      <c r="K37" s="295">
        <v>-5790</v>
      </c>
      <c r="L37" s="295">
        <v>-2090</v>
      </c>
      <c r="M37" s="295">
        <v>-6450</v>
      </c>
      <c r="N37" s="296">
        <v>-5653</v>
      </c>
      <c r="O37" s="231">
        <v>-2053</v>
      </c>
      <c r="P37" s="146">
        <v>8035</v>
      </c>
      <c r="Q37" s="297">
        <v>-1696</v>
      </c>
    </row>
    <row r="38" spans="1:17" ht="13.15">
      <c r="A38" s="290" t="s">
        <v>1375</v>
      </c>
      <c r="B38" s="284">
        <v>549.88</v>
      </c>
      <c r="C38" s="292">
        <v>77.2</v>
      </c>
      <c r="D38" s="295">
        <v>-231.97</v>
      </c>
      <c r="E38" s="285">
        <v>446.52</v>
      </c>
      <c r="F38" s="153">
        <v>-57.71</v>
      </c>
      <c r="G38" s="148">
        <v>94.47</v>
      </c>
      <c r="H38" s="286">
        <v>134.66</v>
      </c>
      <c r="I38" s="261"/>
      <c r="J38" s="290" t="s">
        <v>1373</v>
      </c>
      <c r="K38" s="295">
        <v>-3200</v>
      </c>
      <c r="L38" s="295">
        <v>-3630</v>
      </c>
      <c r="M38" s="295">
        <v>-8910</v>
      </c>
      <c r="N38" s="296">
        <v>-2762</v>
      </c>
      <c r="O38" s="231">
        <v>-2051</v>
      </c>
      <c r="P38" s="146">
        <v>652</v>
      </c>
      <c r="Q38" s="286">
        <v>2713</v>
      </c>
    </row>
    <row r="39" spans="1:17" ht="13.15">
      <c r="A39" s="290" t="s">
        <v>1376</v>
      </c>
      <c r="B39" s="284">
        <v>136.28</v>
      </c>
      <c r="C39" s="284">
        <v>647</v>
      </c>
      <c r="D39" s="295">
        <v>-266.94</v>
      </c>
      <c r="E39" s="285">
        <v>404.53</v>
      </c>
      <c r="F39" s="147"/>
      <c r="G39" s="147"/>
      <c r="H39" s="289"/>
      <c r="I39" s="261"/>
      <c r="J39" s="290" t="s">
        <v>1374</v>
      </c>
      <c r="K39" s="295">
        <v>-3590</v>
      </c>
      <c r="L39" s="295">
        <v>-2420</v>
      </c>
      <c r="M39" s="284">
        <v>1630</v>
      </c>
      <c r="N39" s="296">
        <v>-2619</v>
      </c>
      <c r="O39" s="231">
        <v>-1048</v>
      </c>
      <c r="P39" s="231">
        <v>-1244</v>
      </c>
      <c r="Q39" s="294">
        <v>68</v>
      </c>
    </row>
    <row r="40" spans="1:17" ht="13.15">
      <c r="A40" s="290" t="s">
        <v>1377</v>
      </c>
      <c r="B40" s="291">
        <v>-78.510000000000005</v>
      </c>
      <c r="C40" s="284">
        <v>637.15</v>
      </c>
      <c r="D40" s="295">
        <v>-939.26</v>
      </c>
      <c r="E40" s="285">
        <v>1075.44</v>
      </c>
      <c r="F40" s="146">
        <v>170.58</v>
      </c>
      <c r="G40" s="148">
        <v>89.95</v>
      </c>
      <c r="H40" s="297">
        <v>-190.89</v>
      </c>
      <c r="I40" s="261"/>
      <c r="J40" s="290" t="s">
        <v>1375</v>
      </c>
      <c r="K40" s="295">
        <v>-1400</v>
      </c>
      <c r="L40" s="284">
        <v>450</v>
      </c>
      <c r="M40" s="295">
        <v>-350</v>
      </c>
      <c r="N40" s="296">
        <v>-2193</v>
      </c>
      <c r="O40" s="146">
        <v>1394</v>
      </c>
      <c r="P40" s="146">
        <v>1285</v>
      </c>
      <c r="Q40" s="286">
        <v>320</v>
      </c>
    </row>
    <row r="41" spans="1:17" ht="15.75">
      <c r="A41" s="300" t="s">
        <v>1301</v>
      </c>
      <c r="B41" s="301">
        <v>7424.53</v>
      </c>
      <c r="C41" s="301">
        <v>1521.37</v>
      </c>
      <c r="D41" s="301">
        <v>279.33999999999997</v>
      </c>
      <c r="E41" s="302">
        <v>2208.0500000000002</v>
      </c>
      <c r="F41" s="230">
        <v>2177.77</v>
      </c>
      <c r="G41" s="230">
        <v>3629.85</v>
      </c>
      <c r="H41" s="303">
        <v>425.83</v>
      </c>
      <c r="I41" s="261"/>
      <c r="J41" s="290" t="s">
        <v>1376</v>
      </c>
      <c r="K41" s="284">
        <v>2230</v>
      </c>
      <c r="L41" s="284">
        <v>2500</v>
      </c>
      <c r="M41" s="284">
        <v>1320</v>
      </c>
      <c r="N41" s="285">
        <v>2027</v>
      </c>
      <c r="O41" s="146">
        <v>1227</v>
      </c>
      <c r="P41" s="146">
        <v>2092</v>
      </c>
      <c r="Q41" s="297">
        <v>-2010</v>
      </c>
    </row>
    <row r="42" spans="1:17" ht="15.75">
      <c r="A42" s="279" t="s">
        <v>1378</v>
      </c>
      <c r="B42" s="304"/>
      <c r="C42" s="304"/>
      <c r="D42" s="304"/>
      <c r="E42" s="227"/>
      <c r="F42" s="227"/>
      <c r="G42" s="227"/>
      <c r="H42" s="305"/>
      <c r="I42" s="261"/>
      <c r="J42" s="290" t="s">
        <v>1377</v>
      </c>
      <c r="K42" s="284">
        <v>170</v>
      </c>
      <c r="L42" s="284">
        <v>1010</v>
      </c>
      <c r="M42" s="295">
        <v>-140</v>
      </c>
      <c r="N42" s="296">
        <v>-106</v>
      </c>
      <c r="O42" s="231">
        <v>-1575</v>
      </c>
      <c r="P42" s="146">
        <v>5250</v>
      </c>
      <c r="Q42" s="297">
        <v>-2787</v>
      </c>
    </row>
    <row r="43" spans="1:17" ht="15.75">
      <c r="A43" s="283" t="s">
        <v>1303</v>
      </c>
      <c r="B43" s="284">
        <v>2384.62</v>
      </c>
      <c r="C43" s="284">
        <v>1734.74</v>
      </c>
      <c r="D43" s="284">
        <v>2261.0700000000002</v>
      </c>
      <c r="E43" s="285">
        <v>7045.46</v>
      </c>
      <c r="F43" s="146">
        <v>1354.18</v>
      </c>
      <c r="G43" s="146">
        <v>989.07</v>
      </c>
      <c r="H43" s="286">
        <v>793.07</v>
      </c>
      <c r="I43" s="261"/>
      <c r="J43" s="300" t="s">
        <v>1301</v>
      </c>
      <c r="K43" s="306">
        <v>14850</v>
      </c>
      <c r="L43" s="306">
        <v>19430</v>
      </c>
      <c r="M43" s="306">
        <v>11390</v>
      </c>
      <c r="N43" s="302">
        <v>5988</v>
      </c>
      <c r="O43" s="230">
        <v>9337</v>
      </c>
      <c r="P43" s="229">
        <v>16868</v>
      </c>
      <c r="Q43" s="303">
        <v>6083</v>
      </c>
    </row>
    <row r="44" spans="1:17" ht="15.75">
      <c r="A44" s="290" t="s">
        <v>1379</v>
      </c>
      <c r="B44" s="284">
        <v>2384.62</v>
      </c>
      <c r="C44" s="284">
        <v>1734.74</v>
      </c>
      <c r="D44" s="284">
        <v>2261.0700000000002</v>
      </c>
      <c r="E44" s="285">
        <v>7045.46</v>
      </c>
      <c r="F44" s="146">
        <v>1354.18</v>
      </c>
      <c r="G44" s="146">
        <v>989.07</v>
      </c>
      <c r="H44" s="286">
        <v>790.81</v>
      </c>
      <c r="I44" s="261"/>
      <c r="J44" s="279" t="s">
        <v>1378</v>
      </c>
      <c r="K44" s="304"/>
      <c r="L44" s="304"/>
      <c r="M44" s="304"/>
      <c r="N44" s="227"/>
      <c r="O44" s="227"/>
      <c r="P44" s="227"/>
      <c r="Q44" s="305"/>
    </row>
    <row r="45" spans="1:17" ht="13.15">
      <c r="A45" s="290" t="s">
        <v>1380</v>
      </c>
      <c r="B45" s="284">
        <v>2445.91</v>
      </c>
      <c r="C45" s="284">
        <v>1809.47</v>
      </c>
      <c r="D45" s="284">
        <v>2392.2199999999998</v>
      </c>
      <c r="E45" s="285">
        <v>7336.75</v>
      </c>
      <c r="F45" s="146">
        <v>1358.62</v>
      </c>
      <c r="G45" s="146">
        <v>1287.8599999999999</v>
      </c>
      <c r="H45" s="286">
        <v>798.3</v>
      </c>
      <c r="I45" s="261"/>
      <c r="J45" s="283" t="s">
        <v>1303</v>
      </c>
      <c r="K45" s="295">
        <v>-720</v>
      </c>
      <c r="L45" s="284">
        <v>1610</v>
      </c>
      <c r="M45" s="284">
        <v>790</v>
      </c>
      <c r="N45" s="285">
        <v>1101</v>
      </c>
      <c r="O45" s="146">
        <v>956</v>
      </c>
      <c r="P45" s="146">
        <v>1383</v>
      </c>
      <c r="Q45" s="286">
        <v>1998</v>
      </c>
    </row>
    <row r="46" spans="1:17" ht="13.15">
      <c r="A46" s="290" t="s">
        <v>1381</v>
      </c>
      <c r="B46" s="292">
        <v>61.3</v>
      </c>
      <c r="C46" s="292">
        <v>74.73</v>
      </c>
      <c r="D46" s="284">
        <v>131.15</v>
      </c>
      <c r="E46" s="285">
        <v>291.29000000000002</v>
      </c>
      <c r="F46" s="148">
        <v>4.45</v>
      </c>
      <c r="G46" s="146">
        <v>298.79000000000002</v>
      </c>
      <c r="H46" s="294">
        <v>7.5</v>
      </c>
      <c r="I46" s="261"/>
      <c r="J46" s="290" t="s">
        <v>1379</v>
      </c>
      <c r="K46" s="295">
        <v>-720</v>
      </c>
      <c r="L46" s="284">
        <v>1610</v>
      </c>
      <c r="M46" s="284">
        <v>790</v>
      </c>
      <c r="N46" s="285">
        <v>1101</v>
      </c>
      <c r="O46" s="146">
        <v>956</v>
      </c>
      <c r="P46" s="146">
        <v>1383</v>
      </c>
      <c r="Q46" s="286">
        <v>1998</v>
      </c>
    </row>
    <row r="47" spans="1:17" ht="13.15">
      <c r="A47" s="436" t="s">
        <v>1382</v>
      </c>
      <c r="B47" s="287"/>
      <c r="C47" s="287"/>
      <c r="D47" s="287"/>
      <c r="E47" s="288"/>
      <c r="F47" s="147"/>
      <c r="G47" s="147"/>
      <c r="H47" s="294">
        <v>2.27</v>
      </c>
      <c r="I47" s="261"/>
      <c r="J47" s="290" t="s">
        <v>1380</v>
      </c>
      <c r="K47" s="284">
        <v>1810</v>
      </c>
      <c r="L47" s="284">
        <v>1620</v>
      </c>
      <c r="M47" s="284">
        <v>980</v>
      </c>
      <c r="N47" s="285">
        <v>1366</v>
      </c>
      <c r="O47" s="146">
        <v>1340</v>
      </c>
      <c r="P47" s="146">
        <v>1737</v>
      </c>
      <c r="Q47" s="286">
        <v>2116</v>
      </c>
    </row>
    <row r="48" spans="1:17" ht="13.15">
      <c r="A48" s="436" t="s">
        <v>646</v>
      </c>
      <c r="B48" s="287"/>
      <c r="C48" s="287"/>
      <c r="D48" s="287"/>
      <c r="E48" s="288"/>
      <c r="F48" s="147"/>
      <c r="G48" s="147"/>
      <c r="H48" s="294">
        <v>2.27</v>
      </c>
      <c r="I48" s="261"/>
      <c r="J48" s="290" t="s">
        <v>1381</v>
      </c>
      <c r="K48" s="284">
        <v>2530</v>
      </c>
      <c r="L48" s="292">
        <v>10</v>
      </c>
      <c r="M48" s="284">
        <v>190</v>
      </c>
      <c r="N48" s="285">
        <v>265</v>
      </c>
      <c r="O48" s="146">
        <v>384</v>
      </c>
      <c r="P48" s="146">
        <v>354</v>
      </c>
      <c r="Q48" s="286">
        <v>118</v>
      </c>
    </row>
    <row r="49" spans="1:17" ht="13.15">
      <c r="A49" s="290" t="s">
        <v>1383</v>
      </c>
      <c r="B49" s="284">
        <v>2445.91</v>
      </c>
      <c r="C49" s="284">
        <v>1809.47</v>
      </c>
      <c r="D49" s="284">
        <v>2392.2199999999998</v>
      </c>
      <c r="E49" s="285">
        <v>7336.75</v>
      </c>
      <c r="F49" s="146">
        <v>1358.62</v>
      </c>
      <c r="G49" s="146">
        <v>1287.8599999999999</v>
      </c>
      <c r="H49" s="286">
        <v>800.57</v>
      </c>
      <c r="I49" s="261"/>
      <c r="J49" s="290" t="s">
        <v>1383</v>
      </c>
      <c r="K49" s="284">
        <v>1810</v>
      </c>
      <c r="L49" s="284">
        <v>1620</v>
      </c>
      <c r="M49" s="284">
        <v>980</v>
      </c>
      <c r="N49" s="285">
        <v>1366</v>
      </c>
      <c r="O49" s="146">
        <v>1340</v>
      </c>
      <c r="P49" s="146">
        <v>1737</v>
      </c>
      <c r="Q49" s="286">
        <v>2116</v>
      </c>
    </row>
    <row r="50" spans="1:17" ht="13.15">
      <c r="A50" s="283" t="s">
        <v>1384</v>
      </c>
      <c r="B50" s="291">
        <v>-11.13</v>
      </c>
      <c r="C50" s="291">
        <v>-17.72</v>
      </c>
      <c r="D50" s="291">
        <v>-75.64</v>
      </c>
      <c r="E50" s="298">
        <v>-32.67</v>
      </c>
      <c r="F50" s="153">
        <v>-7.39</v>
      </c>
      <c r="G50" s="148">
        <v>72.09</v>
      </c>
      <c r="H50" s="294">
        <v>8.41</v>
      </c>
      <c r="I50" s="261"/>
      <c r="J50" s="437" t="s">
        <v>1528</v>
      </c>
      <c r="K50" s="287"/>
      <c r="L50" s="287"/>
      <c r="M50" s="287"/>
      <c r="N50" s="285">
        <v>8500</v>
      </c>
      <c r="O50" s="147"/>
      <c r="P50" s="147"/>
      <c r="Q50" s="289"/>
    </row>
    <row r="51" spans="1:17" ht="13.15">
      <c r="A51" s="290" t="s">
        <v>1385</v>
      </c>
      <c r="B51" s="291">
        <v>-11.13</v>
      </c>
      <c r="C51" s="291">
        <v>-17.72</v>
      </c>
      <c r="D51" s="291">
        <v>-75.64</v>
      </c>
      <c r="E51" s="298">
        <v>-32.67</v>
      </c>
      <c r="F51" s="153">
        <v>-7.39</v>
      </c>
      <c r="G51" s="148">
        <v>72.09</v>
      </c>
      <c r="H51" s="294">
        <v>8.41</v>
      </c>
      <c r="I51" s="261"/>
      <c r="J51" s="283" t="s">
        <v>1384</v>
      </c>
      <c r="K51" s="295">
        <v>-5010</v>
      </c>
      <c r="L51" s="295">
        <v>-9650</v>
      </c>
      <c r="M51" s="284">
        <v>2720</v>
      </c>
      <c r="N51" s="296">
        <v>-7772</v>
      </c>
      <c r="O51" s="231">
        <v>-2221</v>
      </c>
      <c r="P51" s="146">
        <v>300</v>
      </c>
      <c r="Q51" s="289">
        <v>0</v>
      </c>
    </row>
    <row r="52" spans="1:17" ht="13.15">
      <c r="A52" s="290" t="s">
        <v>1386</v>
      </c>
      <c r="B52" s="292">
        <v>1.05</v>
      </c>
      <c r="C52" s="292">
        <v>0.36</v>
      </c>
      <c r="D52" s="292">
        <v>1.44</v>
      </c>
      <c r="E52" s="293">
        <v>12.54</v>
      </c>
      <c r="F52" s="147"/>
      <c r="G52" s="147"/>
      <c r="H52" s="289"/>
      <c r="I52" s="261"/>
      <c r="J52" s="290" t="s">
        <v>1385</v>
      </c>
      <c r="K52" s="295">
        <v>-5010</v>
      </c>
      <c r="L52" s="295">
        <v>-9650</v>
      </c>
      <c r="M52" s="284">
        <v>2720</v>
      </c>
      <c r="N52" s="296">
        <v>-7772</v>
      </c>
      <c r="O52" s="231">
        <v>-2221</v>
      </c>
      <c r="P52" s="146">
        <v>300</v>
      </c>
      <c r="Q52" s="289">
        <v>0</v>
      </c>
    </row>
    <row r="53" spans="1:17" ht="13.15">
      <c r="A53" s="290" t="s">
        <v>1387</v>
      </c>
      <c r="B53" s="292">
        <v>12.18</v>
      </c>
      <c r="C53" s="292">
        <v>18.079999999999998</v>
      </c>
      <c r="D53" s="292">
        <v>77.08</v>
      </c>
      <c r="E53" s="293">
        <v>45.21</v>
      </c>
      <c r="F53" s="147"/>
      <c r="G53" s="147"/>
      <c r="H53" s="289"/>
      <c r="I53" s="261"/>
      <c r="J53" s="290" t="s">
        <v>1386</v>
      </c>
      <c r="K53" s="287">
        <v>24910</v>
      </c>
      <c r="L53" s="287">
        <v>16290</v>
      </c>
      <c r="M53" s="287">
        <v>17310</v>
      </c>
      <c r="N53" s="288">
        <v>87523</v>
      </c>
      <c r="O53" s="147">
        <v>0</v>
      </c>
      <c r="P53" s="146">
        <v>300</v>
      </c>
      <c r="Q53" s="289">
        <v>0</v>
      </c>
    </row>
    <row r="54" spans="1:17" ht="13.15">
      <c r="A54" s="283" t="s">
        <v>1388</v>
      </c>
      <c r="B54" s="295">
        <v>-388.61</v>
      </c>
      <c r="C54" s="287"/>
      <c r="D54" s="287"/>
      <c r="E54" s="288"/>
      <c r="F54" s="147"/>
      <c r="G54" s="147"/>
      <c r="H54" s="289"/>
      <c r="I54" s="261"/>
      <c r="J54" s="290" t="s">
        <v>1387</v>
      </c>
      <c r="K54" s="287">
        <v>29920</v>
      </c>
      <c r="L54" s="287">
        <v>25940</v>
      </c>
      <c r="M54" s="287">
        <v>14590</v>
      </c>
      <c r="N54" s="288">
        <v>95295</v>
      </c>
      <c r="O54" s="146">
        <v>2221</v>
      </c>
      <c r="P54" s="147"/>
      <c r="Q54" s="289"/>
    </row>
    <row r="55" spans="1:17" ht="13.15">
      <c r="A55" s="283" t="s">
        <v>1389</v>
      </c>
      <c r="B55" s="287"/>
      <c r="C55" s="287"/>
      <c r="D55" s="287"/>
      <c r="E55" s="288"/>
      <c r="F55" s="146">
        <v>200</v>
      </c>
      <c r="G55" s="147">
        <v>0</v>
      </c>
      <c r="H55" s="289"/>
      <c r="I55" s="261"/>
      <c r="J55" s="283" t="s">
        <v>1388</v>
      </c>
      <c r="K55" s="295">
        <v>-400</v>
      </c>
      <c r="L55" s="295">
        <v>-130</v>
      </c>
      <c r="M55" s="295">
        <v>-150</v>
      </c>
      <c r="N55" s="296">
        <v>-315</v>
      </c>
      <c r="O55" s="148">
        <v>5</v>
      </c>
      <c r="P55" s="153">
        <v>-20</v>
      </c>
      <c r="Q55" s="289">
        <v>0</v>
      </c>
    </row>
    <row r="56" spans="1:17" ht="15.75">
      <c r="A56" s="300" t="s">
        <v>1390</v>
      </c>
      <c r="B56" s="307">
        <v>-2784.37</v>
      </c>
      <c r="C56" s="307">
        <v>-1752.47</v>
      </c>
      <c r="D56" s="307">
        <v>-2336.71</v>
      </c>
      <c r="E56" s="308">
        <v>-7078.13</v>
      </c>
      <c r="F56" s="235">
        <v>-1161.57</v>
      </c>
      <c r="G56" s="235">
        <v>-916.97</v>
      </c>
      <c r="H56" s="309">
        <v>-784.66</v>
      </c>
      <c r="I56" s="261"/>
      <c r="J56" s="283" t="s">
        <v>1389</v>
      </c>
      <c r="K56" s="292">
        <v>30</v>
      </c>
      <c r="L56" s="295">
        <v>-110</v>
      </c>
      <c r="M56" s="292">
        <v>60</v>
      </c>
      <c r="N56" s="298">
        <v>-48</v>
      </c>
      <c r="O56" s="153">
        <v>-19</v>
      </c>
      <c r="P56" s="147"/>
      <c r="Q56" s="289"/>
    </row>
    <row r="57" spans="1:17" ht="15.75">
      <c r="A57" s="279" t="s">
        <v>1391</v>
      </c>
      <c r="B57" s="304"/>
      <c r="C57" s="304"/>
      <c r="D57" s="304"/>
      <c r="E57" s="227"/>
      <c r="F57" s="227"/>
      <c r="G57" s="227"/>
      <c r="H57" s="305"/>
      <c r="I57" s="261"/>
      <c r="J57" s="300" t="s">
        <v>1390</v>
      </c>
      <c r="K57" s="307">
        <v>-4660</v>
      </c>
      <c r="L57" s="310">
        <v>-11500</v>
      </c>
      <c r="M57" s="301">
        <v>1840</v>
      </c>
      <c r="N57" s="308">
        <v>-736</v>
      </c>
      <c r="O57" s="235">
        <v>-3191</v>
      </c>
      <c r="P57" s="235">
        <v>-1103</v>
      </c>
      <c r="Q57" s="309">
        <v>-1998</v>
      </c>
    </row>
    <row r="58" spans="1:17" ht="15.75">
      <c r="A58" s="283" t="s">
        <v>1392</v>
      </c>
      <c r="B58" s="284">
        <v>535.47</v>
      </c>
      <c r="C58" s="284">
        <v>401.29</v>
      </c>
      <c r="D58" s="284">
        <v>401.12</v>
      </c>
      <c r="E58" s="285">
        <v>401.02</v>
      </c>
      <c r="F58" s="146">
        <v>320.82</v>
      </c>
      <c r="G58" s="146">
        <v>267.08</v>
      </c>
      <c r="H58" s="286">
        <v>193</v>
      </c>
      <c r="I58" s="261"/>
      <c r="J58" s="279" t="s">
        <v>1391</v>
      </c>
      <c r="K58" s="304"/>
      <c r="L58" s="304"/>
      <c r="M58" s="304"/>
      <c r="N58" s="227"/>
      <c r="O58" s="227"/>
      <c r="P58" s="227"/>
      <c r="Q58" s="305"/>
    </row>
    <row r="59" spans="1:17" ht="13.15">
      <c r="A59" s="290" t="s">
        <v>1393</v>
      </c>
      <c r="B59" s="284">
        <v>535.47</v>
      </c>
      <c r="C59" s="284">
        <v>401.29</v>
      </c>
      <c r="D59" s="284">
        <v>401.12</v>
      </c>
      <c r="E59" s="285">
        <v>401.02</v>
      </c>
      <c r="F59" s="146">
        <v>320.82</v>
      </c>
      <c r="G59" s="146">
        <v>267.08</v>
      </c>
      <c r="H59" s="286">
        <v>193</v>
      </c>
      <c r="I59" s="261"/>
      <c r="J59" s="283" t="s">
        <v>1392</v>
      </c>
      <c r="K59" s="287">
        <v>12630</v>
      </c>
      <c r="L59" s="284">
        <v>3550</v>
      </c>
      <c r="M59" s="284">
        <v>2840</v>
      </c>
      <c r="N59" s="288"/>
      <c r="O59" s="147"/>
      <c r="P59" s="147"/>
      <c r="Q59" s="289"/>
    </row>
    <row r="60" spans="1:17" ht="13.15">
      <c r="A60" s="437" t="s">
        <v>1394</v>
      </c>
      <c r="B60" s="292">
        <v>87.7</v>
      </c>
      <c r="C60" s="292">
        <v>90.4</v>
      </c>
      <c r="D60" s="292">
        <v>36.520000000000003</v>
      </c>
      <c r="E60" s="288">
        <v>0</v>
      </c>
      <c r="F60" s="148">
        <v>11.5</v>
      </c>
      <c r="G60" s="148">
        <v>3.67</v>
      </c>
      <c r="H60" s="294">
        <v>13.09</v>
      </c>
      <c r="I60" s="261"/>
      <c r="J60" s="290" t="s">
        <v>1393</v>
      </c>
      <c r="K60" s="287">
        <v>12630</v>
      </c>
      <c r="L60" s="284">
        <v>3550</v>
      </c>
      <c r="M60" s="284">
        <v>2840</v>
      </c>
      <c r="N60" s="288"/>
      <c r="O60" s="147"/>
      <c r="P60" s="147"/>
      <c r="Q60" s="289"/>
    </row>
    <row r="61" spans="1:17" ht="13.15">
      <c r="A61" s="436" t="s">
        <v>1395</v>
      </c>
      <c r="B61" s="292">
        <v>87.7</v>
      </c>
      <c r="C61" s="292">
        <v>90.4</v>
      </c>
      <c r="D61" s="292">
        <v>36.520000000000003</v>
      </c>
      <c r="E61" s="288">
        <v>0</v>
      </c>
      <c r="F61" s="148">
        <v>11.5</v>
      </c>
      <c r="G61" s="148">
        <v>3.67</v>
      </c>
      <c r="H61" s="294">
        <v>13.09</v>
      </c>
      <c r="I61" s="261"/>
      <c r="J61" s="283" t="s">
        <v>1398</v>
      </c>
      <c r="K61" s="295">
        <v>-1500</v>
      </c>
      <c r="L61" s="295">
        <v>-1620</v>
      </c>
      <c r="M61" s="295">
        <v>-1020</v>
      </c>
      <c r="N61" s="296">
        <v>-4646</v>
      </c>
      <c r="O61" s="231">
        <v>-6379</v>
      </c>
      <c r="P61" s="232">
        <v>-15648</v>
      </c>
      <c r="Q61" s="297">
        <v>-5588</v>
      </c>
    </row>
    <row r="62" spans="1:17" ht="13.15">
      <c r="A62" s="436" t="s">
        <v>1396</v>
      </c>
      <c r="B62" s="292">
        <v>87.7</v>
      </c>
      <c r="C62" s="292">
        <v>90.4</v>
      </c>
      <c r="D62" s="292">
        <v>36.520000000000003</v>
      </c>
      <c r="E62" s="288">
        <v>0</v>
      </c>
      <c r="F62" s="148">
        <v>11.5</v>
      </c>
      <c r="G62" s="148">
        <v>3.67</v>
      </c>
      <c r="H62" s="294">
        <v>13.09</v>
      </c>
      <c r="I62" s="261"/>
      <c r="J62" s="290" t="s">
        <v>1401</v>
      </c>
      <c r="K62" s="291">
        <v>-60</v>
      </c>
      <c r="L62" s="295">
        <v>-250</v>
      </c>
      <c r="M62" s="284">
        <v>250</v>
      </c>
      <c r="N62" s="296">
        <v>-3392</v>
      </c>
      <c r="O62" s="231">
        <v>-5357</v>
      </c>
      <c r="P62" s="231">
        <v>-7315</v>
      </c>
      <c r="Q62" s="297">
        <v>-4905</v>
      </c>
    </row>
    <row r="63" spans="1:17" ht="13.15">
      <c r="A63" s="436" t="s">
        <v>1397</v>
      </c>
      <c r="B63" s="292">
        <v>87.7</v>
      </c>
      <c r="C63" s="292">
        <v>90.4</v>
      </c>
      <c r="D63" s="292">
        <v>36.520000000000003</v>
      </c>
      <c r="E63" s="288">
        <v>0</v>
      </c>
      <c r="F63" s="148">
        <v>11.5</v>
      </c>
      <c r="G63" s="148">
        <v>3.67</v>
      </c>
      <c r="H63" s="294">
        <v>13.09</v>
      </c>
      <c r="I63" s="261"/>
      <c r="J63" s="290" t="s">
        <v>1529</v>
      </c>
      <c r="K63" s="292">
        <v>60</v>
      </c>
      <c r="L63" s="284">
        <v>280</v>
      </c>
      <c r="M63" s="287"/>
      <c r="N63" s="288"/>
      <c r="O63" s="147"/>
      <c r="P63" s="147"/>
      <c r="Q63" s="286">
        <v>4095</v>
      </c>
    </row>
    <row r="64" spans="1:17" ht="13.15">
      <c r="A64" s="438" t="s">
        <v>1398</v>
      </c>
      <c r="B64" s="295">
        <v>-3891.5</v>
      </c>
      <c r="C64" s="292">
        <v>81.2</v>
      </c>
      <c r="D64" s="284">
        <v>2063.73</v>
      </c>
      <c r="E64" s="285">
        <v>5479.4</v>
      </c>
      <c r="F64" s="231">
        <v>-905.51</v>
      </c>
      <c r="G64" s="231">
        <v>-1339.47</v>
      </c>
      <c r="H64" s="286">
        <v>557.24</v>
      </c>
      <c r="I64" s="261"/>
      <c r="J64" s="290" t="s">
        <v>1530</v>
      </c>
      <c r="K64" s="284">
        <v>120</v>
      </c>
      <c r="L64" s="284">
        <v>530</v>
      </c>
      <c r="M64" s="287"/>
      <c r="N64" s="288"/>
      <c r="O64" s="147"/>
      <c r="P64" s="147"/>
      <c r="Q64" s="286">
        <v>9000</v>
      </c>
    </row>
    <row r="65" spans="1:17" ht="13.15">
      <c r="A65" s="290" t="s">
        <v>1399</v>
      </c>
      <c r="B65" s="287"/>
      <c r="C65" s="287"/>
      <c r="D65" s="287"/>
      <c r="E65" s="288"/>
      <c r="F65" s="147"/>
      <c r="G65" s="147"/>
      <c r="H65" s="286">
        <v>632.52</v>
      </c>
      <c r="I65" s="261"/>
      <c r="J65" s="290" t="s">
        <v>1402</v>
      </c>
      <c r="K65" s="295">
        <v>-1440</v>
      </c>
      <c r="L65" s="295">
        <v>-1370</v>
      </c>
      <c r="M65" s="295">
        <v>-1270</v>
      </c>
      <c r="N65" s="296">
        <v>-1254</v>
      </c>
      <c r="O65" s="231">
        <v>-1022</v>
      </c>
      <c r="P65" s="231">
        <v>-8333</v>
      </c>
      <c r="Q65" s="297">
        <v>-683</v>
      </c>
    </row>
    <row r="66" spans="1:17" ht="13.15">
      <c r="A66" s="441" t="s">
        <v>1400</v>
      </c>
      <c r="B66" s="287"/>
      <c r="C66" s="287"/>
      <c r="D66" s="287"/>
      <c r="E66" s="288"/>
      <c r="F66" s="147"/>
      <c r="G66" s="147"/>
      <c r="H66" s="286">
        <v>632.52</v>
      </c>
      <c r="I66" s="261"/>
      <c r="J66" s="290" t="s">
        <v>1403</v>
      </c>
      <c r="K66" s="295">
        <v>-1440</v>
      </c>
      <c r="L66" s="295">
        <v>-1370</v>
      </c>
      <c r="M66" s="295">
        <v>-1260</v>
      </c>
      <c r="N66" s="296">
        <v>-1240</v>
      </c>
      <c r="O66" s="231">
        <v>-1002</v>
      </c>
      <c r="P66" s="231">
        <v>-807</v>
      </c>
      <c r="Q66" s="297">
        <v>-645</v>
      </c>
    </row>
    <row r="67" spans="1:17" ht="13.15">
      <c r="A67" s="441" t="s">
        <v>1401</v>
      </c>
      <c r="B67" s="295">
        <v>-2149.06</v>
      </c>
      <c r="C67" s="284">
        <v>1691.69</v>
      </c>
      <c r="D67" s="284">
        <v>1247.3699999999999</v>
      </c>
      <c r="E67" s="285">
        <v>2250.19</v>
      </c>
      <c r="F67" s="231">
        <v>-882.08</v>
      </c>
      <c r="G67" s="231">
        <v>-1256.52</v>
      </c>
      <c r="H67" s="289"/>
      <c r="I67" s="261"/>
      <c r="J67" s="290" t="s">
        <v>1405</v>
      </c>
      <c r="K67" s="284">
        <v>1440</v>
      </c>
      <c r="L67" s="284">
        <v>1370</v>
      </c>
      <c r="M67" s="284">
        <v>1270</v>
      </c>
      <c r="N67" s="285">
        <v>1254</v>
      </c>
      <c r="O67" s="146">
        <v>1022</v>
      </c>
      <c r="P67" s="146">
        <v>8333</v>
      </c>
      <c r="Q67" s="286">
        <v>683</v>
      </c>
    </row>
    <row r="68" spans="1:17" ht="13.15">
      <c r="A68" s="290" t="s">
        <v>1402</v>
      </c>
      <c r="B68" s="295">
        <v>-1742.43</v>
      </c>
      <c r="C68" s="295">
        <v>-1610.48</v>
      </c>
      <c r="D68" s="284">
        <v>816.36</v>
      </c>
      <c r="E68" s="285">
        <v>3229.21</v>
      </c>
      <c r="F68" s="153">
        <v>-23.43</v>
      </c>
      <c r="G68" s="153">
        <v>-82.96</v>
      </c>
      <c r="H68" s="299">
        <v>-75.28</v>
      </c>
      <c r="I68" s="261"/>
      <c r="J68" s="290" t="s">
        <v>1406</v>
      </c>
      <c r="K68" s="284">
        <v>1440</v>
      </c>
      <c r="L68" s="284">
        <v>1370</v>
      </c>
      <c r="M68" s="284">
        <v>1260</v>
      </c>
      <c r="N68" s="285">
        <v>1240</v>
      </c>
      <c r="O68" s="146">
        <v>1002</v>
      </c>
      <c r="P68" s="146">
        <v>807</v>
      </c>
      <c r="Q68" s="286">
        <v>645</v>
      </c>
    </row>
    <row r="69" spans="1:17" ht="15.75">
      <c r="A69" s="290" t="s">
        <v>1403</v>
      </c>
      <c r="B69" s="295">
        <v>-385.29</v>
      </c>
      <c r="C69" s="295">
        <v>-253.34</v>
      </c>
      <c r="D69" s="295">
        <v>-150.56</v>
      </c>
      <c r="E69" s="298">
        <v>-65.510000000000005</v>
      </c>
      <c r="F69" s="153">
        <v>-59.55</v>
      </c>
      <c r="G69" s="153">
        <v>-69.25</v>
      </c>
      <c r="H69" s="299">
        <v>-75.28</v>
      </c>
      <c r="I69" s="261"/>
      <c r="J69" s="300" t="s">
        <v>1407</v>
      </c>
      <c r="K69" s="310">
        <v>-14130</v>
      </c>
      <c r="L69" s="307">
        <v>-5170</v>
      </c>
      <c r="M69" s="307">
        <v>-3860</v>
      </c>
      <c r="N69" s="308">
        <v>-4646</v>
      </c>
      <c r="O69" s="235">
        <v>-6379</v>
      </c>
      <c r="P69" s="238">
        <v>-15648</v>
      </c>
      <c r="Q69" s="309">
        <v>-5588</v>
      </c>
    </row>
    <row r="70" spans="1:17" ht="15.75">
      <c r="A70" s="441" t="s">
        <v>1404</v>
      </c>
      <c r="B70" s="287"/>
      <c r="C70" s="287">
        <v>0</v>
      </c>
      <c r="D70" s="284">
        <v>1460</v>
      </c>
      <c r="E70" s="285">
        <v>3295.97</v>
      </c>
      <c r="F70" s="148">
        <v>50</v>
      </c>
      <c r="G70" s="147"/>
      <c r="H70" s="289"/>
      <c r="I70" s="261"/>
      <c r="J70" s="279" t="s">
        <v>1531</v>
      </c>
      <c r="K70" s="304"/>
      <c r="L70" s="304"/>
      <c r="M70" s="304"/>
      <c r="N70" s="227"/>
      <c r="O70" s="227"/>
      <c r="P70" s="227"/>
      <c r="Q70" s="305"/>
    </row>
    <row r="71" spans="1:17" ht="13.15">
      <c r="A71" s="441" t="s">
        <v>1405</v>
      </c>
      <c r="B71" s="284">
        <v>1742.43</v>
      </c>
      <c r="C71" s="284">
        <v>1610.49</v>
      </c>
      <c r="D71" s="284">
        <v>643.64</v>
      </c>
      <c r="E71" s="293">
        <v>66.760000000000005</v>
      </c>
      <c r="F71" s="148">
        <v>73.430000000000007</v>
      </c>
      <c r="G71" s="148">
        <v>82.96</v>
      </c>
      <c r="H71" s="294">
        <v>75.28</v>
      </c>
      <c r="I71" s="261"/>
      <c r="J71" s="437" t="s">
        <v>1532</v>
      </c>
      <c r="K71" s="292">
        <v>40</v>
      </c>
      <c r="L71" s="287"/>
      <c r="M71" s="287"/>
      <c r="N71" s="288"/>
      <c r="O71" s="147"/>
      <c r="P71" s="147"/>
      <c r="Q71" s="289"/>
    </row>
    <row r="72" spans="1:17" ht="13.15">
      <c r="A72" s="290" t="s">
        <v>1406</v>
      </c>
      <c r="B72" s="284">
        <v>385.29</v>
      </c>
      <c r="C72" s="284">
        <v>253.34</v>
      </c>
      <c r="D72" s="284">
        <v>150.57</v>
      </c>
      <c r="E72" s="293">
        <v>65.510000000000005</v>
      </c>
      <c r="F72" s="148">
        <v>59.55</v>
      </c>
      <c r="G72" s="148">
        <v>69.25</v>
      </c>
      <c r="H72" s="294">
        <v>75.28</v>
      </c>
      <c r="I72" s="261"/>
      <c r="J72" s="437" t="s">
        <v>1533</v>
      </c>
      <c r="K72" s="295">
        <v>-290</v>
      </c>
      <c r="L72" s="287"/>
      <c r="M72" s="287"/>
      <c r="N72" s="288"/>
      <c r="O72" s="147"/>
      <c r="P72" s="147"/>
      <c r="Q72" s="289"/>
    </row>
    <row r="73" spans="1:17" ht="15.75">
      <c r="A73" s="300" t="s">
        <v>1407</v>
      </c>
      <c r="B73" s="307">
        <v>-4339.2700000000004</v>
      </c>
      <c r="C73" s="307">
        <v>-229.68</v>
      </c>
      <c r="D73" s="301">
        <v>1699.13</v>
      </c>
      <c r="E73" s="302">
        <v>5078.38</v>
      </c>
      <c r="F73" s="235">
        <v>-1214.82</v>
      </c>
      <c r="G73" s="235">
        <v>-1602.89</v>
      </c>
      <c r="H73" s="303">
        <v>377.34</v>
      </c>
      <c r="I73" s="261"/>
      <c r="J73" s="439" t="s">
        <v>1534</v>
      </c>
      <c r="K73" s="307">
        <v>-250</v>
      </c>
      <c r="L73" s="306"/>
      <c r="M73" s="306"/>
      <c r="N73" s="311"/>
      <c r="O73" s="229"/>
      <c r="P73" s="229"/>
      <c r="Q73" s="312"/>
    </row>
    <row r="74" spans="1:17" ht="15.75">
      <c r="A74" s="279" t="s">
        <v>1408</v>
      </c>
      <c r="B74" s="304"/>
      <c r="C74" s="304"/>
      <c r="D74" s="304"/>
      <c r="E74" s="227"/>
      <c r="F74" s="227"/>
      <c r="G74" s="227"/>
      <c r="H74" s="305"/>
      <c r="I74" s="261"/>
      <c r="J74" s="279" t="s">
        <v>1535</v>
      </c>
      <c r="K74" s="304"/>
      <c r="L74" s="304"/>
      <c r="M74" s="304"/>
      <c r="N74" s="227"/>
      <c r="O74" s="227"/>
      <c r="P74" s="227"/>
      <c r="Q74" s="305"/>
    </row>
    <row r="75" spans="1:17" ht="15.75">
      <c r="A75" s="300" t="s">
        <v>1304</v>
      </c>
      <c r="B75" s="301">
        <v>300.89</v>
      </c>
      <c r="C75" s="307">
        <v>-460.78</v>
      </c>
      <c r="D75" s="307">
        <v>-358.24</v>
      </c>
      <c r="E75" s="302">
        <v>208.31</v>
      </c>
      <c r="F75" s="235">
        <v>-198.62</v>
      </c>
      <c r="G75" s="230">
        <v>1109.99</v>
      </c>
      <c r="H75" s="313">
        <v>18.5</v>
      </c>
      <c r="I75" s="261"/>
      <c r="J75" s="437" t="s">
        <v>1536</v>
      </c>
      <c r="K75" s="287">
        <v>0</v>
      </c>
      <c r="L75" s="287">
        <v>0</v>
      </c>
      <c r="M75" s="287">
        <v>0</v>
      </c>
      <c r="N75" s="288"/>
      <c r="O75" s="147">
        <v>0</v>
      </c>
      <c r="P75" s="147"/>
      <c r="Q75" s="289"/>
    </row>
    <row r="76" spans="1:17" ht="15.75">
      <c r="A76" s="290" t="s">
        <v>1409</v>
      </c>
      <c r="B76" s="284">
        <v>300.89</v>
      </c>
      <c r="C76" s="295">
        <v>-460.78</v>
      </c>
      <c r="D76" s="295">
        <v>-358.24</v>
      </c>
      <c r="E76" s="285">
        <v>208.31</v>
      </c>
      <c r="F76" s="231">
        <v>-198.62</v>
      </c>
      <c r="G76" s="146">
        <v>1109.99</v>
      </c>
      <c r="H76" s="294">
        <v>18.5</v>
      </c>
      <c r="I76" s="261"/>
      <c r="J76" s="279" t="s">
        <v>1408</v>
      </c>
      <c r="K76" s="304"/>
      <c r="L76" s="304"/>
      <c r="M76" s="304"/>
      <c r="N76" s="227"/>
      <c r="O76" s="227"/>
      <c r="P76" s="227"/>
      <c r="Q76" s="305"/>
    </row>
    <row r="77" spans="1:17" ht="15.75">
      <c r="A77" s="283" t="s">
        <v>1410</v>
      </c>
      <c r="B77" s="284">
        <v>401.69</v>
      </c>
      <c r="C77" s="284">
        <v>862.48</v>
      </c>
      <c r="D77" s="284">
        <v>1220.72</v>
      </c>
      <c r="E77" s="285">
        <v>1012.41</v>
      </c>
      <c r="F77" s="146">
        <v>1211.04</v>
      </c>
      <c r="G77" s="146">
        <v>101.04</v>
      </c>
      <c r="H77" s="294">
        <v>82.54</v>
      </c>
      <c r="I77" s="261"/>
      <c r="J77" s="300" t="s">
        <v>1304</v>
      </c>
      <c r="K77" s="307">
        <v>-4190</v>
      </c>
      <c r="L77" s="301">
        <v>2760</v>
      </c>
      <c r="M77" s="301">
        <v>9370</v>
      </c>
      <c r="N77" s="302">
        <v>606</v>
      </c>
      <c r="O77" s="235">
        <v>-233</v>
      </c>
      <c r="P77" s="230">
        <v>117</v>
      </c>
      <c r="Q77" s="309">
        <v>-1503</v>
      </c>
    </row>
    <row r="78" spans="1:17" ht="13.15">
      <c r="A78" s="283" t="s">
        <v>1411</v>
      </c>
      <c r="B78" s="284">
        <v>702.58</v>
      </c>
      <c r="C78" s="284">
        <v>401.69</v>
      </c>
      <c r="D78" s="284">
        <v>862.48</v>
      </c>
      <c r="E78" s="285">
        <v>1220.72</v>
      </c>
      <c r="F78" s="146">
        <v>1012.41</v>
      </c>
      <c r="G78" s="146">
        <v>1211.04</v>
      </c>
      <c r="H78" s="286">
        <v>101.04</v>
      </c>
      <c r="I78" s="261"/>
      <c r="J78" s="290" t="s">
        <v>1409</v>
      </c>
      <c r="K78" s="295">
        <v>-3940</v>
      </c>
      <c r="L78" s="284">
        <v>2760</v>
      </c>
      <c r="M78" s="284">
        <v>9370</v>
      </c>
      <c r="N78" s="285">
        <v>606</v>
      </c>
      <c r="O78" s="231">
        <v>-233</v>
      </c>
      <c r="P78" s="146">
        <v>117</v>
      </c>
      <c r="Q78" s="297">
        <v>-1503</v>
      </c>
    </row>
    <row r="79" spans="1:17" ht="15.75">
      <c r="A79" s="279" t="s">
        <v>1412</v>
      </c>
      <c r="B79" s="304"/>
      <c r="C79" s="304"/>
      <c r="D79" s="304"/>
      <c r="E79" s="227"/>
      <c r="F79" s="227"/>
      <c r="G79" s="227"/>
      <c r="H79" s="305"/>
      <c r="I79" s="261"/>
      <c r="J79" s="436" t="s">
        <v>1537</v>
      </c>
      <c r="K79" s="295">
        <v>-250</v>
      </c>
      <c r="L79" s="287"/>
      <c r="M79" s="287"/>
      <c r="N79" s="288"/>
      <c r="O79" s="147"/>
      <c r="P79" s="147"/>
      <c r="Q79" s="289"/>
    </row>
    <row r="80" spans="1:17" ht="13.15">
      <c r="A80" s="283" t="s">
        <v>1413</v>
      </c>
      <c r="B80" s="284">
        <v>1795.63</v>
      </c>
      <c r="C80" s="284">
        <v>903.75</v>
      </c>
      <c r="D80" s="284">
        <v>725.91</v>
      </c>
      <c r="E80" s="285">
        <v>719.16</v>
      </c>
      <c r="F80" s="146">
        <v>912.18</v>
      </c>
      <c r="G80" s="146">
        <v>739.39</v>
      </c>
      <c r="H80" s="286">
        <v>853.81</v>
      </c>
      <c r="I80" s="261"/>
      <c r="J80" s="438" t="s">
        <v>1410</v>
      </c>
      <c r="K80" s="287">
        <v>13280</v>
      </c>
      <c r="L80" s="287">
        <v>10520</v>
      </c>
      <c r="M80" s="284">
        <v>1150</v>
      </c>
      <c r="N80" s="285">
        <v>545</v>
      </c>
      <c r="O80" s="146">
        <v>778</v>
      </c>
      <c r="P80" s="146">
        <v>661</v>
      </c>
      <c r="Q80" s="286">
        <v>2164</v>
      </c>
    </row>
    <row r="81" spans="1:17" ht="13.15">
      <c r="A81" s="283" t="s">
        <v>1414</v>
      </c>
      <c r="B81" s="284">
        <v>639.91999999999996</v>
      </c>
      <c r="C81" s="284">
        <v>746.13</v>
      </c>
      <c r="D81" s="284">
        <v>586.62</v>
      </c>
      <c r="E81" s="285">
        <v>204.09</v>
      </c>
      <c r="F81" s="146">
        <v>123.2</v>
      </c>
      <c r="G81" s="146">
        <v>225.22</v>
      </c>
      <c r="H81" s="286">
        <v>282.56</v>
      </c>
      <c r="I81" s="261"/>
      <c r="J81" s="283" t="s">
        <v>1411</v>
      </c>
      <c r="K81" s="284">
        <v>9090</v>
      </c>
      <c r="L81" s="287">
        <v>13280</v>
      </c>
      <c r="M81" s="287">
        <v>10520</v>
      </c>
      <c r="N81" s="285">
        <v>1151</v>
      </c>
      <c r="O81" s="146">
        <v>545</v>
      </c>
      <c r="P81" s="146">
        <v>778</v>
      </c>
      <c r="Q81" s="286">
        <v>661</v>
      </c>
    </row>
    <row r="82" spans="1:17" ht="15.75">
      <c r="A82" s="283" t="s">
        <v>1415</v>
      </c>
      <c r="B82" s="292">
        <v>99.83</v>
      </c>
      <c r="C82" s="292">
        <v>66.03</v>
      </c>
      <c r="D82" s="292">
        <v>43.27</v>
      </c>
      <c r="E82" s="293">
        <v>16.11</v>
      </c>
      <c r="F82" s="147"/>
      <c r="G82" s="147"/>
      <c r="H82" s="289"/>
      <c r="I82" s="261"/>
      <c r="J82" s="279" t="s">
        <v>1412</v>
      </c>
      <c r="K82" s="304"/>
      <c r="L82" s="304"/>
      <c r="M82" s="304"/>
      <c r="N82" s="227"/>
      <c r="O82" s="227"/>
      <c r="P82" s="227"/>
      <c r="Q82" s="305"/>
    </row>
    <row r="83" spans="1:17" ht="13.15">
      <c r="A83" s="283" t="s">
        <v>1416</v>
      </c>
      <c r="B83" s="284">
        <v>120.46</v>
      </c>
      <c r="C83" s="292">
        <v>37.54</v>
      </c>
      <c r="D83" s="292">
        <v>80.7</v>
      </c>
      <c r="E83" s="293">
        <v>25.69</v>
      </c>
      <c r="F83" s="148">
        <v>89.17</v>
      </c>
      <c r="G83" s="146">
        <v>153.25</v>
      </c>
      <c r="H83" s="286">
        <v>111.52</v>
      </c>
      <c r="I83" s="261"/>
      <c r="J83" s="283" t="s">
        <v>1413</v>
      </c>
      <c r="K83" s="284">
        <v>3340</v>
      </c>
      <c r="L83" s="284">
        <v>1630</v>
      </c>
      <c r="M83" s="284">
        <v>3370</v>
      </c>
      <c r="N83" s="285">
        <v>2675</v>
      </c>
      <c r="O83" s="146">
        <v>4570</v>
      </c>
      <c r="P83" s="146">
        <v>1068</v>
      </c>
      <c r="Q83" s="286">
        <v>5828</v>
      </c>
    </row>
    <row r="84" spans="1:17" ht="13.15">
      <c r="A84" s="283" t="s">
        <v>1417</v>
      </c>
      <c r="B84" s="284">
        <v>8577.48</v>
      </c>
      <c r="C84" s="284">
        <v>5931.58</v>
      </c>
      <c r="D84" s="284">
        <v>4576.01</v>
      </c>
      <c r="E84" s="285">
        <v>3023.67</v>
      </c>
      <c r="F84" s="146">
        <v>3306.54</v>
      </c>
      <c r="G84" s="146">
        <v>3593.12</v>
      </c>
      <c r="H84" s="286">
        <v>3044.99</v>
      </c>
      <c r="I84" s="261"/>
      <c r="J84" s="283" t="s">
        <v>1414</v>
      </c>
      <c r="K84" s="284">
        <v>370</v>
      </c>
      <c r="L84" s="284">
        <v>400</v>
      </c>
      <c r="M84" s="284">
        <v>210</v>
      </c>
      <c r="N84" s="285">
        <v>363</v>
      </c>
      <c r="O84" s="146">
        <v>501</v>
      </c>
      <c r="P84" s="146">
        <v>1420</v>
      </c>
      <c r="Q84" s="286">
        <v>1811</v>
      </c>
    </row>
    <row r="85" spans="1:17" ht="13.15">
      <c r="A85" s="437" t="s">
        <v>1418</v>
      </c>
      <c r="B85" s="284">
        <v>447.77</v>
      </c>
      <c r="C85" s="284">
        <v>310.89</v>
      </c>
      <c r="D85" s="284">
        <v>364.6</v>
      </c>
      <c r="E85" s="285">
        <v>401.02</v>
      </c>
      <c r="F85" s="146">
        <v>309.31</v>
      </c>
      <c r="G85" s="146">
        <v>263.41000000000003</v>
      </c>
      <c r="H85" s="286">
        <v>179.91</v>
      </c>
      <c r="I85" s="261"/>
      <c r="J85" s="283" t="s">
        <v>1415</v>
      </c>
      <c r="K85" s="284">
        <v>370</v>
      </c>
      <c r="L85" s="284">
        <v>400</v>
      </c>
      <c r="M85" s="284">
        <v>210</v>
      </c>
      <c r="N85" s="285">
        <v>160</v>
      </c>
      <c r="O85" s="146">
        <v>119</v>
      </c>
      <c r="P85" s="146">
        <v>156</v>
      </c>
      <c r="Q85" s="286">
        <v>162</v>
      </c>
    </row>
    <row r="86" spans="1:17" ht="13.15">
      <c r="A86" s="437" t="s">
        <v>1419</v>
      </c>
      <c r="B86" s="291">
        <v>-87.7</v>
      </c>
      <c r="C86" s="291">
        <v>-90.4</v>
      </c>
      <c r="D86" s="291">
        <v>-36.520000000000003</v>
      </c>
      <c r="E86" s="288">
        <v>0</v>
      </c>
      <c r="F86" s="153">
        <v>-11.5</v>
      </c>
      <c r="G86" s="153">
        <v>-3.67</v>
      </c>
      <c r="H86" s="299">
        <v>-13.09</v>
      </c>
      <c r="I86" s="261"/>
      <c r="J86" s="283" t="s">
        <v>1416</v>
      </c>
      <c r="K86" s="284">
        <v>670</v>
      </c>
      <c r="L86" s="284">
        <v>360</v>
      </c>
      <c r="M86" s="284">
        <v>420</v>
      </c>
      <c r="N86" s="285">
        <v>204</v>
      </c>
      <c r="O86" s="148">
        <v>64</v>
      </c>
      <c r="P86" s="146">
        <v>111</v>
      </c>
      <c r="Q86" s="294">
        <v>62</v>
      </c>
    </row>
    <row r="87" spans="1:17" ht="13.15">
      <c r="A87" s="283" t="s">
        <v>1420</v>
      </c>
      <c r="B87" s="284">
        <v>1530.23</v>
      </c>
      <c r="C87" s="284">
        <v>1401.37</v>
      </c>
      <c r="D87" s="284">
        <v>1137.6500000000001</v>
      </c>
      <c r="E87" s="285">
        <v>709</v>
      </c>
      <c r="F87" s="146">
        <v>648.77</v>
      </c>
      <c r="G87" s="146">
        <v>538.99</v>
      </c>
      <c r="H87" s="286">
        <v>525.27</v>
      </c>
      <c r="I87" s="261"/>
      <c r="J87" s="283" t="s">
        <v>1417</v>
      </c>
      <c r="K87" s="287">
        <v>21010</v>
      </c>
      <c r="L87" s="287">
        <v>21920</v>
      </c>
      <c r="M87" s="287">
        <v>18050</v>
      </c>
      <c r="N87" s="288">
        <v>12004</v>
      </c>
      <c r="O87" s="147">
        <v>11891</v>
      </c>
      <c r="P87" s="147">
        <v>10253</v>
      </c>
      <c r="Q87" s="286">
        <v>9590</v>
      </c>
    </row>
    <row r="88" spans="1:17" ht="13.15">
      <c r="A88" s="283" t="s">
        <v>1421</v>
      </c>
      <c r="B88" s="284">
        <v>1148.4100000000001</v>
      </c>
      <c r="C88" s="295">
        <v>-132.16999999999999</v>
      </c>
      <c r="D88" s="292">
        <v>82</v>
      </c>
      <c r="E88" s="285">
        <v>642</v>
      </c>
      <c r="F88" s="153">
        <v>-81.92</v>
      </c>
      <c r="G88" s="146">
        <v>1301.31</v>
      </c>
      <c r="H88" s="286">
        <v>190</v>
      </c>
      <c r="I88" s="261"/>
      <c r="J88" s="283" t="s">
        <v>1420</v>
      </c>
      <c r="K88" s="284">
        <v>2890</v>
      </c>
      <c r="L88" s="284">
        <v>2830</v>
      </c>
      <c r="M88" s="284">
        <v>2750</v>
      </c>
      <c r="N88" s="285">
        <v>2825</v>
      </c>
      <c r="O88" s="146">
        <v>3038</v>
      </c>
      <c r="P88" s="147"/>
      <c r="Q88" s="289"/>
    </row>
    <row r="89" spans="1:17" ht="13.15">
      <c r="A89" s="283" t="s">
        <v>1305</v>
      </c>
      <c r="B89" s="284">
        <v>4443.1400000000003</v>
      </c>
      <c r="C89" s="295">
        <v>-689.39</v>
      </c>
      <c r="D89" s="295">
        <v>-2514</v>
      </c>
      <c r="E89" s="296">
        <v>-5529.72</v>
      </c>
      <c r="F89" s="146">
        <v>498.33</v>
      </c>
      <c r="G89" s="146">
        <v>2074.91</v>
      </c>
      <c r="H89" s="297">
        <v>-567.74</v>
      </c>
      <c r="I89" s="261"/>
      <c r="J89" s="283" t="s">
        <v>1421</v>
      </c>
      <c r="K89" s="287">
        <v>14070</v>
      </c>
      <c r="L89" s="287">
        <v>16200</v>
      </c>
      <c r="M89" s="284">
        <v>9580</v>
      </c>
      <c r="N89" s="285">
        <v>241</v>
      </c>
      <c r="O89" s="146">
        <v>2002</v>
      </c>
      <c r="P89" s="231">
        <v>-163</v>
      </c>
      <c r="Q89" s="297">
        <v>-1503</v>
      </c>
    </row>
    <row r="90" spans="1:17" ht="13.15">
      <c r="A90" s="283" t="s">
        <v>1316</v>
      </c>
      <c r="B90" s="284">
        <v>4978.6099999999997</v>
      </c>
      <c r="C90" s="295">
        <v>-288.11</v>
      </c>
      <c r="D90" s="295">
        <v>-2112.88</v>
      </c>
      <c r="E90" s="296">
        <v>-5128.6899999999996</v>
      </c>
      <c r="F90" s="146">
        <v>819.15</v>
      </c>
      <c r="G90" s="146">
        <v>2341.9899999999998</v>
      </c>
      <c r="H90" s="297">
        <v>-374.74</v>
      </c>
      <c r="I90" s="261"/>
      <c r="J90" s="283" t="s">
        <v>1305</v>
      </c>
      <c r="K90" s="284">
        <v>410</v>
      </c>
      <c r="L90" s="287">
        <v>14260</v>
      </c>
      <c r="M90" s="284">
        <v>7570</v>
      </c>
      <c r="N90" s="285">
        <v>4622</v>
      </c>
      <c r="O90" s="146">
        <v>7997</v>
      </c>
      <c r="P90" s="147">
        <v>15131</v>
      </c>
      <c r="Q90" s="286">
        <v>3967</v>
      </c>
    </row>
    <row r="91" spans="1:17" ht="13.15">
      <c r="A91" s="314" t="s">
        <v>1422</v>
      </c>
      <c r="B91" s="287"/>
      <c r="C91" s="284">
        <v>535.23</v>
      </c>
      <c r="D91" s="284">
        <v>401.15</v>
      </c>
      <c r="E91" s="315">
        <v>401.02</v>
      </c>
      <c r="F91" s="316">
        <v>401.02</v>
      </c>
      <c r="G91" s="316">
        <v>320.56</v>
      </c>
      <c r="H91" s="317">
        <v>267.07</v>
      </c>
      <c r="I91" s="261"/>
      <c r="J91" s="283" t="s">
        <v>1316</v>
      </c>
      <c r="K91" s="287">
        <v>13040</v>
      </c>
      <c r="L91" s="287">
        <v>17810</v>
      </c>
      <c r="M91" s="287">
        <v>10410</v>
      </c>
      <c r="N91" s="285">
        <v>4622</v>
      </c>
      <c r="O91" s="146">
        <v>7997</v>
      </c>
      <c r="P91" s="147">
        <v>15131</v>
      </c>
      <c r="Q91" s="286">
        <v>3967</v>
      </c>
    </row>
    <row r="92" spans="1:17" ht="13.15">
      <c r="I92" s="261"/>
      <c r="J92" s="314" t="s">
        <v>1422</v>
      </c>
      <c r="K92" s="287"/>
      <c r="L92" s="284">
        <v>5680</v>
      </c>
      <c r="M92" s="284">
        <v>3550</v>
      </c>
      <c r="N92" s="318">
        <v>0</v>
      </c>
      <c r="O92" s="319">
        <v>0</v>
      </c>
      <c r="P92" s="319">
        <v>0</v>
      </c>
      <c r="Q92" s="320">
        <v>0</v>
      </c>
    </row>
    <row r="93" spans="1:17" ht="12.75">
      <c r="I93" s="261"/>
    </row>
    <row r="95" spans="1:17" ht="15" customHeight="1">
      <c r="J95" s="440"/>
    </row>
    <row r="99" spans="3:3" ht="12.75">
      <c r="C99" s="321" t="s">
        <v>30</v>
      </c>
    </row>
  </sheetData>
  <mergeCells count="6">
    <mergeCell ref="A1:H2"/>
    <mergeCell ref="J1:Q2"/>
    <mergeCell ref="A3:H3"/>
    <mergeCell ref="J3:Q3"/>
    <mergeCell ref="A19:H19"/>
    <mergeCell ref="J19:Q19"/>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0000"/>
    <outlinePr summaryBelow="0" summaryRight="0"/>
  </sheetPr>
  <dimension ref="A17:M91"/>
  <sheetViews>
    <sheetView showGridLines="0" tabSelected="1" zoomScale="60" zoomScaleNormal="60" workbookViewId="0">
      <selection activeCell="D5" sqref="D5"/>
    </sheetView>
  </sheetViews>
  <sheetFormatPr defaultColWidth="12.59765625" defaultRowHeight="15" customHeight="1"/>
  <cols>
    <col min="1" max="1" width="23.86328125" customWidth="1"/>
    <col min="2" max="3" width="37.59765625" customWidth="1"/>
    <col min="11" max="11" width="66.3984375" bestFit="1" customWidth="1"/>
    <col min="12" max="12" width="29.1328125" bestFit="1" customWidth="1"/>
    <col min="13" max="13" width="26.265625" bestFit="1" customWidth="1"/>
  </cols>
  <sheetData>
    <row r="17" spans="11:13" ht="25.15">
      <c r="K17" s="442" t="s">
        <v>1676</v>
      </c>
      <c r="L17" s="443"/>
      <c r="M17" s="443"/>
    </row>
    <row r="18" spans="11:13" ht="50.25">
      <c r="K18" s="446" t="s">
        <v>1677</v>
      </c>
      <c r="L18" s="446" t="s">
        <v>23</v>
      </c>
      <c r="M18" s="446" t="s">
        <v>1601</v>
      </c>
    </row>
    <row r="19" spans="11:13" ht="25.15">
      <c r="K19" s="444" t="s">
        <v>1678</v>
      </c>
      <c r="L19" s="445">
        <v>0.12</v>
      </c>
      <c r="M19" s="445">
        <v>0.12</v>
      </c>
    </row>
    <row r="20" spans="11:13" ht="25.15">
      <c r="K20" s="444" t="s">
        <v>1679</v>
      </c>
      <c r="L20" s="445">
        <v>1.23</v>
      </c>
      <c r="M20" s="445">
        <v>0.87</v>
      </c>
    </row>
    <row r="21" spans="11:13" ht="25.15">
      <c r="K21" s="444" t="s">
        <v>1680</v>
      </c>
      <c r="L21" s="445">
        <v>0.93</v>
      </c>
      <c r="M21" s="445">
        <v>3.6</v>
      </c>
    </row>
    <row r="22" spans="11:13" ht="25.15">
      <c r="K22" s="444" t="s">
        <v>1681</v>
      </c>
      <c r="L22" s="445">
        <v>0.15</v>
      </c>
      <c r="M22" s="445">
        <v>0.1</v>
      </c>
    </row>
    <row r="23" spans="11:13" ht="25.15">
      <c r="K23" s="444" t="s">
        <v>1326</v>
      </c>
      <c r="L23" s="445">
        <v>13.56</v>
      </c>
      <c r="M23" s="445">
        <v>12.64</v>
      </c>
    </row>
    <row r="24" spans="11:13" ht="25.15">
      <c r="K24" s="444" t="s">
        <v>1682</v>
      </c>
      <c r="L24" s="445" t="s">
        <v>1683</v>
      </c>
      <c r="M24" s="445" t="s">
        <v>1684</v>
      </c>
    </row>
    <row r="26" spans="11:13" ht="17.649999999999999">
      <c r="K26" s="449" t="s">
        <v>1685</v>
      </c>
      <c r="L26" s="449"/>
      <c r="M26" s="449"/>
    </row>
    <row r="27" spans="11:13" ht="44.65" customHeight="1">
      <c r="K27" s="450" t="s">
        <v>1686</v>
      </c>
      <c r="L27" s="450"/>
      <c r="M27" s="450"/>
    </row>
    <row r="28" spans="11:13" ht="55.15" customHeight="1">
      <c r="K28" s="450" t="s">
        <v>1687</v>
      </c>
      <c r="L28" s="450"/>
      <c r="M28" s="450"/>
    </row>
    <row r="29" spans="11:13" ht="60" customHeight="1">
      <c r="K29" s="450" t="s">
        <v>1688</v>
      </c>
      <c r="L29" s="450"/>
      <c r="M29" s="450"/>
    </row>
    <row r="73" spans="1:3" ht="16.899999999999999">
      <c r="A73" s="322" t="s">
        <v>1622</v>
      </c>
    </row>
    <row r="74" spans="1:3" ht="16.899999999999999">
      <c r="A74" s="323"/>
      <c r="B74" s="323"/>
      <c r="C74" s="323"/>
    </row>
    <row r="75" spans="1:3" ht="22.5" customHeight="1">
      <c r="A75" s="447" t="s">
        <v>1623</v>
      </c>
      <c r="B75" s="447" t="s">
        <v>1624</v>
      </c>
      <c r="C75" s="447" t="s">
        <v>1625</v>
      </c>
    </row>
    <row r="76" spans="1:3" ht="33">
      <c r="A76" s="324" t="s">
        <v>1626</v>
      </c>
      <c r="B76" s="325" t="s">
        <v>1627</v>
      </c>
      <c r="C76" s="325" t="s">
        <v>1628</v>
      </c>
    </row>
    <row r="77" spans="1:3" ht="33">
      <c r="A77" s="326" t="s">
        <v>1316</v>
      </c>
      <c r="B77" s="325" t="s">
        <v>1629</v>
      </c>
      <c r="C77" s="325" t="s">
        <v>1630</v>
      </c>
    </row>
    <row r="78" spans="1:3" ht="33">
      <c r="A78" s="326" t="s">
        <v>1631</v>
      </c>
      <c r="B78" s="325" t="s">
        <v>1632</v>
      </c>
      <c r="C78" s="325" t="s">
        <v>1633</v>
      </c>
    </row>
    <row r="79" spans="1:3" ht="33">
      <c r="A79" s="326" t="s">
        <v>1634</v>
      </c>
      <c r="B79" s="325" t="s">
        <v>1635</v>
      </c>
      <c r="C79" s="325" t="s">
        <v>1636</v>
      </c>
    </row>
    <row r="80" spans="1:3" ht="33">
      <c r="A80" s="326" t="s">
        <v>1637</v>
      </c>
      <c r="B80" s="325" t="s">
        <v>1638</v>
      </c>
      <c r="C80" s="325" t="s">
        <v>1639</v>
      </c>
    </row>
    <row r="81" spans="1:3" ht="33">
      <c r="A81" s="327" t="s">
        <v>1640</v>
      </c>
      <c r="B81" s="325" t="s">
        <v>1641</v>
      </c>
      <c r="C81" s="325" t="s">
        <v>1642</v>
      </c>
    </row>
    <row r="84" spans="1:3" ht="22.5" customHeight="1">
      <c r="A84" s="448" t="s">
        <v>1643</v>
      </c>
      <c r="B84" s="448" t="s">
        <v>6</v>
      </c>
      <c r="C84" s="448" t="s">
        <v>47</v>
      </c>
    </row>
    <row r="85" spans="1:3">
      <c r="A85" s="328" t="s">
        <v>1644</v>
      </c>
      <c r="B85" s="329" t="s">
        <v>1645</v>
      </c>
      <c r="C85" s="329" t="s">
        <v>1646</v>
      </c>
    </row>
    <row r="86" spans="1:3" ht="135">
      <c r="A86" s="328" t="s">
        <v>1647</v>
      </c>
      <c r="B86" s="329" t="s">
        <v>1648</v>
      </c>
      <c r="C86" s="329" t="s">
        <v>1649</v>
      </c>
    </row>
    <row r="87" spans="1:3" ht="165">
      <c r="A87" s="328" t="s">
        <v>1650</v>
      </c>
      <c r="B87" s="329" t="s">
        <v>1651</v>
      </c>
      <c r="C87" s="329" t="s">
        <v>1652</v>
      </c>
    </row>
    <row r="88" spans="1:3" ht="30">
      <c r="A88" s="328" t="s">
        <v>1653</v>
      </c>
      <c r="B88" s="329" t="s">
        <v>1654</v>
      </c>
      <c r="C88" s="329" t="s">
        <v>1655</v>
      </c>
    </row>
    <row r="89" spans="1:3" ht="30">
      <c r="A89" s="328" t="s">
        <v>1656</v>
      </c>
      <c r="B89" s="329" t="s">
        <v>1657</v>
      </c>
      <c r="C89" s="329" t="s">
        <v>1655</v>
      </c>
    </row>
    <row r="90" spans="1:3">
      <c r="A90" s="328" t="s">
        <v>1658</v>
      </c>
      <c r="B90" s="329" t="s">
        <v>1659</v>
      </c>
      <c r="C90" s="329" t="s">
        <v>1660</v>
      </c>
    </row>
    <row r="91" spans="1:3" ht="22.5" customHeight="1">
      <c r="A91" s="328" t="s">
        <v>1661</v>
      </c>
      <c r="B91" s="329" t="s">
        <v>1662</v>
      </c>
      <c r="C91" s="329" t="s">
        <v>1662</v>
      </c>
    </row>
  </sheetData>
  <mergeCells count="4">
    <mergeCell ref="K26:M26"/>
    <mergeCell ref="K27:M27"/>
    <mergeCell ref="K28:M28"/>
    <mergeCell ref="K29:M29"/>
  </mergeCells>
  <pageMargins left="0.7" right="0.7" top="0.75" bottom="0.75" header="0.3" footer="0.3"/>
  <drawing r:id="rId1"/>
  <tableParts count="2">
    <tablePart r:id="rId2"/>
    <tablePart r:id="rId3"/>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Z1000"/>
  <sheetViews>
    <sheetView workbookViewId="0"/>
  </sheetViews>
  <sheetFormatPr defaultColWidth="12.59765625" defaultRowHeight="15" customHeight="1"/>
  <cols>
    <col min="1" max="1" width="30" customWidth="1"/>
    <col min="2" max="6" width="15" customWidth="1"/>
    <col min="7" max="26" width="8.59765625" customWidth="1"/>
  </cols>
  <sheetData>
    <row r="1" spans="1:26" ht="13.5" customHeight="1">
      <c r="A1" s="243"/>
      <c r="B1" s="243"/>
      <c r="C1" s="243"/>
      <c r="D1" s="243"/>
      <c r="E1" s="243"/>
      <c r="F1" s="243"/>
      <c r="G1" s="243"/>
      <c r="H1" s="243"/>
      <c r="I1" s="243"/>
      <c r="J1" s="243"/>
      <c r="K1" s="243"/>
      <c r="L1" s="243"/>
      <c r="M1" s="243"/>
      <c r="N1" s="243"/>
      <c r="O1" s="243"/>
      <c r="P1" s="243"/>
      <c r="Q1" s="243"/>
      <c r="R1" s="243"/>
      <c r="S1" s="243"/>
      <c r="T1" s="243"/>
      <c r="U1" s="243"/>
      <c r="V1" s="243"/>
      <c r="W1" s="243"/>
      <c r="X1" s="243"/>
      <c r="Y1" s="243"/>
      <c r="Z1" s="243"/>
    </row>
    <row r="2" spans="1:26" ht="13.5" customHeight="1">
      <c r="A2" s="4" t="s">
        <v>1582</v>
      </c>
      <c r="B2" s="330" t="s">
        <v>1663</v>
      </c>
      <c r="C2" s="330" t="s">
        <v>1664</v>
      </c>
      <c r="D2" s="330" t="s">
        <v>1665</v>
      </c>
      <c r="E2" s="330" t="s">
        <v>1666</v>
      </c>
      <c r="F2" s="330" t="s">
        <v>887</v>
      </c>
      <c r="G2" s="243"/>
      <c r="H2" s="243"/>
      <c r="I2" s="243"/>
      <c r="J2" s="243"/>
      <c r="K2" s="243"/>
      <c r="L2" s="243"/>
      <c r="M2" s="243"/>
      <c r="N2" s="243"/>
      <c r="O2" s="243"/>
      <c r="P2" s="243"/>
      <c r="Q2" s="243"/>
      <c r="R2" s="243"/>
      <c r="S2" s="243"/>
      <c r="T2" s="243"/>
      <c r="U2" s="243"/>
      <c r="V2" s="243"/>
      <c r="W2" s="243"/>
      <c r="X2" s="243"/>
      <c r="Y2" s="243"/>
      <c r="Z2" s="243"/>
    </row>
    <row r="3" spans="1:26" ht="13.5" customHeight="1">
      <c r="A3" s="331" t="s">
        <v>23</v>
      </c>
      <c r="B3" s="332">
        <v>33.36</v>
      </c>
      <c r="C3" s="332">
        <v>39.61</v>
      </c>
      <c r="D3" s="332">
        <v>39.89</v>
      </c>
      <c r="E3" s="332">
        <v>40.020000000000003</v>
      </c>
      <c r="F3" s="332">
        <v>42.76</v>
      </c>
      <c r="G3" s="243"/>
      <c r="H3" s="243"/>
      <c r="I3" s="243"/>
      <c r="J3" s="243"/>
      <c r="K3" s="243"/>
      <c r="L3" s="243"/>
      <c r="M3" s="243"/>
      <c r="N3" s="243"/>
      <c r="O3" s="243"/>
      <c r="P3" s="243"/>
      <c r="Q3" s="243"/>
      <c r="R3" s="243"/>
      <c r="S3" s="243"/>
      <c r="T3" s="243"/>
      <c r="U3" s="243"/>
      <c r="V3" s="243"/>
      <c r="W3" s="243"/>
      <c r="X3" s="243"/>
      <c r="Y3" s="243"/>
      <c r="Z3" s="243"/>
    </row>
    <row r="4" spans="1:26" ht="13.5" customHeight="1">
      <c r="A4" s="333" t="s">
        <v>1601</v>
      </c>
      <c r="B4" s="332">
        <v>42.47</v>
      </c>
      <c r="C4" s="332">
        <v>40.39</v>
      </c>
      <c r="D4" s="332">
        <v>44.3</v>
      </c>
      <c r="E4" s="332">
        <v>44.81</v>
      </c>
      <c r="F4" s="332">
        <v>46.24</v>
      </c>
      <c r="G4" s="243"/>
      <c r="H4" s="243"/>
      <c r="I4" s="243"/>
      <c r="J4" s="243"/>
      <c r="K4" s="243"/>
      <c r="L4" s="243"/>
      <c r="M4" s="243"/>
      <c r="N4" s="243"/>
      <c r="O4" s="243"/>
      <c r="P4" s="243"/>
      <c r="Q4" s="243"/>
      <c r="R4" s="243"/>
      <c r="S4" s="243"/>
      <c r="T4" s="243"/>
      <c r="U4" s="243"/>
      <c r="V4" s="243"/>
      <c r="W4" s="243"/>
      <c r="X4" s="243"/>
      <c r="Y4" s="243"/>
      <c r="Z4" s="243"/>
    </row>
    <row r="5" spans="1:26" ht="13.5" customHeight="1">
      <c r="A5" s="243"/>
      <c r="B5" s="243"/>
      <c r="C5" s="243"/>
      <c r="D5" s="243"/>
      <c r="E5" s="243"/>
      <c r="F5" s="243"/>
      <c r="G5" s="243"/>
      <c r="H5" s="243"/>
      <c r="I5" s="243"/>
      <c r="J5" s="243"/>
      <c r="K5" s="243"/>
      <c r="L5" s="243"/>
      <c r="M5" s="243"/>
      <c r="N5" s="243"/>
      <c r="O5" s="243"/>
      <c r="P5" s="243"/>
      <c r="Q5" s="243"/>
      <c r="R5" s="243"/>
      <c r="S5" s="243"/>
      <c r="T5" s="243"/>
      <c r="U5" s="243"/>
      <c r="V5" s="243"/>
      <c r="W5" s="243"/>
      <c r="X5" s="243"/>
      <c r="Y5" s="243"/>
      <c r="Z5" s="243"/>
    </row>
    <row r="6" spans="1:26" ht="13.5" customHeight="1">
      <c r="A6" s="4" t="s">
        <v>1584</v>
      </c>
      <c r="B6" s="330" t="s">
        <v>1663</v>
      </c>
      <c r="C6" s="330" t="s">
        <v>1664</v>
      </c>
      <c r="D6" s="330" t="s">
        <v>1665</v>
      </c>
      <c r="E6" s="330" t="s">
        <v>1666</v>
      </c>
      <c r="F6" s="330" t="s">
        <v>887</v>
      </c>
      <c r="G6" s="243"/>
      <c r="H6" s="243"/>
      <c r="I6" s="243"/>
      <c r="J6" s="243"/>
      <c r="K6" s="243"/>
      <c r="L6" s="243"/>
      <c r="M6" s="243"/>
      <c r="N6" s="243"/>
      <c r="O6" s="243"/>
      <c r="P6" s="243"/>
      <c r="Q6" s="243"/>
      <c r="R6" s="243"/>
      <c r="S6" s="243"/>
      <c r="T6" s="243"/>
      <c r="U6" s="243"/>
      <c r="V6" s="243"/>
      <c r="W6" s="243"/>
      <c r="X6" s="243"/>
      <c r="Y6" s="243"/>
      <c r="Z6" s="243"/>
    </row>
    <row r="7" spans="1:26" ht="13.5" customHeight="1">
      <c r="A7" s="331" t="s">
        <v>23</v>
      </c>
      <c r="B7" s="332">
        <v>79.17</v>
      </c>
      <c r="C7" s="332">
        <v>78.23</v>
      </c>
      <c r="D7" s="332">
        <v>67.36</v>
      </c>
      <c r="E7" s="332">
        <v>65.33</v>
      </c>
      <c r="F7" s="332">
        <v>69.599999999999994</v>
      </c>
      <c r="G7" s="243"/>
      <c r="H7" s="243"/>
      <c r="I7" s="243"/>
      <c r="J7" s="243"/>
      <c r="K7" s="243"/>
      <c r="L7" s="243"/>
      <c r="M7" s="243"/>
      <c r="N7" s="243"/>
      <c r="O7" s="243"/>
      <c r="P7" s="243"/>
      <c r="Q7" s="243"/>
      <c r="R7" s="243"/>
      <c r="S7" s="243"/>
      <c r="T7" s="243"/>
      <c r="U7" s="243"/>
      <c r="V7" s="243"/>
      <c r="W7" s="243"/>
      <c r="X7" s="243"/>
      <c r="Y7" s="243"/>
      <c r="Z7" s="243"/>
    </row>
    <row r="8" spans="1:26" ht="13.5" customHeight="1">
      <c r="A8" s="333" t="s">
        <v>1601</v>
      </c>
      <c r="B8" s="332">
        <v>61.52</v>
      </c>
      <c r="C8" s="332">
        <v>99.17</v>
      </c>
      <c r="D8" s="332">
        <v>81.2</v>
      </c>
      <c r="E8" s="332">
        <v>80.67</v>
      </c>
      <c r="F8" s="332">
        <v>85.58</v>
      </c>
      <c r="G8" s="243"/>
      <c r="H8" s="243"/>
      <c r="I8" s="243"/>
      <c r="J8" s="243"/>
      <c r="K8" s="243"/>
      <c r="L8" s="243"/>
      <c r="M8" s="243"/>
      <c r="N8" s="243"/>
      <c r="O8" s="243"/>
      <c r="P8" s="243"/>
      <c r="Q8" s="243"/>
      <c r="R8" s="243"/>
      <c r="S8" s="243"/>
      <c r="T8" s="243"/>
      <c r="U8" s="243"/>
      <c r="V8" s="243"/>
      <c r="W8" s="243"/>
      <c r="X8" s="243"/>
      <c r="Y8" s="243"/>
      <c r="Z8" s="243"/>
    </row>
    <row r="9" spans="1:26" ht="13.5" customHeight="1">
      <c r="A9" s="243"/>
      <c r="B9" s="243"/>
      <c r="C9" s="243"/>
      <c r="D9" s="243"/>
      <c r="E9" s="243"/>
      <c r="F9" s="243"/>
      <c r="G9" s="243"/>
      <c r="H9" s="243"/>
      <c r="I9" s="243"/>
      <c r="J9" s="243"/>
      <c r="K9" s="243"/>
      <c r="L9" s="243"/>
      <c r="M9" s="243"/>
      <c r="N9" s="243"/>
      <c r="O9" s="243"/>
      <c r="P9" s="243"/>
      <c r="Q9" s="243"/>
      <c r="R9" s="243"/>
      <c r="S9" s="243"/>
      <c r="T9" s="243"/>
      <c r="U9" s="243"/>
      <c r="V9" s="243"/>
      <c r="W9" s="243"/>
      <c r="X9" s="243"/>
      <c r="Y9" s="243"/>
      <c r="Z9" s="243"/>
    </row>
    <row r="10" spans="1:26" ht="13.5" customHeight="1">
      <c r="A10" s="4" t="s">
        <v>1586</v>
      </c>
      <c r="B10" s="330" t="s">
        <v>1663</v>
      </c>
      <c r="C10" s="330" t="s">
        <v>1664</v>
      </c>
      <c r="D10" s="330" t="s">
        <v>1665</v>
      </c>
      <c r="E10" s="330" t="s">
        <v>1666</v>
      </c>
      <c r="F10" s="330" t="s">
        <v>887</v>
      </c>
      <c r="G10" s="243"/>
      <c r="H10" s="243"/>
      <c r="I10" s="243"/>
      <c r="J10" s="243"/>
      <c r="K10" s="243"/>
      <c r="L10" s="243"/>
      <c r="M10" s="243"/>
      <c r="N10" s="243"/>
      <c r="O10" s="243"/>
      <c r="P10" s="243"/>
      <c r="Q10" s="243"/>
      <c r="R10" s="243"/>
      <c r="S10" s="243"/>
      <c r="T10" s="243"/>
      <c r="U10" s="243"/>
      <c r="V10" s="243"/>
      <c r="W10" s="243"/>
      <c r="X10" s="243"/>
      <c r="Y10" s="243"/>
      <c r="Z10" s="243"/>
    </row>
    <row r="11" spans="1:26" ht="13.5" customHeight="1">
      <c r="A11" s="331" t="s">
        <v>23</v>
      </c>
      <c r="B11" s="332">
        <v>16.399999999999999</v>
      </c>
      <c r="C11" s="332">
        <v>12.76</v>
      </c>
      <c r="D11" s="332">
        <v>15.95</v>
      </c>
      <c r="E11" s="332">
        <v>19.21</v>
      </c>
      <c r="F11" s="332">
        <v>26.19</v>
      </c>
      <c r="G11" s="243"/>
      <c r="H11" s="243"/>
      <c r="I11" s="243"/>
      <c r="J11" s="243"/>
      <c r="K11" s="243"/>
      <c r="L11" s="243"/>
      <c r="M11" s="243"/>
      <c r="N11" s="243"/>
      <c r="O11" s="243"/>
      <c r="P11" s="243"/>
      <c r="Q11" s="243"/>
      <c r="R11" s="243"/>
      <c r="S11" s="243"/>
      <c r="T11" s="243"/>
      <c r="U11" s="243"/>
      <c r="V11" s="243"/>
      <c r="W11" s="243"/>
      <c r="X11" s="243"/>
      <c r="Y11" s="243"/>
      <c r="Z11" s="243"/>
    </row>
    <row r="12" spans="1:26" ht="13.5" customHeight="1">
      <c r="A12" s="333" t="s">
        <v>1601</v>
      </c>
      <c r="B12" s="332">
        <v>27.03</v>
      </c>
      <c r="C12" s="332">
        <v>18.920000000000002</v>
      </c>
      <c r="D12" s="332">
        <v>24.35</v>
      </c>
      <c r="E12" s="332">
        <v>24.2</v>
      </c>
      <c r="F12" s="332">
        <v>22.3</v>
      </c>
      <c r="G12" s="243"/>
      <c r="H12" s="243"/>
      <c r="I12" s="243"/>
      <c r="J12" s="243"/>
      <c r="K12" s="243"/>
      <c r="L12" s="243"/>
      <c r="M12" s="243"/>
      <c r="N12" s="243"/>
      <c r="O12" s="243"/>
      <c r="P12" s="243"/>
      <c r="Q12" s="243"/>
      <c r="R12" s="243"/>
      <c r="S12" s="243"/>
      <c r="T12" s="243"/>
      <c r="U12" s="243"/>
      <c r="V12" s="243"/>
      <c r="W12" s="243"/>
      <c r="X12" s="243"/>
      <c r="Y12" s="243"/>
      <c r="Z12" s="243"/>
    </row>
    <row r="13" spans="1:26" ht="13.5" customHeight="1">
      <c r="A13" s="243"/>
      <c r="B13" s="243"/>
      <c r="C13" s="243"/>
      <c r="D13" s="243"/>
      <c r="E13" s="243"/>
      <c r="F13" s="243"/>
      <c r="G13" s="243"/>
      <c r="H13" s="243"/>
      <c r="I13" s="243"/>
      <c r="J13" s="243"/>
      <c r="K13" s="243"/>
      <c r="L13" s="243"/>
      <c r="M13" s="243"/>
      <c r="N13" s="243"/>
      <c r="O13" s="243"/>
      <c r="P13" s="243"/>
      <c r="Q13" s="243"/>
      <c r="R13" s="243"/>
      <c r="S13" s="243"/>
      <c r="T13" s="243"/>
      <c r="U13" s="243"/>
      <c r="V13" s="243"/>
      <c r="W13" s="243"/>
      <c r="X13" s="243"/>
      <c r="Y13" s="243"/>
      <c r="Z13" s="243"/>
    </row>
    <row r="14" spans="1:26" ht="13.5" customHeight="1">
      <c r="A14" s="4" t="s">
        <v>1588</v>
      </c>
      <c r="B14" s="330" t="s">
        <v>1663</v>
      </c>
      <c r="C14" s="330" t="s">
        <v>1664</v>
      </c>
      <c r="D14" s="330" t="s">
        <v>1665</v>
      </c>
      <c r="E14" s="330" t="s">
        <v>1666</v>
      </c>
      <c r="F14" s="330" t="s">
        <v>887</v>
      </c>
      <c r="G14" s="243"/>
      <c r="H14" s="243"/>
      <c r="I14" s="243"/>
      <c r="J14" s="243"/>
      <c r="K14" s="243"/>
      <c r="L14" s="243"/>
      <c r="M14" s="243"/>
      <c r="N14" s="243"/>
      <c r="O14" s="243"/>
      <c r="P14" s="243"/>
      <c r="Q14" s="243"/>
      <c r="R14" s="243"/>
      <c r="S14" s="243"/>
      <c r="T14" s="243"/>
      <c r="U14" s="243"/>
      <c r="V14" s="243"/>
      <c r="W14" s="243"/>
      <c r="X14" s="243"/>
      <c r="Y14" s="243"/>
      <c r="Z14" s="243"/>
    </row>
    <row r="15" spans="1:26" ht="13.5" customHeight="1">
      <c r="A15" s="331" t="s">
        <v>23</v>
      </c>
      <c r="B15" s="332">
        <v>15.63</v>
      </c>
      <c r="C15" s="332">
        <v>10.76</v>
      </c>
      <c r="D15" s="332">
        <v>13.5</v>
      </c>
      <c r="E15" s="332">
        <v>17.09</v>
      </c>
      <c r="F15" s="332">
        <v>23.98</v>
      </c>
      <c r="G15" s="243"/>
      <c r="H15" s="243"/>
      <c r="I15" s="243"/>
      <c r="J15" s="243"/>
      <c r="K15" s="243"/>
      <c r="L15" s="243"/>
      <c r="M15" s="243"/>
      <c r="N15" s="243"/>
      <c r="O15" s="243"/>
      <c r="P15" s="243"/>
      <c r="Q15" s="243"/>
      <c r="R15" s="243"/>
      <c r="S15" s="243"/>
      <c r="T15" s="243"/>
      <c r="U15" s="243"/>
      <c r="V15" s="243"/>
      <c r="W15" s="243"/>
      <c r="X15" s="243"/>
      <c r="Y15" s="243"/>
      <c r="Z15" s="243"/>
    </row>
    <row r="16" spans="1:26" ht="13.5" customHeight="1">
      <c r="A16" s="333" t="s">
        <v>1601</v>
      </c>
      <c r="B16" s="332">
        <v>25.97</v>
      </c>
      <c r="C16" s="332">
        <v>18.5</v>
      </c>
      <c r="D16" s="332">
        <v>23.6</v>
      </c>
      <c r="E16" s="332">
        <v>23</v>
      </c>
      <c r="F16" s="332">
        <v>21.42</v>
      </c>
      <c r="G16" s="243"/>
      <c r="H16" s="243"/>
      <c r="I16" s="243"/>
      <c r="J16" s="243"/>
      <c r="K16" s="243"/>
      <c r="L16" s="243"/>
      <c r="M16" s="243"/>
      <c r="N16" s="243"/>
      <c r="O16" s="243"/>
      <c r="P16" s="243"/>
      <c r="Q16" s="243"/>
      <c r="R16" s="243"/>
      <c r="S16" s="243"/>
      <c r="T16" s="243"/>
      <c r="U16" s="243"/>
      <c r="V16" s="243"/>
      <c r="W16" s="243"/>
      <c r="X16" s="243"/>
      <c r="Y16" s="243"/>
      <c r="Z16" s="243"/>
    </row>
    <row r="17" spans="1:26" ht="13.5" customHeight="1">
      <c r="A17" s="243"/>
      <c r="B17" s="243"/>
      <c r="C17" s="243"/>
      <c r="D17" s="243"/>
      <c r="E17" s="243"/>
      <c r="F17" s="243"/>
      <c r="G17" s="243"/>
      <c r="H17" s="243"/>
      <c r="I17" s="243"/>
      <c r="J17" s="243"/>
      <c r="K17" s="243"/>
      <c r="L17" s="243"/>
      <c r="M17" s="243"/>
      <c r="N17" s="243"/>
      <c r="O17" s="243"/>
      <c r="P17" s="243"/>
      <c r="Q17" s="243"/>
      <c r="R17" s="243"/>
      <c r="S17" s="243"/>
      <c r="T17" s="243"/>
      <c r="U17" s="243"/>
      <c r="V17" s="243"/>
      <c r="W17" s="243"/>
      <c r="X17" s="243"/>
      <c r="Y17" s="243"/>
      <c r="Z17" s="243"/>
    </row>
    <row r="18" spans="1:26" ht="13.5" customHeight="1">
      <c r="A18" s="4" t="s">
        <v>1590</v>
      </c>
      <c r="B18" s="330" t="s">
        <v>1663</v>
      </c>
      <c r="C18" s="330" t="s">
        <v>1664</v>
      </c>
      <c r="D18" s="330" t="s">
        <v>1665</v>
      </c>
      <c r="E18" s="330" t="s">
        <v>1666</v>
      </c>
      <c r="F18" s="330" t="s">
        <v>887</v>
      </c>
      <c r="G18" s="243"/>
      <c r="H18" s="243"/>
      <c r="I18" s="243"/>
      <c r="J18" s="243"/>
      <c r="K18" s="243"/>
      <c r="L18" s="243"/>
      <c r="M18" s="243"/>
      <c r="N18" s="243"/>
      <c r="O18" s="243"/>
      <c r="P18" s="243"/>
      <c r="Q18" s="243"/>
      <c r="R18" s="243"/>
      <c r="S18" s="243"/>
      <c r="T18" s="243"/>
      <c r="U18" s="243"/>
      <c r="V18" s="243"/>
      <c r="W18" s="243"/>
      <c r="X18" s="243"/>
      <c r="Y18" s="243"/>
      <c r="Z18" s="243"/>
    </row>
    <row r="19" spans="1:26" ht="13.5" customHeight="1">
      <c r="A19" s="331" t="s">
        <v>23</v>
      </c>
      <c r="B19" s="332">
        <v>12.28</v>
      </c>
      <c r="C19" s="332">
        <v>8.4499999999999993</v>
      </c>
      <c r="D19" s="332">
        <v>8.75</v>
      </c>
      <c r="E19" s="332">
        <v>10.65</v>
      </c>
      <c r="F19" s="332">
        <v>16.760000000000002</v>
      </c>
      <c r="G19" s="243"/>
      <c r="H19" s="243"/>
      <c r="I19" s="243"/>
      <c r="J19" s="243"/>
      <c r="K19" s="243"/>
      <c r="L19" s="243"/>
      <c r="M19" s="243"/>
      <c r="N19" s="243"/>
      <c r="O19" s="243"/>
      <c r="P19" s="243"/>
      <c r="Q19" s="243"/>
      <c r="R19" s="243"/>
      <c r="S19" s="243"/>
      <c r="T19" s="243"/>
      <c r="U19" s="243"/>
      <c r="V19" s="243"/>
      <c r="W19" s="243"/>
      <c r="X19" s="243"/>
      <c r="Y19" s="243"/>
      <c r="Z19" s="243"/>
    </row>
    <row r="20" spans="1:26" ht="13.5" customHeight="1">
      <c r="A20" s="333" t="s">
        <v>1601</v>
      </c>
      <c r="B20" s="332">
        <v>12.46</v>
      </c>
      <c r="C20" s="332">
        <v>13.69</v>
      </c>
      <c r="D20" s="332">
        <v>17.68</v>
      </c>
      <c r="E20" s="332">
        <v>17.43</v>
      </c>
      <c r="F20" s="332">
        <v>16.010000000000002</v>
      </c>
      <c r="G20" s="243"/>
      <c r="H20" s="243"/>
      <c r="I20" s="243"/>
      <c r="J20" s="243"/>
      <c r="K20" s="243"/>
      <c r="L20" s="243"/>
      <c r="M20" s="243"/>
      <c r="N20" s="243"/>
      <c r="O20" s="243"/>
      <c r="P20" s="243"/>
      <c r="Q20" s="243"/>
      <c r="R20" s="243"/>
      <c r="S20" s="243"/>
      <c r="T20" s="243"/>
      <c r="U20" s="243"/>
      <c r="V20" s="243"/>
      <c r="W20" s="243"/>
      <c r="X20" s="243"/>
      <c r="Y20" s="243"/>
      <c r="Z20" s="243"/>
    </row>
    <row r="21" spans="1:26" ht="13.5" customHeight="1">
      <c r="A21" s="243"/>
      <c r="B21" s="243"/>
      <c r="C21" s="243"/>
      <c r="D21" s="243"/>
      <c r="E21" s="243"/>
      <c r="F21" s="243"/>
      <c r="G21" s="243"/>
      <c r="H21" s="243"/>
      <c r="I21" s="243"/>
      <c r="J21" s="243"/>
      <c r="K21" s="243"/>
      <c r="L21" s="243"/>
      <c r="M21" s="243"/>
      <c r="N21" s="243"/>
      <c r="O21" s="243"/>
      <c r="P21" s="243"/>
      <c r="Q21" s="243"/>
      <c r="R21" s="243"/>
      <c r="S21" s="243"/>
      <c r="T21" s="243"/>
      <c r="U21" s="243"/>
      <c r="V21" s="243"/>
      <c r="W21" s="243"/>
      <c r="X21" s="243"/>
      <c r="Y21" s="243"/>
      <c r="Z21" s="243"/>
    </row>
    <row r="22" spans="1:26" ht="13.5" customHeight="1">
      <c r="A22" s="4" t="s">
        <v>1592</v>
      </c>
      <c r="B22" s="330" t="s">
        <v>1663</v>
      </c>
      <c r="C22" s="330" t="s">
        <v>1664</v>
      </c>
      <c r="D22" s="330" t="s">
        <v>1665</v>
      </c>
      <c r="E22" s="330" t="s">
        <v>1666</v>
      </c>
      <c r="F22" s="330" t="s">
        <v>887</v>
      </c>
      <c r="G22" s="243"/>
      <c r="H22" s="243"/>
      <c r="I22" s="243"/>
      <c r="J22" s="243"/>
      <c r="K22" s="243"/>
      <c r="L22" s="243"/>
      <c r="M22" s="243"/>
      <c r="N22" s="243"/>
      <c r="O22" s="243"/>
      <c r="P22" s="243"/>
      <c r="Q22" s="243"/>
      <c r="R22" s="243"/>
      <c r="S22" s="243"/>
      <c r="T22" s="243"/>
      <c r="U22" s="243"/>
      <c r="V22" s="243"/>
      <c r="W22" s="243"/>
      <c r="X22" s="243"/>
      <c r="Y22" s="243"/>
      <c r="Z22" s="243"/>
    </row>
    <row r="23" spans="1:26" ht="13.5" customHeight="1">
      <c r="A23" s="331" t="s">
        <v>23</v>
      </c>
      <c r="B23" s="332">
        <v>12.64</v>
      </c>
      <c r="C23" s="332">
        <v>9.1</v>
      </c>
      <c r="D23" s="332">
        <v>9.52</v>
      </c>
      <c r="E23" s="332">
        <v>10.91</v>
      </c>
      <c r="F23" s="332">
        <v>16.37</v>
      </c>
      <c r="G23" s="243"/>
      <c r="H23" s="243"/>
      <c r="I23" s="243"/>
      <c r="J23" s="243"/>
      <c r="K23" s="243"/>
      <c r="L23" s="243"/>
      <c r="M23" s="243"/>
      <c r="N23" s="243"/>
      <c r="O23" s="243"/>
      <c r="P23" s="243"/>
      <c r="Q23" s="243"/>
      <c r="R23" s="243"/>
      <c r="S23" s="243"/>
      <c r="T23" s="243"/>
      <c r="U23" s="243"/>
      <c r="V23" s="243"/>
      <c r="W23" s="243"/>
      <c r="X23" s="243"/>
      <c r="Y23" s="243"/>
      <c r="Z23" s="243"/>
    </row>
    <row r="24" spans="1:26" ht="13.5" customHeight="1">
      <c r="A24" s="333" t="s">
        <v>1601</v>
      </c>
      <c r="B24" s="332">
        <v>16.37</v>
      </c>
      <c r="C24" s="332">
        <v>20.03</v>
      </c>
      <c r="D24" s="332">
        <v>20.99</v>
      </c>
      <c r="E24" s="332">
        <v>20.18</v>
      </c>
      <c r="F24" s="332">
        <v>21.83</v>
      </c>
      <c r="G24" s="243"/>
      <c r="H24" s="243"/>
      <c r="I24" s="243"/>
      <c r="J24" s="243"/>
      <c r="K24" s="243"/>
      <c r="L24" s="243"/>
      <c r="M24" s="243"/>
      <c r="N24" s="243"/>
      <c r="O24" s="243"/>
      <c r="P24" s="243"/>
      <c r="Q24" s="243"/>
      <c r="R24" s="243"/>
      <c r="S24" s="243"/>
      <c r="T24" s="243"/>
      <c r="U24" s="243"/>
      <c r="V24" s="243"/>
      <c r="W24" s="243"/>
      <c r="X24" s="243"/>
      <c r="Y24" s="243"/>
      <c r="Z24" s="243"/>
    </row>
    <row r="25" spans="1:26" ht="13.5" customHeight="1">
      <c r="A25" s="243"/>
      <c r="B25" s="243"/>
      <c r="C25" s="243"/>
      <c r="D25" s="243"/>
      <c r="E25" s="243"/>
      <c r="F25" s="243"/>
      <c r="G25" s="243"/>
      <c r="H25" s="243"/>
      <c r="I25" s="243"/>
      <c r="J25" s="243"/>
      <c r="K25" s="243"/>
      <c r="L25" s="243"/>
      <c r="M25" s="243"/>
      <c r="N25" s="243"/>
      <c r="O25" s="243"/>
      <c r="P25" s="243"/>
      <c r="Q25" s="243"/>
      <c r="R25" s="243"/>
      <c r="S25" s="243"/>
      <c r="T25" s="243"/>
      <c r="U25" s="243"/>
      <c r="V25" s="243"/>
      <c r="W25" s="243"/>
      <c r="X25" s="243"/>
      <c r="Y25" s="243"/>
      <c r="Z25" s="243"/>
    </row>
    <row r="26" spans="1:26" ht="13.5" customHeight="1">
      <c r="A26" s="243"/>
      <c r="B26" s="243"/>
      <c r="C26" s="243"/>
      <c r="D26" s="243"/>
      <c r="E26" s="243"/>
      <c r="F26" s="243"/>
      <c r="G26" s="243"/>
      <c r="H26" s="243"/>
      <c r="I26" s="243"/>
      <c r="J26" s="243"/>
      <c r="K26" s="243"/>
      <c r="L26" s="243"/>
      <c r="M26" s="243"/>
      <c r="N26" s="243"/>
      <c r="O26" s="243"/>
      <c r="P26" s="243"/>
      <c r="Q26" s="243"/>
      <c r="R26" s="243"/>
      <c r="S26" s="243"/>
      <c r="T26" s="243"/>
      <c r="U26" s="243"/>
      <c r="V26" s="243"/>
      <c r="W26" s="243"/>
      <c r="X26" s="243"/>
      <c r="Y26" s="243"/>
      <c r="Z26" s="243"/>
    </row>
    <row r="27" spans="1:26" ht="13.5" customHeight="1">
      <c r="A27" s="243"/>
      <c r="B27" s="243"/>
      <c r="C27" s="243"/>
      <c r="D27" s="243"/>
      <c r="E27" s="243"/>
      <c r="F27" s="243"/>
      <c r="G27" s="243"/>
      <c r="H27" s="243"/>
      <c r="I27" s="243"/>
      <c r="J27" s="243"/>
      <c r="K27" s="243"/>
      <c r="L27" s="243"/>
      <c r="M27" s="243"/>
      <c r="N27" s="243"/>
      <c r="O27" s="243"/>
      <c r="P27" s="243"/>
      <c r="Q27" s="243"/>
      <c r="R27" s="243"/>
      <c r="S27" s="243"/>
      <c r="T27" s="243"/>
      <c r="U27" s="243"/>
      <c r="V27" s="243"/>
      <c r="W27" s="243"/>
      <c r="X27" s="243"/>
      <c r="Y27" s="243"/>
      <c r="Z27" s="243"/>
    </row>
    <row r="28" spans="1:26" ht="13.5" customHeight="1">
      <c r="A28" s="243"/>
      <c r="B28" s="243"/>
      <c r="C28" s="243"/>
      <c r="D28" s="243"/>
      <c r="E28" s="243"/>
      <c r="F28" s="243"/>
      <c r="G28" s="243"/>
      <c r="H28" s="243"/>
      <c r="I28" s="243"/>
      <c r="J28" s="243"/>
      <c r="K28" s="243"/>
      <c r="L28" s="243"/>
      <c r="M28" s="243"/>
      <c r="N28" s="243"/>
      <c r="O28" s="243"/>
      <c r="P28" s="243"/>
      <c r="Q28" s="243"/>
      <c r="R28" s="243"/>
      <c r="S28" s="243"/>
      <c r="T28" s="243"/>
      <c r="U28" s="243"/>
      <c r="V28" s="243"/>
      <c r="W28" s="243"/>
      <c r="X28" s="243"/>
      <c r="Y28" s="243"/>
      <c r="Z28" s="243"/>
    </row>
    <row r="29" spans="1:26" ht="13.5" customHeight="1">
      <c r="A29" s="243"/>
      <c r="B29" s="243"/>
      <c r="C29" s="243"/>
      <c r="D29" s="243"/>
      <c r="E29" s="243"/>
      <c r="F29" s="243"/>
      <c r="G29" s="243"/>
      <c r="H29" s="243"/>
      <c r="I29" s="243"/>
      <c r="J29" s="243"/>
      <c r="K29" s="243"/>
      <c r="L29" s="243"/>
      <c r="M29" s="243"/>
      <c r="N29" s="243"/>
      <c r="O29" s="243"/>
      <c r="P29" s="243"/>
      <c r="Q29" s="243"/>
      <c r="R29" s="243"/>
      <c r="S29" s="243"/>
      <c r="T29" s="243"/>
      <c r="U29" s="243"/>
      <c r="V29" s="243"/>
      <c r="W29" s="243"/>
      <c r="X29" s="243"/>
      <c r="Y29" s="243"/>
      <c r="Z29" s="243"/>
    </row>
    <row r="30" spans="1:26" ht="13.5" customHeight="1">
      <c r="A30" s="243"/>
      <c r="B30" s="243"/>
      <c r="C30" s="243"/>
      <c r="D30" s="243"/>
      <c r="E30" s="243"/>
      <c r="F30" s="243"/>
      <c r="G30" s="243"/>
      <c r="H30" s="243"/>
      <c r="I30" s="243"/>
      <c r="J30" s="243"/>
      <c r="K30" s="243"/>
      <c r="L30" s="243"/>
      <c r="M30" s="243"/>
      <c r="N30" s="243"/>
      <c r="O30" s="243"/>
      <c r="P30" s="243"/>
      <c r="Q30" s="243"/>
      <c r="R30" s="243"/>
      <c r="S30" s="243"/>
      <c r="T30" s="243"/>
      <c r="U30" s="243"/>
      <c r="V30" s="243"/>
      <c r="W30" s="243"/>
      <c r="X30" s="243"/>
      <c r="Y30" s="243"/>
      <c r="Z30" s="243"/>
    </row>
    <row r="31" spans="1:26" ht="13.5" customHeight="1">
      <c r="A31" s="243"/>
      <c r="B31" s="243"/>
      <c r="C31" s="243"/>
      <c r="D31" s="243"/>
      <c r="E31" s="243"/>
      <c r="F31" s="243"/>
      <c r="G31" s="243"/>
      <c r="H31" s="243"/>
      <c r="I31" s="243"/>
      <c r="J31" s="243"/>
      <c r="K31" s="243"/>
      <c r="L31" s="243"/>
      <c r="M31" s="243"/>
      <c r="N31" s="243"/>
      <c r="O31" s="243"/>
      <c r="P31" s="243"/>
      <c r="Q31" s="243"/>
      <c r="R31" s="243"/>
      <c r="S31" s="243"/>
      <c r="T31" s="243"/>
      <c r="U31" s="243"/>
      <c r="V31" s="243"/>
      <c r="W31" s="243"/>
      <c r="X31" s="243"/>
      <c r="Y31" s="243"/>
      <c r="Z31" s="243"/>
    </row>
    <row r="32" spans="1:26" ht="13.5" customHeight="1">
      <c r="A32" s="243"/>
      <c r="B32" s="243"/>
      <c r="C32" s="243"/>
      <c r="D32" s="243"/>
      <c r="E32" s="243"/>
      <c r="F32" s="243"/>
      <c r="G32" s="243"/>
      <c r="H32" s="243"/>
      <c r="I32" s="243"/>
      <c r="J32" s="243"/>
      <c r="K32" s="243"/>
      <c r="L32" s="243"/>
      <c r="M32" s="243"/>
      <c r="N32" s="243"/>
      <c r="O32" s="243"/>
      <c r="P32" s="243"/>
      <c r="Q32" s="243"/>
      <c r="R32" s="243"/>
      <c r="S32" s="243"/>
      <c r="T32" s="243"/>
      <c r="U32" s="243"/>
      <c r="V32" s="243"/>
      <c r="W32" s="243"/>
      <c r="X32" s="243"/>
      <c r="Y32" s="243"/>
      <c r="Z32" s="243"/>
    </row>
    <row r="33" spans="1:26" ht="13.5" customHeight="1">
      <c r="A33" s="243"/>
      <c r="B33" s="243"/>
      <c r="C33" s="243"/>
      <c r="D33" s="243"/>
      <c r="E33" s="243"/>
      <c r="F33" s="243"/>
      <c r="G33" s="243"/>
      <c r="H33" s="243"/>
      <c r="I33" s="243"/>
      <c r="J33" s="243"/>
      <c r="K33" s="243"/>
      <c r="L33" s="243"/>
      <c r="M33" s="243"/>
      <c r="N33" s="243"/>
      <c r="O33" s="243"/>
      <c r="P33" s="243"/>
      <c r="Q33" s="243"/>
      <c r="R33" s="243"/>
      <c r="S33" s="243"/>
      <c r="T33" s="243"/>
      <c r="U33" s="243"/>
      <c r="V33" s="243"/>
      <c r="W33" s="243"/>
      <c r="X33" s="243"/>
      <c r="Y33" s="243"/>
      <c r="Z33" s="243"/>
    </row>
    <row r="34" spans="1:26" ht="13.5" customHeight="1">
      <c r="A34" s="243"/>
      <c r="B34" s="243"/>
      <c r="C34" s="243"/>
      <c r="D34" s="243"/>
      <c r="E34" s="243"/>
      <c r="F34" s="243"/>
      <c r="G34" s="243"/>
      <c r="H34" s="243"/>
      <c r="I34" s="243"/>
      <c r="J34" s="243"/>
      <c r="K34" s="243"/>
      <c r="L34" s="243"/>
      <c r="M34" s="243"/>
      <c r="N34" s="243"/>
      <c r="O34" s="243"/>
      <c r="P34" s="243"/>
      <c r="Q34" s="243"/>
      <c r="R34" s="243"/>
      <c r="S34" s="243"/>
      <c r="T34" s="243"/>
      <c r="U34" s="243"/>
      <c r="V34" s="243"/>
      <c r="W34" s="243"/>
      <c r="X34" s="243"/>
      <c r="Y34" s="243"/>
      <c r="Z34" s="243"/>
    </row>
    <row r="35" spans="1:26" ht="13.5" customHeight="1">
      <c r="A35" s="243"/>
      <c r="B35" s="243"/>
      <c r="C35" s="243"/>
      <c r="D35" s="243"/>
      <c r="E35" s="243"/>
      <c r="F35" s="243"/>
      <c r="G35" s="243"/>
      <c r="H35" s="243"/>
      <c r="I35" s="243"/>
      <c r="J35" s="243"/>
      <c r="K35" s="243"/>
      <c r="L35" s="243"/>
      <c r="M35" s="243"/>
      <c r="N35" s="243"/>
      <c r="O35" s="243"/>
      <c r="P35" s="243"/>
      <c r="Q35" s="243"/>
      <c r="R35" s="243"/>
      <c r="S35" s="243"/>
      <c r="T35" s="243"/>
      <c r="U35" s="243"/>
      <c r="V35" s="243"/>
      <c r="W35" s="243"/>
      <c r="X35" s="243"/>
      <c r="Y35" s="243"/>
      <c r="Z35" s="243"/>
    </row>
    <row r="36" spans="1:26" ht="13.5" customHeight="1">
      <c r="A36" s="243"/>
      <c r="B36" s="243"/>
      <c r="C36" s="243"/>
      <c r="D36" s="243"/>
      <c r="E36" s="243"/>
      <c r="F36" s="243"/>
      <c r="G36" s="243"/>
      <c r="H36" s="243"/>
      <c r="I36" s="243"/>
      <c r="J36" s="243"/>
      <c r="K36" s="243"/>
      <c r="L36" s="243"/>
      <c r="M36" s="243"/>
      <c r="N36" s="243"/>
      <c r="O36" s="243"/>
      <c r="P36" s="243"/>
      <c r="Q36" s="243"/>
      <c r="R36" s="243"/>
      <c r="S36" s="243"/>
      <c r="T36" s="243"/>
      <c r="U36" s="243"/>
      <c r="V36" s="243"/>
      <c r="W36" s="243"/>
      <c r="X36" s="243"/>
      <c r="Y36" s="243"/>
      <c r="Z36" s="243"/>
    </row>
    <row r="37" spans="1:26" ht="13.5" customHeight="1">
      <c r="A37" s="243"/>
      <c r="B37" s="243"/>
      <c r="C37" s="243"/>
      <c r="D37" s="243"/>
      <c r="E37" s="243"/>
      <c r="F37" s="243"/>
      <c r="G37" s="243"/>
      <c r="H37" s="243"/>
      <c r="I37" s="243"/>
      <c r="J37" s="243"/>
      <c r="K37" s="243"/>
      <c r="L37" s="243"/>
      <c r="M37" s="243"/>
      <c r="N37" s="243"/>
      <c r="O37" s="243"/>
      <c r="P37" s="243"/>
      <c r="Q37" s="243"/>
      <c r="R37" s="243"/>
      <c r="S37" s="243"/>
      <c r="T37" s="243"/>
      <c r="U37" s="243"/>
      <c r="V37" s="243"/>
      <c r="W37" s="243"/>
      <c r="X37" s="243"/>
      <c r="Y37" s="243"/>
      <c r="Z37" s="243"/>
    </row>
    <row r="38" spans="1:26" ht="13.5" customHeight="1">
      <c r="A38" s="243"/>
      <c r="B38" s="243"/>
      <c r="C38" s="243"/>
      <c r="D38" s="243"/>
      <c r="E38" s="243"/>
      <c r="F38" s="243"/>
      <c r="G38" s="243"/>
      <c r="H38" s="243"/>
      <c r="I38" s="243"/>
      <c r="J38" s="243"/>
      <c r="K38" s="243"/>
      <c r="L38" s="243"/>
      <c r="M38" s="243"/>
      <c r="N38" s="243"/>
      <c r="O38" s="243"/>
      <c r="P38" s="243"/>
      <c r="Q38" s="243"/>
      <c r="R38" s="243"/>
      <c r="S38" s="243"/>
      <c r="T38" s="243"/>
      <c r="U38" s="243"/>
      <c r="V38" s="243"/>
      <c r="W38" s="243"/>
      <c r="X38" s="243"/>
      <c r="Y38" s="243"/>
      <c r="Z38" s="243"/>
    </row>
    <row r="39" spans="1:26" ht="13.5" customHeight="1">
      <c r="A39" s="243"/>
      <c r="B39" s="243"/>
      <c r="C39" s="243"/>
      <c r="D39" s="243"/>
      <c r="E39" s="243"/>
      <c r="F39" s="243"/>
      <c r="G39" s="243"/>
      <c r="H39" s="243"/>
      <c r="I39" s="243"/>
      <c r="J39" s="243"/>
      <c r="K39" s="243"/>
      <c r="L39" s="243"/>
      <c r="M39" s="243"/>
      <c r="N39" s="243"/>
      <c r="O39" s="243"/>
      <c r="P39" s="243"/>
      <c r="Q39" s="243"/>
      <c r="R39" s="243"/>
      <c r="S39" s="243"/>
      <c r="T39" s="243"/>
      <c r="U39" s="243"/>
      <c r="V39" s="243"/>
      <c r="W39" s="243"/>
      <c r="X39" s="243"/>
      <c r="Y39" s="243"/>
      <c r="Z39" s="243"/>
    </row>
    <row r="40" spans="1:26" ht="13.5" customHeight="1">
      <c r="A40" s="243"/>
      <c r="B40" s="243"/>
      <c r="C40" s="243"/>
      <c r="D40" s="243"/>
      <c r="E40" s="243"/>
      <c r="F40" s="243"/>
      <c r="G40" s="243"/>
      <c r="H40" s="243"/>
      <c r="I40" s="243"/>
      <c r="J40" s="243"/>
      <c r="K40" s="243"/>
      <c r="L40" s="243"/>
      <c r="M40" s="243"/>
      <c r="N40" s="243"/>
      <c r="O40" s="243"/>
      <c r="P40" s="243"/>
      <c r="Q40" s="243"/>
      <c r="R40" s="243"/>
      <c r="S40" s="243"/>
      <c r="T40" s="243"/>
      <c r="U40" s="243"/>
      <c r="V40" s="243"/>
      <c r="W40" s="243"/>
      <c r="X40" s="243"/>
      <c r="Y40" s="243"/>
      <c r="Z40" s="243"/>
    </row>
    <row r="41" spans="1:26" ht="13.5" customHeight="1">
      <c r="A41" s="243"/>
      <c r="B41" s="243"/>
      <c r="C41" s="243"/>
      <c r="D41" s="243"/>
      <c r="E41" s="243"/>
      <c r="F41" s="243"/>
      <c r="G41" s="243"/>
      <c r="H41" s="243"/>
      <c r="I41" s="243"/>
      <c r="J41" s="243"/>
      <c r="K41" s="243"/>
      <c r="L41" s="243"/>
      <c r="M41" s="243"/>
      <c r="N41" s="243"/>
      <c r="O41" s="243"/>
      <c r="P41" s="243"/>
      <c r="Q41" s="243"/>
      <c r="R41" s="243"/>
      <c r="S41" s="243"/>
      <c r="T41" s="243"/>
      <c r="U41" s="243"/>
      <c r="V41" s="243"/>
      <c r="W41" s="243"/>
      <c r="X41" s="243"/>
      <c r="Y41" s="243"/>
      <c r="Z41" s="243"/>
    </row>
    <row r="42" spans="1:26" ht="13.5" customHeight="1">
      <c r="A42" s="243"/>
      <c r="B42" s="243"/>
      <c r="C42" s="243"/>
      <c r="D42" s="243"/>
      <c r="E42" s="243"/>
      <c r="F42" s="243"/>
      <c r="G42" s="243"/>
      <c r="H42" s="243"/>
      <c r="I42" s="243"/>
      <c r="J42" s="243"/>
      <c r="K42" s="243"/>
      <c r="L42" s="243"/>
      <c r="M42" s="243"/>
      <c r="N42" s="243"/>
      <c r="O42" s="243"/>
      <c r="P42" s="243"/>
      <c r="Q42" s="243"/>
      <c r="R42" s="243"/>
      <c r="S42" s="243"/>
      <c r="T42" s="243"/>
      <c r="U42" s="243"/>
      <c r="V42" s="243"/>
      <c r="W42" s="243"/>
      <c r="X42" s="243"/>
      <c r="Y42" s="243"/>
      <c r="Z42" s="243"/>
    </row>
    <row r="43" spans="1:26" ht="13.5" customHeight="1">
      <c r="A43" s="243"/>
      <c r="B43" s="243"/>
      <c r="C43" s="243"/>
      <c r="D43" s="243"/>
      <c r="E43" s="243"/>
      <c r="F43" s="243"/>
      <c r="G43" s="243"/>
      <c r="H43" s="243"/>
      <c r="I43" s="243"/>
      <c r="J43" s="243"/>
      <c r="K43" s="243"/>
      <c r="L43" s="243"/>
      <c r="M43" s="243"/>
      <c r="N43" s="243"/>
      <c r="O43" s="243"/>
      <c r="P43" s="243"/>
      <c r="Q43" s="243"/>
      <c r="R43" s="243"/>
      <c r="S43" s="243"/>
      <c r="T43" s="243"/>
      <c r="U43" s="243"/>
      <c r="V43" s="243"/>
      <c r="W43" s="243"/>
      <c r="X43" s="243"/>
      <c r="Y43" s="243"/>
      <c r="Z43" s="243"/>
    </row>
    <row r="44" spans="1:26" ht="13.5" customHeight="1">
      <c r="A44" s="243"/>
      <c r="B44" s="243"/>
      <c r="C44" s="243"/>
      <c r="D44" s="243"/>
      <c r="E44" s="243"/>
      <c r="F44" s="243"/>
      <c r="G44" s="243"/>
      <c r="H44" s="243"/>
      <c r="I44" s="243"/>
      <c r="J44" s="243"/>
      <c r="K44" s="243"/>
      <c r="L44" s="243"/>
      <c r="M44" s="243"/>
      <c r="N44" s="243"/>
      <c r="O44" s="243"/>
      <c r="P44" s="243"/>
      <c r="Q44" s="243"/>
      <c r="R44" s="243"/>
      <c r="S44" s="243"/>
      <c r="T44" s="243"/>
      <c r="U44" s="243"/>
      <c r="V44" s="243"/>
      <c r="W44" s="243"/>
      <c r="X44" s="243"/>
      <c r="Y44" s="243"/>
      <c r="Z44" s="243"/>
    </row>
    <row r="45" spans="1:26" ht="13.5" customHeight="1">
      <c r="A45" s="243"/>
      <c r="B45" s="243"/>
      <c r="C45" s="243"/>
      <c r="D45" s="243"/>
      <c r="E45" s="243"/>
      <c r="F45" s="243"/>
      <c r="G45" s="243"/>
      <c r="H45" s="243"/>
      <c r="I45" s="243"/>
      <c r="J45" s="243"/>
      <c r="K45" s="243"/>
      <c r="L45" s="243"/>
      <c r="M45" s="243"/>
      <c r="N45" s="243"/>
      <c r="O45" s="243"/>
      <c r="P45" s="243"/>
      <c r="Q45" s="243"/>
      <c r="R45" s="243"/>
      <c r="S45" s="243"/>
      <c r="T45" s="243"/>
      <c r="U45" s="243"/>
      <c r="V45" s="243"/>
      <c r="W45" s="243"/>
      <c r="X45" s="243"/>
      <c r="Y45" s="243"/>
      <c r="Z45" s="243"/>
    </row>
    <row r="46" spans="1:26" ht="13.5" customHeight="1">
      <c r="A46" s="243"/>
      <c r="B46" s="243"/>
      <c r="C46" s="243"/>
      <c r="D46" s="243"/>
      <c r="E46" s="243"/>
      <c r="F46" s="243"/>
      <c r="G46" s="243"/>
      <c r="H46" s="243"/>
      <c r="I46" s="243"/>
      <c r="J46" s="243"/>
      <c r="K46" s="243"/>
      <c r="L46" s="243"/>
      <c r="M46" s="243"/>
      <c r="N46" s="243"/>
      <c r="O46" s="243"/>
      <c r="P46" s="243"/>
      <c r="Q46" s="243"/>
      <c r="R46" s="243"/>
      <c r="S46" s="243"/>
      <c r="T46" s="243"/>
      <c r="U46" s="243"/>
      <c r="V46" s="243"/>
      <c r="W46" s="243"/>
      <c r="X46" s="243"/>
      <c r="Y46" s="243"/>
      <c r="Z46" s="243"/>
    </row>
    <row r="47" spans="1:26" ht="13.5" customHeight="1">
      <c r="A47" s="243"/>
      <c r="B47" s="243"/>
      <c r="C47" s="243"/>
      <c r="D47" s="243"/>
      <c r="E47" s="243"/>
      <c r="F47" s="243"/>
      <c r="G47" s="243"/>
      <c r="H47" s="243"/>
      <c r="I47" s="243"/>
      <c r="J47" s="243"/>
      <c r="K47" s="243"/>
      <c r="L47" s="243"/>
      <c r="M47" s="243"/>
      <c r="N47" s="243"/>
      <c r="O47" s="243"/>
      <c r="P47" s="243"/>
      <c r="Q47" s="243"/>
      <c r="R47" s="243"/>
      <c r="S47" s="243"/>
      <c r="T47" s="243"/>
      <c r="U47" s="243"/>
      <c r="V47" s="243"/>
      <c r="W47" s="243"/>
      <c r="X47" s="243"/>
      <c r="Y47" s="243"/>
      <c r="Z47" s="243"/>
    </row>
    <row r="48" spans="1:26" ht="13.5" customHeight="1">
      <c r="A48" s="243"/>
      <c r="B48" s="243"/>
      <c r="C48" s="243"/>
      <c r="D48" s="243"/>
      <c r="E48" s="243"/>
      <c r="F48" s="243"/>
      <c r="G48" s="243"/>
      <c r="H48" s="243"/>
      <c r="I48" s="243"/>
      <c r="J48" s="243"/>
      <c r="K48" s="243"/>
      <c r="L48" s="243"/>
      <c r="M48" s="243"/>
      <c r="N48" s="243"/>
      <c r="O48" s="243"/>
      <c r="P48" s="243"/>
      <c r="Q48" s="243"/>
      <c r="R48" s="243"/>
      <c r="S48" s="243"/>
      <c r="T48" s="243"/>
      <c r="U48" s="243"/>
      <c r="V48" s="243"/>
      <c r="W48" s="243"/>
      <c r="X48" s="243"/>
      <c r="Y48" s="243"/>
      <c r="Z48" s="243"/>
    </row>
    <row r="49" spans="1:26" ht="13.5" customHeight="1">
      <c r="A49" s="243"/>
      <c r="B49" s="243"/>
      <c r="C49" s="243"/>
      <c r="D49" s="243"/>
      <c r="E49" s="243"/>
      <c r="F49" s="243"/>
      <c r="G49" s="243"/>
      <c r="H49" s="243"/>
      <c r="I49" s="243"/>
      <c r="J49" s="243"/>
      <c r="K49" s="243"/>
      <c r="L49" s="243"/>
      <c r="M49" s="243"/>
      <c r="N49" s="243"/>
      <c r="O49" s="243"/>
      <c r="P49" s="243"/>
      <c r="Q49" s="243"/>
      <c r="R49" s="243"/>
      <c r="S49" s="243"/>
      <c r="T49" s="243"/>
      <c r="U49" s="243"/>
      <c r="V49" s="243"/>
      <c r="W49" s="243"/>
      <c r="X49" s="243"/>
      <c r="Y49" s="243"/>
      <c r="Z49" s="243"/>
    </row>
    <row r="50" spans="1:26" ht="13.5" customHeight="1">
      <c r="A50" s="243"/>
      <c r="B50" s="243"/>
      <c r="C50" s="243"/>
      <c r="D50" s="243"/>
      <c r="E50" s="243"/>
      <c r="F50" s="243"/>
      <c r="G50" s="243"/>
      <c r="H50" s="243"/>
      <c r="I50" s="243"/>
      <c r="J50" s="243"/>
      <c r="K50" s="243"/>
      <c r="L50" s="243"/>
      <c r="M50" s="243"/>
      <c r="N50" s="243"/>
      <c r="O50" s="243"/>
      <c r="P50" s="243"/>
      <c r="Q50" s="243"/>
      <c r="R50" s="243"/>
      <c r="S50" s="243"/>
      <c r="T50" s="243"/>
      <c r="U50" s="243"/>
      <c r="V50" s="243"/>
      <c r="W50" s="243"/>
      <c r="X50" s="243"/>
      <c r="Y50" s="243"/>
      <c r="Z50" s="243"/>
    </row>
    <row r="51" spans="1:26" ht="13.5" customHeight="1">
      <c r="A51" s="243"/>
      <c r="B51" s="243"/>
      <c r="C51" s="243"/>
      <c r="D51" s="243"/>
      <c r="E51" s="243"/>
      <c r="F51" s="243"/>
      <c r="G51" s="243"/>
      <c r="H51" s="243"/>
      <c r="I51" s="243"/>
      <c r="J51" s="243"/>
      <c r="K51" s="243"/>
      <c r="L51" s="243"/>
      <c r="M51" s="243"/>
      <c r="N51" s="243"/>
      <c r="O51" s="243"/>
      <c r="P51" s="243"/>
      <c r="Q51" s="243"/>
      <c r="R51" s="243"/>
      <c r="S51" s="243"/>
      <c r="T51" s="243"/>
      <c r="U51" s="243"/>
      <c r="V51" s="243"/>
      <c r="W51" s="243"/>
      <c r="X51" s="243"/>
      <c r="Y51" s="243"/>
      <c r="Z51" s="243"/>
    </row>
    <row r="52" spans="1:26" ht="13.5" customHeight="1">
      <c r="A52" s="243"/>
      <c r="B52" s="243"/>
      <c r="C52" s="243"/>
      <c r="D52" s="243"/>
      <c r="E52" s="243"/>
      <c r="F52" s="243"/>
      <c r="G52" s="243"/>
      <c r="H52" s="243"/>
      <c r="I52" s="243"/>
      <c r="J52" s="243"/>
      <c r="K52" s="243"/>
      <c r="L52" s="243"/>
      <c r="M52" s="243"/>
      <c r="N52" s="243"/>
      <c r="O52" s="243"/>
      <c r="P52" s="243"/>
      <c r="Q52" s="243"/>
      <c r="R52" s="243"/>
      <c r="S52" s="243"/>
      <c r="T52" s="243"/>
      <c r="U52" s="243"/>
      <c r="V52" s="243"/>
      <c r="W52" s="243"/>
      <c r="X52" s="243"/>
      <c r="Y52" s="243"/>
      <c r="Z52" s="243"/>
    </row>
    <row r="53" spans="1:26" ht="13.5" customHeight="1">
      <c r="A53" s="243"/>
      <c r="B53" s="243"/>
      <c r="C53" s="243"/>
      <c r="D53" s="243"/>
      <c r="E53" s="243"/>
      <c r="F53" s="243"/>
      <c r="G53" s="243"/>
      <c r="H53" s="243"/>
      <c r="I53" s="243"/>
      <c r="J53" s="243"/>
      <c r="K53" s="243"/>
      <c r="L53" s="243"/>
      <c r="M53" s="243"/>
      <c r="N53" s="243"/>
      <c r="O53" s="243"/>
      <c r="P53" s="243"/>
      <c r="Q53" s="243"/>
      <c r="R53" s="243"/>
      <c r="S53" s="243"/>
      <c r="T53" s="243"/>
      <c r="U53" s="243"/>
      <c r="V53" s="243"/>
      <c r="W53" s="243"/>
      <c r="X53" s="243"/>
      <c r="Y53" s="243"/>
      <c r="Z53" s="243"/>
    </row>
    <row r="54" spans="1:26" ht="13.5" customHeight="1">
      <c r="A54" s="243"/>
      <c r="B54" s="243"/>
      <c r="C54" s="243"/>
      <c r="D54" s="243"/>
      <c r="E54" s="243"/>
      <c r="F54" s="243"/>
      <c r="G54" s="243"/>
      <c r="H54" s="243"/>
      <c r="I54" s="243"/>
      <c r="J54" s="243"/>
      <c r="K54" s="243"/>
      <c r="L54" s="243"/>
      <c r="M54" s="243"/>
      <c r="N54" s="243"/>
      <c r="O54" s="243"/>
      <c r="P54" s="243"/>
      <c r="Q54" s="243"/>
      <c r="R54" s="243"/>
      <c r="S54" s="243"/>
      <c r="T54" s="243"/>
      <c r="U54" s="243"/>
      <c r="V54" s="243"/>
      <c r="W54" s="243"/>
      <c r="X54" s="243"/>
      <c r="Y54" s="243"/>
      <c r="Z54" s="243"/>
    </row>
    <row r="55" spans="1:26" ht="13.5" customHeight="1">
      <c r="A55" s="243"/>
      <c r="B55" s="243"/>
      <c r="C55" s="243"/>
      <c r="D55" s="243"/>
      <c r="E55" s="243"/>
      <c r="F55" s="243"/>
      <c r="G55" s="243"/>
      <c r="H55" s="243"/>
      <c r="I55" s="243"/>
      <c r="J55" s="243"/>
      <c r="K55" s="243"/>
      <c r="L55" s="243"/>
      <c r="M55" s="243"/>
      <c r="N55" s="243"/>
      <c r="O55" s="243"/>
      <c r="P55" s="243"/>
      <c r="Q55" s="243"/>
      <c r="R55" s="243"/>
      <c r="S55" s="243"/>
      <c r="T55" s="243"/>
      <c r="U55" s="243"/>
      <c r="V55" s="243"/>
      <c r="W55" s="243"/>
      <c r="X55" s="243"/>
      <c r="Y55" s="243"/>
      <c r="Z55" s="243"/>
    </row>
    <row r="56" spans="1:26" ht="13.5" customHeight="1">
      <c r="A56" s="243"/>
      <c r="B56" s="243"/>
      <c r="C56" s="243"/>
      <c r="D56" s="243"/>
      <c r="E56" s="243"/>
      <c r="F56" s="243"/>
      <c r="G56" s="243"/>
      <c r="H56" s="243"/>
      <c r="I56" s="243"/>
      <c r="J56" s="243"/>
      <c r="K56" s="243"/>
      <c r="L56" s="243"/>
      <c r="M56" s="243"/>
      <c r="N56" s="243"/>
      <c r="O56" s="243"/>
      <c r="P56" s="243"/>
      <c r="Q56" s="243"/>
      <c r="R56" s="243"/>
      <c r="S56" s="243"/>
      <c r="T56" s="243"/>
      <c r="U56" s="243"/>
      <c r="V56" s="243"/>
      <c r="W56" s="243"/>
      <c r="X56" s="243"/>
      <c r="Y56" s="243"/>
      <c r="Z56" s="243"/>
    </row>
    <row r="57" spans="1:26" ht="13.5" customHeight="1">
      <c r="A57" s="243"/>
      <c r="B57" s="243"/>
      <c r="C57" s="243"/>
      <c r="D57" s="243"/>
      <c r="E57" s="243"/>
      <c r="F57" s="243"/>
      <c r="G57" s="243"/>
      <c r="H57" s="243"/>
      <c r="I57" s="243"/>
      <c r="J57" s="243"/>
      <c r="K57" s="243"/>
      <c r="L57" s="243"/>
      <c r="M57" s="243"/>
      <c r="N57" s="243"/>
      <c r="O57" s="243"/>
      <c r="P57" s="243"/>
      <c r="Q57" s="243"/>
      <c r="R57" s="243"/>
      <c r="S57" s="243"/>
      <c r="T57" s="243"/>
      <c r="U57" s="243"/>
      <c r="V57" s="243"/>
      <c r="W57" s="243"/>
      <c r="X57" s="243"/>
      <c r="Y57" s="243"/>
      <c r="Z57" s="243"/>
    </row>
    <row r="58" spans="1:26" ht="13.5" customHeight="1">
      <c r="A58" s="243"/>
      <c r="B58" s="243"/>
      <c r="C58" s="243"/>
      <c r="D58" s="243"/>
      <c r="E58" s="243"/>
      <c r="F58" s="243"/>
      <c r="G58" s="243"/>
      <c r="H58" s="243"/>
      <c r="I58" s="243"/>
      <c r="J58" s="243"/>
      <c r="K58" s="243"/>
      <c r="L58" s="243"/>
      <c r="M58" s="243"/>
      <c r="N58" s="243"/>
      <c r="O58" s="243"/>
      <c r="P58" s="243"/>
      <c r="Q58" s="243"/>
      <c r="R58" s="243"/>
      <c r="S58" s="243"/>
      <c r="T58" s="243"/>
      <c r="U58" s="243"/>
      <c r="V58" s="243"/>
      <c r="W58" s="243"/>
      <c r="X58" s="243"/>
      <c r="Y58" s="243"/>
      <c r="Z58" s="243"/>
    </row>
    <row r="59" spans="1:26" ht="13.5" customHeight="1">
      <c r="A59" s="243"/>
      <c r="B59" s="243"/>
      <c r="C59" s="243"/>
      <c r="D59" s="243"/>
      <c r="E59" s="243"/>
      <c r="F59" s="243"/>
      <c r="G59" s="243"/>
      <c r="H59" s="243"/>
      <c r="I59" s="243"/>
      <c r="J59" s="243"/>
      <c r="K59" s="243"/>
      <c r="L59" s="243"/>
      <c r="M59" s="243"/>
      <c r="N59" s="243"/>
      <c r="O59" s="243"/>
      <c r="P59" s="243"/>
      <c r="Q59" s="243"/>
      <c r="R59" s="243"/>
      <c r="S59" s="243"/>
      <c r="T59" s="243"/>
      <c r="U59" s="243"/>
      <c r="V59" s="243"/>
      <c r="W59" s="243"/>
      <c r="X59" s="243"/>
      <c r="Y59" s="243"/>
      <c r="Z59" s="243"/>
    </row>
    <row r="60" spans="1:26" ht="13.5" customHeight="1">
      <c r="A60" s="243"/>
      <c r="B60" s="243"/>
      <c r="C60" s="243"/>
      <c r="D60" s="243"/>
      <c r="E60" s="243"/>
      <c r="F60" s="243"/>
      <c r="G60" s="243"/>
      <c r="H60" s="243"/>
      <c r="I60" s="243"/>
      <c r="J60" s="243"/>
      <c r="K60" s="243"/>
      <c r="L60" s="243"/>
      <c r="M60" s="243"/>
      <c r="N60" s="243"/>
      <c r="O60" s="243"/>
      <c r="P60" s="243"/>
      <c r="Q60" s="243"/>
      <c r="R60" s="243"/>
      <c r="S60" s="243"/>
      <c r="T60" s="243"/>
      <c r="U60" s="243"/>
      <c r="V60" s="243"/>
      <c r="W60" s="243"/>
      <c r="X60" s="243"/>
      <c r="Y60" s="243"/>
      <c r="Z60" s="243"/>
    </row>
    <row r="61" spans="1:26" ht="13.5" customHeight="1">
      <c r="A61" s="243"/>
      <c r="B61" s="243"/>
      <c r="C61" s="243"/>
      <c r="D61" s="243"/>
      <c r="E61" s="243"/>
      <c r="F61" s="243"/>
      <c r="G61" s="243"/>
      <c r="H61" s="243"/>
      <c r="I61" s="243"/>
      <c r="J61" s="243"/>
      <c r="K61" s="243"/>
      <c r="L61" s="243"/>
      <c r="M61" s="243"/>
      <c r="N61" s="243"/>
      <c r="O61" s="243"/>
      <c r="P61" s="243"/>
      <c r="Q61" s="243"/>
      <c r="R61" s="243"/>
      <c r="S61" s="243"/>
      <c r="T61" s="243"/>
      <c r="U61" s="243"/>
      <c r="V61" s="243"/>
      <c r="W61" s="243"/>
      <c r="X61" s="243"/>
      <c r="Y61" s="243"/>
      <c r="Z61" s="243"/>
    </row>
    <row r="62" spans="1:26" ht="13.5" customHeight="1">
      <c r="A62" s="243"/>
      <c r="B62" s="243"/>
      <c r="C62" s="243"/>
      <c r="D62" s="243"/>
      <c r="E62" s="243"/>
      <c r="F62" s="243"/>
      <c r="G62" s="243"/>
      <c r="H62" s="243"/>
      <c r="I62" s="243"/>
      <c r="J62" s="243"/>
      <c r="K62" s="243"/>
      <c r="L62" s="243"/>
      <c r="M62" s="243"/>
      <c r="N62" s="243"/>
      <c r="O62" s="243"/>
      <c r="P62" s="243"/>
      <c r="Q62" s="243"/>
      <c r="R62" s="243"/>
      <c r="S62" s="243"/>
      <c r="T62" s="243"/>
      <c r="U62" s="243"/>
      <c r="V62" s="243"/>
      <c r="W62" s="243"/>
      <c r="X62" s="243"/>
      <c r="Y62" s="243"/>
      <c r="Z62" s="243"/>
    </row>
    <row r="63" spans="1:26" ht="13.5" customHeight="1">
      <c r="A63" s="243"/>
      <c r="B63" s="243"/>
      <c r="C63" s="243"/>
      <c r="D63" s="243"/>
      <c r="E63" s="243"/>
      <c r="F63" s="243"/>
      <c r="G63" s="243"/>
      <c r="H63" s="243"/>
      <c r="I63" s="243"/>
      <c r="J63" s="243"/>
      <c r="K63" s="243"/>
      <c r="L63" s="243"/>
      <c r="M63" s="243"/>
      <c r="N63" s="243"/>
      <c r="O63" s="243"/>
      <c r="P63" s="243"/>
      <c r="Q63" s="243"/>
      <c r="R63" s="243"/>
      <c r="S63" s="243"/>
      <c r="T63" s="243"/>
      <c r="U63" s="243"/>
      <c r="V63" s="243"/>
      <c r="W63" s="243"/>
      <c r="X63" s="243"/>
      <c r="Y63" s="243"/>
      <c r="Z63" s="243"/>
    </row>
    <row r="64" spans="1:26" ht="13.5" customHeight="1">
      <c r="A64" s="243"/>
      <c r="B64" s="243"/>
      <c r="C64" s="243"/>
      <c r="D64" s="243"/>
      <c r="E64" s="243"/>
      <c r="F64" s="243"/>
      <c r="G64" s="243"/>
      <c r="H64" s="243"/>
      <c r="I64" s="243"/>
      <c r="J64" s="243"/>
      <c r="K64" s="243"/>
      <c r="L64" s="243"/>
      <c r="M64" s="243"/>
      <c r="N64" s="243"/>
      <c r="O64" s="243"/>
      <c r="P64" s="243"/>
      <c r="Q64" s="243"/>
      <c r="R64" s="243"/>
      <c r="S64" s="243"/>
      <c r="T64" s="243"/>
      <c r="U64" s="243"/>
      <c r="V64" s="243"/>
      <c r="W64" s="243"/>
      <c r="X64" s="243"/>
      <c r="Y64" s="243"/>
      <c r="Z64" s="243"/>
    </row>
    <row r="65" spans="1:26" ht="13.5" customHeight="1">
      <c r="A65" s="243"/>
      <c r="B65" s="243"/>
      <c r="C65" s="243"/>
      <c r="D65" s="243"/>
      <c r="E65" s="243"/>
      <c r="F65" s="243"/>
      <c r="G65" s="243"/>
      <c r="H65" s="243"/>
      <c r="I65" s="243"/>
      <c r="J65" s="243"/>
      <c r="K65" s="243"/>
      <c r="L65" s="243"/>
      <c r="M65" s="243"/>
      <c r="N65" s="243"/>
      <c r="O65" s="243"/>
      <c r="P65" s="243"/>
      <c r="Q65" s="243"/>
      <c r="R65" s="243"/>
      <c r="S65" s="243"/>
      <c r="T65" s="243"/>
      <c r="U65" s="243"/>
      <c r="V65" s="243"/>
      <c r="W65" s="243"/>
      <c r="X65" s="243"/>
      <c r="Y65" s="243"/>
      <c r="Z65" s="243"/>
    </row>
    <row r="66" spans="1:26" ht="13.5" customHeight="1">
      <c r="A66" s="243"/>
      <c r="B66" s="243"/>
      <c r="C66" s="243"/>
      <c r="D66" s="243"/>
      <c r="E66" s="243"/>
      <c r="F66" s="243"/>
      <c r="G66" s="243"/>
      <c r="H66" s="243"/>
      <c r="I66" s="243"/>
      <c r="J66" s="243"/>
      <c r="K66" s="243"/>
      <c r="L66" s="243"/>
      <c r="M66" s="243"/>
      <c r="N66" s="243"/>
      <c r="O66" s="243"/>
      <c r="P66" s="243"/>
      <c r="Q66" s="243"/>
      <c r="R66" s="243"/>
      <c r="S66" s="243"/>
      <c r="T66" s="243"/>
      <c r="U66" s="243"/>
      <c r="V66" s="243"/>
      <c r="W66" s="243"/>
      <c r="X66" s="243"/>
      <c r="Y66" s="243"/>
      <c r="Z66" s="243"/>
    </row>
    <row r="67" spans="1:26" ht="13.5" customHeight="1">
      <c r="A67" s="243"/>
      <c r="B67" s="243"/>
      <c r="C67" s="243"/>
      <c r="D67" s="243"/>
      <c r="E67" s="243"/>
      <c r="F67" s="243"/>
      <c r="G67" s="243"/>
      <c r="H67" s="243"/>
      <c r="I67" s="243"/>
      <c r="J67" s="243"/>
      <c r="K67" s="243"/>
      <c r="L67" s="243"/>
      <c r="M67" s="243"/>
      <c r="N67" s="243"/>
      <c r="O67" s="243"/>
      <c r="P67" s="243"/>
      <c r="Q67" s="243"/>
      <c r="R67" s="243"/>
      <c r="S67" s="243"/>
      <c r="T67" s="243"/>
      <c r="U67" s="243"/>
      <c r="V67" s="243"/>
      <c r="W67" s="243"/>
      <c r="X67" s="243"/>
      <c r="Y67" s="243"/>
      <c r="Z67" s="243"/>
    </row>
    <row r="68" spans="1:26" ht="13.5" customHeight="1">
      <c r="A68" s="243"/>
      <c r="B68" s="243"/>
      <c r="C68" s="243"/>
      <c r="D68" s="243"/>
      <c r="E68" s="243"/>
      <c r="F68" s="243"/>
      <c r="G68" s="243"/>
      <c r="H68" s="243"/>
      <c r="I68" s="243"/>
      <c r="J68" s="243"/>
      <c r="K68" s="243"/>
      <c r="L68" s="243"/>
      <c r="M68" s="243"/>
      <c r="N68" s="243"/>
      <c r="O68" s="243"/>
      <c r="P68" s="243"/>
      <c r="Q68" s="243"/>
      <c r="R68" s="243"/>
      <c r="S68" s="243"/>
      <c r="T68" s="243"/>
      <c r="U68" s="243"/>
      <c r="V68" s="243"/>
      <c r="W68" s="243"/>
      <c r="X68" s="243"/>
      <c r="Y68" s="243"/>
      <c r="Z68" s="243"/>
    </row>
    <row r="69" spans="1:26" ht="13.5" customHeight="1">
      <c r="A69" s="243"/>
      <c r="B69" s="243"/>
      <c r="C69" s="243"/>
      <c r="D69" s="243"/>
      <c r="E69" s="243"/>
      <c r="F69" s="243"/>
      <c r="G69" s="243"/>
      <c r="H69" s="243"/>
      <c r="I69" s="243"/>
      <c r="J69" s="243"/>
      <c r="K69" s="243"/>
      <c r="L69" s="243"/>
      <c r="M69" s="243"/>
      <c r="N69" s="243"/>
      <c r="O69" s="243"/>
      <c r="P69" s="243"/>
      <c r="Q69" s="243"/>
      <c r="R69" s="243"/>
      <c r="S69" s="243"/>
      <c r="T69" s="243"/>
      <c r="U69" s="243"/>
      <c r="V69" s="243"/>
      <c r="W69" s="243"/>
      <c r="X69" s="243"/>
      <c r="Y69" s="243"/>
      <c r="Z69" s="243"/>
    </row>
    <row r="70" spans="1:26" ht="13.5" customHeight="1">
      <c r="A70" s="243"/>
      <c r="B70" s="243"/>
      <c r="C70" s="243"/>
      <c r="D70" s="243"/>
      <c r="E70" s="243"/>
      <c r="F70" s="243"/>
      <c r="G70" s="243"/>
      <c r="H70" s="243"/>
      <c r="I70" s="243"/>
      <c r="J70" s="243"/>
      <c r="K70" s="243"/>
      <c r="L70" s="243"/>
      <c r="M70" s="243"/>
      <c r="N70" s="243"/>
      <c r="O70" s="243"/>
      <c r="P70" s="243"/>
      <c r="Q70" s="243"/>
      <c r="R70" s="243"/>
      <c r="S70" s="243"/>
      <c r="T70" s="243"/>
      <c r="U70" s="243"/>
      <c r="V70" s="243"/>
      <c r="W70" s="243"/>
      <c r="X70" s="243"/>
      <c r="Y70" s="243"/>
      <c r="Z70" s="243"/>
    </row>
    <row r="71" spans="1:26" ht="13.5" customHeight="1">
      <c r="A71" s="243"/>
      <c r="B71" s="243"/>
      <c r="C71" s="243"/>
      <c r="D71" s="243"/>
      <c r="E71" s="243"/>
      <c r="F71" s="243"/>
      <c r="G71" s="243"/>
      <c r="H71" s="243"/>
      <c r="I71" s="243"/>
      <c r="J71" s="243"/>
      <c r="K71" s="243"/>
      <c r="L71" s="243"/>
      <c r="M71" s="243"/>
      <c r="N71" s="243"/>
      <c r="O71" s="243"/>
      <c r="P71" s="243"/>
      <c r="Q71" s="243"/>
      <c r="R71" s="243"/>
      <c r="S71" s="243"/>
      <c r="T71" s="243"/>
      <c r="U71" s="243"/>
      <c r="V71" s="243"/>
      <c r="W71" s="243"/>
      <c r="X71" s="243"/>
      <c r="Y71" s="243"/>
      <c r="Z71" s="243"/>
    </row>
    <row r="72" spans="1:26" ht="13.5" customHeight="1">
      <c r="A72" s="243"/>
      <c r="B72" s="243"/>
      <c r="C72" s="243"/>
      <c r="D72" s="243"/>
      <c r="E72" s="243"/>
      <c r="F72" s="243"/>
      <c r="G72" s="243"/>
      <c r="H72" s="243"/>
      <c r="I72" s="243"/>
      <c r="J72" s="243"/>
      <c r="K72" s="243"/>
      <c r="L72" s="243"/>
      <c r="M72" s="243"/>
      <c r="N72" s="243"/>
      <c r="O72" s="243"/>
      <c r="P72" s="243"/>
      <c r="Q72" s="243"/>
      <c r="R72" s="243"/>
      <c r="S72" s="243"/>
      <c r="T72" s="243"/>
      <c r="U72" s="243"/>
      <c r="V72" s="243"/>
      <c r="W72" s="243"/>
      <c r="X72" s="243"/>
      <c r="Y72" s="243"/>
      <c r="Z72" s="243"/>
    </row>
    <row r="73" spans="1:26" ht="13.5" customHeight="1">
      <c r="A73" s="243"/>
      <c r="B73" s="243"/>
      <c r="C73" s="243"/>
      <c r="D73" s="243"/>
      <c r="E73" s="243"/>
      <c r="F73" s="243"/>
      <c r="G73" s="243"/>
      <c r="H73" s="243"/>
      <c r="I73" s="243"/>
      <c r="J73" s="243"/>
      <c r="K73" s="243"/>
      <c r="L73" s="243"/>
      <c r="M73" s="243"/>
      <c r="N73" s="243"/>
      <c r="O73" s="243"/>
      <c r="P73" s="243"/>
      <c r="Q73" s="243"/>
      <c r="R73" s="243"/>
      <c r="S73" s="243"/>
      <c r="T73" s="243"/>
      <c r="U73" s="243"/>
      <c r="V73" s="243"/>
      <c r="W73" s="243"/>
      <c r="X73" s="243"/>
      <c r="Y73" s="243"/>
      <c r="Z73" s="243"/>
    </row>
    <row r="74" spans="1:26" ht="13.5" customHeight="1">
      <c r="A74" s="243"/>
      <c r="B74" s="243"/>
      <c r="C74" s="243"/>
      <c r="D74" s="243"/>
      <c r="E74" s="243"/>
      <c r="F74" s="243"/>
      <c r="G74" s="243"/>
      <c r="H74" s="243"/>
      <c r="I74" s="243"/>
      <c r="J74" s="243"/>
      <c r="K74" s="243"/>
      <c r="L74" s="243"/>
      <c r="M74" s="243"/>
      <c r="N74" s="243"/>
      <c r="O74" s="243"/>
      <c r="P74" s="243"/>
      <c r="Q74" s="243"/>
      <c r="R74" s="243"/>
      <c r="S74" s="243"/>
      <c r="T74" s="243"/>
      <c r="U74" s="243"/>
      <c r="V74" s="243"/>
      <c r="W74" s="243"/>
      <c r="X74" s="243"/>
      <c r="Y74" s="243"/>
      <c r="Z74" s="243"/>
    </row>
    <row r="75" spans="1:26" ht="13.5" customHeight="1">
      <c r="A75" s="243"/>
      <c r="B75" s="243"/>
      <c r="C75" s="243"/>
      <c r="D75" s="243"/>
      <c r="E75" s="243"/>
      <c r="F75" s="243"/>
      <c r="G75" s="243"/>
      <c r="H75" s="243"/>
      <c r="I75" s="243"/>
      <c r="J75" s="243"/>
      <c r="K75" s="243"/>
      <c r="L75" s="243"/>
      <c r="M75" s="243"/>
      <c r="N75" s="243"/>
      <c r="O75" s="243"/>
      <c r="P75" s="243"/>
      <c r="Q75" s="243"/>
      <c r="R75" s="243"/>
      <c r="S75" s="243"/>
      <c r="T75" s="243"/>
      <c r="U75" s="243"/>
      <c r="V75" s="243"/>
      <c r="W75" s="243"/>
      <c r="X75" s="243"/>
      <c r="Y75" s="243"/>
      <c r="Z75" s="243"/>
    </row>
    <row r="76" spans="1:26" ht="13.5" customHeight="1">
      <c r="A76" s="243"/>
      <c r="B76" s="243"/>
      <c r="C76" s="243"/>
      <c r="D76" s="243"/>
      <c r="E76" s="243"/>
      <c r="F76" s="243"/>
      <c r="G76" s="243"/>
      <c r="H76" s="243"/>
      <c r="I76" s="243"/>
      <c r="J76" s="243"/>
      <c r="K76" s="243"/>
      <c r="L76" s="243"/>
      <c r="M76" s="243"/>
      <c r="N76" s="243"/>
      <c r="O76" s="243"/>
      <c r="P76" s="243"/>
      <c r="Q76" s="243"/>
      <c r="R76" s="243"/>
      <c r="S76" s="243"/>
      <c r="T76" s="243"/>
      <c r="U76" s="243"/>
      <c r="V76" s="243"/>
      <c r="W76" s="243"/>
      <c r="X76" s="243"/>
      <c r="Y76" s="243"/>
      <c r="Z76" s="243"/>
    </row>
    <row r="77" spans="1:26" ht="13.5" customHeight="1">
      <c r="A77" s="243"/>
      <c r="B77" s="243"/>
      <c r="C77" s="243"/>
      <c r="D77" s="243"/>
      <c r="E77" s="243"/>
      <c r="F77" s="243"/>
      <c r="G77" s="243"/>
      <c r="H77" s="243"/>
      <c r="I77" s="243"/>
      <c r="J77" s="243"/>
      <c r="K77" s="243"/>
      <c r="L77" s="243"/>
      <c r="M77" s="243"/>
      <c r="N77" s="243"/>
      <c r="O77" s="243"/>
      <c r="P77" s="243"/>
      <c r="Q77" s="243"/>
      <c r="R77" s="243"/>
      <c r="S77" s="243"/>
      <c r="T77" s="243"/>
      <c r="U77" s="243"/>
      <c r="V77" s="243"/>
      <c r="W77" s="243"/>
      <c r="X77" s="243"/>
      <c r="Y77" s="243"/>
      <c r="Z77" s="243"/>
    </row>
    <row r="78" spans="1:26" ht="13.5" customHeight="1">
      <c r="A78" s="243"/>
      <c r="B78" s="243"/>
      <c r="C78" s="243"/>
      <c r="D78" s="243"/>
      <c r="E78" s="243"/>
      <c r="F78" s="243"/>
      <c r="G78" s="243"/>
      <c r="H78" s="243"/>
      <c r="I78" s="243"/>
      <c r="J78" s="243"/>
      <c r="K78" s="243"/>
      <c r="L78" s="243"/>
      <c r="M78" s="243"/>
      <c r="N78" s="243"/>
      <c r="O78" s="243"/>
      <c r="P78" s="243"/>
      <c r="Q78" s="243"/>
      <c r="R78" s="243"/>
      <c r="S78" s="243"/>
      <c r="T78" s="243"/>
      <c r="U78" s="243"/>
      <c r="V78" s="243"/>
      <c r="W78" s="243"/>
      <c r="X78" s="243"/>
      <c r="Y78" s="243"/>
      <c r="Z78" s="243"/>
    </row>
    <row r="79" spans="1:26" ht="13.5" customHeight="1">
      <c r="A79" s="243"/>
      <c r="B79" s="243"/>
      <c r="C79" s="243"/>
      <c r="D79" s="243"/>
      <c r="E79" s="243"/>
      <c r="F79" s="243"/>
      <c r="G79" s="243"/>
      <c r="H79" s="243"/>
      <c r="I79" s="243"/>
      <c r="J79" s="243"/>
      <c r="K79" s="243"/>
      <c r="L79" s="243"/>
      <c r="M79" s="243"/>
      <c r="N79" s="243"/>
      <c r="O79" s="243"/>
      <c r="P79" s="243"/>
      <c r="Q79" s="243"/>
      <c r="R79" s="243"/>
      <c r="S79" s="243"/>
      <c r="T79" s="243"/>
      <c r="U79" s="243"/>
      <c r="V79" s="243"/>
      <c r="W79" s="243"/>
      <c r="X79" s="243"/>
      <c r="Y79" s="243"/>
      <c r="Z79" s="243"/>
    </row>
    <row r="80" spans="1:26" ht="13.5" customHeight="1">
      <c r="A80" s="243"/>
      <c r="B80" s="243"/>
      <c r="C80" s="243"/>
      <c r="D80" s="243"/>
      <c r="E80" s="243"/>
      <c r="F80" s="243"/>
      <c r="G80" s="243"/>
      <c r="H80" s="243"/>
      <c r="I80" s="243"/>
      <c r="J80" s="243"/>
      <c r="K80" s="243"/>
      <c r="L80" s="243"/>
      <c r="M80" s="243"/>
      <c r="N80" s="243"/>
      <c r="O80" s="243"/>
      <c r="P80" s="243"/>
      <c r="Q80" s="243"/>
      <c r="R80" s="243"/>
      <c r="S80" s="243"/>
      <c r="T80" s="243"/>
      <c r="U80" s="243"/>
      <c r="V80" s="243"/>
      <c r="W80" s="243"/>
      <c r="X80" s="243"/>
      <c r="Y80" s="243"/>
      <c r="Z80" s="243"/>
    </row>
    <row r="81" spans="1:26" ht="13.5" customHeight="1">
      <c r="A81" s="243"/>
      <c r="B81" s="243"/>
      <c r="C81" s="243"/>
      <c r="D81" s="243"/>
      <c r="E81" s="243"/>
      <c r="F81" s="243"/>
      <c r="G81" s="243"/>
      <c r="H81" s="243"/>
      <c r="I81" s="243"/>
      <c r="J81" s="243"/>
      <c r="K81" s="243"/>
      <c r="L81" s="243"/>
      <c r="M81" s="243"/>
      <c r="N81" s="243"/>
      <c r="O81" s="243"/>
      <c r="P81" s="243"/>
      <c r="Q81" s="243"/>
      <c r="R81" s="243"/>
      <c r="S81" s="243"/>
      <c r="T81" s="243"/>
      <c r="U81" s="243"/>
      <c r="V81" s="243"/>
      <c r="W81" s="243"/>
      <c r="X81" s="243"/>
      <c r="Y81" s="243"/>
      <c r="Z81" s="243"/>
    </row>
    <row r="82" spans="1:26" ht="13.5" customHeight="1">
      <c r="A82" s="243"/>
      <c r="B82" s="243"/>
      <c r="C82" s="243"/>
      <c r="D82" s="243"/>
      <c r="E82" s="243"/>
      <c r="F82" s="243"/>
      <c r="G82" s="243"/>
      <c r="H82" s="243"/>
      <c r="I82" s="243"/>
      <c r="J82" s="243"/>
      <c r="K82" s="243"/>
      <c r="L82" s="243"/>
      <c r="M82" s="243"/>
      <c r="N82" s="243"/>
      <c r="O82" s="243"/>
      <c r="P82" s="243"/>
      <c r="Q82" s="243"/>
      <c r="R82" s="243"/>
      <c r="S82" s="243"/>
      <c r="T82" s="243"/>
      <c r="U82" s="243"/>
      <c r="V82" s="243"/>
      <c r="W82" s="243"/>
      <c r="X82" s="243"/>
      <c r="Y82" s="243"/>
      <c r="Z82" s="243"/>
    </row>
    <row r="83" spans="1:26" ht="13.5" customHeight="1">
      <c r="A83" s="243"/>
      <c r="B83" s="243"/>
      <c r="C83" s="243"/>
      <c r="D83" s="243"/>
      <c r="E83" s="243"/>
      <c r="F83" s="243"/>
      <c r="G83" s="243"/>
      <c r="H83" s="243"/>
      <c r="I83" s="243"/>
      <c r="J83" s="243"/>
      <c r="K83" s="243"/>
      <c r="L83" s="243"/>
      <c r="M83" s="243"/>
      <c r="N83" s="243"/>
      <c r="O83" s="243"/>
      <c r="P83" s="243"/>
      <c r="Q83" s="243"/>
      <c r="R83" s="243"/>
      <c r="S83" s="243"/>
      <c r="T83" s="243"/>
      <c r="U83" s="243"/>
      <c r="V83" s="243"/>
      <c r="W83" s="243"/>
      <c r="X83" s="243"/>
      <c r="Y83" s="243"/>
      <c r="Z83" s="243"/>
    </row>
    <row r="84" spans="1:26" ht="13.5" customHeight="1">
      <c r="A84" s="243"/>
      <c r="B84" s="243"/>
      <c r="C84" s="243"/>
      <c r="D84" s="243"/>
      <c r="E84" s="243"/>
      <c r="F84" s="243"/>
      <c r="G84" s="243"/>
      <c r="H84" s="243"/>
      <c r="I84" s="243"/>
      <c r="J84" s="243"/>
      <c r="K84" s="243"/>
      <c r="L84" s="243"/>
      <c r="M84" s="243"/>
      <c r="N84" s="243"/>
      <c r="O84" s="243"/>
      <c r="P84" s="243"/>
      <c r="Q84" s="243"/>
      <c r="R84" s="243"/>
      <c r="S84" s="243"/>
      <c r="T84" s="243"/>
      <c r="U84" s="243"/>
      <c r="V84" s="243"/>
      <c r="W84" s="243"/>
      <c r="X84" s="243"/>
      <c r="Y84" s="243"/>
      <c r="Z84" s="243"/>
    </row>
    <row r="85" spans="1:26" ht="13.5" customHeight="1">
      <c r="A85" s="243"/>
      <c r="B85" s="243"/>
      <c r="C85" s="243"/>
      <c r="D85" s="243"/>
      <c r="E85" s="243"/>
      <c r="F85" s="243"/>
      <c r="G85" s="243"/>
      <c r="H85" s="243"/>
      <c r="I85" s="243"/>
      <c r="J85" s="243"/>
      <c r="K85" s="243"/>
      <c r="L85" s="243"/>
      <c r="M85" s="243"/>
      <c r="N85" s="243"/>
      <c r="O85" s="243"/>
      <c r="P85" s="243"/>
      <c r="Q85" s="243"/>
      <c r="R85" s="243"/>
      <c r="S85" s="243"/>
      <c r="T85" s="243"/>
      <c r="U85" s="243"/>
      <c r="V85" s="243"/>
      <c r="W85" s="243"/>
      <c r="X85" s="243"/>
      <c r="Y85" s="243"/>
      <c r="Z85" s="243"/>
    </row>
    <row r="86" spans="1:26" ht="13.5" customHeight="1">
      <c r="A86" s="243"/>
      <c r="B86" s="243"/>
      <c r="C86" s="243"/>
      <c r="D86" s="243"/>
      <c r="E86" s="243"/>
      <c r="F86" s="243"/>
      <c r="G86" s="243"/>
      <c r="H86" s="243"/>
      <c r="I86" s="243"/>
      <c r="J86" s="243"/>
      <c r="K86" s="243"/>
      <c r="L86" s="243"/>
      <c r="M86" s="243"/>
      <c r="N86" s="243"/>
      <c r="O86" s="243"/>
      <c r="P86" s="243"/>
      <c r="Q86" s="243"/>
      <c r="R86" s="243"/>
      <c r="S86" s="243"/>
      <c r="T86" s="243"/>
      <c r="U86" s="243"/>
      <c r="V86" s="243"/>
      <c r="W86" s="243"/>
      <c r="X86" s="243"/>
      <c r="Y86" s="243"/>
      <c r="Z86" s="243"/>
    </row>
    <row r="87" spans="1:26" ht="13.5" customHeight="1">
      <c r="A87" s="243"/>
      <c r="B87" s="243"/>
      <c r="C87" s="243"/>
      <c r="D87" s="243"/>
      <c r="E87" s="243"/>
      <c r="F87" s="243"/>
      <c r="G87" s="243"/>
      <c r="H87" s="243"/>
      <c r="I87" s="243"/>
      <c r="J87" s="243"/>
      <c r="K87" s="243"/>
      <c r="L87" s="243"/>
      <c r="M87" s="243"/>
      <c r="N87" s="243"/>
      <c r="O87" s="243"/>
      <c r="P87" s="243"/>
      <c r="Q87" s="243"/>
      <c r="R87" s="243"/>
      <c r="S87" s="243"/>
      <c r="T87" s="243"/>
      <c r="U87" s="243"/>
      <c r="V87" s="243"/>
      <c r="W87" s="243"/>
      <c r="X87" s="243"/>
      <c r="Y87" s="243"/>
      <c r="Z87" s="243"/>
    </row>
    <row r="88" spans="1:26" ht="13.5" customHeight="1">
      <c r="A88" s="243"/>
      <c r="B88" s="243"/>
      <c r="C88" s="243"/>
      <c r="D88" s="243"/>
      <c r="E88" s="243"/>
      <c r="F88" s="243"/>
      <c r="G88" s="243"/>
      <c r="H88" s="243"/>
      <c r="I88" s="243"/>
      <c r="J88" s="243"/>
      <c r="K88" s="243"/>
      <c r="L88" s="243"/>
      <c r="M88" s="243"/>
      <c r="N88" s="243"/>
      <c r="O88" s="243"/>
      <c r="P88" s="243"/>
      <c r="Q88" s="243"/>
      <c r="R88" s="243"/>
      <c r="S88" s="243"/>
      <c r="T88" s="243"/>
      <c r="U88" s="243"/>
      <c r="V88" s="243"/>
      <c r="W88" s="243"/>
      <c r="X88" s="243"/>
      <c r="Y88" s="243"/>
      <c r="Z88" s="243"/>
    </row>
    <row r="89" spans="1:26" ht="13.5" customHeight="1">
      <c r="A89" s="243"/>
      <c r="B89" s="243"/>
      <c r="C89" s="243"/>
      <c r="D89" s="243"/>
      <c r="E89" s="243"/>
      <c r="F89" s="243"/>
      <c r="G89" s="243"/>
      <c r="H89" s="243"/>
      <c r="I89" s="243"/>
      <c r="J89" s="243"/>
      <c r="K89" s="243"/>
      <c r="L89" s="243"/>
      <c r="M89" s="243"/>
      <c r="N89" s="243"/>
      <c r="O89" s="243"/>
      <c r="P89" s="243"/>
      <c r="Q89" s="243"/>
      <c r="R89" s="243"/>
      <c r="S89" s="243"/>
      <c r="T89" s="243"/>
      <c r="U89" s="243"/>
      <c r="V89" s="243"/>
      <c r="W89" s="243"/>
      <c r="X89" s="243"/>
      <c r="Y89" s="243"/>
      <c r="Z89" s="243"/>
    </row>
    <row r="90" spans="1:26" ht="13.5" customHeight="1">
      <c r="A90" s="243"/>
      <c r="B90" s="243"/>
      <c r="C90" s="243"/>
      <c r="D90" s="243"/>
      <c r="E90" s="243"/>
      <c r="F90" s="243"/>
      <c r="G90" s="243"/>
      <c r="H90" s="243"/>
      <c r="I90" s="243"/>
      <c r="J90" s="243"/>
      <c r="K90" s="243"/>
      <c r="L90" s="243"/>
      <c r="M90" s="243"/>
      <c r="N90" s="243"/>
      <c r="O90" s="243"/>
      <c r="P90" s="243"/>
      <c r="Q90" s="243"/>
      <c r="R90" s="243"/>
      <c r="S90" s="243"/>
      <c r="T90" s="243"/>
      <c r="U90" s="243"/>
      <c r="V90" s="243"/>
      <c r="W90" s="243"/>
      <c r="X90" s="243"/>
      <c r="Y90" s="243"/>
      <c r="Z90" s="243"/>
    </row>
    <row r="91" spans="1:26" ht="13.5" customHeight="1">
      <c r="A91" s="243"/>
      <c r="B91" s="243"/>
      <c r="C91" s="243"/>
      <c r="D91" s="243"/>
      <c r="E91" s="243"/>
      <c r="F91" s="243"/>
      <c r="G91" s="243"/>
      <c r="H91" s="243"/>
      <c r="I91" s="243"/>
      <c r="J91" s="243"/>
      <c r="K91" s="243"/>
      <c r="L91" s="243"/>
      <c r="M91" s="243"/>
      <c r="N91" s="243"/>
      <c r="O91" s="243"/>
      <c r="P91" s="243"/>
      <c r="Q91" s="243"/>
      <c r="R91" s="243"/>
      <c r="S91" s="243"/>
      <c r="T91" s="243"/>
      <c r="U91" s="243"/>
      <c r="V91" s="243"/>
      <c r="W91" s="243"/>
      <c r="X91" s="243"/>
      <c r="Y91" s="243"/>
      <c r="Z91" s="243"/>
    </row>
    <row r="92" spans="1:26" ht="13.5" customHeight="1">
      <c r="A92" s="243"/>
      <c r="B92" s="243"/>
      <c r="C92" s="243"/>
      <c r="D92" s="243"/>
      <c r="E92" s="243"/>
      <c r="F92" s="243"/>
      <c r="G92" s="243"/>
      <c r="H92" s="243"/>
      <c r="I92" s="243"/>
      <c r="J92" s="243"/>
      <c r="K92" s="243"/>
      <c r="L92" s="243"/>
      <c r="M92" s="243"/>
      <c r="N92" s="243"/>
      <c r="O92" s="243"/>
      <c r="P92" s="243"/>
      <c r="Q92" s="243"/>
      <c r="R92" s="243"/>
      <c r="S92" s="243"/>
      <c r="T92" s="243"/>
      <c r="U92" s="243"/>
      <c r="V92" s="243"/>
      <c r="W92" s="243"/>
      <c r="X92" s="243"/>
      <c r="Y92" s="243"/>
      <c r="Z92" s="243"/>
    </row>
    <row r="93" spans="1:26" ht="13.5" customHeight="1">
      <c r="A93" s="243"/>
      <c r="B93" s="243"/>
      <c r="C93" s="243"/>
      <c r="D93" s="243"/>
      <c r="E93" s="243"/>
      <c r="F93" s="243"/>
      <c r="G93" s="243"/>
      <c r="H93" s="243"/>
      <c r="I93" s="243"/>
      <c r="J93" s="243"/>
      <c r="K93" s="243"/>
      <c r="L93" s="243"/>
      <c r="M93" s="243"/>
      <c r="N93" s="243"/>
      <c r="O93" s="243"/>
      <c r="P93" s="243"/>
      <c r="Q93" s="243"/>
      <c r="R93" s="243"/>
      <c r="S93" s="243"/>
      <c r="T93" s="243"/>
      <c r="U93" s="243"/>
      <c r="V93" s="243"/>
      <c r="W93" s="243"/>
      <c r="X93" s="243"/>
      <c r="Y93" s="243"/>
      <c r="Z93" s="243"/>
    </row>
    <row r="94" spans="1:26" ht="13.5" customHeight="1">
      <c r="A94" s="243"/>
      <c r="B94" s="243"/>
      <c r="C94" s="243"/>
      <c r="D94" s="243"/>
      <c r="E94" s="243"/>
      <c r="F94" s="243"/>
      <c r="G94" s="243"/>
      <c r="H94" s="243"/>
      <c r="I94" s="243"/>
      <c r="J94" s="243"/>
      <c r="K94" s="243"/>
      <c r="L94" s="243"/>
      <c r="M94" s="243"/>
      <c r="N94" s="243"/>
      <c r="O94" s="243"/>
      <c r="P94" s="243"/>
      <c r="Q94" s="243"/>
      <c r="R94" s="243"/>
      <c r="S94" s="243"/>
      <c r="T94" s="243"/>
      <c r="U94" s="243"/>
      <c r="V94" s="243"/>
      <c r="W94" s="243"/>
      <c r="X94" s="243"/>
      <c r="Y94" s="243"/>
      <c r="Z94" s="243"/>
    </row>
    <row r="95" spans="1:26" ht="13.5" customHeight="1">
      <c r="A95" s="243"/>
      <c r="B95" s="243"/>
      <c r="C95" s="243"/>
      <c r="D95" s="243"/>
      <c r="E95" s="243"/>
      <c r="F95" s="243"/>
      <c r="G95" s="243"/>
      <c r="H95" s="243"/>
      <c r="I95" s="243"/>
      <c r="J95" s="243"/>
      <c r="K95" s="243"/>
      <c r="L95" s="243"/>
      <c r="M95" s="243"/>
      <c r="N95" s="243"/>
      <c r="O95" s="243"/>
      <c r="P95" s="243"/>
      <c r="Q95" s="243"/>
      <c r="R95" s="243"/>
      <c r="S95" s="243"/>
      <c r="T95" s="243"/>
      <c r="U95" s="243"/>
      <c r="V95" s="243"/>
      <c r="W95" s="243"/>
      <c r="X95" s="243"/>
      <c r="Y95" s="243"/>
      <c r="Z95" s="243"/>
    </row>
    <row r="96" spans="1:26" ht="13.5" customHeight="1">
      <c r="A96" s="243"/>
      <c r="B96" s="243"/>
      <c r="C96" s="243"/>
      <c r="D96" s="243"/>
      <c r="E96" s="243"/>
      <c r="F96" s="243"/>
      <c r="G96" s="243"/>
      <c r="H96" s="243"/>
      <c r="I96" s="243"/>
      <c r="J96" s="243"/>
      <c r="K96" s="243"/>
      <c r="L96" s="243"/>
      <c r="M96" s="243"/>
      <c r="N96" s="243"/>
      <c r="O96" s="243"/>
      <c r="P96" s="243"/>
      <c r="Q96" s="243"/>
      <c r="R96" s="243"/>
      <c r="S96" s="243"/>
      <c r="T96" s="243"/>
      <c r="U96" s="243"/>
      <c r="V96" s="243"/>
      <c r="W96" s="243"/>
      <c r="X96" s="243"/>
      <c r="Y96" s="243"/>
      <c r="Z96" s="243"/>
    </row>
    <row r="97" spans="1:26" ht="13.5" customHeight="1">
      <c r="A97" s="243"/>
      <c r="B97" s="243"/>
      <c r="C97" s="243"/>
      <c r="D97" s="243"/>
      <c r="E97" s="243"/>
      <c r="F97" s="243"/>
      <c r="G97" s="243"/>
      <c r="H97" s="243"/>
      <c r="I97" s="243"/>
      <c r="J97" s="243"/>
      <c r="K97" s="243"/>
      <c r="L97" s="243"/>
      <c r="M97" s="243"/>
      <c r="N97" s="243"/>
      <c r="O97" s="243"/>
      <c r="P97" s="243"/>
      <c r="Q97" s="243"/>
      <c r="R97" s="243"/>
      <c r="S97" s="243"/>
      <c r="T97" s="243"/>
      <c r="U97" s="243"/>
      <c r="V97" s="243"/>
      <c r="W97" s="243"/>
      <c r="X97" s="243"/>
      <c r="Y97" s="243"/>
      <c r="Z97" s="243"/>
    </row>
    <row r="98" spans="1:26" ht="13.5" customHeight="1">
      <c r="A98" s="243"/>
      <c r="B98" s="243"/>
      <c r="C98" s="243"/>
      <c r="D98" s="243"/>
      <c r="E98" s="243"/>
      <c r="F98" s="243"/>
      <c r="G98" s="243"/>
      <c r="H98" s="243"/>
      <c r="I98" s="243"/>
      <c r="J98" s="243"/>
      <c r="K98" s="243"/>
      <c r="L98" s="243"/>
      <c r="M98" s="243"/>
      <c r="N98" s="243"/>
      <c r="O98" s="243"/>
      <c r="P98" s="243"/>
      <c r="Q98" s="243"/>
      <c r="R98" s="243"/>
      <c r="S98" s="243"/>
      <c r="T98" s="243"/>
      <c r="U98" s="243"/>
      <c r="V98" s="243"/>
      <c r="W98" s="243"/>
      <c r="X98" s="243"/>
      <c r="Y98" s="243"/>
      <c r="Z98" s="243"/>
    </row>
    <row r="99" spans="1:26" ht="13.5" customHeight="1">
      <c r="A99" s="243"/>
      <c r="B99" s="243"/>
      <c r="C99" s="243"/>
      <c r="D99" s="243"/>
      <c r="E99" s="243"/>
      <c r="F99" s="243"/>
      <c r="G99" s="243"/>
      <c r="H99" s="243"/>
      <c r="I99" s="243"/>
      <c r="J99" s="243"/>
      <c r="K99" s="243"/>
      <c r="L99" s="243"/>
      <c r="M99" s="243"/>
      <c r="N99" s="243"/>
      <c r="O99" s="243"/>
      <c r="P99" s="243"/>
      <c r="Q99" s="243"/>
      <c r="R99" s="243"/>
      <c r="S99" s="243"/>
      <c r="T99" s="243"/>
      <c r="U99" s="243"/>
      <c r="V99" s="243"/>
      <c r="W99" s="243"/>
      <c r="X99" s="243"/>
      <c r="Y99" s="243"/>
      <c r="Z99" s="243"/>
    </row>
    <row r="100" spans="1:26" ht="13.5" customHeight="1">
      <c r="A100" s="243"/>
      <c r="B100" s="243"/>
      <c r="C100" s="243"/>
      <c r="D100" s="243"/>
      <c r="E100" s="243"/>
      <c r="F100" s="243"/>
      <c r="G100" s="243"/>
      <c r="H100" s="243"/>
      <c r="I100" s="243"/>
      <c r="J100" s="243"/>
      <c r="K100" s="243"/>
      <c r="L100" s="243"/>
      <c r="M100" s="243"/>
      <c r="N100" s="243"/>
      <c r="O100" s="243"/>
      <c r="P100" s="243"/>
      <c r="Q100" s="243"/>
      <c r="R100" s="243"/>
      <c r="S100" s="243"/>
      <c r="T100" s="243"/>
      <c r="U100" s="243"/>
      <c r="V100" s="243"/>
      <c r="W100" s="243"/>
      <c r="X100" s="243"/>
      <c r="Y100" s="243"/>
      <c r="Z100" s="243"/>
    </row>
    <row r="101" spans="1:26" ht="13.5" customHeight="1">
      <c r="A101" s="243"/>
      <c r="B101" s="243"/>
      <c r="C101" s="243"/>
      <c r="D101" s="243"/>
      <c r="E101" s="243"/>
      <c r="F101" s="243"/>
      <c r="G101" s="243"/>
      <c r="H101" s="243"/>
      <c r="I101" s="243"/>
      <c r="J101" s="243"/>
      <c r="K101" s="243"/>
      <c r="L101" s="243"/>
      <c r="M101" s="243"/>
      <c r="N101" s="243"/>
      <c r="O101" s="243"/>
      <c r="P101" s="243"/>
      <c r="Q101" s="243"/>
      <c r="R101" s="243"/>
      <c r="S101" s="243"/>
      <c r="T101" s="243"/>
      <c r="U101" s="243"/>
      <c r="V101" s="243"/>
      <c r="W101" s="243"/>
      <c r="X101" s="243"/>
      <c r="Y101" s="243"/>
      <c r="Z101" s="243"/>
    </row>
    <row r="102" spans="1:26" ht="13.5" customHeight="1">
      <c r="A102" s="243"/>
      <c r="B102" s="243"/>
      <c r="C102" s="243"/>
      <c r="D102" s="243"/>
      <c r="E102" s="243"/>
      <c r="F102" s="243"/>
      <c r="G102" s="243"/>
      <c r="H102" s="243"/>
      <c r="I102" s="243"/>
      <c r="J102" s="243"/>
      <c r="K102" s="243"/>
      <c r="L102" s="243"/>
      <c r="M102" s="243"/>
      <c r="N102" s="243"/>
      <c r="O102" s="243"/>
      <c r="P102" s="243"/>
      <c r="Q102" s="243"/>
      <c r="R102" s="243"/>
      <c r="S102" s="243"/>
      <c r="T102" s="243"/>
      <c r="U102" s="243"/>
      <c r="V102" s="243"/>
      <c r="W102" s="243"/>
      <c r="X102" s="243"/>
      <c r="Y102" s="243"/>
      <c r="Z102" s="243"/>
    </row>
    <row r="103" spans="1:26" ht="13.5" customHeight="1">
      <c r="A103" s="243"/>
      <c r="B103" s="243"/>
      <c r="C103" s="243"/>
      <c r="D103" s="243"/>
      <c r="E103" s="243"/>
      <c r="F103" s="243"/>
      <c r="G103" s="243"/>
      <c r="H103" s="243"/>
      <c r="I103" s="243"/>
      <c r="J103" s="243"/>
      <c r="K103" s="243"/>
      <c r="L103" s="243"/>
      <c r="M103" s="243"/>
      <c r="N103" s="243"/>
      <c r="O103" s="243"/>
      <c r="P103" s="243"/>
      <c r="Q103" s="243"/>
      <c r="R103" s="243"/>
      <c r="S103" s="243"/>
      <c r="T103" s="243"/>
      <c r="U103" s="243"/>
      <c r="V103" s="243"/>
      <c r="W103" s="243"/>
      <c r="X103" s="243"/>
      <c r="Y103" s="243"/>
      <c r="Z103" s="243"/>
    </row>
    <row r="104" spans="1:26" ht="13.5" customHeight="1">
      <c r="A104" s="243"/>
      <c r="B104" s="243"/>
      <c r="C104" s="243"/>
      <c r="D104" s="243"/>
      <c r="E104" s="243"/>
      <c r="F104" s="243"/>
      <c r="G104" s="243"/>
      <c r="H104" s="243"/>
      <c r="I104" s="243"/>
      <c r="J104" s="243"/>
      <c r="K104" s="243"/>
      <c r="L104" s="243"/>
      <c r="M104" s="243"/>
      <c r="N104" s="243"/>
      <c r="O104" s="243"/>
      <c r="P104" s="243"/>
      <c r="Q104" s="243"/>
      <c r="R104" s="243"/>
      <c r="S104" s="243"/>
      <c r="T104" s="243"/>
      <c r="U104" s="243"/>
      <c r="V104" s="243"/>
      <c r="W104" s="243"/>
      <c r="X104" s="243"/>
      <c r="Y104" s="243"/>
      <c r="Z104" s="243"/>
    </row>
    <row r="105" spans="1:26" ht="13.5" customHeight="1">
      <c r="A105" s="243"/>
      <c r="B105" s="243"/>
      <c r="C105" s="243"/>
      <c r="D105" s="243"/>
      <c r="E105" s="243"/>
      <c r="F105" s="243"/>
      <c r="G105" s="243"/>
      <c r="H105" s="243"/>
      <c r="I105" s="243"/>
      <c r="J105" s="243"/>
      <c r="K105" s="243"/>
      <c r="L105" s="243"/>
      <c r="M105" s="243"/>
      <c r="N105" s="243"/>
      <c r="O105" s="243"/>
      <c r="P105" s="243"/>
      <c r="Q105" s="243"/>
      <c r="R105" s="243"/>
      <c r="S105" s="243"/>
      <c r="T105" s="243"/>
      <c r="U105" s="243"/>
      <c r="V105" s="243"/>
      <c r="W105" s="243"/>
      <c r="X105" s="243"/>
      <c r="Y105" s="243"/>
      <c r="Z105" s="243"/>
    </row>
    <row r="106" spans="1:26" ht="13.5" customHeight="1">
      <c r="A106" s="243"/>
      <c r="B106" s="243"/>
      <c r="C106" s="243"/>
      <c r="D106" s="243"/>
      <c r="E106" s="243"/>
      <c r="F106" s="243"/>
      <c r="G106" s="243"/>
      <c r="H106" s="243"/>
      <c r="I106" s="243"/>
      <c r="J106" s="243"/>
      <c r="K106" s="243"/>
      <c r="L106" s="243"/>
      <c r="M106" s="243"/>
      <c r="N106" s="243"/>
      <c r="O106" s="243"/>
      <c r="P106" s="243"/>
      <c r="Q106" s="243"/>
      <c r="R106" s="243"/>
      <c r="S106" s="243"/>
      <c r="T106" s="243"/>
      <c r="U106" s="243"/>
      <c r="V106" s="243"/>
      <c r="W106" s="243"/>
      <c r="X106" s="243"/>
      <c r="Y106" s="243"/>
      <c r="Z106" s="243"/>
    </row>
    <row r="107" spans="1:26" ht="13.5" customHeight="1">
      <c r="A107" s="243"/>
      <c r="B107" s="243"/>
      <c r="C107" s="243"/>
      <c r="D107" s="243"/>
      <c r="E107" s="243"/>
      <c r="F107" s="243"/>
      <c r="G107" s="243"/>
      <c r="H107" s="243"/>
      <c r="I107" s="243"/>
      <c r="J107" s="243"/>
      <c r="K107" s="243"/>
      <c r="L107" s="243"/>
      <c r="M107" s="243"/>
      <c r="N107" s="243"/>
      <c r="O107" s="243"/>
      <c r="P107" s="243"/>
      <c r="Q107" s="243"/>
      <c r="R107" s="243"/>
      <c r="S107" s="243"/>
      <c r="T107" s="243"/>
      <c r="U107" s="243"/>
      <c r="V107" s="243"/>
      <c r="W107" s="243"/>
      <c r="X107" s="243"/>
      <c r="Y107" s="243"/>
      <c r="Z107" s="243"/>
    </row>
    <row r="108" spans="1:26" ht="13.5" customHeight="1">
      <c r="A108" s="243"/>
      <c r="B108" s="243"/>
      <c r="C108" s="243"/>
      <c r="D108" s="243"/>
      <c r="E108" s="243"/>
      <c r="F108" s="243"/>
      <c r="G108" s="243"/>
      <c r="H108" s="243"/>
      <c r="I108" s="243"/>
      <c r="J108" s="243"/>
      <c r="K108" s="243"/>
      <c r="L108" s="243"/>
      <c r="M108" s="243"/>
      <c r="N108" s="243"/>
      <c r="O108" s="243"/>
      <c r="P108" s="243"/>
      <c r="Q108" s="243"/>
      <c r="R108" s="243"/>
      <c r="S108" s="243"/>
      <c r="T108" s="243"/>
      <c r="U108" s="243"/>
      <c r="V108" s="243"/>
      <c r="W108" s="243"/>
      <c r="X108" s="243"/>
      <c r="Y108" s="243"/>
      <c r="Z108" s="243"/>
    </row>
    <row r="109" spans="1:26" ht="13.5" customHeight="1">
      <c r="A109" s="243"/>
      <c r="B109" s="243"/>
      <c r="C109" s="243"/>
      <c r="D109" s="243"/>
      <c r="E109" s="243"/>
      <c r="F109" s="243"/>
      <c r="G109" s="243"/>
      <c r="H109" s="243"/>
      <c r="I109" s="243"/>
      <c r="J109" s="243"/>
      <c r="K109" s="243"/>
      <c r="L109" s="243"/>
      <c r="M109" s="243"/>
      <c r="N109" s="243"/>
      <c r="O109" s="243"/>
      <c r="P109" s="243"/>
      <c r="Q109" s="243"/>
      <c r="R109" s="243"/>
      <c r="S109" s="243"/>
      <c r="T109" s="243"/>
      <c r="U109" s="243"/>
      <c r="V109" s="243"/>
      <c r="W109" s="243"/>
      <c r="X109" s="243"/>
      <c r="Y109" s="243"/>
      <c r="Z109" s="243"/>
    </row>
    <row r="110" spans="1:26" ht="13.5" customHeight="1">
      <c r="A110" s="243"/>
      <c r="B110" s="243"/>
      <c r="C110" s="243"/>
      <c r="D110" s="243"/>
      <c r="E110" s="243"/>
      <c r="F110" s="243"/>
      <c r="G110" s="243"/>
      <c r="H110" s="243"/>
      <c r="I110" s="243"/>
      <c r="J110" s="243"/>
      <c r="K110" s="243"/>
      <c r="L110" s="243"/>
      <c r="M110" s="243"/>
      <c r="N110" s="243"/>
      <c r="O110" s="243"/>
      <c r="P110" s="243"/>
      <c r="Q110" s="243"/>
      <c r="R110" s="243"/>
      <c r="S110" s="243"/>
      <c r="T110" s="243"/>
      <c r="U110" s="243"/>
      <c r="V110" s="243"/>
      <c r="W110" s="243"/>
      <c r="X110" s="243"/>
      <c r="Y110" s="243"/>
      <c r="Z110" s="243"/>
    </row>
    <row r="111" spans="1:26" ht="13.5" customHeight="1">
      <c r="A111" s="243"/>
      <c r="B111" s="243"/>
      <c r="C111" s="243"/>
      <c r="D111" s="243"/>
      <c r="E111" s="243"/>
      <c r="F111" s="243"/>
      <c r="G111" s="243"/>
      <c r="H111" s="243"/>
      <c r="I111" s="243"/>
      <c r="J111" s="243"/>
      <c r="K111" s="243"/>
      <c r="L111" s="243"/>
      <c r="M111" s="243"/>
      <c r="N111" s="243"/>
      <c r="O111" s="243"/>
      <c r="P111" s="243"/>
      <c r="Q111" s="243"/>
      <c r="R111" s="243"/>
      <c r="S111" s="243"/>
      <c r="T111" s="243"/>
      <c r="U111" s="243"/>
      <c r="V111" s="243"/>
      <c r="W111" s="243"/>
      <c r="X111" s="243"/>
      <c r="Y111" s="243"/>
      <c r="Z111" s="243"/>
    </row>
    <row r="112" spans="1:26" ht="13.5" customHeight="1">
      <c r="A112" s="243"/>
      <c r="B112" s="243"/>
      <c r="C112" s="243"/>
      <c r="D112" s="243"/>
      <c r="E112" s="243"/>
      <c r="F112" s="243"/>
      <c r="G112" s="243"/>
      <c r="H112" s="243"/>
      <c r="I112" s="243"/>
      <c r="J112" s="243"/>
      <c r="K112" s="243"/>
      <c r="L112" s="243"/>
      <c r="M112" s="243"/>
      <c r="N112" s="243"/>
      <c r="O112" s="243"/>
      <c r="P112" s="243"/>
      <c r="Q112" s="243"/>
      <c r="R112" s="243"/>
      <c r="S112" s="243"/>
      <c r="T112" s="243"/>
      <c r="U112" s="243"/>
      <c r="V112" s="243"/>
      <c r="W112" s="243"/>
      <c r="X112" s="243"/>
      <c r="Y112" s="243"/>
      <c r="Z112" s="243"/>
    </row>
    <row r="113" spans="1:26" ht="13.5" customHeight="1">
      <c r="A113" s="243"/>
      <c r="B113" s="243"/>
      <c r="C113" s="243"/>
      <c r="D113" s="243"/>
      <c r="E113" s="243"/>
      <c r="F113" s="243"/>
      <c r="G113" s="243"/>
      <c r="H113" s="243"/>
      <c r="I113" s="243"/>
      <c r="J113" s="243"/>
      <c r="K113" s="243"/>
      <c r="L113" s="243"/>
      <c r="M113" s="243"/>
      <c r="N113" s="243"/>
      <c r="O113" s="243"/>
      <c r="P113" s="243"/>
      <c r="Q113" s="243"/>
      <c r="R113" s="243"/>
      <c r="S113" s="243"/>
      <c r="T113" s="243"/>
      <c r="U113" s="243"/>
      <c r="V113" s="243"/>
      <c r="W113" s="243"/>
      <c r="X113" s="243"/>
      <c r="Y113" s="243"/>
      <c r="Z113" s="243"/>
    </row>
    <row r="114" spans="1:26" ht="13.5" customHeight="1">
      <c r="A114" s="243"/>
      <c r="B114" s="243"/>
      <c r="C114" s="243"/>
      <c r="D114" s="243"/>
      <c r="E114" s="243"/>
      <c r="F114" s="243"/>
      <c r="G114" s="243"/>
      <c r="H114" s="243"/>
      <c r="I114" s="243"/>
      <c r="J114" s="243"/>
      <c r="K114" s="243"/>
      <c r="L114" s="243"/>
      <c r="M114" s="243"/>
      <c r="N114" s="243"/>
      <c r="O114" s="243"/>
      <c r="P114" s="243"/>
      <c r="Q114" s="243"/>
      <c r="R114" s="243"/>
      <c r="S114" s="243"/>
      <c r="T114" s="243"/>
      <c r="U114" s="243"/>
      <c r="V114" s="243"/>
      <c r="W114" s="243"/>
      <c r="X114" s="243"/>
      <c r="Y114" s="243"/>
      <c r="Z114" s="243"/>
    </row>
    <row r="115" spans="1:26" ht="13.5" customHeight="1">
      <c r="A115" s="243"/>
      <c r="B115" s="243"/>
      <c r="C115" s="243"/>
      <c r="D115" s="243"/>
      <c r="E115" s="243"/>
      <c r="F115" s="243"/>
      <c r="G115" s="243"/>
      <c r="H115" s="243"/>
      <c r="I115" s="243"/>
      <c r="J115" s="243"/>
      <c r="K115" s="243"/>
      <c r="L115" s="243"/>
      <c r="M115" s="243"/>
      <c r="N115" s="243"/>
      <c r="O115" s="243"/>
      <c r="P115" s="243"/>
      <c r="Q115" s="243"/>
      <c r="R115" s="243"/>
      <c r="S115" s="243"/>
      <c r="T115" s="243"/>
      <c r="U115" s="243"/>
      <c r="V115" s="243"/>
      <c r="W115" s="243"/>
      <c r="X115" s="243"/>
      <c r="Y115" s="243"/>
      <c r="Z115" s="243"/>
    </row>
    <row r="116" spans="1:26" ht="13.5" customHeight="1">
      <c r="A116" s="243"/>
      <c r="B116" s="243"/>
      <c r="C116" s="243"/>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c r="Z116" s="243"/>
    </row>
    <row r="117" spans="1:26" ht="13.5" customHeight="1">
      <c r="A117" s="243"/>
      <c r="B117" s="243"/>
      <c r="C117" s="243"/>
      <c r="D117" s="243"/>
      <c r="E117" s="243"/>
      <c r="F117" s="243"/>
      <c r="G117" s="243"/>
      <c r="H117" s="243"/>
      <c r="I117" s="243"/>
      <c r="J117" s="243"/>
      <c r="K117" s="243"/>
      <c r="L117" s="243"/>
      <c r="M117" s="243"/>
      <c r="N117" s="243"/>
      <c r="O117" s="243"/>
      <c r="P117" s="243"/>
      <c r="Q117" s="243"/>
      <c r="R117" s="243"/>
      <c r="S117" s="243"/>
      <c r="T117" s="243"/>
      <c r="U117" s="243"/>
      <c r="V117" s="243"/>
      <c r="W117" s="243"/>
      <c r="X117" s="243"/>
      <c r="Y117" s="243"/>
      <c r="Z117" s="243"/>
    </row>
    <row r="118" spans="1:26" ht="13.5" customHeight="1">
      <c r="A118" s="243"/>
      <c r="B118" s="243"/>
      <c r="C118" s="243"/>
      <c r="D118" s="243"/>
      <c r="E118" s="243"/>
      <c r="F118" s="243"/>
      <c r="G118" s="243"/>
      <c r="H118" s="243"/>
      <c r="I118" s="243"/>
      <c r="J118" s="243"/>
      <c r="K118" s="243"/>
      <c r="L118" s="243"/>
      <c r="M118" s="243"/>
      <c r="N118" s="243"/>
      <c r="O118" s="243"/>
      <c r="P118" s="243"/>
      <c r="Q118" s="243"/>
      <c r="R118" s="243"/>
      <c r="S118" s="243"/>
      <c r="T118" s="243"/>
      <c r="U118" s="243"/>
      <c r="V118" s="243"/>
      <c r="W118" s="243"/>
      <c r="X118" s="243"/>
      <c r="Y118" s="243"/>
      <c r="Z118" s="243"/>
    </row>
    <row r="119" spans="1:26" ht="13.5" customHeight="1">
      <c r="A119" s="243"/>
      <c r="B119" s="243"/>
      <c r="C119" s="243"/>
      <c r="D119" s="243"/>
      <c r="E119" s="243"/>
      <c r="F119" s="243"/>
      <c r="G119" s="243"/>
      <c r="H119" s="243"/>
      <c r="I119" s="243"/>
      <c r="J119" s="243"/>
      <c r="K119" s="243"/>
      <c r="L119" s="243"/>
      <c r="M119" s="243"/>
      <c r="N119" s="243"/>
      <c r="O119" s="243"/>
      <c r="P119" s="243"/>
      <c r="Q119" s="243"/>
      <c r="R119" s="243"/>
      <c r="S119" s="243"/>
      <c r="T119" s="243"/>
      <c r="U119" s="243"/>
      <c r="V119" s="243"/>
      <c r="W119" s="243"/>
      <c r="X119" s="243"/>
      <c r="Y119" s="243"/>
      <c r="Z119" s="243"/>
    </row>
    <row r="120" spans="1:26" ht="13.5" customHeight="1">
      <c r="A120" s="243"/>
      <c r="B120" s="243"/>
      <c r="C120" s="243"/>
      <c r="D120" s="243"/>
      <c r="E120" s="243"/>
      <c r="F120" s="243"/>
      <c r="G120" s="243"/>
      <c r="H120" s="243"/>
      <c r="I120" s="243"/>
      <c r="J120" s="243"/>
      <c r="K120" s="243"/>
      <c r="L120" s="243"/>
      <c r="M120" s="243"/>
      <c r="N120" s="243"/>
      <c r="O120" s="243"/>
      <c r="P120" s="243"/>
      <c r="Q120" s="243"/>
      <c r="R120" s="243"/>
      <c r="S120" s="243"/>
      <c r="T120" s="243"/>
      <c r="U120" s="243"/>
      <c r="V120" s="243"/>
      <c r="W120" s="243"/>
      <c r="X120" s="243"/>
      <c r="Y120" s="243"/>
      <c r="Z120" s="243"/>
    </row>
    <row r="121" spans="1:26" ht="13.5" customHeight="1">
      <c r="A121" s="243"/>
      <c r="B121" s="243"/>
      <c r="C121" s="243"/>
      <c r="D121" s="243"/>
      <c r="E121" s="243"/>
      <c r="F121" s="243"/>
      <c r="G121" s="243"/>
      <c r="H121" s="243"/>
      <c r="I121" s="243"/>
      <c r="J121" s="243"/>
      <c r="K121" s="243"/>
      <c r="L121" s="243"/>
      <c r="M121" s="243"/>
      <c r="N121" s="243"/>
      <c r="O121" s="243"/>
      <c r="P121" s="243"/>
      <c r="Q121" s="243"/>
      <c r="R121" s="243"/>
      <c r="S121" s="243"/>
      <c r="T121" s="243"/>
      <c r="U121" s="243"/>
      <c r="V121" s="243"/>
      <c r="W121" s="243"/>
      <c r="X121" s="243"/>
      <c r="Y121" s="243"/>
      <c r="Z121" s="243"/>
    </row>
    <row r="122" spans="1:26" ht="13.5" customHeight="1">
      <c r="A122" s="243"/>
      <c r="B122" s="243"/>
      <c r="C122" s="243"/>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c r="Z122" s="243"/>
    </row>
    <row r="123" spans="1:26" ht="13.5" customHeight="1">
      <c r="A123" s="243"/>
      <c r="B123" s="243"/>
      <c r="C123" s="243"/>
      <c r="D123" s="243"/>
      <c r="E123" s="243"/>
      <c r="F123" s="243"/>
      <c r="G123" s="243"/>
      <c r="H123" s="243"/>
      <c r="I123" s="243"/>
      <c r="J123" s="243"/>
      <c r="K123" s="243"/>
      <c r="L123" s="243"/>
      <c r="M123" s="243"/>
      <c r="N123" s="243"/>
      <c r="O123" s="243"/>
      <c r="P123" s="243"/>
      <c r="Q123" s="243"/>
      <c r="R123" s="243"/>
      <c r="S123" s="243"/>
      <c r="T123" s="243"/>
      <c r="U123" s="243"/>
      <c r="V123" s="243"/>
      <c r="W123" s="243"/>
      <c r="X123" s="243"/>
      <c r="Y123" s="243"/>
      <c r="Z123" s="243"/>
    </row>
    <row r="124" spans="1:26" ht="13.5" customHeight="1">
      <c r="A124" s="243"/>
      <c r="B124" s="243"/>
      <c r="C124" s="243"/>
      <c r="D124" s="243"/>
      <c r="E124" s="243"/>
      <c r="F124" s="243"/>
      <c r="G124" s="243"/>
      <c r="H124" s="243"/>
      <c r="I124" s="243"/>
      <c r="J124" s="243"/>
      <c r="K124" s="243"/>
      <c r="L124" s="243"/>
      <c r="M124" s="243"/>
      <c r="N124" s="243"/>
      <c r="O124" s="243"/>
      <c r="P124" s="243"/>
      <c r="Q124" s="243"/>
      <c r="R124" s="243"/>
      <c r="S124" s="243"/>
      <c r="T124" s="243"/>
      <c r="U124" s="243"/>
      <c r="V124" s="243"/>
      <c r="W124" s="243"/>
      <c r="X124" s="243"/>
      <c r="Y124" s="243"/>
      <c r="Z124" s="243"/>
    </row>
    <row r="125" spans="1:26" ht="13.5" customHeight="1">
      <c r="A125" s="243"/>
      <c r="B125" s="243"/>
      <c r="C125" s="243"/>
      <c r="D125" s="243"/>
      <c r="E125" s="243"/>
      <c r="F125" s="243"/>
      <c r="G125" s="243"/>
      <c r="H125" s="243"/>
      <c r="I125" s="243"/>
      <c r="J125" s="243"/>
      <c r="K125" s="243"/>
      <c r="L125" s="243"/>
      <c r="M125" s="243"/>
      <c r="N125" s="243"/>
      <c r="O125" s="243"/>
      <c r="P125" s="243"/>
      <c r="Q125" s="243"/>
      <c r="R125" s="243"/>
      <c r="S125" s="243"/>
      <c r="T125" s="243"/>
      <c r="U125" s="243"/>
      <c r="V125" s="243"/>
      <c r="W125" s="243"/>
      <c r="X125" s="243"/>
      <c r="Y125" s="243"/>
      <c r="Z125" s="243"/>
    </row>
    <row r="126" spans="1:26" ht="13.5" customHeight="1">
      <c r="A126" s="243"/>
      <c r="B126" s="243"/>
      <c r="C126" s="243"/>
      <c r="D126" s="243"/>
      <c r="E126" s="243"/>
      <c r="F126" s="243"/>
      <c r="G126" s="243"/>
      <c r="H126" s="243"/>
      <c r="I126" s="243"/>
      <c r="J126" s="243"/>
      <c r="K126" s="243"/>
      <c r="L126" s="243"/>
      <c r="M126" s="243"/>
      <c r="N126" s="243"/>
      <c r="O126" s="243"/>
      <c r="P126" s="243"/>
      <c r="Q126" s="243"/>
      <c r="R126" s="243"/>
      <c r="S126" s="243"/>
      <c r="T126" s="243"/>
      <c r="U126" s="243"/>
      <c r="V126" s="243"/>
      <c r="W126" s="243"/>
      <c r="X126" s="243"/>
      <c r="Y126" s="243"/>
      <c r="Z126" s="243"/>
    </row>
    <row r="127" spans="1:26" ht="13.5" customHeight="1">
      <c r="A127" s="243"/>
      <c r="B127" s="243"/>
      <c r="C127" s="243"/>
      <c r="D127" s="243"/>
      <c r="E127" s="243"/>
      <c r="F127" s="243"/>
      <c r="G127" s="243"/>
      <c r="H127" s="243"/>
      <c r="I127" s="243"/>
      <c r="J127" s="243"/>
      <c r="K127" s="243"/>
      <c r="L127" s="243"/>
      <c r="M127" s="243"/>
      <c r="N127" s="243"/>
      <c r="O127" s="243"/>
      <c r="P127" s="243"/>
      <c r="Q127" s="243"/>
      <c r="R127" s="243"/>
      <c r="S127" s="243"/>
      <c r="T127" s="243"/>
      <c r="U127" s="243"/>
      <c r="V127" s="243"/>
      <c r="W127" s="243"/>
      <c r="X127" s="243"/>
      <c r="Y127" s="243"/>
      <c r="Z127" s="243"/>
    </row>
    <row r="128" spans="1:26" ht="13.5" customHeight="1">
      <c r="A128" s="243"/>
      <c r="B128" s="243"/>
      <c r="C128" s="243"/>
      <c r="D128" s="243"/>
      <c r="E128" s="243"/>
      <c r="F128" s="243"/>
      <c r="G128" s="243"/>
      <c r="H128" s="243"/>
      <c r="I128" s="243"/>
      <c r="J128" s="243"/>
      <c r="K128" s="243"/>
      <c r="L128" s="243"/>
      <c r="M128" s="243"/>
      <c r="N128" s="243"/>
      <c r="O128" s="243"/>
      <c r="P128" s="243"/>
      <c r="Q128" s="243"/>
      <c r="R128" s="243"/>
      <c r="S128" s="243"/>
      <c r="T128" s="243"/>
      <c r="U128" s="243"/>
      <c r="V128" s="243"/>
      <c r="W128" s="243"/>
      <c r="X128" s="243"/>
      <c r="Y128" s="243"/>
      <c r="Z128" s="243"/>
    </row>
    <row r="129" spans="1:26" ht="13.5" customHeight="1">
      <c r="A129" s="243"/>
      <c r="B129" s="243"/>
      <c r="C129" s="243"/>
      <c r="D129" s="243"/>
      <c r="E129" s="243"/>
      <c r="F129" s="243"/>
      <c r="G129" s="243"/>
      <c r="H129" s="243"/>
      <c r="I129" s="243"/>
      <c r="J129" s="243"/>
      <c r="K129" s="243"/>
      <c r="L129" s="243"/>
      <c r="M129" s="243"/>
      <c r="N129" s="243"/>
      <c r="O129" s="243"/>
      <c r="P129" s="243"/>
      <c r="Q129" s="243"/>
      <c r="R129" s="243"/>
      <c r="S129" s="243"/>
      <c r="T129" s="243"/>
      <c r="U129" s="243"/>
      <c r="V129" s="243"/>
      <c r="W129" s="243"/>
      <c r="X129" s="243"/>
      <c r="Y129" s="243"/>
      <c r="Z129" s="243"/>
    </row>
    <row r="130" spans="1:26" ht="13.5" customHeight="1">
      <c r="A130" s="243"/>
      <c r="B130" s="243"/>
      <c r="C130" s="243"/>
      <c r="D130" s="243"/>
      <c r="E130" s="243"/>
      <c r="F130" s="243"/>
      <c r="G130" s="243"/>
      <c r="H130" s="243"/>
      <c r="I130" s="243"/>
      <c r="J130" s="243"/>
      <c r="K130" s="243"/>
      <c r="L130" s="243"/>
      <c r="M130" s="243"/>
      <c r="N130" s="243"/>
      <c r="O130" s="243"/>
      <c r="P130" s="243"/>
      <c r="Q130" s="243"/>
      <c r="R130" s="243"/>
      <c r="S130" s="243"/>
      <c r="T130" s="243"/>
      <c r="U130" s="243"/>
      <c r="V130" s="243"/>
      <c r="W130" s="243"/>
      <c r="X130" s="243"/>
      <c r="Y130" s="243"/>
      <c r="Z130" s="243"/>
    </row>
    <row r="131" spans="1:26" ht="13.5" customHeight="1">
      <c r="A131" s="243"/>
      <c r="B131" s="243"/>
      <c r="C131" s="243"/>
      <c r="D131" s="243"/>
      <c r="E131" s="243"/>
      <c r="F131" s="243"/>
      <c r="G131" s="243"/>
      <c r="H131" s="243"/>
      <c r="I131" s="243"/>
      <c r="J131" s="243"/>
      <c r="K131" s="243"/>
      <c r="L131" s="243"/>
      <c r="M131" s="243"/>
      <c r="N131" s="243"/>
      <c r="O131" s="243"/>
      <c r="P131" s="243"/>
      <c r="Q131" s="243"/>
      <c r="R131" s="243"/>
      <c r="S131" s="243"/>
      <c r="T131" s="243"/>
      <c r="U131" s="243"/>
      <c r="V131" s="243"/>
      <c r="W131" s="243"/>
      <c r="X131" s="243"/>
      <c r="Y131" s="243"/>
      <c r="Z131" s="243"/>
    </row>
    <row r="132" spans="1:26" ht="13.5" customHeight="1">
      <c r="A132" s="243"/>
      <c r="B132" s="243"/>
      <c r="C132" s="243"/>
      <c r="D132" s="243"/>
      <c r="E132" s="243"/>
      <c r="F132" s="243"/>
      <c r="G132" s="243"/>
      <c r="H132" s="243"/>
      <c r="I132" s="243"/>
      <c r="J132" s="243"/>
      <c r="K132" s="243"/>
      <c r="L132" s="243"/>
      <c r="M132" s="243"/>
      <c r="N132" s="243"/>
      <c r="O132" s="243"/>
      <c r="P132" s="243"/>
      <c r="Q132" s="243"/>
      <c r="R132" s="243"/>
      <c r="S132" s="243"/>
      <c r="T132" s="243"/>
      <c r="U132" s="243"/>
      <c r="V132" s="243"/>
      <c r="W132" s="243"/>
      <c r="X132" s="243"/>
      <c r="Y132" s="243"/>
      <c r="Z132" s="243"/>
    </row>
    <row r="133" spans="1:26" ht="13.5" customHeight="1">
      <c r="A133" s="243"/>
      <c r="B133" s="243"/>
      <c r="C133" s="243"/>
      <c r="D133" s="243"/>
      <c r="E133" s="243"/>
      <c r="F133" s="243"/>
      <c r="G133" s="243"/>
      <c r="H133" s="243"/>
      <c r="I133" s="243"/>
      <c r="J133" s="243"/>
      <c r="K133" s="243"/>
      <c r="L133" s="243"/>
      <c r="M133" s="243"/>
      <c r="N133" s="243"/>
      <c r="O133" s="243"/>
      <c r="P133" s="243"/>
      <c r="Q133" s="243"/>
      <c r="R133" s="243"/>
      <c r="S133" s="243"/>
      <c r="T133" s="243"/>
      <c r="U133" s="243"/>
      <c r="V133" s="243"/>
      <c r="W133" s="243"/>
      <c r="X133" s="243"/>
      <c r="Y133" s="243"/>
      <c r="Z133" s="243"/>
    </row>
    <row r="134" spans="1:26" ht="13.5" customHeight="1">
      <c r="A134" s="243"/>
      <c r="B134" s="243"/>
      <c r="C134" s="243"/>
      <c r="D134" s="243"/>
      <c r="E134" s="243"/>
      <c r="F134" s="243"/>
      <c r="G134" s="243"/>
      <c r="H134" s="243"/>
      <c r="I134" s="243"/>
      <c r="J134" s="243"/>
      <c r="K134" s="243"/>
      <c r="L134" s="243"/>
      <c r="M134" s="243"/>
      <c r="N134" s="243"/>
      <c r="O134" s="243"/>
      <c r="P134" s="243"/>
      <c r="Q134" s="243"/>
      <c r="R134" s="243"/>
      <c r="S134" s="243"/>
      <c r="T134" s="243"/>
      <c r="U134" s="243"/>
      <c r="V134" s="243"/>
      <c r="W134" s="243"/>
      <c r="X134" s="243"/>
      <c r="Y134" s="243"/>
      <c r="Z134" s="243"/>
    </row>
    <row r="135" spans="1:26" ht="13.5" customHeight="1">
      <c r="A135" s="243"/>
      <c r="B135" s="243"/>
      <c r="C135" s="243"/>
      <c r="D135" s="243"/>
      <c r="E135" s="243"/>
      <c r="F135" s="243"/>
      <c r="G135" s="243"/>
      <c r="H135" s="243"/>
      <c r="I135" s="243"/>
      <c r="J135" s="243"/>
      <c r="K135" s="243"/>
      <c r="L135" s="243"/>
      <c r="M135" s="243"/>
      <c r="N135" s="243"/>
      <c r="O135" s="243"/>
      <c r="P135" s="243"/>
      <c r="Q135" s="243"/>
      <c r="R135" s="243"/>
      <c r="S135" s="243"/>
      <c r="T135" s="243"/>
      <c r="U135" s="243"/>
      <c r="V135" s="243"/>
      <c r="W135" s="243"/>
      <c r="X135" s="243"/>
      <c r="Y135" s="243"/>
      <c r="Z135" s="243"/>
    </row>
    <row r="136" spans="1:26" ht="13.5" customHeight="1">
      <c r="A136" s="243"/>
      <c r="B136" s="243"/>
      <c r="C136" s="243"/>
      <c r="D136" s="243"/>
      <c r="E136" s="243"/>
      <c r="F136" s="243"/>
      <c r="G136" s="243"/>
      <c r="H136" s="243"/>
      <c r="I136" s="243"/>
      <c r="J136" s="243"/>
      <c r="K136" s="243"/>
      <c r="L136" s="243"/>
      <c r="M136" s="243"/>
      <c r="N136" s="243"/>
      <c r="O136" s="243"/>
      <c r="P136" s="243"/>
      <c r="Q136" s="243"/>
      <c r="R136" s="243"/>
      <c r="S136" s="243"/>
      <c r="T136" s="243"/>
      <c r="U136" s="243"/>
      <c r="V136" s="243"/>
      <c r="W136" s="243"/>
      <c r="X136" s="243"/>
      <c r="Y136" s="243"/>
      <c r="Z136" s="243"/>
    </row>
    <row r="137" spans="1:26" ht="13.5" customHeight="1">
      <c r="A137" s="243"/>
      <c r="B137" s="243"/>
      <c r="C137" s="243"/>
      <c r="D137" s="243"/>
      <c r="E137" s="243"/>
      <c r="F137" s="243"/>
      <c r="G137" s="243"/>
      <c r="H137" s="243"/>
      <c r="I137" s="243"/>
      <c r="J137" s="243"/>
      <c r="K137" s="243"/>
      <c r="L137" s="243"/>
      <c r="M137" s="243"/>
      <c r="N137" s="243"/>
      <c r="O137" s="243"/>
      <c r="P137" s="243"/>
      <c r="Q137" s="243"/>
      <c r="R137" s="243"/>
      <c r="S137" s="243"/>
      <c r="T137" s="243"/>
      <c r="U137" s="243"/>
      <c r="V137" s="243"/>
      <c r="W137" s="243"/>
      <c r="X137" s="243"/>
      <c r="Y137" s="243"/>
      <c r="Z137" s="243"/>
    </row>
    <row r="138" spans="1:26" ht="13.5" customHeight="1">
      <c r="A138" s="243"/>
      <c r="B138" s="243"/>
      <c r="C138" s="243"/>
      <c r="D138" s="243"/>
      <c r="E138" s="243"/>
      <c r="F138" s="243"/>
      <c r="G138" s="243"/>
      <c r="H138" s="243"/>
      <c r="I138" s="243"/>
      <c r="J138" s="243"/>
      <c r="K138" s="243"/>
      <c r="L138" s="243"/>
      <c r="M138" s="243"/>
      <c r="N138" s="243"/>
      <c r="O138" s="243"/>
      <c r="P138" s="243"/>
      <c r="Q138" s="243"/>
      <c r="R138" s="243"/>
      <c r="S138" s="243"/>
      <c r="T138" s="243"/>
      <c r="U138" s="243"/>
      <c r="V138" s="243"/>
      <c r="W138" s="243"/>
      <c r="X138" s="243"/>
      <c r="Y138" s="243"/>
      <c r="Z138" s="243"/>
    </row>
    <row r="139" spans="1:26" ht="13.5" customHeight="1">
      <c r="A139" s="243"/>
      <c r="B139" s="243"/>
      <c r="C139" s="243"/>
      <c r="D139" s="243"/>
      <c r="E139" s="243"/>
      <c r="F139" s="243"/>
      <c r="G139" s="243"/>
      <c r="H139" s="243"/>
      <c r="I139" s="243"/>
      <c r="J139" s="243"/>
      <c r="K139" s="243"/>
      <c r="L139" s="243"/>
      <c r="M139" s="243"/>
      <c r="N139" s="243"/>
      <c r="O139" s="243"/>
      <c r="P139" s="243"/>
      <c r="Q139" s="243"/>
      <c r="R139" s="243"/>
      <c r="S139" s="243"/>
      <c r="T139" s="243"/>
      <c r="U139" s="243"/>
      <c r="V139" s="243"/>
      <c r="W139" s="243"/>
      <c r="X139" s="243"/>
      <c r="Y139" s="243"/>
      <c r="Z139" s="243"/>
    </row>
    <row r="140" spans="1:26" ht="13.5" customHeight="1">
      <c r="A140" s="243"/>
      <c r="B140" s="243"/>
      <c r="C140" s="243"/>
      <c r="D140" s="243"/>
      <c r="E140" s="243"/>
      <c r="F140" s="243"/>
      <c r="G140" s="243"/>
      <c r="H140" s="243"/>
      <c r="I140" s="243"/>
      <c r="J140" s="243"/>
      <c r="K140" s="243"/>
      <c r="L140" s="243"/>
      <c r="M140" s="243"/>
      <c r="N140" s="243"/>
      <c r="O140" s="243"/>
      <c r="P140" s="243"/>
      <c r="Q140" s="243"/>
      <c r="R140" s="243"/>
      <c r="S140" s="243"/>
      <c r="T140" s="243"/>
      <c r="U140" s="243"/>
      <c r="V140" s="243"/>
      <c r="W140" s="243"/>
      <c r="X140" s="243"/>
      <c r="Y140" s="243"/>
      <c r="Z140" s="243"/>
    </row>
    <row r="141" spans="1:26" ht="13.5" customHeight="1">
      <c r="A141" s="243"/>
      <c r="B141" s="243"/>
      <c r="C141" s="243"/>
      <c r="D141" s="243"/>
      <c r="E141" s="243"/>
      <c r="F141" s="243"/>
      <c r="G141" s="243"/>
      <c r="H141" s="243"/>
      <c r="I141" s="243"/>
      <c r="J141" s="243"/>
      <c r="K141" s="243"/>
      <c r="L141" s="243"/>
      <c r="M141" s="243"/>
      <c r="N141" s="243"/>
      <c r="O141" s="243"/>
      <c r="P141" s="243"/>
      <c r="Q141" s="243"/>
      <c r="R141" s="243"/>
      <c r="S141" s="243"/>
      <c r="T141" s="243"/>
      <c r="U141" s="243"/>
      <c r="V141" s="243"/>
      <c r="W141" s="243"/>
      <c r="X141" s="243"/>
      <c r="Y141" s="243"/>
      <c r="Z141" s="243"/>
    </row>
    <row r="142" spans="1:26" ht="13.5" customHeight="1">
      <c r="A142" s="243"/>
      <c r="B142" s="243"/>
      <c r="C142" s="243"/>
      <c r="D142" s="243"/>
      <c r="E142" s="243"/>
      <c r="F142" s="243"/>
      <c r="G142" s="243"/>
      <c r="H142" s="243"/>
      <c r="I142" s="243"/>
      <c r="J142" s="243"/>
      <c r="K142" s="243"/>
      <c r="L142" s="243"/>
      <c r="M142" s="243"/>
      <c r="N142" s="243"/>
      <c r="O142" s="243"/>
      <c r="P142" s="243"/>
      <c r="Q142" s="243"/>
      <c r="R142" s="243"/>
      <c r="S142" s="243"/>
      <c r="T142" s="243"/>
      <c r="U142" s="243"/>
      <c r="V142" s="243"/>
      <c r="W142" s="243"/>
      <c r="X142" s="243"/>
      <c r="Y142" s="243"/>
      <c r="Z142" s="243"/>
    </row>
    <row r="143" spans="1:26" ht="13.5" customHeight="1">
      <c r="A143" s="243"/>
      <c r="B143" s="243"/>
      <c r="C143" s="243"/>
      <c r="D143" s="243"/>
      <c r="E143" s="243"/>
      <c r="F143" s="243"/>
      <c r="G143" s="243"/>
      <c r="H143" s="243"/>
      <c r="I143" s="243"/>
      <c r="J143" s="243"/>
      <c r="K143" s="243"/>
      <c r="L143" s="243"/>
      <c r="M143" s="243"/>
      <c r="N143" s="243"/>
      <c r="O143" s="243"/>
      <c r="P143" s="243"/>
      <c r="Q143" s="243"/>
      <c r="R143" s="243"/>
      <c r="S143" s="243"/>
      <c r="T143" s="243"/>
      <c r="U143" s="243"/>
      <c r="V143" s="243"/>
      <c r="W143" s="243"/>
      <c r="X143" s="243"/>
      <c r="Y143" s="243"/>
      <c r="Z143" s="243"/>
    </row>
    <row r="144" spans="1:26" ht="13.5" customHeight="1">
      <c r="A144" s="243"/>
      <c r="B144" s="243"/>
      <c r="C144" s="243"/>
      <c r="D144" s="243"/>
      <c r="E144" s="243"/>
      <c r="F144" s="243"/>
      <c r="G144" s="243"/>
      <c r="H144" s="243"/>
      <c r="I144" s="243"/>
      <c r="J144" s="243"/>
      <c r="K144" s="243"/>
      <c r="L144" s="243"/>
      <c r="M144" s="243"/>
      <c r="N144" s="243"/>
      <c r="O144" s="243"/>
      <c r="P144" s="243"/>
      <c r="Q144" s="243"/>
      <c r="R144" s="243"/>
      <c r="S144" s="243"/>
      <c r="T144" s="243"/>
      <c r="U144" s="243"/>
      <c r="V144" s="243"/>
      <c r="W144" s="243"/>
      <c r="X144" s="243"/>
      <c r="Y144" s="243"/>
      <c r="Z144" s="243"/>
    </row>
    <row r="145" spans="1:26" ht="13.5" customHeight="1">
      <c r="A145" s="243"/>
      <c r="B145" s="243"/>
      <c r="C145" s="243"/>
      <c r="D145" s="243"/>
      <c r="E145" s="243"/>
      <c r="F145" s="243"/>
      <c r="G145" s="243"/>
      <c r="H145" s="243"/>
      <c r="I145" s="243"/>
      <c r="J145" s="243"/>
      <c r="K145" s="243"/>
      <c r="L145" s="243"/>
      <c r="M145" s="243"/>
      <c r="N145" s="243"/>
      <c r="O145" s="243"/>
      <c r="P145" s="243"/>
      <c r="Q145" s="243"/>
      <c r="R145" s="243"/>
      <c r="S145" s="243"/>
      <c r="T145" s="243"/>
      <c r="U145" s="243"/>
      <c r="V145" s="243"/>
      <c r="W145" s="243"/>
      <c r="X145" s="243"/>
      <c r="Y145" s="243"/>
      <c r="Z145" s="243"/>
    </row>
    <row r="146" spans="1:26" ht="13.5" customHeight="1">
      <c r="A146" s="243"/>
      <c r="B146" s="243"/>
      <c r="C146" s="243"/>
      <c r="D146" s="243"/>
      <c r="E146" s="243"/>
      <c r="F146" s="243"/>
      <c r="G146" s="243"/>
      <c r="H146" s="243"/>
      <c r="I146" s="243"/>
      <c r="J146" s="243"/>
      <c r="K146" s="243"/>
      <c r="L146" s="243"/>
      <c r="M146" s="243"/>
      <c r="N146" s="243"/>
      <c r="O146" s="243"/>
      <c r="P146" s="243"/>
      <c r="Q146" s="243"/>
      <c r="R146" s="243"/>
      <c r="S146" s="243"/>
      <c r="T146" s="243"/>
      <c r="U146" s="243"/>
      <c r="V146" s="243"/>
      <c r="W146" s="243"/>
      <c r="X146" s="243"/>
      <c r="Y146" s="243"/>
      <c r="Z146" s="243"/>
    </row>
    <row r="147" spans="1:26" ht="13.5" customHeight="1">
      <c r="A147" s="243"/>
      <c r="B147" s="243"/>
      <c r="C147" s="243"/>
      <c r="D147" s="243"/>
      <c r="E147" s="243"/>
      <c r="F147" s="243"/>
      <c r="G147" s="243"/>
      <c r="H147" s="243"/>
      <c r="I147" s="243"/>
      <c r="J147" s="243"/>
      <c r="K147" s="243"/>
      <c r="L147" s="243"/>
      <c r="M147" s="243"/>
      <c r="N147" s="243"/>
      <c r="O147" s="243"/>
      <c r="P147" s="243"/>
      <c r="Q147" s="243"/>
      <c r="R147" s="243"/>
      <c r="S147" s="243"/>
      <c r="T147" s="243"/>
      <c r="U147" s="243"/>
      <c r="V147" s="243"/>
      <c r="W147" s="243"/>
      <c r="X147" s="243"/>
      <c r="Y147" s="243"/>
      <c r="Z147" s="243"/>
    </row>
    <row r="148" spans="1:26" ht="13.5" customHeight="1">
      <c r="A148" s="243"/>
      <c r="B148" s="243"/>
      <c r="C148" s="243"/>
      <c r="D148" s="243"/>
      <c r="E148" s="243"/>
      <c r="F148" s="243"/>
      <c r="G148" s="243"/>
      <c r="H148" s="243"/>
      <c r="I148" s="243"/>
      <c r="J148" s="243"/>
      <c r="K148" s="243"/>
      <c r="L148" s="243"/>
      <c r="M148" s="243"/>
      <c r="N148" s="243"/>
      <c r="O148" s="243"/>
      <c r="P148" s="243"/>
      <c r="Q148" s="243"/>
      <c r="R148" s="243"/>
      <c r="S148" s="243"/>
      <c r="T148" s="243"/>
      <c r="U148" s="243"/>
      <c r="V148" s="243"/>
      <c r="W148" s="243"/>
      <c r="X148" s="243"/>
      <c r="Y148" s="243"/>
      <c r="Z148" s="243"/>
    </row>
    <row r="149" spans="1:26" ht="13.5" customHeight="1">
      <c r="A149" s="243"/>
      <c r="B149" s="243"/>
      <c r="C149" s="243"/>
      <c r="D149" s="243"/>
      <c r="E149" s="243"/>
      <c r="F149" s="243"/>
      <c r="G149" s="243"/>
      <c r="H149" s="243"/>
      <c r="I149" s="243"/>
      <c r="J149" s="243"/>
      <c r="K149" s="243"/>
      <c r="L149" s="243"/>
      <c r="M149" s="243"/>
      <c r="N149" s="243"/>
      <c r="O149" s="243"/>
      <c r="P149" s="243"/>
      <c r="Q149" s="243"/>
      <c r="R149" s="243"/>
      <c r="S149" s="243"/>
      <c r="T149" s="243"/>
      <c r="U149" s="243"/>
      <c r="V149" s="243"/>
      <c r="W149" s="243"/>
      <c r="X149" s="243"/>
      <c r="Y149" s="243"/>
      <c r="Z149" s="243"/>
    </row>
    <row r="150" spans="1:26" ht="13.5" customHeight="1">
      <c r="A150" s="243"/>
      <c r="B150" s="243"/>
      <c r="C150" s="243"/>
      <c r="D150" s="243"/>
      <c r="E150" s="243"/>
      <c r="F150" s="243"/>
      <c r="G150" s="243"/>
      <c r="H150" s="243"/>
      <c r="I150" s="243"/>
      <c r="J150" s="243"/>
      <c r="K150" s="243"/>
      <c r="L150" s="243"/>
      <c r="M150" s="243"/>
      <c r="N150" s="243"/>
      <c r="O150" s="243"/>
      <c r="P150" s="243"/>
      <c r="Q150" s="243"/>
      <c r="R150" s="243"/>
      <c r="S150" s="243"/>
      <c r="T150" s="243"/>
      <c r="U150" s="243"/>
      <c r="V150" s="243"/>
      <c r="W150" s="243"/>
      <c r="X150" s="243"/>
      <c r="Y150" s="243"/>
      <c r="Z150" s="243"/>
    </row>
    <row r="151" spans="1:26" ht="13.5" customHeight="1">
      <c r="A151" s="243"/>
      <c r="B151" s="243"/>
      <c r="C151" s="243"/>
      <c r="D151" s="243"/>
      <c r="E151" s="243"/>
      <c r="F151" s="243"/>
      <c r="G151" s="243"/>
      <c r="H151" s="243"/>
      <c r="I151" s="243"/>
      <c r="J151" s="243"/>
      <c r="K151" s="243"/>
      <c r="L151" s="243"/>
      <c r="M151" s="243"/>
      <c r="N151" s="243"/>
      <c r="O151" s="243"/>
      <c r="P151" s="243"/>
      <c r="Q151" s="243"/>
      <c r="R151" s="243"/>
      <c r="S151" s="243"/>
      <c r="T151" s="243"/>
      <c r="U151" s="243"/>
      <c r="V151" s="243"/>
      <c r="W151" s="243"/>
      <c r="X151" s="243"/>
      <c r="Y151" s="243"/>
      <c r="Z151" s="243"/>
    </row>
    <row r="152" spans="1:26" ht="13.5" customHeight="1">
      <c r="A152" s="243"/>
      <c r="B152" s="243"/>
      <c r="C152" s="243"/>
      <c r="D152" s="243"/>
      <c r="E152" s="243"/>
      <c r="F152" s="243"/>
      <c r="G152" s="243"/>
      <c r="H152" s="243"/>
      <c r="I152" s="243"/>
      <c r="J152" s="243"/>
      <c r="K152" s="243"/>
      <c r="L152" s="243"/>
      <c r="M152" s="243"/>
      <c r="N152" s="243"/>
      <c r="O152" s="243"/>
      <c r="P152" s="243"/>
      <c r="Q152" s="243"/>
      <c r="R152" s="243"/>
      <c r="S152" s="243"/>
      <c r="T152" s="243"/>
      <c r="U152" s="243"/>
      <c r="V152" s="243"/>
      <c r="W152" s="243"/>
      <c r="X152" s="243"/>
      <c r="Y152" s="243"/>
      <c r="Z152" s="243"/>
    </row>
    <row r="153" spans="1:26" ht="13.5" customHeight="1">
      <c r="A153" s="243"/>
      <c r="B153" s="243"/>
      <c r="C153" s="243"/>
      <c r="D153" s="243"/>
      <c r="E153" s="243"/>
      <c r="F153" s="243"/>
      <c r="G153" s="243"/>
      <c r="H153" s="243"/>
      <c r="I153" s="243"/>
      <c r="J153" s="243"/>
      <c r="K153" s="243"/>
      <c r="L153" s="243"/>
      <c r="M153" s="243"/>
      <c r="N153" s="243"/>
      <c r="O153" s="243"/>
      <c r="P153" s="243"/>
      <c r="Q153" s="243"/>
      <c r="R153" s="243"/>
      <c r="S153" s="243"/>
      <c r="T153" s="243"/>
      <c r="U153" s="243"/>
      <c r="V153" s="243"/>
      <c r="W153" s="243"/>
      <c r="X153" s="243"/>
      <c r="Y153" s="243"/>
      <c r="Z153" s="243"/>
    </row>
    <row r="154" spans="1:26" ht="13.5" customHeight="1">
      <c r="A154" s="243"/>
      <c r="B154" s="243"/>
      <c r="C154" s="243"/>
      <c r="D154" s="243"/>
      <c r="E154" s="243"/>
      <c r="F154" s="243"/>
      <c r="G154" s="243"/>
      <c r="H154" s="243"/>
      <c r="I154" s="243"/>
      <c r="J154" s="243"/>
      <c r="K154" s="243"/>
      <c r="L154" s="243"/>
      <c r="M154" s="243"/>
      <c r="N154" s="243"/>
      <c r="O154" s="243"/>
      <c r="P154" s="243"/>
      <c r="Q154" s="243"/>
      <c r="R154" s="243"/>
      <c r="S154" s="243"/>
      <c r="T154" s="243"/>
      <c r="U154" s="243"/>
      <c r="V154" s="243"/>
      <c r="W154" s="243"/>
      <c r="X154" s="243"/>
      <c r="Y154" s="243"/>
      <c r="Z154" s="243"/>
    </row>
    <row r="155" spans="1:26" ht="13.5" customHeight="1">
      <c r="A155" s="243"/>
      <c r="B155" s="243"/>
      <c r="C155" s="243"/>
      <c r="D155" s="243"/>
      <c r="E155" s="243"/>
      <c r="F155" s="243"/>
      <c r="G155" s="243"/>
      <c r="H155" s="243"/>
      <c r="I155" s="243"/>
      <c r="J155" s="243"/>
      <c r="K155" s="243"/>
      <c r="L155" s="243"/>
      <c r="M155" s="243"/>
      <c r="N155" s="243"/>
      <c r="O155" s="243"/>
      <c r="P155" s="243"/>
      <c r="Q155" s="243"/>
      <c r="R155" s="243"/>
      <c r="S155" s="243"/>
      <c r="T155" s="243"/>
      <c r="U155" s="243"/>
      <c r="V155" s="243"/>
      <c r="W155" s="243"/>
      <c r="X155" s="243"/>
      <c r="Y155" s="243"/>
      <c r="Z155" s="243"/>
    </row>
    <row r="156" spans="1:26" ht="13.5" customHeight="1">
      <c r="A156" s="243"/>
      <c r="B156" s="243"/>
      <c r="C156" s="243"/>
      <c r="D156" s="243"/>
      <c r="E156" s="243"/>
      <c r="F156" s="243"/>
      <c r="G156" s="243"/>
      <c r="H156" s="243"/>
      <c r="I156" s="243"/>
      <c r="J156" s="243"/>
      <c r="K156" s="243"/>
      <c r="L156" s="243"/>
      <c r="M156" s="243"/>
      <c r="N156" s="243"/>
      <c r="O156" s="243"/>
      <c r="P156" s="243"/>
      <c r="Q156" s="243"/>
      <c r="R156" s="243"/>
      <c r="S156" s="243"/>
      <c r="T156" s="243"/>
      <c r="U156" s="243"/>
      <c r="V156" s="243"/>
      <c r="W156" s="243"/>
      <c r="X156" s="243"/>
      <c r="Y156" s="243"/>
      <c r="Z156" s="243"/>
    </row>
    <row r="157" spans="1:26" ht="13.5" customHeight="1">
      <c r="A157" s="243"/>
      <c r="B157" s="243"/>
      <c r="C157" s="243"/>
      <c r="D157" s="243"/>
      <c r="E157" s="243"/>
      <c r="F157" s="243"/>
      <c r="G157" s="243"/>
      <c r="H157" s="243"/>
      <c r="I157" s="243"/>
      <c r="J157" s="243"/>
      <c r="K157" s="243"/>
      <c r="L157" s="243"/>
      <c r="M157" s="243"/>
      <c r="N157" s="243"/>
      <c r="O157" s="243"/>
      <c r="P157" s="243"/>
      <c r="Q157" s="243"/>
      <c r="R157" s="243"/>
      <c r="S157" s="243"/>
      <c r="T157" s="243"/>
      <c r="U157" s="243"/>
      <c r="V157" s="243"/>
      <c r="W157" s="243"/>
      <c r="X157" s="243"/>
      <c r="Y157" s="243"/>
      <c r="Z157" s="243"/>
    </row>
    <row r="158" spans="1:26" ht="13.5" customHeight="1">
      <c r="A158" s="243"/>
      <c r="B158" s="243"/>
      <c r="C158" s="243"/>
      <c r="D158" s="243"/>
      <c r="E158" s="243"/>
      <c r="F158" s="243"/>
      <c r="G158" s="243"/>
      <c r="H158" s="243"/>
      <c r="I158" s="243"/>
      <c r="J158" s="243"/>
      <c r="K158" s="243"/>
      <c r="L158" s="243"/>
      <c r="M158" s="243"/>
      <c r="N158" s="243"/>
      <c r="O158" s="243"/>
      <c r="P158" s="243"/>
      <c r="Q158" s="243"/>
      <c r="R158" s="243"/>
      <c r="S158" s="243"/>
      <c r="T158" s="243"/>
      <c r="U158" s="243"/>
      <c r="V158" s="243"/>
      <c r="W158" s="243"/>
      <c r="X158" s="243"/>
      <c r="Y158" s="243"/>
      <c r="Z158" s="243"/>
    </row>
    <row r="159" spans="1:26" ht="13.5" customHeight="1">
      <c r="A159" s="243"/>
      <c r="B159" s="243"/>
      <c r="C159" s="243"/>
      <c r="D159" s="243"/>
      <c r="E159" s="243"/>
      <c r="F159" s="243"/>
      <c r="G159" s="243"/>
      <c r="H159" s="243"/>
      <c r="I159" s="243"/>
      <c r="J159" s="243"/>
      <c r="K159" s="243"/>
      <c r="L159" s="243"/>
      <c r="M159" s="243"/>
      <c r="N159" s="243"/>
      <c r="O159" s="243"/>
      <c r="P159" s="243"/>
      <c r="Q159" s="243"/>
      <c r="R159" s="243"/>
      <c r="S159" s="243"/>
      <c r="T159" s="243"/>
      <c r="U159" s="243"/>
      <c r="V159" s="243"/>
      <c r="W159" s="243"/>
      <c r="X159" s="243"/>
      <c r="Y159" s="243"/>
      <c r="Z159" s="243"/>
    </row>
    <row r="160" spans="1:26" ht="13.5" customHeight="1">
      <c r="A160" s="243"/>
      <c r="B160" s="243"/>
      <c r="C160" s="243"/>
      <c r="D160" s="243"/>
      <c r="E160" s="243"/>
      <c r="F160" s="243"/>
      <c r="G160" s="243"/>
      <c r="H160" s="243"/>
      <c r="I160" s="243"/>
      <c r="J160" s="243"/>
      <c r="K160" s="243"/>
      <c r="L160" s="243"/>
      <c r="M160" s="243"/>
      <c r="N160" s="243"/>
      <c r="O160" s="243"/>
      <c r="P160" s="243"/>
      <c r="Q160" s="243"/>
      <c r="R160" s="243"/>
      <c r="S160" s="243"/>
      <c r="T160" s="243"/>
      <c r="U160" s="243"/>
      <c r="V160" s="243"/>
      <c r="W160" s="243"/>
      <c r="X160" s="243"/>
      <c r="Y160" s="243"/>
      <c r="Z160" s="243"/>
    </row>
    <row r="161" spans="1:26" ht="13.5" customHeight="1">
      <c r="A161" s="243"/>
      <c r="B161" s="243"/>
      <c r="C161" s="243"/>
      <c r="D161" s="243"/>
      <c r="E161" s="243"/>
      <c r="F161" s="243"/>
      <c r="G161" s="243"/>
      <c r="H161" s="243"/>
      <c r="I161" s="243"/>
      <c r="J161" s="243"/>
      <c r="K161" s="243"/>
      <c r="L161" s="243"/>
      <c r="M161" s="243"/>
      <c r="N161" s="243"/>
      <c r="O161" s="243"/>
      <c r="P161" s="243"/>
      <c r="Q161" s="243"/>
      <c r="R161" s="243"/>
      <c r="S161" s="243"/>
      <c r="T161" s="243"/>
      <c r="U161" s="243"/>
      <c r="V161" s="243"/>
      <c r="W161" s="243"/>
      <c r="X161" s="243"/>
      <c r="Y161" s="243"/>
      <c r="Z161" s="243"/>
    </row>
    <row r="162" spans="1:26" ht="13.5" customHeight="1">
      <c r="A162" s="243"/>
      <c r="B162" s="243"/>
      <c r="C162" s="243"/>
      <c r="D162" s="243"/>
      <c r="E162" s="243"/>
      <c r="F162" s="243"/>
      <c r="G162" s="243"/>
      <c r="H162" s="243"/>
      <c r="I162" s="243"/>
      <c r="J162" s="243"/>
      <c r="K162" s="243"/>
      <c r="L162" s="243"/>
      <c r="M162" s="243"/>
      <c r="N162" s="243"/>
      <c r="O162" s="243"/>
      <c r="P162" s="243"/>
      <c r="Q162" s="243"/>
      <c r="R162" s="243"/>
      <c r="S162" s="243"/>
      <c r="T162" s="243"/>
      <c r="U162" s="243"/>
      <c r="V162" s="243"/>
      <c r="W162" s="243"/>
      <c r="X162" s="243"/>
      <c r="Y162" s="243"/>
      <c r="Z162" s="243"/>
    </row>
    <row r="163" spans="1:26" ht="13.5" customHeight="1">
      <c r="A163" s="243"/>
      <c r="B163" s="243"/>
      <c r="C163" s="243"/>
      <c r="D163" s="243"/>
      <c r="E163" s="243"/>
      <c r="F163" s="243"/>
      <c r="G163" s="243"/>
      <c r="H163" s="243"/>
      <c r="I163" s="243"/>
      <c r="J163" s="243"/>
      <c r="K163" s="243"/>
      <c r="L163" s="243"/>
      <c r="M163" s="243"/>
      <c r="N163" s="243"/>
      <c r="O163" s="243"/>
      <c r="P163" s="243"/>
      <c r="Q163" s="243"/>
      <c r="R163" s="243"/>
      <c r="S163" s="243"/>
      <c r="T163" s="243"/>
      <c r="U163" s="243"/>
      <c r="V163" s="243"/>
      <c r="W163" s="243"/>
      <c r="X163" s="243"/>
      <c r="Y163" s="243"/>
      <c r="Z163" s="243"/>
    </row>
    <row r="164" spans="1:26" ht="13.5" customHeight="1">
      <c r="A164" s="243"/>
      <c r="B164" s="243"/>
      <c r="C164" s="243"/>
      <c r="D164" s="243"/>
      <c r="E164" s="243"/>
      <c r="F164" s="243"/>
      <c r="G164" s="243"/>
      <c r="H164" s="243"/>
      <c r="I164" s="243"/>
      <c r="J164" s="243"/>
      <c r="K164" s="243"/>
      <c r="L164" s="243"/>
      <c r="M164" s="243"/>
      <c r="N164" s="243"/>
      <c r="O164" s="243"/>
      <c r="P164" s="243"/>
      <c r="Q164" s="243"/>
      <c r="R164" s="243"/>
      <c r="S164" s="243"/>
      <c r="T164" s="243"/>
      <c r="U164" s="243"/>
      <c r="V164" s="243"/>
      <c r="W164" s="243"/>
      <c r="X164" s="243"/>
      <c r="Y164" s="243"/>
      <c r="Z164" s="243"/>
    </row>
    <row r="165" spans="1:26" ht="13.5" customHeight="1">
      <c r="A165" s="243"/>
      <c r="B165" s="243"/>
      <c r="C165" s="243"/>
      <c r="D165" s="243"/>
      <c r="E165" s="243"/>
      <c r="F165" s="243"/>
      <c r="G165" s="243"/>
      <c r="H165" s="243"/>
      <c r="I165" s="243"/>
      <c r="J165" s="243"/>
      <c r="K165" s="243"/>
      <c r="L165" s="243"/>
      <c r="M165" s="243"/>
      <c r="N165" s="243"/>
      <c r="O165" s="243"/>
      <c r="P165" s="243"/>
      <c r="Q165" s="243"/>
      <c r="R165" s="243"/>
      <c r="S165" s="243"/>
      <c r="T165" s="243"/>
      <c r="U165" s="243"/>
      <c r="V165" s="243"/>
      <c r="W165" s="243"/>
      <c r="X165" s="243"/>
      <c r="Y165" s="243"/>
      <c r="Z165" s="243"/>
    </row>
    <row r="166" spans="1:26" ht="13.5" customHeight="1">
      <c r="A166" s="243"/>
      <c r="B166" s="243"/>
      <c r="C166" s="243"/>
      <c r="D166" s="243"/>
      <c r="E166" s="243"/>
      <c r="F166" s="243"/>
      <c r="G166" s="243"/>
      <c r="H166" s="243"/>
      <c r="I166" s="243"/>
      <c r="J166" s="243"/>
      <c r="K166" s="243"/>
      <c r="L166" s="243"/>
      <c r="M166" s="243"/>
      <c r="N166" s="243"/>
      <c r="O166" s="243"/>
      <c r="P166" s="243"/>
      <c r="Q166" s="243"/>
      <c r="R166" s="243"/>
      <c r="S166" s="243"/>
      <c r="T166" s="243"/>
      <c r="U166" s="243"/>
      <c r="V166" s="243"/>
      <c r="W166" s="243"/>
      <c r="X166" s="243"/>
      <c r="Y166" s="243"/>
      <c r="Z166" s="243"/>
    </row>
    <row r="167" spans="1:26" ht="13.5" customHeight="1">
      <c r="A167" s="243"/>
      <c r="B167" s="243"/>
      <c r="C167" s="243"/>
      <c r="D167" s="243"/>
      <c r="E167" s="243"/>
      <c r="F167" s="243"/>
      <c r="G167" s="243"/>
      <c r="H167" s="243"/>
      <c r="I167" s="243"/>
      <c r="J167" s="243"/>
      <c r="K167" s="243"/>
      <c r="L167" s="243"/>
      <c r="M167" s="243"/>
      <c r="N167" s="243"/>
      <c r="O167" s="243"/>
      <c r="P167" s="243"/>
      <c r="Q167" s="243"/>
      <c r="R167" s="243"/>
      <c r="S167" s="243"/>
      <c r="T167" s="243"/>
      <c r="U167" s="243"/>
      <c r="V167" s="243"/>
      <c r="W167" s="243"/>
      <c r="X167" s="243"/>
      <c r="Y167" s="243"/>
      <c r="Z167" s="243"/>
    </row>
    <row r="168" spans="1:26" ht="13.5" customHeight="1">
      <c r="A168" s="243"/>
      <c r="B168" s="243"/>
      <c r="C168" s="243"/>
      <c r="D168" s="243"/>
      <c r="E168" s="243"/>
      <c r="F168" s="243"/>
      <c r="G168" s="243"/>
      <c r="H168" s="243"/>
      <c r="I168" s="243"/>
      <c r="J168" s="243"/>
      <c r="K168" s="243"/>
      <c r="L168" s="243"/>
      <c r="M168" s="243"/>
      <c r="N168" s="243"/>
      <c r="O168" s="243"/>
      <c r="P168" s="243"/>
      <c r="Q168" s="243"/>
      <c r="R168" s="243"/>
      <c r="S168" s="243"/>
      <c r="T168" s="243"/>
      <c r="U168" s="243"/>
      <c r="V168" s="243"/>
      <c r="W168" s="243"/>
      <c r="X168" s="243"/>
      <c r="Y168" s="243"/>
      <c r="Z168" s="243"/>
    </row>
    <row r="169" spans="1:26" ht="13.5" customHeight="1">
      <c r="A169" s="243"/>
      <c r="B169" s="243"/>
      <c r="C169" s="243"/>
      <c r="D169" s="243"/>
      <c r="E169" s="243"/>
      <c r="F169" s="243"/>
      <c r="G169" s="243"/>
      <c r="H169" s="243"/>
      <c r="I169" s="243"/>
      <c r="J169" s="243"/>
      <c r="K169" s="243"/>
      <c r="L169" s="243"/>
      <c r="M169" s="243"/>
      <c r="N169" s="243"/>
      <c r="O169" s="243"/>
      <c r="P169" s="243"/>
      <c r="Q169" s="243"/>
      <c r="R169" s="243"/>
      <c r="S169" s="243"/>
      <c r="T169" s="243"/>
      <c r="U169" s="243"/>
      <c r="V169" s="243"/>
      <c r="W169" s="243"/>
      <c r="X169" s="243"/>
      <c r="Y169" s="243"/>
      <c r="Z169" s="243"/>
    </row>
    <row r="170" spans="1:26" ht="13.5" customHeight="1">
      <c r="A170" s="243"/>
      <c r="B170" s="243"/>
      <c r="C170" s="243"/>
      <c r="D170" s="243"/>
      <c r="E170" s="243"/>
      <c r="F170" s="243"/>
      <c r="G170" s="243"/>
      <c r="H170" s="243"/>
      <c r="I170" s="243"/>
      <c r="J170" s="243"/>
      <c r="K170" s="243"/>
      <c r="L170" s="243"/>
      <c r="M170" s="243"/>
      <c r="N170" s="243"/>
      <c r="O170" s="243"/>
      <c r="P170" s="243"/>
      <c r="Q170" s="243"/>
      <c r="R170" s="243"/>
      <c r="S170" s="243"/>
      <c r="T170" s="243"/>
      <c r="U170" s="243"/>
      <c r="V170" s="243"/>
      <c r="W170" s="243"/>
      <c r="X170" s="243"/>
      <c r="Y170" s="243"/>
      <c r="Z170" s="243"/>
    </row>
    <row r="171" spans="1:26" ht="13.5" customHeight="1">
      <c r="A171" s="243"/>
      <c r="B171" s="243"/>
      <c r="C171" s="243"/>
      <c r="D171" s="243"/>
      <c r="E171" s="243"/>
      <c r="F171" s="243"/>
      <c r="G171" s="243"/>
      <c r="H171" s="243"/>
      <c r="I171" s="243"/>
      <c r="J171" s="243"/>
      <c r="K171" s="243"/>
      <c r="L171" s="243"/>
      <c r="M171" s="243"/>
      <c r="N171" s="243"/>
      <c r="O171" s="243"/>
      <c r="P171" s="243"/>
      <c r="Q171" s="243"/>
      <c r="R171" s="243"/>
      <c r="S171" s="243"/>
      <c r="T171" s="243"/>
      <c r="U171" s="243"/>
      <c r="V171" s="243"/>
      <c r="W171" s="243"/>
      <c r="X171" s="243"/>
      <c r="Y171" s="243"/>
      <c r="Z171" s="243"/>
    </row>
    <row r="172" spans="1:26" ht="13.5" customHeight="1">
      <c r="A172" s="243"/>
      <c r="B172" s="243"/>
      <c r="C172" s="243"/>
      <c r="D172" s="243"/>
      <c r="E172" s="243"/>
      <c r="F172" s="243"/>
      <c r="G172" s="243"/>
      <c r="H172" s="243"/>
      <c r="I172" s="243"/>
      <c r="J172" s="243"/>
      <c r="K172" s="243"/>
      <c r="L172" s="243"/>
      <c r="M172" s="243"/>
      <c r="N172" s="243"/>
      <c r="O172" s="243"/>
      <c r="P172" s="243"/>
      <c r="Q172" s="243"/>
      <c r="R172" s="243"/>
      <c r="S172" s="243"/>
      <c r="T172" s="243"/>
      <c r="U172" s="243"/>
      <c r="V172" s="243"/>
      <c r="W172" s="243"/>
      <c r="X172" s="243"/>
      <c r="Y172" s="243"/>
      <c r="Z172" s="243"/>
    </row>
    <row r="173" spans="1:26" ht="13.5" customHeight="1">
      <c r="A173" s="243"/>
      <c r="B173" s="243"/>
      <c r="C173" s="243"/>
      <c r="D173" s="243"/>
      <c r="E173" s="243"/>
      <c r="F173" s="243"/>
      <c r="G173" s="243"/>
      <c r="H173" s="243"/>
      <c r="I173" s="243"/>
      <c r="J173" s="243"/>
      <c r="K173" s="243"/>
      <c r="L173" s="243"/>
      <c r="M173" s="243"/>
      <c r="N173" s="243"/>
      <c r="O173" s="243"/>
      <c r="P173" s="243"/>
      <c r="Q173" s="243"/>
      <c r="R173" s="243"/>
      <c r="S173" s="243"/>
      <c r="T173" s="243"/>
      <c r="U173" s="243"/>
      <c r="V173" s="243"/>
      <c r="W173" s="243"/>
      <c r="X173" s="243"/>
      <c r="Y173" s="243"/>
      <c r="Z173" s="243"/>
    </row>
    <row r="174" spans="1:26" ht="13.5" customHeight="1">
      <c r="A174" s="243"/>
      <c r="B174" s="243"/>
      <c r="C174" s="243"/>
      <c r="D174" s="243"/>
      <c r="E174" s="243"/>
      <c r="F174" s="243"/>
      <c r="G174" s="243"/>
      <c r="H174" s="243"/>
      <c r="I174" s="243"/>
      <c r="J174" s="243"/>
      <c r="K174" s="243"/>
      <c r="L174" s="243"/>
      <c r="M174" s="243"/>
      <c r="N174" s="243"/>
      <c r="O174" s="243"/>
      <c r="P174" s="243"/>
      <c r="Q174" s="243"/>
      <c r="R174" s="243"/>
      <c r="S174" s="243"/>
      <c r="T174" s="243"/>
      <c r="U174" s="243"/>
      <c r="V174" s="243"/>
      <c r="W174" s="243"/>
      <c r="X174" s="243"/>
      <c r="Y174" s="243"/>
      <c r="Z174" s="243"/>
    </row>
    <row r="175" spans="1:26" ht="13.5" customHeight="1">
      <c r="A175" s="243"/>
      <c r="B175" s="243"/>
      <c r="C175" s="243"/>
      <c r="D175" s="243"/>
      <c r="E175" s="243"/>
      <c r="F175" s="243"/>
      <c r="G175" s="243"/>
      <c r="H175" s="243"/>
      <c r="I175" s="243"/>
      <c r="J175" s="243"/>
      <c r="K175" s="243"/>
      <c r="L175" s="243"/>
      <c r="M175" s="243"/>
      <c r="N175" s="243"/>
      <c r="O175" s="243"/>
      <c r="P175" s="243"/>
      <c r="Q175" s="243"/>
      <c r="R175" s="243"/>
      <c r="S175" s="243"/>
      <c r="T175" s="243"/>
      <c r="U175" s="243"/>
      <c r="V175" s="243"/>
      <c r="W175" s="243"/>
      <c r="X175" s="243"/>
      <c r="Y175" s="243"/>
      <c r="Z175" s="243"/>
    </row>
    <row r="176" spans="1:26" ht="13.5" customHeight="1">
      <c r="A176" s="243"/>
      <c r="B176" s="243"/>
      <c r="C176" s="243"/>
      <c r="D176" s="243"/>
      <c r="E176" s="243"/>
      <c r="F176" s="243"/>
      <c r="G176" s="243"/>
      <c r="H176" s="243"/>
      <c r="I176" s="243"/>
      <c r="J176" s="243"/>
      <c r="K176" s="243"/>
      <c r="L176" s="243"/>
      <c r="M176" s="243"/>
      <c r="N176" s="243"/>
      <c r="O176" s="243"/>
      <c r="P176" s="243"/>
      <c r="Q176" s="243"/>
      <c r="R176" s="243"/>
      <c r="S176" s="243"/>
      <c r="T176" s="243"/>
      <c r="U176" s="243"/>
      <c r="V176" s="243"/>
      <c r="W176" s="243"/>
      <c r="X176" s="243"/>
      <c r="Y176" s="243"/>
      <c r="Z176" s="243"/>
    </row>
    <row r="177" spans="1:26" ht="13.5" customHeight="1">
      <c r="A177" s="243"/>
      <c r="B177" s="243"/>
      <c r="C177" s="243"/>
      <c r="D177" s="243"/>
      <c r="E177" s="243"/>
      <c r="F177" s="243"/>
      <c r="G177" s="243"/>
      <c r="H177" s="243"/>
      <c r="I177" s="243"/>
      <c r="J177" s="243"/>
      <c r="K177" s="243"/>
      <c r="L177" s="243"/>
      <c r="M177" s="243"/>
      <c r="N177" s="243"/>
      <c r="O177" s="243"/>
      <c r="P177" s="243"/>
      <c r="Q177" s="243"/>
      <c r="R177" s="243"/>
      <c r="S177" s="243"/>
      <c r="T177" s="243"/>
      <c r="U177" s="243"/>
      <c r="V177" s="243"/>
      <c r="W177" s="243"/>
      <c r="X177" s="243"/>
      <c r="Y177" s="243"/>
      <c r="Z177" s="243"/>
    </row>
    <row r="178" spans="1:26" ht="13.5" customHeight="1">
      <c r="A178" s="243"/>
      <c r="B178" s="243"/>
      <c r="C178" s="243"/>
      <c r="D178" s="243"/>
      <c r="E178" s="243"/>
      <c r="F178" s="243"/>
      <c r="G178" s="243"/>
      <c r="H178" s="243"/>
      <c r="I178" s="243"/>
      <c r="J178" s="243"/>
      <c r="K178" s="243"/>
      <c r="L178" s="243"/>
      <c r="M178" s="243"/>
      <c r="N178" s="243"/>
      <c r="O178" s="243"/>
      <c r="P178" s="243"/>
      <c r="Q178" s="243"/>
      <c r="R178" s="243"/>
      <c r="S178" s="243"/>
      <c r="T178" s="243"/>
      <c r="U178" s="243"/>
      <c r="V178" s="243"/>
      <c r="W178" s="243"/>
      <c r="X178" s="243"/>
      <c r="Y178" s="243"/>
      <c r="Z178" s="243"/>
    </row>
    <row r="179" spans="1:26" ht="13.5" customHeight="1">
      <c r="A179" s="243"/>
      <c r="B179" s="243"/>
      <c r="C179" s="243"/>
      <c r="D179" s="243"/>
      <c r="E179" s="243"/>
      <c r="F179" s="243"/>
      <c r="G179" s="243"/>
      <c r="H179" s="243"/>
      <c r="I179" s="243"/>
      <c r="J179" s="243"/>
      <c r="K179" s="243"/>
      <c r="L179" s="243"/>
      <c r="M179" s="243"/>
      <c r="N179" s="243"/>
      <c r="O179" s="243"/>
      <c r="P179" s="243"/>
      <c r="Q179" s="243"/>
      <c r="R179" s="243"/>
      <c r="S179" s="243"/>
      <c r="T179" s="243"/>
      <c r="U179" s="243"/>
      <c r="V179" s="243"/>
      <c r="W179" s="243"/>
      <c r="X179" s="243"/>
      <c r="Y179" s="243"/>
      <c r="Z179" s="243"/>
    </row>
    <row r="180" spans="1:26" ht="13.5" customHeight="1">
      <c r="A180" s="243"/>
      <c r="B180" s="243"/>
      <c r="C180" s="243"/>
      <c r="D180" s="243"/>
      <c r="E180" s="243"/>
      <c r="F180" s="243"/>
      <c r="G180" s="243"/>
      <c r="H180" s="243"/>
      <c r="I180" s="243"/>
      <c r="J180" s="243"/>
      <c r="K180" s="243"/>
      <c r="L180" s="243"/>
      <c r="M180" s="243"/>
      <c r="N180" s="243"/>
      <c r="O180" s="243"/>
      <c r="P180" s="243"/>
      <c r="Q180" s="243"/>
      <c r="R180" s="243"/>
      <c r="S180" s="243"/>
      <c r="T180" s="243"/>
      <c r="U180" s="243"/>
      <c r="V180" s="243"/>
      <c r="W180" s="243"/>
      <c r="X180" s="243"/>
      <c r="Y180" s="243"/>
      <c r="Z180" s="243"/>
    </row>
    <row r="181" spans="1:26" ht="13.5" customHeight="1">
      <c r="A181" s="243"/>
      <c r="B181" s="243"/>
      <c r="C181" s="243"/>
      <c r="D181" s="243"/>
      <c r="E181" s="243"/>
      <c r="F181" s="243"/>
      <c r="G181" s="243"/>
      <c r="H181" s="243"/>
      <c r="I181" s="243"/>
      <c r="J181" s="243"/>
      <c r="K181" s="243"/>
      <c r="L181" s="243"/>
      <c r="M181" s="243"/>
      <c r="N181" s="243"/>
      <c r="O181" s="243"/>
      <c r="P181" s="243"/>
      <c r="Q181" s="243"/>
      <c r="R181" s="243"/>
      <c r="S181" s="243"/>
      <c r="T181" s="243"/>
      <c r="U181" s="243"/>
      <c r="V181" s="243"/>
      <c r="W181" s="243"/>
      <c r="X181" s="243"/>
      <c r="Y181" s="243"/>
      <c r="Z181" s="243"/>
    </row>
    <row r="182" spans="1:26" ht="13.5" customHeight="1">
      <c r="A182" s="243"/>
      <c r="B182" s="243"/>
      <c r="C182" s="243"/>
      <c r="D182" s="243"/>
      <c r="E182" s="243"/>
      <c r="F182" s="243"/>
      <c r="G182" s="243"/>
      <c r="H182" s="243"/>
      <c r="I182" s="243"/>
      <c r="J182" s="243"/>
      <c r="K182" s="243"/>
      <c r="L182" s="243"/>
      <c r="M182" s="243"/>
      <c r="N182" s="243"/>
      <c r="O182" s="243"/>
      <c r="P182" s="243"/>
      <c r="Q182" s="243"/>
      <c r="R182" s="243"/>
      <c r="S182" s="243"/>
      <c r="T182" s="243"/>
      <c r="U182" s="243"/>
      <c r="V182" s="243"/>
      <c r="W182" s="243"/>
      <c r="X182" s="243"/>
      <c r="Y182" s="243"/>
      <c r="Z182" s="243"/>
    </row>
    <row r="183" spans="1:26" ht="13.5" customHeight="1">
      <c r="A183" s="243"/>
      <c r="B183" s="243"/>
      <c r="C183" s="243"/>
      <c r="D183" s="243"/>
      <c r="E183" s="243"/>
      <c r="F183" s="243"/>
      <c r="G183" s="243"/>
      <c r="H183" s="243"/>
      <c r="I183" s="243"/>
      <c r="J183" s="243"/>
      <c r="K183" s="243"/>
      <c r="L183" s="243"/>
      <c r="M183" s="243"/>
      <c r="N183" s="243"/>
      <c r="O183" s="243"/>
      <c r="P183" s="243"/>
      <c r="Q183" s="243"/>
      <c r="R183" s="243"/>
      <c r="S183" s="243"/>
      <c r="T183" s="243"/>
      <c r="U183" s="243"/>
      <c r="V183" s="243"/>
      <c r="W183" s="243"/>
      <c r="X183" s="243"/>
      <c r="Y183" s="243"/>
      <c r="Z183" s="243"/>
    </row>
    <row r="184" spans="1:26" ht="13.5" customHeight="1">
      <c r="A184" s="243"/>
      <c r="B184" s="243"/>
      <c r="C184" s="243"/>
      <c r="D184" s="243"/>
      <c r="E184" s="243"/>
      <c r="F184" s="243"/>
      <c r="G184" s="243"/>
      <c r="H184" s="243"/>
      <c r="I184" s="243"/>
      <c r="J184" s="243"/>
      <c r="K184" s="243"/>
      <c r="L184" s="243"/>
      <c r="M184" s="243"/>
      <c r="N184" s="243"/>
      <c r="O184" s="243"/>
      <c r="P184" s="243"/>
      <c r="Q184" s="243"/>
      <c r="R184" s="243"/>
      <c r="S184" s="243"/>
      <c r="T184" s="243"/>
      <c r="U184" s="243"/>
      <c r="V184" s="243"/>
      <c r="W184" s="243"/>
      <c r="X184" s="243"/>
      <c r="Y184" s="243"/>
      <c r="Z184" s="243"/>
    </row>
    <row r="185" spans="1:26" ht="13.5" customHeight="1">
      <c r="A185" s="243"/>
      <c r="B185" s="243"/>
      <c r="C185" s="243"/>
      <c r="D185" s="243"/>
      <c r="E185" s="243"/>
      <c r="F185" s="243"/>
      <c r="G185" s="243"/>
      <c r="H185" s="243"/>
      <c r="I185" s="243"/>
      <c r="J185" s="243"/>
      <c r="K185" s="243"/>
      <c r="L185" s="243"/>
      <c r="M185" s="243"/>
      <c r="N185" s="243"/>
      <c r="O185" s="243"/>
      <c r="P185" s="243"/>
      <c r="Q185" s="243"/>
      <c r="R185" s="243"/>
      <c r="S185" s="243"/>
      <c r="T185" s="243"/>
      <c r="U185" s="243"/>
      <c r="V185" s="243"/>
      <c r="W185" s="243"/>
      <c r="X185" s="243"/>
      <c r="Y185" s="243"/>
      <c r="Z185" s="243"/>
    </row>
    <row r="186" spans="1:26" ht="13.5" customHeight="1">
      <c r="A186" s="243"/>
      <c r="B186" s="243"/>
      <c r="C186" s="243"/>
      <c r="D186" s="243"/>
      <c r="E186" s="243"/>
      <c r="F186" s="243"/>
      <c r="G186" s="243"/>
      <c r="H186" s="243"/>
      <c r="I186" s="243"/>
      <c r="J186" s="243"/>
      <c r="K186" s="243"/>
      <c r="L186" s="243"/>
      <c r="M186" s="243"/>
      <c r="N186" s="243"/>
      <c r="O186" s="243"/>
      <c r="P186" s="243"/>
      <c r="Q186" s="243"/>
      <c r="R186" s="243"/>
      <c r="S186" s="243"/>
      <c r="T186" s="243"/>
      <c r="U186" s="243"/>
      <c r="V186" s="243"/>
      <c r="W186" s="243"/>
      <c r="X186" s="243"/>
      <c r="Y186" s="243"/>
      <c r="Z186" s="243"/>
    </row>
    <row r="187" spans="1:26" ht="13.5" customHeight="1">
      <c r="A187" s="243"/>
      <c r="B187" s="243"/>
      <c r="C187" s="243"/>
      <c r="D187" s="243"/>
      <c r="E187" s="243"/>
      <c r="F187" s="243"/>
      <c r="G187" s="243"/>
      <c r="H187" s="243"/>
      <c r="I187" s="243"/>
      <c r="J187" s="243"/>
      <c r="K187" s="243"/>
      <c r="L187" s="243"/>
      <c r="M187" s="243"/>
      <c r="N187" s="243"/>
      <c r="O187" s="243"/>
      <c r="P187" s="243"/>
      <c r="Q187" s="243"/>
      <c r="R187" s="243"/>
      <c r="S187" s="243"/>
      <c r="T187" s="243"/>
      <c r="U187" s="243"/>
      <c r="V187" s="243"/>
      <c r="W187" s="243"/>
      <c r="X187" s="243"/>
      <c r="Y187" s="243"/>
      <c r="Z187" s="243"/>
    </row>
    <row r="188" spans="1:26" ht="13.5" customHeight="1">
      <c r="A188" s="243"/>
      <c r="B188" s="243"/>
      <c r="C188" s="243"/>
      <c r="D188" s="243"/>
      <c r="E188" s="243"/>
      <c r="F188" s="243"/>
      <c r="G188" s="243"/>
      <c r="H188" s="243"/>
      <c r="I188" s="243"/>
      <c r="J188" s="243"/>
      <c r="K188" s="243"/>
      <c r="L188" s="243"/>
      <c r="M188" s="243"/>
      <c r="N188" s="243"/>
      <c r="O188" s="243"/>
      <c r="P188" s="243"/>
      <c r="Q188" s="243"/>
      <c r="R188" s="243"/>
      <c r="S188" s="243"/>
      <c r="T188" s="243"/>
      <c r="U188" s="243"/>
      <c r="V188" s="243"/>
      <c r="W188" s="243"/>
      <c r="X188" s="243"/>
      <c r="Y188" s="243"/>
      <c r="Z188" s="243"/>
    </row>
    <row r="189" spans="1:26" ht="13.5" customHeight="1">
      <c r="A189" s="243"/>
      <c r="B189" s="243"/>
      <c r="C189" s="243"/>
      <c r="D189" s="243"/>
      <c r="E189" s="243"/>
      <c r="F189" s="243"/>
      <c r="G189" s="243"/>
      <c r="H189" s="243"/>
      <c r="I189" s="243"/>
      <c r="J189" s="243"/>
      <c r="K189" s="243"/>
      <c r="L189" s="243"/>
      <c r="M189" s="243"/>
      <c r="N189" s="243"/>
      <c r="O189" s="243"/>
      <c r="P189" s="243"/>
      <c r="Q189" s="243"/>
      <c r="R189" s="243"/>
      <c r="S189" s="243"/>
      <c r="T189" s="243"/>
      <c r="U189" s="243"/>
      <c r="V189" s="243"/>
      <c r="W189" s="243"/>
      <c r="X189" s="243"/>
      <c r="Y189" s="243"/>
      <c r="Z189" s="243"/>
    </row>
    <row r="190" spans="1:26" ht="13.5" customHeight="1">
      <c r="A190" s="243"/>
      <c r="B190" s="243"/>
      <c r="C190" s="243"/>
      <c r="D190" s="243"/>
      <c r="E190" s="243"/>
      <c r="F190" s="243"/>
      <c r="G190" s="243"/>
      <c r="H190" s="243"/>
      <c r="I190" s="243"/>
      <c r="J190" s="243"/>
      <c r="K190" s="243"/>
      <c r="L190" s="243"/>
      <c r="M190" s="243"/>
      <c r="N190" s="243"/>
      <c r="O190" s="243"/>
      <c r="P190" s="243"/>
      <c r="Q190" s="243"/>
      <c r="R190" s="243"/>
      <c r="S190" s="243"/>
      <c r="T190" s="243"/>
      <c r="U190" s="243"/>
      <c r="V190" s="243"/>
      <c r="W190" s="243"/>
      <c r="X190" s="243"/>
      <c r="Y190" s="243"/>
      <c r="Z190" s="243"/>
    </row>
    <row r="191" spans="1:26" ht="13.5" customHeight="1">
      <c r="A191" s="243"/>
      <c r="B191" s="243"/>
      <c r="C191" s="243"/>
      <c r="D191" s="243"/>
      <c r="E191" s="243"/>
      <c r="F191" s="243"/>
      <c r="G191" s="243"/>
      <c r="H191" s="243"/>
      <c r="I191" s="243"/>
      <c r="J191" s="243"/>
      <c r="K191" s="243"/>
      <c r="L191" s="243"/>
      <c r="M191" s="243"/>
      <c r="N191" s="243"/>
      <c r="O191" s="243"/>
      <c r="P191" s="243"/>
      <c r="Q191" s="243"/>
      <c r="R191" s="243"/>
      <c r="S191" s="243"/>
      <c r="T191" s="243"/>
      <c r="U191" s="243"/>
      <c r="V191" s="243"/>
      <c r="W191" s="243"/>
      <c r="X191" s="243"/>
      <c r="Y191" s="243"/>
      <c r="Z191" s="243"/>
    </row>
    <row r="192" spans="1:26" ht="13.5" customHeight="1">
      <c r="A192" s="243"/>
      <c r="B192" s="243"/>
      <c r="C192" s="243"/>
      <c r="D192" s="243"/>
      <c r="E192" s="243"/>
      <c r="F192" s="243"/>
      <c r="G192" s="243"/>
      <c r="H192" s="243"/>
      <c r="I192" s="243"/>
      <c r="J192" s="243"/>
      <c r="K192" s="243"/>
      <c r="L192" s="243"/>
      <c r="M192" s="243"/>
      <c r="N192" s="243"/>
      <c r="O192" s="243"/>
      <c r="P192" s="243"/>
      <c r="Q192" s="243"/>
      <c r="R192" s="243"/>
      <c r="S192" s="243"/>
      <c r="T192" s="243"/>
      <c r="U192" s="243"/>
      <c r="V192" s="243"/>
      <c r="W192" s="243"/>
      <c r="X192" s="243"/>
      <c r="Y192" s="243"/>
      <c r="Z192" s="243"/>
    </row>
    <row r="193" spans="1:26" ht="13.5" customHeight="1">
      <c r="A193" s="243"/>
      <c r="B193" s="243"/>
      <c r="C193" s="243"/>
      <c r="D193" s="243"/>
      <c r="E193" s="243"/>
      <c r="F193" s="243"/>
      <c r="G193" s="243"/>
      <c r="H193" s="243"/>
      <c r="I193" s="243"/>
      <c r="J193" s="243"/>
      <c r="K193" s="243"/>
      <c r="L193" s="243"/>
      <c r="M193" s="243"/>
      <c r="N193" s="243"/>
      <c r="O193" s="243"/>
      <c r="P193" s="243"/>
      <c r="Q193" s="243"/>
      <c r="R193" s="243"/>
      <c r="S193" s="243"/>
      <c r="T193" s="243"/>
      <c r="U193" s="243"/>
      <c r="V193" s="243"/>
      <c r="W193" s="243"/>
      <c r="X193" s="243"/>
      <c r="Y193" s="243"/>
      <c r="Z193" s="243"/>
    </row>
    <row r="194" spans="1:26" ht="13.5" customHeight="1">
      <c r="A194" s="243"/>
      <c r="B194" s="243"/>
      <c r="C194" s="243"/>
      <c r="D194" s="243"/>
      <c r="E194" s="243"/>
      <c r="F194" s="243"/>
      <c r="G194" s="243"/>
      <c r="H194" s="243"/>
      <c r="I194" s="243"/>
      <c r="J194" s="243"/>
      <c r="K194" s="243"/>
      <c r="L194" s="243"/>
      <c r="M194" s="243"/>
      <c r="N194" s="243"/>
      <c r="O194" s="243"/>
      <c r="P194" s="243"/>
      <c r="Q194" s="243"/>
      <c r="R194" s="243"/>
      <c r="S194" s="243"/>
      <c r="T194" s="243"/>
      <c r="U194" s="243"/>
      <c r="V194" s="243"/>
      <c r="W194" s="243"/>
      <c r="X194" s="243"/>
      <c r="Y194" s="243"/>
      <c r="Z194" s="243"/>
    </row>
    <row r="195" spans="1:26" ht="13.5" customHeight="1">
      <c r="A195" s="243"/>
      <c r="B195" s="243"/>
      <c r="C195" s="243"/>
      <c r="D195" s="243"/>
      <c r="E195" s="243"/>
      <c r="F195" s="243"/>
      <c r="G195" s="243"/>
      <c r="H195" s="243"/>
      <c r="I195" s="243"/>
      <c r="J195" s="243"/>
      <c r="K195" s="243"/>
      <c r="L195" s="243"/>
      <c r="M195" s="243"/>
      <c r="N195" s="243"/>
      <c r="O195" s="243"/>
      <c r="P195" s="243"/>
      <c r="Q195" s="243"/>
      <c r="R195" s="243"/>
      <c r="S195" s="243"/>
      <c r="T195" s="243"/>
      <c r="U195" s="243"/>
      <c r="V195" s="243"/>
      <c r="W195" s="243"/>
      <c r="X195" s="243"/>
      <c r="Y195" s="243"/>
      <c r="Z195" s="243"/>
    </row>
    <row r="196" spans="1:26" ht="13.5" customHeight="1">
      <c r="A196" s="243"/>
      <c r="B196" s="243"/>
      <c r="C196" s="243"/>
      <c r="D196" s="243"/>
      <c r="E196" s="243"/>
      <c r="F196" s="243"/>
      <c r="G196" s="243"/>
      <c r="H196" s="243"/>
      <c r="I196" s="243"/>
      <c r="J196" s="243"/>
      <c r="K196" s="243"/>
      <c r="L196" s="243"/>
      <c r="M196" s="243"/>
      <c r="N196" s="243"/>
      <c r="O196" s="243"/>
      <c r="P196" s="243"/>
      <c r="Q196" s="243"/>
      <c r="R196" s="243"/>
      <c r="S196" s="243"/>
      <c r="T196" s="243"/>
      <c r="U196" s="243"/>
      <c r="V196" s="243"/>
      <c r="W196" s="243"/>
      <c r="X196" s="243"/>
      <c r="Y196" s="243"/>
      <c r="Z196" s="243"/>
    </row>
    <row r="197" spans="1:26" ht="13.5" customHeight="1">
      <c r="A197" s="243"/>
      <c r="B197" s="243"/>
      <c r="C197" s="243"/>
      <c r="D197" s="243"/>
      <c r="E197" s="243"/>
      <c r="F197" s="243"/>
      <c r="G197" s="243"/>
      <c r="H197" s="243"/>
      <c r="I197" s="243"/>
      <c r="J197" s="243"/>
      <c r="K197" s="243"/>
      <c r="L197" s="243"/>
      <c r="M197" s="243"/>
      <c r="N197" s="243"/>
      <c r="O197" s="243"/>
      <c r="P197" s="243"/>
      <c r="Q197" s="243"/>
      <c r="R197" s="243"/>
      <c r="S197" s="243"/>
      <c r="T197" s="243"/>
      <c r="U197" s="243"/>
      <c r="V197" s="243"/>
      <c r="W197" s="243"/>
      <c r="X197" s="243"/>
      <c r="Y197" s="243"/>
      <c r="Z197" s="243"/>
    </row>
    <row r="198" spans="1:26" ht="13.5" customHeight="1">
      <c r="A198" s="243"/>
      <c r="B198" s="243"/>
      <c r="C198" s="243"/>
      <c r="D198" s="243"/>
      <c r="E198" s="243"/>
      <c r="F198" s="243"/>
      <c r="G198" s="243"/>
      <c r="H198" s="243"/>
      <c r="I198" s="243"/>
      <c r="J198" s="243"/>
      <c r="K198" s="243"/>
      <c r="L198" s="243"/>
      <c r="M198" s="243"/>
      <c r="N198" s="243"/>
      <c r="O198" s="243"/>
      <c r="P198" s="243"/>
      <c r="Q198" s="243"/>
      <c r="R198" s="243"/>
      <c r="S198" s="243"/>
      <c r="T198" s="243"/>
      <c r="U198" s="243"/>
      <c r="V198" s="243"/>
      <c r="W198" s="243"/>
      <c r="X198" s="243"/>
      <c r="Y198" s="243"/>
      <c r="Z198" s="243"/>
    </row>
    <row r="199" spans="1:26" ht="13.5" customHeight="1">
      <c r="A199" s="243"/>
      <c r="B199" s="243"/>
      <c r="C199" s="243"/>
      <c r="D199" s="243"/>
      <c r="E199" s="243"/>
      <c r="F199" s="243"/>
      <c r="G199" s="243"/>
      <c r="H199" s="243"/>
      <c r="I199" s="243"/>
      <c r="J199" s="243"/>
      <c r="K199" s="243"/>
      <c r="L199" s="243"/>
      <c r="M199" s="243"/>
      <c r="N199" s="243"/>
      <c r="O199" s="243"/>
      <c r="P199" s="243"/>
      <c r="Q199" s="243"/>
      <c r="R199" s="243"/>
      <c r="S199" s="243"/>
      <c r="T199" s="243"/>
      <c r="U199" s="243"/>
      <c r="V199" s="243"/>
      <c r="W199" s="243"/>
      <c r="X199" s="243"/>
      <c r="Y199" s="243"/>
      <c r="Z199" s="243"/>
    </row>
    <row r="200" spans="1:26" ht="13.5" customHeight="1">
      <c r="A200" s="243"/>
      <c r="B200" s="243"/>
      <c r="C200" s="243"/>
      <c r="D200" s="243"/>
      <c r="E200" s="243"/>
      <c r="F200" s="243"/>
      <c r="G200" s="243"/>
      <c r="H200" s="243"/>
      <c r="I200" s="243"/>
      <c r="J200" s="243"/>
      <c r="K200" s="243"/>
      <c r="L200" s="243"/>
      <c r="M200" s="243"/>
      <c r="N200" s="243"/>
      <c r="O200" s="243"/>
      <c r="P200" s="243"/>
      <c r="Q200" s="243"/>
      <c r="R200" s="243"/>
      <c r="S200" s="243"/>
      <c r="T200" s="243"/>
      <c r="U200" s="243"/>
      <c r="V200" s="243"/>
      <c r="W200" s="243"/>
      <c r="X200" s="243"/>
      <c r="Y200" s="243"/>
      <c r="Z200" s="243"/>
    </row>
    <row r="201" spans="1:26" ht="13.5" customHeight="1">
      <c r="A201" s="243"/>
      <c r="B201" s="243"/>
      <c r="C201" s="243"/>
      <c r="D201" s="243"/>
      <c r="E201" s="243"/>
      <c r="F201" s="243"/>
      <c r="G201" s="243"/>
      <c r="H201" s="243"/>
      <c r="I201" s="243"/>
      <c r="J201" s="243"/>
      <c r="K201" s="243"/>
      <c r="L201" s="243"/>
      <c r="M201" s="243"/>
      <c r="N201" s="243"/>
      <c r="O201" s="243"/>
      <c r="P201" s="243"/>
      <c r="Q201" s="243"/>
      <c r="R201" s="243"/>
      <c r="S201" s="243"/>
      <c r="T201" s="243"/>
      <c r="U201" s="243"/>
      <c r="V201" s="243"/>
      <c r="W201" s="243"/>
      <c r="X201" s="243"/>
      <c r="Y201" s="243"/>
      <c r="Z201" s="243"/>
    </row>
    <row r="202" spans="1:26" ht="13.5" customHeight="1">
      <c r="A202" s="243"/>
      <c r="B202" s="243"/>
      <c r="C202" s="243"/>
      <c r="D202" s="243"/>
      <c r="E202" s="243"/>
      <c r="F202" s="243"/>
      <c r="G202" s="243"/>
      <c r="H202" s="243"/>
      <c r="I202" s="243"/>
      <c r="J202" s="243"/>
      <c r="K202" s="243"/>
      <c r="L202" s="243"/>
      <c r="M202" s="243"/>
      <c r="N202" s="243"/>
      <c r="O202" s="243"/>
      <c r="P202" s="243"/>
      <c r="Q202" s="243"/>
      <c r="R202" s="243"/>
      <c r="S202" s="243"/>
      <c r="T202" s="243"/>
      <c r="U202" s="243"/>
      <c r="V202" s="243"/>
      <c r="W202" s="243"/>
      <c r="X202" s="243"/>
      <c r="Y202" s="243"/>
      <c r="Z202" s="243"/>
    </row>
    <row r="203" spans="1:26" ht="13.5" customHeight="1">
      <c r="A203" s="243"/>
      <c r="B203" s="243"/>
      <c r="C203" s="243"/>
      <c r="D203" s="243"/>
      <c r="E203" s="243"/>
      <c r="F203" s="243"/>
      <c r="G203" s="243"/>
      <c r="H203" s="243"/>
      <c r="I203" s="243"/>
      <c r="J203" s="243"/>
      <c r="K203" s="243"/>
      <c r="L203" s="243"/>
      <c r="M203" s="243"/>
      <c r="N203" s="243"/>
      <c r="O203" s="243"/>
      <c r="P203" s="243"/>
      <c r="Q203" s="243"/>
      <c r="R203" s="243"/>
      <c r="S203" s="243"/>
      <c r="T203" s="243"/>
      <c r="U203" s="243"/>
      <c r="V203" s="243"/>
      <c r="W203" s="243"/>
      <c r="X203" s="243"/>
      <c r="Y203" s="243"/>
      <c r="Z203" s="243"/>
    </row>
    <row r="204" spans="1:26" ht="13.5" customHeight="1">
      <c r="A204" s="243"/>
      <c r="B204" s="243"/>
      <c r="C204" s="243"/>
      <c r="D204" s="243"/>
      <c r="E204" s="243"/>
      <c r="F204" s="243"/>
      <c r="G204" s="243"/>
      <c r="H204" s="243"/>
      <c r="I204" s="243"/>
      <c r="J204" s="243"/>
      <c r="K204" s="243"/>
      <c r="L204" s="243"/>
      <c r="M204" s="243"/>
      <c r="N204" s="243"/>
      <c r="O204" s="243"/>
      <c r="P204" s="243"/>
      <c r="Q204" s="243"/>
      <c r="R204" s="243"/>
      <c r="S204" s="243"/>
      <c r="T204" s="243"/>
      <c r="U204" s="243"/>
      <c r="V204" s="243"/>
      <c r="W204" s="243"/>
      <c r="X204" s="243"/>
      <c r="Y204" s="243"/>
      <c r="Z204" s="243"/>
    </row>
    <row r="205" spans="1:26" ht="13.5" customHeight="1">
      <c r="A205" s="243"/>
      <c r="B205" s="243"/>
      <c r="C205" s="243"/>
      <c r="D205" s="243"/>
      <c r="E205" s="243"/>
      <c r="F205" s="243"/>
      <c r="G205" s="243"/>
      <c r="H205" s="243"/>
      <c r="I205" s="243"/>
      <c r="J205" s="243"/>
      <c r="K205" s="243"/>
      <c r="L205" s="243"/>
      <c r="M205" s="243"/>
      <c r="N205" s="243"/>
      <c r="O205" s="243"/>
      <c r="P205" s="243"/>
      <c r="Q205" s="243"/>
      <c r="R205" s="243"/>
      <c r="S205" s="243"/>
      <c r="T205" s="243"/>
      <c r="U205" s="243"/>
      <c r="V205" s="243"/>
      <c r="W205" s="243"/>
      <c r="X205" s="243"/>
      <c r="Y205" s="243"/>
      <c r="Z205" s="243"/>
    </row>
    <row r="206" spans="1:26" ht="13.5" customHeight="1">
      <c r="A206" s="243"/>
      <c r="B206" s="243"/>
      <c r="C206" s="243"/>
      <c r="D206" s="243"/>
      <c r="E206" s="243"/>
      <c r="F206" s="243"/>
      <c r="G206" s="243"/>
      <c r="H206" s="243"/>
      <c r="I206" s="243"/>
      <c r="J206" s="243"/>
      <c r="K206" s="243"/>
      <c r="L206" s="243"/>
      <c r="M206" s="243"/>
      <c r="N206" s="243"/>
      <c r="O206" s="243"/>
      <c r="P206" s="243"/>
      <c r="Q206" s="243"/>
      <c r="R206" s="243"/>
      <c r="S206" s="243"/>
      <c r="T206" s="243"/>
      <c r="U206" s="243"/>
      <c r="V206" s="243"/>
      <c r="W206" s="243"/>
      <c r="X206" s="243"/>
      <c r="Y206" s="243"/>
      <c r="Z206" s="243"/>
    </row>
    <row r="207" spans="1:26" ht="13.5" customHeight="1">
      <c r="A207" s="243"/>
      <c r="B207" s="243"/>
      <c r="C207" s="243"/>
      <c r="D207" s="243"/>
      <c r="E207" s="243"/>
      <c r="F207" s="243"/>
      <c r="G207" s="243"/>
      <c r="H207" s="243"/>
      <c r="I207" s="243"/>
      <c r="J207" s="243"/>
      <c r="K207" s="243"/>
      <c r="L207" s="243"/>
      <c r="M207" s="243"/>
      <c r="N207" s="243"/>
      <c r="O207" s="243"/>
      <c r="P207" s="243"/>
      <c r="Q207" s="243"/>
      <c r="R207" s="243"/>
      <c r="S207" s="243"/>
      <c r="T207" s="243"/>
      <c r="U207" s="243"/>
      <c r="V207" s="243"/>
      <c r="W207" s="243"/>
      <c r="X207" s="243"/>
      <c r="Y207" s="243"/>
      <c r="Z207" s="243"/>
    </row>
    <row r="208" spans="1:26" ht="13.5" customHeight="1">
      <c r="A208" s="243"/>
      <c r="B208" s="243"/>
      <c r="C208" s="243"/>
      <c r="D208" s="243"/>
      <c r="E208" s="243"/>
      <c r="F208" s="243"/>
      <c r="G208" s="243"/>
      <c r="H208" s="243"/>
      <c r="I208" s="243"/>
      <c r="J208" s="243"/>
      <c r="K208" s="243"/>
      <c r="L208" s="243"/>
      <c r="M208" s="243"/>
      <c r="N208" s="243"/>
      <c r="O208" s="243"/>
      <c r="P208" s="243"/>
      <c r="Q208" s="243"/>
      <c r="R208" s="243"/>
      <c r="S208" s="243"/>
      <c r="T208" s="243"/>
      <c r="U208" s="243"/>
      <c r="V208" s="243"/>
      <c r="W208" s="243"/>
      <c r="X208" s="243"/>
      <c r="Y208" s="243"/>
      <c r="Z208" s="243"/>
    </row>
    <row r="209" spans="1:26" ht="13.5" customHeight="1">
      <c r="A209" s="243"/>
      <c r="B209" s="243"/>
      <c r="C209" s="243"/>
      <c r="D209" s="243"/>
      <c r="E209" s="243"/>
      <c r="F209" s="243"/>
      <c r="G209" s="243"/>
      <c r="H209" s="243"/>
      <c r="I209" s="243"/>
      <c r="J209" s="243"/>
      <c r="K209" s="243"/>
      <c r="L209" s="243"/>
      <c r="M209" s="243"/>
      <c r="N209" s="243"/>
      <c r="O209" s="243"/>
      <c r="P209" s="243"/>
      <c r="Q209" s="243"/>
      <c r="R209" s="243"/>
      <c r="S209" s="243"/>
      <c r="T209" s="243"/>
      <c r="U209" s="243"/>
      <c r="V209" s="243"/>
      <c r="W209" s="243"/>
      <c r="X209" s="243"/>
      <c r="Y209" s="243"/>
      <c r="Z209" s="243"/>
    </row>
    <row r="210" spans="1:26" ht="13.5" customHeight="1">
      <c r="A210" s="243"/>
      <c r="B210" s="243"/>
      <c r="C210" s="243"/>
      <c r="D210" s="243"/>
      <c r="E210" s="243"/>
      <c r="F210" s="243"/>
      <c r="G210" s="243"/>
      <c r="H210" s="243"/>
      <c r="I210" s="243"/>
      <c r="J210" s="243"/>
      <c r="K210" s="243"/>
      <c r="L210" s="243"/>
      <c r="M210" s="243"/>
      <c r="N210" s="243"/>
      <c r="O210" s="243"/>
      <c r="P210" s="243"/>
      <c r="Q210" s="243"/>
      <c r="R210" s="243"/>
      <c r="S210" s="243"/>
      <c r="T210" s="243"/>
      <c r="U210" s="243"/>
      <c r="V210" s="243"/>
      <c r="W210" s="243"/>
      <c r="X210" s="243"/>
      <c r="Y210" s="243"/>
      <c r="Z210" s="243"/>
    </row>
    <row r="211" spans="1:26" ht="13.5" customHeight="1">
      <c r="A211" s="243"/>
      <c r="B211" s="243"/>
      <c r="C211" s="243"/>
      <c r="D211" s="243"/>
      <c r="E211" s="243"/>
      <c r="F211" s="243"/>
      <c r="G211" s="243"/>
      <c r="H211" s="243"/>
      <c r="I211" s="243"/>
      <c r="J211" s="243"/>
      <c r="K211" s="243"/>
      <c r="L211" s="243"/>
      <c r="M211" s="243"/>
      <c r="N211" s="243"/>
      <c r="O211" s="243"/>
      <c r="P211" s="243"/>
      <c r="Q211" s="243"/>
      <c r="R211" s="243"/>
      <c r="S211" s="243"/>
      <c r="T211" s="243"/>
      <c r="U211" s="243"/>
      <c r="V211" s="243"/>
      <c r="W211" s="243"/>
      <c r="X211" s="243"/>
      <c r="Y211" s="243"/>
      <c r="Z211" s="243"/>
    </row>
    <row r="212" spans="1:26" ht="13.5" customHeight="1">
      <c r="A212" s="243"/>
      <c r="B212" s="243"/>
      <c r="C212" s="243"/>
      <c r="D212" s="243"/>
      <c r="E212" s="243"/>
      <c r="F212" s="243"/>
      <c r="G212" s="243"/>
      <c r="H212" s="243"/>
      <c r="I212" s="243"/>
      <c r="J212" s="243"/>
      <c r="K212" s="243"/>
      <c r="L212" s="243"/>
      <c r="M212" s="243"/>
      <c r="N212" s="243"/>
      <c r="O212" s="243"/>
      <c r="P212" s="243"/>
      <c r="Q212" s="243"/>
      <c r="R212" s="243"/>
      <c r="S212" s="243"/>
      <c r="T212" s="243"/>
      <c r="U212" s="243"/>
      <c r="V212" s="243"/>
      <c r="W212" s="243"/>
      <c r="X212" s="243"/>
      <c r="Y212" s="243"/>
      <c r="Z212" s="243"/>
    </row>
    <row r="213" spans="1:26" ht="13.5" customHeight="1">
      <c r="A213" s="243"/>
      <c r="B213" s="243"/>
      <c r="C213" s="243"/>
      <c r="D213" s="243"/>
      <c r="E213" s="243"/>
      <c r="F213" s="243"/>
      <c r="G213" s="243"/>
      <c r="H213" s="243"/>
      <c r="I213" s="243"/>
      <c r="J213" s="243"/>
      <c r="K213" s="243"/>
      <c r="L213" s="243"/>
      <c r="M213" s="243"/>
      <c r="N213" s="243"/>
      <c r="O213" s="243"/>
      <c r="P213" s="243"/>
      <c r="Q213" s="243"/>
      <c r="R213" s="243"/>
      <c r="S213" s="243"/>
      <c r="T213" s="243"/>
      <c r="U213" s="243"/>
      <c r="V213" s="243"/>
      <c r="W213" s="243"/>
      <c r="X213" s="243"/>
      <c r="Y213" s="243"/>
      <c r="Z213" s="243"/>
    </row>
    <row r="214" spans="1:26" ht="13.5" customHeight="1">
      <c r="A214" s="243"/>
      <c r="B214" s="243"/>
      <c r="C214" s="243"/>
      <c r="D214" s="243"/>
      <c r="E214" s="243"/>
      <c r="F214" s="243"/>
      <c r="G214" s="243"/>
      <c r="H214" s="243"/>
      <c r="I214" s="243"/>
      <c r="J214" s="243"/>
      <c r="K214" s="243"/>
      <c r="L214" s="243"/>
      <c r="M214" s="243"/>
      <c r="N214" s="243"/>
      <c r="O214" s="243"/>
      <c r="P214" s="243"/>
      <c r="Q214" s="243"/>
      <c r="R214" s="243"/>
      <c r="S214" s="243"/>
      <c r="T214" s="243"/>
      <c r="U214" s="243"/>
      <c r="V214" s="243"/>
      <c r="W214" s="243"/>
      <c r="X214" s="243"/>
      <c r="Y214" s="243"/>
      <c r="Z214" s="243"/>
    </row>
    <row r="215" spans="1:26" ht="13.5" customHeight="1">
      <c r="A215" s="243"/>
      <c r="B215" s="243"/>
      <c r="C215" s="243"/>
      <c r="D215" s="243"/>
      <c r="E215" s="243"/>
      <c r="F215" s="243"/>
      <c r="G215" s="243"/>
      <c r="H215" s="243"/>
      <c r="I215" s="243"/>
      <c r="J215" s="243"/>
      <c r="K215" s="243"/>
      <c r="L215" s="243"/>
      <c r="M215" s="243"/>
      <c r="N215" s="243"/>
      <c r="O215" s="243"/>
      <c r="P215" s="243"/>
      <c r="Q215" s="243"/>
      <c r="R215" s="243"/>
      <c r="S215" s="243"/>
      <c r="T215" s="243"/>
      <c r="U215" s="243"/>
      <c r="V215" s="243"/>
      <c r="W215" s="243"/>
      <c r="X215" s="243"/>
      <c r="Y215" s="243"/>
      <c r="Z215" s="243"/>
    </row>
    <row r="216" spans="1:26" ht="13.5" customHeight="1">
      <c r="A216" s="243"/>
      <c r="B216" s="243"/>
      <c r="C216" s="243"/>
      <c r="D216" s="243"/>
      <c r="E216" s="243"/>
      <c r="F216" s="243"/>
      <c r="G216" s="243"/>
      <c r="H216" s="243"/>
      <c r="I216" s="243"/>
      <c r="J216" s="243"/>
      <c r="K216" s="243"/>
      <c r="L216" s="243"/>
      <c r="M216" s="243"/>
      <c r="N216" s="243"/>
      <c r="O216" s="243"/>
      <c r="P216" s="243"/>
      <c r="Q216" s="243"/>
      <c r="R216" s="243"/>
      <c r="S216" s="243"/>
      <c r="T216" s="243"/>
      <c r="U216" s="243"/>
      <c r="V216" s="243"/>
      <c r="W216" s="243"/>
      <c r="X216" s="243"/>
      <c r="Y216" s="243"/>
      <c r="Z216" s="243"/>
    </row>
    <row r="217" spans="1:26" ht="13.5" customHeight="1">
      <c r="A217" s="243"/>
      <c r="B217" s="243"/>
      <c r="C217" s="243"/>
      <c r="D217" s="243"/>
      <c r="E217" s="243"/>
      <c r="F217" s="243"/>
      <c r="G217" s="243"/>
      <c r="H217" s="243"/>
      <c r="I217" s="243"/>
      <c r="J217" s="243"/>
      <c r="K217" s="243"/>
      <c r="L217" s="243"/>
      <c r="M217" s="243"/>
      <c r="N217" s="243"/>
      <c r="O217" s="243"/>
      <c r="P217" s="243"/>
      <c r="Q217" s="243"/>
      <c r="R217" s="243"/>
      <c r="S217" s="243"/>
      <c r="T217" s="243"/>
      <c r="U217" s="243"/>
      <c r="V217" s="243"/>
      <c r="W217" s="243"/>
      <c r="X217" s="243"/>
      <c r="Y217" s="243"/>
      <c r="Z217" s="243"/>
    </row>
    <row r="218" spans="1:26" ht="13.5" customHeight="1">
      <c r="A218" s="243"/>
      <c r="B218" s="243"/>
      <c r="C218" s="243"/>
      <c r="D218" s="243"/>
      <c r="E218" s="243"/>
      <c r="F218" s="243"/>
      <c r="G218" s="243"/>
      <c r="H218" s="243"/>
      <c r="I218" s="243"/>
      <c r="J218" s="243"/>
      <c r="K218" s="243"/>
      <c r="L218" s="243"/>
      <c r="M218" s="243"/>
      <c r="N218" s="243"/>
      <c r="O218" s="243"/>
      <c r="P218" s="243"/>
      <c r="Q218" s="243"/>
      <c r="R218" s="243"/>
      <c r="S218" s="243"/>
      <c r="T218" s="243"/>
      <c r="U218" s="243"/>
      <c r="V218" s="243"/>
      <c r="W218" s="243"/>
      <c r="X218" s="243"/>
      <c r="Y218" s="243"/>
      <c r="Z218" s="243"/>
    </row>
    <row r="219" spans="1:26" ht="13.5" customHeight="1">
      <c r="A219" s="243"/>
      <c r="B219" s="243"/>
      <c r="C219" s="243"/>
      <c r="D219" s="243"/>
      <c r="E219" s="243"/>
      <c r="F219" s="243"/>
      <c r="G219" s="243"/>
      <c r="H219" s="243"/>
      <c r="I219" s="243"/>
      <c r="J219" s="243"/>
      <c r="K219" s="243"/>
      <c r="L219" s="243"/>
      <c r="M219" s="243"/>
      <c r="N219" s="243"/>
      <c r="O219" s="243"/>
      <c r="P219" s="243"/>
      <c r="Q219" s="243"/>
      <c r="R219" s="243"/>
      <c r="S219" s="243"/>
      <c r="T219" s="243"/>
      <c r="U219" s="243"/>
      <c r="V219" s="243"/>
      <c r="W219" s="243"/>
      <c r="X219" s="243"/>
      <c r="Y219" s="243"/>
      <c r="Z219" s="243"/>
    </row>
    <row r="220" spans="1:26" ht="13.5" customHeight="1">
      <c r="A220" s="243"/>
      <c r="B220" s="243"/>
      <c r="C220" s="243"/>
      <c r="D220" s="243"/>
      <c r="E220" s="243"/>
      <c r="F220" s="243"/>
      <c r="G220" s="243"/>
      <c r="H220" s="243"/>
      <c r="I220" s="243"/>
      <c r="J220" s="243"/>
      <c r="K220" s="243"/>
      <c r="L220" s="243"/>
      <c r="M220" s="243"/>
      <c r="N220" s="243"/>
      <c r="O220" s="243"/>
      <c r="P220" s="243"/>
      <c r="Q220" s="243"/>
      <c r="R220" s="243"/>
      <c r="S220" s="243"/>
      <c r="T220" s="243"/>
      <c r="U220" s="243"/>
      <c r="V220" s="243"/>
      <c r="W220" s="243"/>
      <c r="X220" s="243"/>
      <c r="Y220" s="243"/>
      <c r="Z220" s="243"/>
    </row>
    <row r="221" spans="1:26" ht="13.5" customHeight="1">
      <c r="A221" s="243"/>
      <c r="B221" s="243"/>
      <c r="C221" s="243"/>
      <c r="D221" s="243"/>
      <c r="E221" s="243"/>
      <c r="F221" s="243"/>
      <c r="G221" s="243"/>
      <c r="H221" s="243"/>
      <c r="I221" s="243"/>
      <c r="J221" s="243"/>
      <c r="K221" s="243"/>
      <c r="L221" s="243"/>
      <c r="M221" s="243"/>
      <c r="N221" s="243"/>
      <c r="O221" s="243"/>
      <c r="P221" s="243"/>
      <c r="Q221" s="243"/>
      <c r="R221" s="243"/>
      <c r="S221" s="243"/>
      <c r="T221" s="243"/>
      <c r="U221" s="243"/>
      <c r="V221" s="243"/>
      <c r="W221" s="243"/>
      <c r="X221" s="243"/>
      <c r="Y221" s="243"/>
      <c r="Z221" s="243"/>
    </row>
    <row r="222" spans="1:26" ht="13.5" customHeight="1">
      <c r="A222" s="243"/>
      <c r="B222" s="243"/>
      <c r="C222" s="243"/>
      <c r="D222" s="243"/>
      <c r="E222" s="243"/>
      <c r="F222" s="243"/>
      <c r="G222" s="243"/>
      <c r="H222" s="243"/>
      <c r="I222" s="243"/>
      <c r="J222" s="243"/>
      <c r="K222" s="243"/>
      <c r="L222" s="243"/>
      <c r="M222" s="243"/>
      <c r="N222" s="243"/>
      <c r="O222" s="243"/>
      <c r="P222" s="243"/>
      <c r="Q222" s="243"/>
      <c r="R222" s="243"/>
      <c r="S222" s="243"/>
      <c r="T222" s="243"/>
      <c r="U222" s="243"/>
      <c r="V222" s="243"/>
      <c r="W222" s="243"/>
      <c r="X222" s="243"/>
      <c r="Y222" s="243"/>
      <c r="Z222" s="243"/>
    </row>
    <row r="223" spans="1:26" ht="13.5" customHeight="1">
      <c r="A223" s="243"/>
      <c r="B223" s="243"/>
      <c r="C223" s="243"/>
      <c r="D223" s="243"/>
      <c r="E223" s="243"/>
      <c r="F223" s="243"/>
      <c r="G223" s="243"/>
      <c r="H223" s="243"/>
      <c r="I223" s="243"/>
      <c r="J223" s="243"/>
      <c r="K223" s="243"/>
      <c r="L223" s="243"/>
      <c r="M223" s="243"/>
      <c r="N223" s="243"/>
      <c r="O223" s="243"/>
      <c r="P223" s="243"/>
      <c r="Q223" s="243"/>
      <c r="R223" s="243"/>
      <c r="S223" s="243"/>
      <c r="T223" s="243"/>
      <c r="U223" s="243"/>
      <c r="V223" s="243"/>
      <c r="W223" s="243"/>
      <c r="X223" s="243"/>
      <c r="Y223" s="243"/>
      <c r="Z223" s="243"/>
    </row>
    <row r="224" spans="1:26" ht="13.5" customHeight="1">
      <c r="A224" s="243"/>
      <c r="B224" s="243"/>
      <c r="C224" s="243"/>
      <c r="D224" s="243"/>
      <c r="E224" s="243"/>
      <c r="F224" s="243"/>
      <c r="G224" s="243"/>
      <c r="H224" s="243"/>
      <c r="I224" s="243"/>
      <c r="J224" s="243"/>
      <c r="K224" s="243"/>
      <c r="L224" s="243"/>
      <c r="M224" s="243"/>
      <c r="N224" s="243"/>
      <c r="O224" s="243"/>
      <c r="P224" s="243"/>
      <c r="Q224" s="243"/>
      <c r="R224" s="243"/>
      <c r="S224" s="243"/>
      <c r="T224" s="243"/>
      <c r="U224" s="243"/>
      <c r="V224" s="243"/>
      <c r="W224" s="243"/>
      <c r="X224" s="243"/>
      <c r="Y224" s="243"/>
      <c r="Z224" s="243"/>
    </row>
    <row r="225" spans="1:26" ht="13.5" customHeight="1">
      <c r="A225" s="243"/>
      <c r="B225" s="243"/>
      <c r="C225" s="243"/>
      <c r="D225" s="243"/>
      <c r="E225" s="243"/>
      <c r="F225" s="243"/>
      <c r="G225" s="243"/>
      <c r="H225" s="243"/>
      <c r="I225" s="243"/>
      <c r="J225" s="243"/>
      <c r="K225" s="243"/>
      <c r="L225" s="243"/>
      <c r="M225" s="243"/>
      <c r="N225" s="243"/>
      <c r="O225" s="243"/>
      <c r="P225" s="243"/>
      <c r="Q225" s="243"/>
      <c r="R225" s="243"/>
      <c r="S225" s="243"/>
      <c r="T225" s="243"/>
      <c r="U225" s="243"/>
      <c r="V225" s="243"/>
      <c r="W225" s="243"/>
      <c r="X225" s="243"/>
      <c r="Y225" s="243"/>
      <c r="Z225" s="243"/>
    </row>
    <row r="226" spans="1:26" ht="13.5" customHeight="1">
      <c r="A226" s="243"/>
      <c r="B226" s="243"/>
      <c r="C226" s="243"/>
      <c r="D226" s="243"/>
      <c r="E226" s="243"/>
      <c r="F226" s="243"/>
      <c r="G226" s="243"/>
      <c r="H226" s="243"/>
      <c r="I226" s="243"/>
      <c r="J226" s="243"/>
      <c r="K226" s="243"/>
      <c r="L226" s="243"/>
      <c r="M226" s="243"/>
      <c r="N226" s="243"/>
      <c r="O226" s="243"/>
      <c r="P226" s="243"/>
      <c r="Q226" s="243"/>
      <c r="R226" s="243"/>
      <c r="S226" s="243"/>
      <c r="T226" s="243"/>
      <c r="U226" s="243"/>
      <c r="V226" s="243"/>
      <c r="W226" s="243"/>
      <c r="X226" s="243"/>
      <c r="Y226" s="243"/>
      <c r="Z226" s="243"/>
    </row>
    <row r="227" spans="1:26" ht="13.5" customHeight="1">
      <c r="A227" s="243"/>
      <c r="B227" s="243"/>
      <c r="C227" s="243"/>
      <c r="D227" s="243"/>
      <c r="E227" s="243"/>
      <c r="F227" s="243"/>
      <c r="G227" s="243"/>
      <c r="H227" s="243"/>
      <c r="I227" s="243"/>
      <c r="J227" s="243"/>
      <c r="K227" s="243"/>
      <c r="L227" s="243"/>
      <c r="M227" s="243"/>
      <c r="N227" s="243"/>
      <c r="O227" s="243"/>
      <c r="P227" s="243"/>
      <c r="Q227" s="243"/>
      <c r="R227" s="243"/>
      <c r="S227" s="243"/>
      <c r="T227" s="243"/>
      <c r="U227" s="243"/>
      <c r="V227" s="243"/>
      <c r="W227" s="243"/>
      <c r="X227" s="243"/>
      <c r="Y227" s="243"/>
      <c r="Z227" s="243"/>
    </row>
    <row r="228" spans="1:26" ht="13.5" customHeight="1">
      <c r="A228" s="243"/>
      <c r="B228" s="243"/>
      <c r="C228" s="243"/>
      <c r="D228" s="243"/>
      <c r="E228" s="243"/>
      <c r="F228" s="243"/>
      <c r="G228" s="243"/>
      <c r="H228" s="243"/>
      <c r="I228" s="243"/>
      <c r="J228" s="243"/>
      <c r="K228" s="243"/>
      <c r="L228" s="243"/>
      <c r="M228" s="243"/>
      <c r="N228" s="243"/>
      <c r="O228" s="243"/>
      <c r="P228" s="243"/>
      <c r="Q228" s="243"/>
      <c r="R228" s="243"/>
      <c r="S228" s="243"/>
      <c r="T228" s="243"/>
      <c r="U228" s="243"/>
      <c r="V228" s="243"/>
      <c r="W228" s="243"/>
      <c r="X228" s="243"/>
      <c r="Y228" s="243"/>
      <c r="Z228" s="243"/>
    </row>
    <row r="229" spans="1:26" ht="13.5" customHeight="1">
      <c r="A229" s="243"/>
      <c r="B229" s="243"/>
      <c r="C229" s="243"/>
      <c r="D229" s="243"/>
      <c r="E229" s="243"/>
      <c r="F229" s="243"/>
      <c r="G229" s="243"/>
      <c r="H229" s="243"/>
      <c r="I229" s="243"/>
      <c r="J229" s="243"/>
      <c r="K229" s="243"/>
      <c r="L229" s="243"/>
      <c r="M229" s="243"/>
      <c r="N229" s="243"/>
      <c r="O229" s="243"/>
      <c r="P229" s="243"/>
      <c r="Q229" s="243"/>
      <c r="R229" s="243"/>
      <c r="S229" s="243"/>
      <c r="T229" s="243"/>
      <c r="U229" s="243"/>
      <c r="V229" s="243"/>
      <c r="W229" s="243"/>
      <c r="X229" s="243"/>
      <c r="Y229" s="243"/>
      <c r="Z229" s="243"/>
    </row>
    <row r="230" spans="1:26" ht="13.5" customHeight="1">
      <c r="A230" s="243"/>
      <c r="B230" s="243"/>
      <c r="C230" s="243"/>
      <c r="D230" s="243"/>
      <c r="E230" s="243"/>
      <c r="F230" s="243"/>
      <c r="G230" s="243"/>
      <c r="H230" s="243"/>
      <c r="I230" s="243"/>
      <c r="J230" s="243"/>
      <c r="K230" s="243"/>
      <c r="L230" s="243"/>
      <c r="M230" s="243"/>
      <c r="N230" s="243"/>
      <c r="O230" s="243"/>
      <c r="P230" s="243"/>
      <c r="Q230" s="243"/>
      <c r="R230" s="243"/>
      <c r="S230" s="243"/>
      <c r="T230" s="243"/>
      <c r="U230" s="243"/>
      <c r="V230" s="243"/>
      <c r="W230" s="243"/>
      <c r="X230" s="243"/>
      <c r="Y230" s="243"/>
      <c r="Z230" s="243"/>
    </row>
    <row r="231" spans="1:26" ht="13.5" customHeight="1">
      <c r="A231" s="243"/>
      <c r="B231" s="243"/>
      <c r="C231" s="243"/>
      <c r="D231" s="243"/>
      <c r="E231" s="243"/>
      <c r="F231" s="243"/>
      <c r="G231" s="243"/>
      <c r="H231" s="243"/>
      <c r="I231" s="243"/>
      <c r="J231" s="243"/>
      <c r="K231" s="243"/>
      <c r="L231" s="243"/>
      <c r="M231" s="243"/>
      <c r="N231" s="243"/>
      <c r="O231" s="243"/>
      <c r="P231" s="243"/>
      <c r="Q231" s="243"/>
      <c r="R231" s="243"/>
      <c r="S231" s="243"/>
      <c r="T231" s="243"/>
      <c r="U231" s="243"/>
      <c r="V231" s="243"/>
      <c r="W231" s="243"/>
      <c r="X231" s="243"/>
      <c r="Y231" s="243"/>
      <c r="Z231" s="243"/>
    </row>
    <row r="232" spans="1:26" ht="13.5" customHeight="1">
      <c r="A232" s="243"/>
      <c r="B232" s="243"/>
      <c r="C232" s="243"/>
      <c r="D232" s="243"/>
      <c r="E232" s="243"/>
      <c r="F232" s="243"/>
      <c r="G232" s="243"/>
      <c r="H232" s="243"/>
      <c r="I232" s="243"/>
      <c r="J232" s="243"/>
      <c r="K232" s="243"/>
      <c r="L232" s="243"/>
      <c r="M232" s="243"/>
      <c r="N232" s="243"/>
      <c r="O232" s="243"/>
      <c r="P232" s="243"/>
      <c r="Q232" s="243"/>
      <c r="R232" s="243"/>
      <c r="S232" s="243"/>
      <c r="T232" s="243"/>
      <c r="U232" s="243"/>
      <c r="V232" s="243"/>
      <c r="W232" s="243"/>
      <c r="X232" s="243"/>
      <c r="Y232" s="243"/>
      <c r="Z232" s="243"/>
    </row>
    <row r="233" spans="1:26" ht="13.5" customHeight="1">
      <c r="A233" s="243"/>
      <c r="B233" s="243"/>
      <c r="C233" s="243"/>
      <c r="D233" s="243"/>
      <c r="E233" s="243"/>
      <c r="F233" s="243"/>
      <c r="G233" s="243"/>
      <c r="H233" s="243"/>
      <c r="I233" s="243"/>
      <c r="J233" s="243"/>
      <c r="K233" s="243"/>
      <c r="L233" s="243"/>
      <c r="M233" s="243"/>
      <c r="N233" s="243"/>
      <c r="O233" s="243"/>
      <c r="P233" s="243"/>
      <c r="Q233" s="243"/>
      <c r="R233" s="243"/>
      <c r="S233" s="243"/>
      <c r="T233" s="243"/>
      <c r="U233" s="243"/>
      <c r="V233" s="243"/>
      <c r="W233" s="243"/>
      <c r="X233" s="243"/>
      <c r="Y233" s="243"/>
      <c r="Z233" s="243"/>
    </row>
    <row r="234" spans="1:26" ht="13.5" customHeight="1">
      <c r="A234" s="243"/>
      <c r="B234" s="243"/>
      <c r="C234" s="243"/>
      <c r="D234" s="243"/>
      <c r="E234" s="243"/>
      <c r="F234" s="243"/>
      <c r="G234" s="243"/>
      <c r="H234" s="243"/>
      <c r="I234" s="243"/>
      <c r="J234" s="243"/>
      <c r="K234" s="243"/>
      <c r="L234" s="243"/>
      <c r="M234" s="243"/>
      <c r="N234" s="243"/>
      <c r="O234" s="243"/>
      <c r="P234" s="243"/>
      <c r="Q234" s="243"/>
      <c r="R234" s="243"/>
      <c r="S234" s="243"/>
      <c r="T234" s="243"/>
      <c r="U234" s="243"/>
      <c r="V234" s="243"/>
      <c r="W234" s="243"/>
      <c r="X234" s="243"/>
      <c r="Y234" s="243"/>
      <c r="Z234" s="243"/>
    </row>
    <row r="235" spans="1:26" ht="13.5" customHeight="1">
      <c r="A235" s="243"/>
      <c r="B235" s="243"/>
      <c r="C235" s="243"/>
      <c r="D235" s="243"/>
      <c r="E235" s="243"/>
      <c r="F235" s="243"/>
      <c r="G235" s="243"/>
      <c r="H235" s="243"/>
      <c r="I235" s="243"/>
      <c r="J235" s="243"/>
      <c r="K235" s="243"/>
      <c r="L235" s="243"/>
      <c r="M235" s="243"/>
      <c r="N235" s="243"/>
      <c r="O235" s="243"/>
      <c r="P235" s="243"/>
      <c r="Q235" s="243"/>
      <c r="R235" s="243"/>
      <c r="S235" s="243"/>
      <c r="T235" s="243"/>
      <c r="U235" s="243"/>
      <c r="V235" s="243"/>
      <c r="W235" s="243"/>
      <c r="X235" s="243"/>
      <c r="Y235" s="243"/>
      <c r="Z235" s="243"/>
    </row>
    <row r="236" spans="1:26" ht="13.5" customHeight="1">
      <c r="A236" s="243"/>
      <c r="B236" s="243"/>
      <c r="C236" s="243"/>
      <c r="D236" s="243"/>
      <c r="E236" s="243"/>
      <c r="F236" s="243"/>
      <c r="G236" s="243"/>
      <c r="H236" s="243"/>
      <c r="I236" s="243"/>
      <c r="J236" s="243"/>
      <c r="K236" s="243"/>
      <c r="L236" s="243"/>
      <c r="M236" s="243"/>
      <c r="N236" s="243"/>
      <c r="O236" s="243"/>
      <c r="P236" s="243"/>
      <c r="Q236" s="243"/>
      <c r="R236" s="243"/>
      <c r="S236" s="243"/>
      <c r="T236" s="243"/>
      <c r="U236" s="243"/>
      <c r="V236" s="243"/>
      <c r="W236" s="243"/>
      <c r="X236" s="243"/>
      <c r="Y236" s="243"/>
      <c r="Z236" s="243"/>
    </row>
    <row r="237" spans="1:26" ht="13.5" customHeight="1">
      <c r="A237" s="243"/>
      <c r="B237" s="243"/>
      <c r="C237" s="243"/>
      <c r="D237" s="243"/>
      <c r="E237" s="243"/>
      <c r="F237" s="243"/>
      <c r="G237" s="243"/>
      <c r="H237" s="243"/>
      <c r="I237" s="243"/>
      <c r="J237" s="243"/>
      <c r="K237" s="243"/>
      <c r="L237" s="243"/>
      <c r="M237" s="243"/>
      <c r="N237" s="243"/>
      <c r="O237" s="243"/>
      <c r="P237" s="243"/>
      <c r="Q237" s="243"/>
      <c r="R237" s="243"/>
      <c r="S237" s="243"/>
      <c r="T237" s="243"/>
      <c r="U237" s="243"/>
      <c r="V237" s="243"/>
      <c r="W237" s="243"/>
      <c r="X237" s="243"/>
      <c r="Y237" s="243"/>
      <c r="Z237" s="243"/>
    </row>
    <row r="238" spans="1:26" ht="13.5" customHeight="1">
      <c r="A238" s="243"/>
      <c r="B238" s="243"/>
      <c r="C238" s="243"/>
      <c r="D238" s="243"/>
      <c r="E238" s="243"/>
      <c r="F238" s="243"/>
      <c r="G238" s="243"/>
      <c r="H238" s="243"/>
      <c r="I238" s="243"/>
      <c r="J238" s="243"/>
      <c r="K238" s="243"/>
      <c r="L238" s="243"/>
      <c r="M238" s="243"/>
      <c r="N238" s="243"/>
      <c r="O238" s="243"/>
      <c r="P238" s="243"/>
      <c r="Q238" s="243"/>
      <c r="R238" s="243"/>
      <c r="S238" s="243"/>
      <c r="T238" s="243"/>
      <c r="U238" s="243"/>
      <c r="V238" s="243"/>
      <c r="W238" s="243"/>
      <c r="X238" s="243"/>
      <c r="Y238" s="243"/>
      <c r="Z238" s="243"/>
    </row>
    <row r="239" spans="1:26" ht="13.5" customHeight="1">
      <c r="A239" s="243"/>
      <c r="B239" s="243"/>
      <c r="C239" s="243"/>
      <c r="D239" s="243"/>
      <c r="E239" s="243"/>
      <c r="F239" s="243"/>
      <c r="G239" s="243"/>
      <c r="H239" s="243"/>
      <c r="I239" s="243"/>
      <c r="J239" s="243"/>
      <c r="K239" s="243"/>
      <c r="L239" s="243"/>
      <c r="M239" s="243"/>
      <c r="N239" s="243"/>
      <c r="O239" s="243"/>
      <c r="P239" s="243"/>
      <c r="Q239" s="243"/>
      <c r="R239" s="243"/>
      <c r="S239" s="243"/>
      <c r="T239" s="243"/>
      <c r="U239" s="243"/>
      <c r="V239" s="243"/>
      <c r="W239" s="243"/>
      <c r="X239" s="243"/>
      <c r="Y239" s="243"/>
      <c r="Z239" s="243"/>
    </row>
    <row r="240" spans="1:26" ht="13.5" customHeight="1">
      <c r="A240" s="243"/>
      <c r="B240" s="243"/>
      <c r="C240" s="243"/>
      <c r="D240" s="243"/>
      <c r="E240" s="243"/>
      <c r="F240" s="243"/>
      <c r="G240" s="243"/>
      <c r="H240" s="243"/>
      <c r="I240" s="243"/>
      <c r="J240" s="243"/>
      <c r="K240" s="243"/>
      <c r="L240" s="243"/>
      <c r="M240" s="243"/>
      <c r="N240" s="243"/>
      <c r="O240" s="243"/>
      <c r="P240" s="243"/>
      <c r="Q240" s="243"/>
      <c r="R240" s="243"/>
      <c r="S240" s="243"/>
      <c r="T240" s="243"/>
      <c r="U240" s="243"/>
      <c r="V240" s="243"/>
      <c r="W240" s="243"/>
      <c r="X240" s="243"/>
      <c r="Y240" s="243"/>
      <c r="Z240" s="243"/>
    </row>
    <row r="241" spans="1:26" ht="13.5" customHeight="1">
      <c r="A241" s="243"/>
      <c r="B241" s="243"/>
      <c r="C241" s="243"/>
      <c r="D241" s="243"/>
      <c r="E241" s="243"/>
      <c r="F241" s="243"/>
      <c r="G241" s="243"/>
      <c r="H241" s="243"/>
      <c r="I241" s="243"/>
      <c r="J241" s="243"/>
      <c r="K241" s="243"/>
      <c r="L241" s="243"/>
      <c r="M241" s="243"/>
      <c r="N241" s="243"/>
      <c r="O241" s="243"/>
      <c r="P241" s="243"/>
      <c r="Q241" s="243"/>
      <c r="R241" s="243"/>
      <c r="S241" s="243"/>
      <c r="T241" s="243"/>
      <c r="U241" s="243"/>
      <c r="V241" s="243"/>
      <c r="W241" s="243"/>
      <c r="X241" s="243"/>
      <c r="Y241" s="243"/>
      <c r="Z241" s="243"/>
    </row>
    <row r="242" spans="1:26" ht="13.5" customHeight="1">
      <c r="A242" s="243"/>
      <c r="B242" s="243"/>
      <c r="C242" s="243"/>
      <c r="D242" s="243"/>
      <c r="E242" s="243"/>
      <c r="F242" s="243"/>
      <c r="G242" s="243"/>
      <c r="H242" s="243"/>
      <c r="I242" s="243"/>
      <c r="J242" s="243"/>
      <c r="K242" s="243"/>
      <c r="L242" s="243"/>
      <c r="M242" s="243"/>
      <c r="N242" s="243"/>
      <c r="O242" s="243"/>
      <c r="P242" s="243"/>
      <c r="Q242" s="243"/>
      <c r="R242" s="243"/>
      <c r="S242" s="243"/>
      <c r="T242" s="243"/>
      <c r="U242" s="243"/>
      <c r="V242" s="243"/>
      <c r="W242" s="243"/>
      <c r="X242" s="243"/>
      <c r="Y242" s="243"/>
      <c r="Z242" s="243"/>
    </row>
    <row r="243" spans="1:26" ht="13.5" customHeight="1">
      <c r="A243" s="243"/>
      <c r="B243" s="243"/>
      <c r="C243" s="243"/>
      <c r="D243" s="243"/>
      <c r="E243" s="243"/>
      <c r="F243" s="243"/>
      <c r="G243" s="243"/>
      <c r="H243" s="243"/>
      <c r="I243" s="243"/>
      <c r="J243" s="243"/>
      <c r="K243" s="243"/>
      <c r="L243" s="243"/>
      <c r="M243" s="243"/>
      <c r="N243" s="243"/>
      <c r="O243" s="243"/>
      <c r="P243" s="243"/>
      <c r="Q243" s="243"/>
      <c r="R243" s="243"/>
      <c r="S243" s="243"/>
      <c r="T243" s="243"/>
      <c r="U243" s="243"/>
      <c r="V243" s="243"/>
      <c r="W243" s="243"/>
      <c r="X243" s="243"/>
      <c r="Y243" s="243"/>
      <c r="Z243" s="243"/>
    </row>
    <row r="244" spans="1:26" ht="13.5" customHeight="1">
      <c r="A244" s="243"/>
      <c r="B244" s="243"/>
      <c r="C244" s="243"/>
      <c r="D244" s="243"/>
      <c r="E244" s="243"/>
      <c r="F244" s="243"/>
      <c r="G244" s="243"/>
      <c r="H244" s="243"/>
      <c r="I244" s="243"/>
      <c r="J244" s="243"/>
      <c r="K244" s="243"/>
      <c r="L244" s="243"/>
      <c r="M244" s="243"/>
      <c r="N244" s="243"/>
      <c r="O244" s="243"/>
      <c r="P244" s="243"/>
      <c r="Q244" s="243"/>
      <c r="R244" s="243"/>
      <c r="S244" s="243"/>
      <c r="T244" s="243"/>
      <c r="U244" s="243"/>
      <c r="V244" s="243"/>
      <c r="W244" s="243"/>
      <c r="X244" s="243"/>
      <c r="Y244" s="243"/>
      <c r="Z244" s="243"/>
    </row>
    <row r="245" spans="1:26" ht="13.5" customHeight="1">
      <c r="A245" s="243"/>
      <c r="B245" s="243"/>
      <c r="C245" s="243"/>
      <c r="D245" s="243"/>
      <c r="E245" s="243"/>
      <c r="F245" s="243"/>
      <c r="G245" s="243"/>
      <c r="H245" s="243"/>
      <c r="I245" s="243"/>
      <c r="J245" s="243"/>
      <c r="K245" s="243"/>
      <c r="L245" s="243"/>
      <c r="M245" s="243"/>
      <c r="N245" s="243"/>
      <c r="O245" s="243"/>
      <c r="P245" s="243"/>
      <c r="Q245" s="243"/>
      <c r="R245" s="243"/>
      <c r="S245" s="243"/>
      <c r="T245" s="243"/>
      <c r="U245" s="243"/>
      <c r="V245" s="243"/>
      <c r="W245" s="243"/>
      <c r="X245" s="243"/>
      <c r="Y245" s="243"/>
      <c r="Z245" s="243"/>
    </row>
    <row r="246" spans="1:26" ht="13.5" customHeight="1">
      <c r="A246" s="243"/>
      <c r="B246" s="243"/>
      <c r="C246" s="243"/>
      <c r="D246" s="243"/>
      <c r="E246" s="243"/>
      <c r="F246" s="243"/>
      <c r="G246" s="243"/>
      <c r="H246" s="243"/>
      <c r="I246" s="243"/>
      <c r="J246" s="243"/>
      <c r="K246" s="243"/>
      <c r="L246" s="243"/>
      <c r="M246" s="243"/>
      <c r="N246" s="243"/>
      <c r="O246" s="243"/>
      <c r="P246" s="243"/>
      <c r="Q246" s="243"/>
      <c r="R246" s="243"/>
      <c r="S246" s="243"/>
      <c r="T246" s="243"/>
      <c r="U246" s="243"/>
      <c r="V246" s="243"/>
      <c r="W246" s="243"/>
      <c r="X246" s="243"/>
      <c r="Y246" s="243"/>
      <c r="Z246" s="243"/>
    </row>
    <row r="247" spans="1:26" ht="13.5" customHeight="1">
      <c r="A247" s="243"/>
      <c r="B247" s="243"/>
      <c r="C247" s="243"/>
      <c r="D247" s="243"/>
      <c r="E247" s="243"/>
      <c r="F247" s="243"/>
      <c r="G247" s="243"/>
      <c r="H247" s="243"/>
      <c r="I247" s="243"/>
      <c r="J247" s="243"/>
      <c r="K247" s="243"/>
      <c r="L247" s="243"/>
      <c r="M247" s="243"/>
      <c r="N247" s="243"/>
      <c r="O247" s="243"/>
      <c r="P247" s="243"/>
      <c r="Q247" s="243"/>
      <c r="R247" s="243"/>
      <c r="S247" s="243"/>
      <c r="T247" s="243"/>
      <c r="U247" s="243"/>
      <c r="V247" s="243"/>
      <c r="W247" s="243"/>
      <c r="X247" s="243"/>
      <c r="Y247" s="243"/>
      <c r="Z247" s="243"/>
    </row>
    <row r="248" spans="1:26" ht="13.5" customHeight="1">
      <c r="A248" s="243"/>
      <c r="B248" s="243"/>
      <c r="C248" s="243"/>
      <c r="D248" s="243"/>
      <c r="E248" s="243"/>
      <c r="F248" s="243"/>
      <c r="G248" s="243"/>
      <c r="H248" s="243"/>
      <c r="I248" s="243"/>
      <c r="J248" s="243"/>
      <c r="K248" s="243"/>
      <c r="L248" s="243"/>
      <c r="M248" s="243"/>
      <c r="N248" s="243"/>
      <c r="O248" s="243"/>
      <c r="P248" s="243"/>
      <c r="Q248" s="243"/>
      <c r="R248" s="243"/>
      <c r="S248" s="243"/>
      <c r="T248" s="243"/>
      <c r="U248" s="243"/>
      <c r="V248" s="243"/>
      <c r="W248" s="243"/>
      <c r="X248" s="243"/>
      <c r="Y248" s="243"/>
      <c r="Z248" s="243"/>
    </row>
    <row r="249" spans="1:26" ht="13.5" customHeight="1">
      <c r="A249" s="243"/>
      <c r="B249" s="243"/>
      <c r="C249" s="243"/>
      <c r="D249" s="243"/>
      <c r="E249" s="243"/>
      <c r="F249" s="243"/>
      <c r="G249" s="243"/>
      <c r="H249" s="243"/>
      <c r="I249" s="243"/>
      <c r="J249" s="243"/>
      <c r="K249" s="243"/>
      <c r="L249" s="243"/>
      <c r="M249" s="243"/>
      <c r="N249" s="243"/>
      <c r="O249" s="243"/>
      <c r="P249" s="243"/>
      <c r="Q249" s="243"/>
      <c r="R249" s="243"/>
      <c r="S249" s="243"/>
      <c r="T249" s="243"/>
      <c r="U249" s="243"/>
      <c r="V249" s="243"/>
      <c r="W249" s="243"/>
      <c r="X249" s="243"/>
      <c r="Y249" s="243"/>
      <c r="Z249" s="243"/>
    </row>
    <row r="250" spans="1:26" ht="13.5" customHeight="1">
      <c r="A250" s="243"/>
      <c r="B250" s="243"/>
      <c r="C250" s="243"/>
      <c r="D250" s="243"/>
      <c r="E250" s="243"/>
      <c r="F250" s="243"/>
      <c r="G250" s="243"/>
      <c r="H250" s="243"/>
      <c r="I250" s="243"/>
      <c r="J250" s="243"/>
      <c r="K250" s="243"/>
      <c r="L250" s="243"/>
      <c r="M250" s="243"/>
      <c r="N250" s="243"/>
      <c r="O250" s="243"/>
      <c r="P250" s="243"/>
      <c r="Q250" s="243"/>
      <c r="R250" s="243"/>
      <c r="S250" s="243"/>
      <c r="T250" s="243"/>
      <c r="U250" s="243"/>
      <c r="V250" s="243"/>
      <c r="W250" s="243"/>
      <c r="X250" s="243"/>
      <c r="Y250" s="243"/>
      <c r="Z250" s="243"/>
    </row>
    <row r="251" spans="1:26" ht="13.5" customHeight="1">
      <c r="A251" s="243"/>
      <c r="B251" s="243"/>
      <c r="C251" s="243"/>
      <c r="D251" s="243"/>
      <c r="E251" s="243"/>
      <c r="F251" s="243"/>
      <c r="G251" s="243"/>
      <c r="H251" s="243"/>
      <c r="I251" s="243"/>
      <c r="J251" s="243"/>
      <c r="K251" s="243"/>
      <c r="L251" s="243"/>
      <c r="M251" s="243"/>
      <c r="N251" s="243"/>
      <c r="O251" s="243"/>
      <c r="P251" s="243"/>
      <c r="Q251" s="243"/>
      <c r="R251" s="243"/>
      <c r="S251" s="243"/>
      <c r="T251" s="243"/>
      <c r="U251" s="243"/>
      <c r="V251" s="243"/>
      <c r="W251" s="243"/>
      <c r="X251" s="243"/>
      <c r="Y251" s="243"/>
      <c r="Z251" s="243"/>
    </row>
    <row r="252" spans="1:26" ht="13.5" customHeight="1">
      <c r="A252" s="243"/>
      <c r="B252" s="243"/>
      <c r="C252" s="243"/>
      <c r="D252" s="243"/>
      <c r="E252" s="243"/>
      <c r="F252" s="243"/>
      <c r="G252" s="243"/>
      <c r="H252" s="243"/>
      <c r="I252" s="243"/>
      <c r="J252" s="243"/>
      <c r="K252" s="243"/>
      <c r="L252" s="243"/>
      <c r="M252" s="243"/>
      <c r="N252" s="243"/>
      <c r="O252" s="243"/>
      <c r="P252" s="243"/>
      <c r="Q252" s="243"/>
      <c r="R252" s="243"/>
      <c r="S252" s="243"/>
      <c r="T252" s="243"/>
      <c r="U252" s="243"/>
      <c r="V252" s="243"/>
      <c r="W252" s="243"/>
      <c r="X252" s="243"/>
      <c r="Y252" s="243"/>
      <c r="Z252" s="243"/>
    </row>
    <row r="253" spans="1:26" ht="13.5" customHeight="1">
      <c r="A253" s="243"/>
      <c r="B253" s="243"/>
      <c r="C253" s="243"/>
      <c r="D253" s="243"/>
      <c r="E253" s="243"/>
      <c r="F253" s="243"/>
      <c r="G253" s="243"/>
      <c r="H253" s="243"/>
      <c r="I253" s="243"/>
      <c r="J253" s="243"/>
      <c r="K253" s="243"/>
      <c r="L253" s="243"/>
      <c r="M253" s="243"/>
      <c r="N253" s="243"/>
      <c r="O253" s="243"/>
      <c r="P253" s="243"/>
      <c r="Q253" s="243"/>
      <c r="R253" s="243"/>
      <c r="S253" s="243"/>
      <c r="T253" s="243"/>
      <c r="U253" s="243"/>
      <c r="V253" s="243"/>
      <c r="W253" s="243"/>
      <c r="X253" s="243"/>
      <c r="Y253" s="243"/>
      <c r="Z253" s="243"/>
    </row>
    <row r="254" spans="1:26" ht="13.5" customHeight="1">
      <c r="A254" s="243"/>
      <c r="B254" s="243"/>
      <c r="C254" s="243"/>
      <c r="D254" s="243"/>
      <c r="E254" s="243"/>
      <c r="F254" s="243"/>
      <c r="G254" s="243"/>
      <c r="H254" s="243"/>
      <c r="I254" s="243"/>
      <c r="J254" s="243"/>
      <c r="K254" s="243"/>
      <c r="L254" s="243"/>
      <c r="M254" s="243"/>
      <c r="N254" s="243"/>
      <c r="O254" s="243"/>
      <c r="P254" s="243"/>
      <c r="Q254" s="243"/>
      <c r="R254" s="243"/>
      <c r="S254" s="243"/>
      <c r="T254" s="243"/>
      <c r="U254" s="243"/>
      <c r="V254" s="243"/>
      <c r="W254" s="243"/>
      <c r="X254" s="243"/>
      <c r="Y254" s="243"/>
      <c r="Z254" s="243"/>
    </row>
    <row r="255" spans="1:26" ht="13.5" customHeight="1">
      <c r="A255" s="243"/>
      <c r="B255" s="243"/>
      <c r="C255" s="243"/>
      <c r="D255" s="243"/>
      <c r="E255" s="243"/>
      <c r="F255" s="243"/>
      <c r="G255" s="243"/>
      <c r="H255" s="243"/>
      <c r="I255" s="243"/>
      <c r="J255" s="243"/>
      <c r="K255" s="243"/>
      <c r="L255" s="243"/>
      <c r="M255" s="243"/>
      <c r="N255" s="243"/>
      <c r="O255" s="243"/>
      <c r="P255" s="243"/>
      <c r="Q255" s="243"/>
      <c r="R255" s="243"/>
      <c r="S255" s="243"/>
      <c r="T255" s="243"/>
      <c r="U255" s="243"/>
      <c r="V255" s="243"/>
      <c r="W255" s="243"/>
      <c r="X255" s="243"/>
      <c r="Y255" s="243"/>
      <c r="Z255" s="243"/>
    </row>
    <row r="256" spans="1:26" ht="13.5" customHeight="1">
      <c r="A256" s="243"/>
      <c r="B256" s="243"/>
      <c r="C256" s="243"/>
      <c r="D256" s="243"/>
      <c r="E256" s="243"/>
      <c r="F256" s="243"/>
      <c r="G256" s="243"/>
      <c r="H256" s="243"/>
      <c r="I256" s="243"/>
      <c r="J256" s="243"/>
      <c r="K256" s="243"/>
      <c r="L256" s="243"/>
      <c r="M256" s="243"/>
      <c r="N256" s="243"/>
      <c r="O256" s="243"/>
      <c r="P256" s="243"/>
      <c r="Q256" s="243"/>
      <c r="R256" s="243"/>
      <c r="S256" s="243"/>
      <c r="T256" s="243"/>
      <c r="U256" s="243"/>
      <c r="V256" s="243"/>
      <c r="W256" s="243"/>
      <c r="X256" s="243"/>
      <c r="Y256" s="243"/>
      <c r="Z256" s="243"/>
    </row>
    <row r="257" spans="1:26" ht="13.5" customHeight="1">
      <c r="A257" s="243"/>
      <c r="B257" s="243"/>
      <c r="C257" s="243"/>
      <c r="D257" s="243"/>
      <c r="E257" s="243"/>
      <c r="F257" s="243"/>
      <c r="G257" s="243"/>
      <c r="H257" s="243"/>
      <c r="I257" s="243"/>
      <c r="J257" s="243"/>
      <c r="K257" s="243"/>
      <c r="L257" s="243"/>
      <c r="M257" s="243"/>
      <c r="N257" s="243"/>
      <c r="O257" s="243"/>
      <c r="P257" s="243"/>
      <c r="Q257" s="243"/>
      <c r="R257" s="243"/>
      <c r="S257" s="243"/>
      <c r="T257" s="243"/>
      <c r="U257" s="243"/>
      <c r="V257" s="243"/>
      <c r="W257" s="243"/>
      <c r="X257" s="243"/>
      <c r="Y257" s="243"/>
      <c r="Z257" s="243"/>
    </row>
    <row r="258" spans="1:26" ht="13.5" customHeight="1">
      <c r="A258" s="243"/>
      <c r="B258" s="243"/>
      <c r="C258" s="243"/>
      <c r="D258" s="243"/>
      <c r="E258" s="243"/>
      <c r="F258" s="243"/>
      <c r="G258" s="243"/>
      <c r="H258" s="243"/>
      <c r="I258" s="243"/>
      <c r="J258" s="243"/>
      <c r="K258" s="243"/>
      <c r="L258" s="243"/>
      <c r="M258" s="243"/>
      <c r="N258" s="243"/>
      <c r="O258" s="243"/>
      <c r="P258" s="243"/>
      <c r="Q258" s="243"/>
      <c r="R258" s="243"/>
      <c r="S258" s="243"/>
      <c r="T258" s="243"/>
      <c r="U258" s="243"/>
      <c r="V258" s="243"/>
      <c r="W258" s="243"/>
      <c r="X258" s="243"/>
      <c r="Y258" s="243"/>
      <c r="Z258" s="243"/>
    </row>
    <row r="259" spans="1:26" ht="13.5" customHeight="1">
      <c r="A259" s="243"/>
      <c r="B259" s="243"/>
      <c r="C259" s="243"/>
      <c r="D259" s="243"/>
      <c r="E259" s="243"/>
      <c r="F259" s="243"/>
      <c r="G259" s="243"/>
      <c r="H259" s="243"/>
      <c r="I259" s="243"/>
      <c r="J259" s="243"/>
      <c r="K259" s="243"/>
      <c r="L259" s="243"/>
      <c r="M259" s="243"/>
      <c r="N259" s="243"/>
      <c r="O259" s="243"/>
      <c r="P259" s="243"/>
      <c r="Q259" s="243"/>
      <c r="R259" s="243"/>
      <c r="S259" s="243"/>
      <c r="T259" s="243"/>
      <c r="U259" s="243"/>
      <c r="V259" s="243"/>
      <c r="W259" s="243"/>
      <c r="X259" s="243"/>
      <c r="Y259" s="243"/>
      <c r="Z259" s="243"/>
    </row>
    <row r="260" spans="1:26" ht="13.5" customHeight="1">
      <c r="A260" s="243"/>
      <c r="B260" s="243"/>
      <c r="C260" s="243"/>
      <c r="D260" s="243"/>
      <c r="E260" s="243"/>
      <c r="F260" s="243"/>
      <c r="G260" s="243"/>
      <c r="H260" s="243"/>
      <c r="I260" s="243"/>
      <c r="J260" s="243"/>
      <c r="K260" s="243"/>
      <c r="L260" s="243"/>
      <c r="M260" s="243"/>
      <c r="N260" s="243"/>
      <c r="O260" s="243"/>
      <c r="P260" s="243"/>
      <c r="Q260" s="243"/>
      <c r="R260" s="243"/>
      <c r="S260" s="243"/>
      <c r="T260" s="243"/>
      <c r="U260" s="243"/>
      <c r="V260" s="243"/>
      <c r="W260" s="243"/>
      <c r="X260" s="243"/>
      <c r="Y260" s="243"/>
      <c r="Z260" s="243"/>
    </row>
    <row r="261" spans="1:26" ht="13.5" customHeight="1">
      <c r="A261" s="243"/>
      <c r="B261" s="243"/>
      <c r="C261" s="243"/>
      <c r="D261" s="243"/>
      <c r="E261" s="243"/>
      <c r="F261" s="243"/>
      <c r="G261" s="243"/>
      <c r="H261" s="243"/>
      <c r="I261" s="243"/>
      <c r="J261" s="243"/>
      <c r="K261" s="243"/>
      <c r="L261" s="243"/>
      <c r="M261" s="243"/>
      <c r="N261" s="243"/>
      <c r="O261" s="243"/>
      <c r="P261" s="243"/>
      <c r="Q261" s="243"/>
      <c r="R261" s="243"/>
      <c r="S261" s="243"/>
      <c r="T261" s="243"/>
      <c r="U261" s="243"/>
      <c r="V261" s="243"/>
      <c r="W261" s="243"/>
      <c r="X261" s="243"/>
      <c r="Y261" s="243"/>
      <c r="Z261" s="243"/>
    </row>
    <row r="262" spans="1:26" ht="13.5" customHeight="1">
      <c r="A262" s="243"/>
      <c r="B262" s="243"/>
      <c r="C262" s="243"/>
      <c r="D262" s="243"/>
      <c r="E262" s="243"/>
      <c r="F262" s="243"/>
      <c r="G262" s="243"/>
      <c r="H262" s="243"/>
      <c r="I262" s="243"/>
      <c r="J262" s="243"/>
      <c r="K262" s="243"/>
      <c r="L262" s="243"/>
      <c r="M262" s="243"/>
      <c r="N262" s="243"/>
      <c r="O262" s="243"/>
      <c r="P262" s="243"/>
      <c r="Q262" s="243"/>
      <c r="R262" s="243"/>
      <c r="S262" s="243"/>
      <c r="T262" s="243"/>
      <c r="U262" s="243"/>
      <c r="V262" s="243"/>
      <c r="W262" s="243"/>
      <c r="X262" s="243"/>
      <c r="Y262" s="243"/>
      <c r="Z262" s="243"/>
    </row>
    <row r="263" spans="1:26" ht="13.5" customHeight="1">
      <c r="A263" s="243"/>
      <c r="B263" s="243"/>
      <c r="C263" s="243"/>
      <c r="D263" s="243"/>
      <c r="E263" s="243"/>
      <c r="F263" s="243"/>
      <c r="G263" s="243"/>
      <c r="H263" s="243"/>
      <c r="I263" s="243"/>
      <c r="J263" s="243"/>
      <c r="K263" s="243"/>
      <c r="L263" s="243"/>
      <c r="M263" s="243"/>
      <c r="N263" s="243"/>
      <c r="O263" s="243"/>
      <c r="P263" s="243"/>
      <c r="Q263" s="243"/>
      <c r="R263" s="243"/>
      <c r="S263" s="243"/>
      <c r="T263" s="243"/>
      <c r="U263" s="243"/>
      <c r="V263" s="243"/>
      <c r="W263" s="243"/>
      <c r="X263" s="243"/>
      <c r="Y263" s="243"/>
      <c r="Z263" s="243"/>
    </row>
    <row r="264" spans="1:26" ht="13.5" customHeight="1">
      <c r="A264" s="243"/>
      <c r="B264" s="243"/>
      <c r="C264" s="243"/>
      <c r="D264" s="243"/>
      <c r="E264" s="243"/>
      <c r="F264" s="243"/>
      <c r="G264" s="243"/>
      <c r="H264" s="243"/>
      <c r="I264" s="243"/>
      <c r="J264" s="243"/>
      <c r="K264" s="243"/>
      <c r="L264" s="243"/>
      <c r="M264" s="243"/>
      <c r="N264" s="243"/>
      <c r="O264" s="243"/>
      <c r="P264" s="243"/>
      <c r="Q264" s="243"/>
      <c r="R264" s="243"/>
      <c r="S264" s="243"/>
      <c r="T264" s="243"/>
      <c r="U264" s="243"/>
      <c r="V264" s="243"/>
      <c r="W264" s="243"/>
      <c r="X264" s="243"/>
      <c r="Y264" s="243"/>
      <c r="Z264" s="243"/>
    </row>
    <row r="265" spans="1:26" ht="13.5" customHeight="1">
      <c r="A265" s="243"/>
      <c r="B265" s="243"/>
      <c r="C265" s="243"/>
      <c r="D265" s="243"/>
      <c r="E265" s="243"/>
      <c r="F265" s="243"/>
      <c r="G265" s="243"/>
      <c r="H265" s="243"/>
      <c r="I265" s="243"/>
      <c r="J265" s="243"/>
      <c r="K265" s="243"/>
      <c r="L265" s="243"/>
      <c r="M265" s="243"/>
      <c r="N265" s="243"/>
      <c r="O265" s="243"/>
      <c r="P265" s="243"/>
      <c r="Q265" s="243"/>
      <c r="R265" s="243"/>
      <c r="S265" s="243"/>
      <c r="T265" s="243"/>
      <c r="U265" s="243"/>
      <c r="V265" s="243"/>
      <c r="W265" s="243"/>
      <c r="X265" s="243"/>
      <c r="Y265" s="243"/>
      <c r="Z265" s="243"/>
    </row>
    <row r="266" spans="1:26" ht="13.5" customHeight="1">
      <c r="A266" s="243"/>
      <c r="B266" s="243"/>
      <c r="C266" s="243"/>
      <c r="D266" s="243"/>
      <c r="E266" s="243"/>
      <c r="F266" s="243"/>
      <c r="G266" s="243"/>
      <c r="H266" s="243"/>
      <c r="I266" s="243"/>
      <c r="J266" s="243"/>
      <c r="K266" s="243"/>
      <c r="L266" s="243"/>
      <c r="M266" s="243"/>
      <c r="N266" s="243"/>
      <c r="O266" s="243"/>
      <c r="P266" s="243"/>
      <c r="Q266" s="243"/>
      <c r="R266" s="243"/>
      <c r="S266" s="243"/>
      <c r="T266" s="243"/>
      <c r="U266" s="243"/>
      <c r="V266" s="243"/>
      <c r="W266" s="243"/>
      <c r="X266" s="243"/>
      <c r="Y266" s="243"/>
      <c r="Z266" s="243"/>
    </row>
    <row r="267" spans="1:26" ht="13.5" customHeight="1">
      <c r="A267" s="243"/>
      <c r="B267" s="243"/>
      <c r="C267" s="243"/>
      <c r="D267" s="243"/>
      <c r="E267" s="243"/>
      <c r="F267" s="243"/>
      <c r="G267" s="243"/>
      <c r="H267" s="243"/>
      <c r="I267" s="243"/>
      <c r="J267" s="243"/>
      <c r="K267" s="243"/>
      <c r="L267" s="243"/>
      <c r="M267" s="243"/>
      <c r="N267" s="243"/>
      <c r="O267" s="243"/>
      <c r="P267" s="243"/>
      <c r="Q267" s="243"/>
      <c r="R267" s="243"/>
      <c r="S267" s="243"/>
      <c r="T267" s="243"/>
      <c r="U267" s="243"/>
      <c r="V267" s="243"/>
      <c r="W267" s="243"/>
      <c r="X267" s="243"/>
      <c r="Y267" s="243"/>
      <c r="Z267" s="243"/>
    </row>
    <row r="268" spans="1:26" ht="13.5" customHeight="1">
      <c r="A268" s="243"/>
      <c r="B268" s="243"/>
      <c r="C268" s="243"/>
      <c r="D268" s="243"/>
      <c r="E268" s="243"/>
      <c r="F268" s="243"/>
      <c r="G268" s="243"/>
      <c r="H268" s="243"/>
      <c r="I268" s="243"/>
      <c r="J268" s="243"/>
      <c r="K268" s="243"/>
      <c r="L268" s="243"/>
      <c r="M268" s="243"/>
      <c r="N268" s="243"/>
      <c r="O268" s="243"/>
      <c r="P268" s="243"/>
      <c r="Q268" s="243"/>
      <c r="R268" s="243"/>
      <c r="S268" s="243"/>
      <c r="T268" s="243"/>
      <c r="U268" s="243"/>
      <c r="V268" s="243"/>
      <c r="W268" s="243"/>
      <c r="X268" s="243"/>
      <c r="Y268" s="243"/>
      <c r="Z268" s="243"/>
    </row>
    <row r="269" spans="1:26" ht="13.5" customHeight="1">
      <c r="A269" s="243"/>
      <c r="B269" s="243"/>
      <c r="C269" s="243"/>
      <c r="D269" s="243"/>
      <c r="E269" s="243"/>
      <c r="F269" s="243"/>
      <c r="G269" s="243"/>
      <c r="H269" s="243"/>
      <c r="I269" s="243"/>
      <c r="J269" s="243"/>
      <c r="K269" s="243"/>
      <c r="L269" s="243"/>
      <c r="M269" s="243"/>
      <c r="N269" s="243"/>
      <c r="O269" s="243"/>
      <c r="P269" s="243"/>
      <c r="Q269" s="243"/>
      <c r="R269" s="243"/>
      <c r="S269" s="243"/>
      <c r="T269" s="243"/>
      <c r="U269" s="243"/>
      <c r="V269" s="243"/>
      <c r="W269" s="243"/>
      <c r="X269" s="243"/>
      <c r="Y269" s="243"/>
      <c r="Z269" s="243"/>
    </row>
    <row r="270" spans="1:26" ht="13.5" customHeight="1">
      <c r="A270" s="243"/>
      <c r="B270" s="243"/>
      <c r="C270" s="243"/>
      <c r="D270" s="243"/>
      <c r="E270" s="243"/>
      <c r="F270" s="243"/>
      <c r="G270" s="243"/>
      <c r="H270" s="243"/>
      <c r="I270" s="243"/>
      <c r="J270" s="243"/>
      <c r="K270" s="243"/>
      <c r="L270" s="243"/>
      <c r="M270" s="243"/>
      <c r="N270" s="243"/>
      <c r="O270" s="243"/>
      <c r="P270" s="243"/>
      <c r="Q270" s="243"/>
      <c r="R270" s="243"/>
      <c r="S270" s="243"/>
      <c r="T270" s="243"/>
      <c r="U270" s="243"/>
      <c r="V270" s="243"/>
      <c r="W270" s="243"/>
      <c r="X270" s="243"/>
      <c r="Y270" s="243"/>
      <c r="Z270" s="243"/>
    </row>
    <row r="271" spans="1:26" ht="13.5" customHeight="1">
      <c r="A271" s="243"/>
      <c r="B271" s="243"/>
      <c r="C271" s="243"/>
      <c r="D271" s="243"/>
      <c r="E271" s="243"/>
      <c r="F271" s="243"/>
      <c r="G271" s="243"/>
      <c r="H271" s="243"/>
      <c r="I271" s="243"/>
      <c r="J271" s="243"/>
      <c r="K271" s="243"/>
      <c r="L271" s="243"/>
      <c r="M271" s="243"/>
      <c r="N271" s="243"/>
      <c r="O271" s="243"/>
      <c r="P271" s="243"/>
      <c r="Q271" s="243"/>
      <c r="R271" s="243"/>
      <c r="S271" s="243"/>
      <c r="T271" s="243"/>
      <c r="U271" s="243"/>
      <c r="V271" s="243"/>
      <c r="W271" s="243"/>
      <c r="X271" s="243"/>
      <c r="Y271" s="243"/>
      <c r="Z271" s="243"/>
    </row>
    <row r="272" spans="1:26" ht="13.5" customHeight="1">
      <c r="A272" s="243"/>
      <c r="B272" s="243"/>
      <c r="C272" s="243"/>
      <c r="D272" s="243"/>
      <c r="E272" s="243"/>
      <c r="F272" s="243"/>
      <c r="G272" s="243"/>
      <c r="H272" s="243"/>
      <c r="I272" s="243"/>
      <c r="J272" s="243"/>
      <c r="K272" s="243"/>
      <c r="L272" s="243"/>
      <c r="M272" s="243"/>
      <c r="N272" s="243"/>
      <c r="O272" s="243"/>
      <c r="P272" s="243"/>
      <c r="Q272" s="243"/>
      <c r="R272" s="243"/>
      <c r="S272" s="243"/>
      <c r="T272" s="243"/>
      <c r="U272" s="243"/>
      <c r="V272" s="243"/>
      <c r="W272" s="243"/>
      <c r="X272" s="243"/>
      <c r="Y272" s="243"/>
      <c r="Z272" s="243"/>
    </row>
    <row r="273" spans="1:26" ht="13.5" customHeight="1">
      <c r="A273" s="243"/>
      <c r="B273" s="243"/>
      <c r="C273" s="243"/>
      <c r="D273" s="243"/>
      <c r="E273" s="243"/>
      <c r="F273" s="243"/>
      <c r="G273" s="243"/>
      <c r="H273" s="243"/>
      <c r="I273" s="243"/>
      <c r="J273" s="243"/>
      <c r="K273" s="243"/>
      <c r="L273" s="243"/>
      <c r="M273" s="243"/>
      <c r="N273" s="243"/>
      <c r="O273" s="243"/>
      <c r="P273" s="243"/>
      <c r="Q273" s="243"/>
      <c r="R273" s="243"/>
      <c r="S273" s="243"/>
      <c r="T273" s="243"/>
      <c r="U273" s="243"/>
      <c r="V273" s="243"/>
      <c r="W273" s="243"/>
      <c r="X273" s="243"/>
      <c r="Y273" s="243"/>
      <c r="Z273" s="243"/>
    </row>
    <row r="274" spans="1:26" ht="13.5" customHeight="1">
      <c r="A274" s="243"/>
      <c r="B274" s="243"/>
      <c r="C274" s="243"/>
      <c r="D274" s="243"/>
      <c r="E274" s="243"/>
      <c r="F274" s="243"/>
      <c r="G274" s="243"/>
      <c r="H274" s="243"/>
      <c r="I274" s="243"/>
      <c r="J274" s="243"/>
      <c r="K274" s="243"/>
      <c r="L274" s="243"/>
      <c r="M274" s="243"/>
      <c r="N274" s="243"/>
      <c r="O274" s="243"/>
      <c r="P274" s="243"/>
      <c r="Q274" s="243"/>
      <c r="R274" s="243"/>
      <c r="S274" s="243"/>
      <c r="T274" s="243"/>
      <c r="U274" s="243"/>
      <c r="V274" s="243"/>
      <c r="W274" s="243"/>
      <c r="X274" s="243"/>
      <c r="Y274" s="243"/>
      <c r="Z274" s="243"/>
    </row>
    <row r="275" spans="1:26" ht="13.5" customHeight="1">
      <c r="A275" s="243"/>
      <c r="B275" s="243"/>
      <c r="C275" s="243"/>
      <c r="D275" s="243"/>
      <c r="E275" s="243"/>
      <c r="F275" s="243"/>
      <c r="G275" s="243"/>
      <c r="H275" s="243"/>
      <c r="I275" s="243"/>
      <c r="J275" s="243"/>
      <c r="K275" s="243"/>
      <c r="L275" s="243"/>
      <c r="M275" s="243"/>
      <c r="N275" s="243"/>
      <c r="O275" s="243"/>
      <c r="P275" s="243"/>
      <c r="Q275" s="243"/>
      <c r="R275" s="243"/>
      <c r="S275" s="243"/>
      <c r="T275" s="243"/>
      <c r="U275" s="243"/>
      <c r="V275" s="243"/>
      <c r="W275" s="243"/>
      <c r="X275" s="243"/>
      <c r="Y275" s="243"/>
      <c r="Z275" s="243"/>
    </row>
    <row r="276" spans="1:26" ht="13.5" customHeight="1">
      <c r="A276" s="243"/>
      <c r="B276" s="243"/>
      <c r="C276" s="243"/>
      <c r="D276" s="243"/>
      <c r="E276" s="243"/>
      <c r="F276" s="243"/>
      <c r="G276" s="243"/>
      <c r="H276" s="243"/>
      <c r="I276" s="243"/>
      <c r="J276" s="243"/>
      <c r="K276" s="243"/>
      <c r="L276" s="243"/>
      <c r="M276" s="243"/>
      <c r="N276" s="243"/>
      <c r="O276" s="243"/>
      <c r="P276" s="243"/>
      <c r="Q276" s="243"/>
      <c r="R276" s="243"/>
      <c r="S276" s="243"/>
      <c r="T276" s="243"/>
      <c r="U276" s="243"/>
      <c r="V276" s="243"/>
      <c r="W276" s="243"/>
      <c r="X276" s="243"/>
      <c r="Y276" s="243"/>
      <c r="Z276" s="243"/>
    </row>
    <row r="277" spans="1:26" ht="13.5" customHeight="1">
      <c r="A277" s="243"/>
      <c r="B277" s="243"/>
      <c r="C277" s="243"/>
      <c r="D277" s="243"/>
      <c r="E277" s="243"/>
      <c r="F277" s="243"/>
      <c r="G277" s="243"/>
      <c r="H277" s="243"/>
      <c r="I277" s="243"/>
      <c r="J277" s="243"/>
      <c r="K277" s="243"/>
      <c r="L277" s="243"/>
      <c r="M277" s="243"/>
      <c r="N277" s="243"/>
      <c r="O277" s="243"/>
      <c r="P277" s="243"/>
      <c r="Q277" s="243"/>
      <c r="R277" s="243"/>
      <c r="S277" s="243"/>
      <c r="T277" s="243"/>
      <c r="U277" s="243"/>
      <c r="V277" s="243"/>
      <c r="W277" s="243"/>
      <c r="X277" s="243"/>
      <c r="Y277" s="243"/>
      <c r="Z277" s="243"/>
    </row>
    <row r="278" spans="1:26" ht="13.5" customHeight="1">
      <c r="A278" s="243"/>
      <c r="B278" s="243"/>
      <c r="C278" s="243"/>
      <c r="D278" s="243"/>
      <c r="E278" s="243"/>
      <c r="F278" s="243"/>
      <c r="G278" s="243"/>
      <c r="H278" s="243"/>
      <c r="I278" s="243"/>
      <c r="J278" s="243"/>
      <c r="K278" s="243"/>
      <c r="L278" s="243"/>
      <c r="M278" s="243"/>
      <c r="N278" s="243"/>
      <c r="O278" s="243"/>
      <c r="P278" s="243"/>
      <c r="Q278" s="243"/>
      <c r="R278" s="243"/>
      <c r="S278" s="243"/>
      <c r="T278" s="243"/>
      <c r="U278" s="243"/>
      <c r="V278" s="243"/>
      <c r="W278" s="243"/>
      <c r="X278" s="243"/>
      <c r="Y278" s="243"/>
      <c r="Z278" s="243"/>
    </row>
    <row r="279" spans="1:26" ht="13.5" customHeight="1">
      <c r="A279" s="243"/>
      <c r="B279" s="243"/>
      <c r="C279" s="243"/>
      <c r="D279" s="243"/>
      <c r="E279" s="243"/>
      <c r="F279" s="243"/>
      <c r="G279" s="243"/>
      <c r="H279" s="243"/>
      <c r="I279" s="243"/>
      <c r="J279" s="243"/>
      <c r="K279" s="243"/>
      <c r="L279" s="243"/>
      <c r="M279" s="243"/>
      <c r="N279" s="243"/>
      <c r="O279" s="243"/>
      <c r="P279" s="243"/>
      <c r="Q279" s="243"/>
      <c r="R279" s="243"/>
      <c r="S279" s="243"/>
      <c r="T279" s="243"/>
      <c r="U279" s="243"/>
      <c r="V279" s="243"/>
      <c r="W279" s="243"/>
      <c r="X279" s="243"/>
      <c r="Y279" s="243"/>
      <c r="Z279" s="243"/>
    </row>
    <row r="280" spans="1:26" ht="13.5" customHeight="1">
      <c r="A280" s="243"/>
      <c r="B280" s="243"/>
      <c r="C280" s="243"/>
      <c r="D280" s="243"/>
      <c r="E280" s="243"/>
      <c r="F280" s="243"/>
      <c r="G280" s="243"/>
      <c r="H280" s="243"/>
      <c r="I280" s="243"/>
      <c r="J280" s="243"/>
      <c r="K280" s="243"/>
      <c r="L280" s="243"/>
      <c r="M280" s="243"/>
      <c r="N280" s="243"/>
      <c r="O280" s="243"/>
      <c r="P280" s="243"/>
      <c r="Q280" s="243"/>
      <c r="R280" s="243"/>
      <c r="S280" s="243"/>
      <c r="T280" s="243"/>
      <c r="U280" s="243"/>
      <c r="V280" s="243"/>
      <c r="W280" s="243"/>
      <c r="X280" s="243"/>
      <c r="Y280" s="243"/>
      <c r="Z280" s="243"/>
    </row>
    <row r="281" spans="1:26" ht="13.5" customHeight="1">
      <c r="A281" s="243"/>
      <c r="B281" s="243"/>
      <c r="C281" s="243"/>
      <c r="D281" s="243"/>
      <c r="E281" s="243"/>
      <c r="F281" s="243"/>
      <c r="G281" s="243"/>
      <c r="H281" s="243"/>
      <c r="I281" s="243"/>
      <c r="J281" s="243"/>
      <c r="K281" s="243"/>
      <c r="L281" s="243"/>
      <c r="M281" s="243"/>
      <c r="N281" s="243"/>
      <c r="O281" s="243"/>
      <c r="P281" s="243"/>
      <c r="Q281" s="243"/>
      <c r="R281" s="243"/>
      <c r="S281" s="243"/>
      <c r="T281" s="243"/>
      <c r="U281" s="243"/>
      <c r="V281" s="243"/>
      <c r="W281" s="243"/>
      <c r="X281" s="243"/>
      <c r="Y281" s="243"/>
      <c r="Z281" s="243"/>
    </row>
    <row r="282" spans="1:26" ht="13.5" customHeight="1">
      <c r="A282" s="243"/>
      <c r="B282" s="243"/>
      <c r="C282" s="243"/>
      <c r="D282" s="243"/>
      <c r="E282" s="243"/>
      <c r="F282" s="243"/>
      <c r="G282" s="243"/>
      <c r="H282" s="243"/>
      <c r="I282" s="243"/>
      <c r="J282" s="243"/>
      <c r="K282" s="243"/>
      <c r="L282" s="243"/>
      <c r="M282" s="243"/>
      <c r="N282" s="243"/>
      <c r="O282" s="243"/>
      <c r="P282" s="243"/>
      <c r="Q282" s="243"/>
      <c r="R282" s="243"/>
      <c r="S282" s="243"/>
      <c r="T282" s="243"/>
      <c r="U282" s="243"/>
      <c r="V282" s="243"/>
      <c r="W282" s="243"/>
      <c r="X282" s="243"/>
      <c r="Y282" s="243"/>
      <c r="Z282" s="243"/>
    </row>
    <row r="283" spans="1:26" ht="13.5" customHeight="1">
      <c r="A283" s="243"/>
      <c r="B283" s="243"/>
      <c r="C283" s="243"/>
      <c r="D283" s="243"/>
      <c r="E283" s="243"/>
      <c r="F283" s="243"/>
      <c r="G283" s="243"/>
      <c r="H283" s="243"/>
      <c r="I283" s="243"/>
      <c r="J283" s="243"/>
      <c r="K283" s="243"/>
      <c r="L283" s="243"/>
      <c r="M283" s="243"/>
      <c r="N283" s="243"/>
      <c r="O283" s="243"/>
      <c r="P283" s="243"/>
      <c r="Q283" s="243"/>
      <c r="R283" s="243"/>
      <c r="S283" s="243"/>
      <c r="T283" s="243"/>
      <c r="U283" s="243"/>
      <c r="V283" s="243"/>
      <c r="W283" s="243"/>
      <c r="X283" s="243"/>
      <c r="Y283" s="243"/>
      <c r="Z283" s="243"/>
    </row>
    <row r="284" spans="1:26" ht="13.5" customHeight="1">
      <c r="A284" s="243"/>
      <c r="B284" s="243"/>
      <c r="C284" s="243"/>
      <c r="D284" s="243"/>
      <c r="E284" s="243"/>
      <c r="F284" s="243"/>
      <c r="G284" s="243"/>
      <c r="H284" s="243"/>
      <c r="I284" s="243"/>
      <c r="J284" s="243"/>
      <c r="K284" s="243"/>
      <c r="L284" s="243"/>
      <c r="M284" s="243"/>
      <c r="N284" s="243"/>
      <c r="O284" s="243"/>
      <c r="P284" s="243"/>
      <c r="Q284" s="243"/>
      <c r="R284" s="243"/>
      <c r="S284" s="243"/>
      <c r="T284" s="243"/>
      <c r="U284" s="243"/>
      <c r="V284" s="243"/>
      <c r="W284" s="243"/>
      <c r="X284" s="243"/>
      <c r="Y284" s="243"/>
      <c r="Z284" s="243"/>
    </row>
    <row r="285" spans="1:26" ht="13.5" customHeight="1">
      <c r="A285" s="243"/>
      <c r="B285" s="243"/>
      <c r="C285" s="243"/>
      <c r="D285" s="243"/>
      <c r="E285" s="243"/>
      <c r="F285" s="243"/>
      <c r="G285" s="243"/>
      <c r="H285" s="243"/>
      <c r="I285" s="243"/>
      <c r="J285" s="243"/>
      <c r="K285" s="243"/>
      <c r="L285" s="243"/>
      <c r="M285" s="243"/>
      <c r="N285" s="243"/>
      <c r="O285" s="243"/>
      <c r="P285" s="243"/>
      <c r="Q285" s="243"/>
      <c r="R285" s="243"/>
      <c r="S285" s="243"/>
      <c r="T285" s="243"/>
      <c r="U285" s="243"/>
      <c r="V285" s="243"/>
      <c r="W285" s="243"/>
      <c r="X285" s="243"/>
      <c r="Y285" s="243"/>
      <c r="Z285" s="243"/>
    </row>
    <row r="286" spans="1:26" ht="13.5" customHeight="1">
      <c r="A286" s="243"/>
      <c r="B286" s="243"/>
      <c r="C286" s="243"/>
      <c r="D286" s="243"/>
      <c r="E286" s="243"/>
      <c r="F286" s="243"/>
      <c r="G286" s="243"/>
      <c r="H286" s="243"/>
      <c r="I286" s="243"/>
      <c r="J286" s="243"/>
      <c r="K286" s="243"/>
      <c r="L286" s="243"/>
      <c r="M286" s="243"/>
      <c r="N286" s="243"/>
      <c r="O286" s="243"/>
      <c r="P286" s="243"/>
      <c r="Q286" s="243"/>
      <c r="R286" s="243"/>
      <c r="S286" s="243"/>
      <c r="T286" s="243"/>
      <c r="U286" s="243"/>
      <c r="V286" s="243"/>
      <c r="W286" s="243"/>
      <c r="X286" s="243"/>
      <c r="Y286" s="243"/>
      <c r="Z286" s="243"/>
    </row>
    <row r="287" spans="1:26" ht="13.5" customHeight="1">
      <c r="A287" s="243"/>
      <c r="B287" s="243"/>
      <c r="C287" s="243"/>
      <c r="D287" s="243"/>
      <c r="E287" s="243"/>
      <c r="F287" s="243"/>
      <c r="G287" s="243"/>
      <c r="H287" s="243"/>
      <c r="I287" s="243"/>
      <c r="J287" s="243"/>
      <c r="K287" s="243"/>
      <c r="L287" s="243"/>
      <c r="M287" s="243"/>
      <c r="N287" s="243"/>
      <c r="O287" s="243"/>
      <c r="P287" s="243"/>
      <c r="Q287" s="243"/>
      <c r="R287" s="243"/>
      <c r="S287" s="243"/>
      <c r="T287" s="243"/>
      <c r="U287" s="243"/>
      <c r="V287" s="243"/>
      <c r="W287" s="243"/>
      <c r="X287" s="243"/>
      <c r="Y287" s="243"/>
      <c r="Z287" s="243"/>
    </row>
    <row r="288" spans="1:26" ht="13.5" customHeight="1">
      <c r="A288" s="243"/>
      <c r="B288" s="243"/>
      <c r="C288" s="243"/>
      <c r="D288" s="243"/>
      <c r="E288" s="243"/>
      <c r="F288" s="243"/>
      <c r="G288" s="243"/>
      <c r="H288" s="243"/>
      <c r="I288" s="243"/>
      <c r="J288" s="243"/>
      <c r="K288" s="243"/>
      <c r="L288" s="243"/>
      <c r="M288" s="243"/>
      <c r="N288" s="243"/>
      <c r="O288" s="243"/>
      <c r="P288" s="243"/>
      <c r="Q288" s="243"/>
      <c r="R288" s="243"/>
      <c r="S288" s="243"/>
      <c r="T288" s="243"/>
      <c r="U288" s="243"/>
      <c r="V288" s="243"/>
      <c r="W288" s="243"/>
      <c r="X288" s="243"/>
      <c r="Y288" s="243"/>
      <c r="Z288" s="243"/>
    </row>
    <row r="289" spans="1:26" ht="13.5" customHeight="1">
      <c r="A289" s="243"/>
      <c r="B289" s="243"/>
      <c r="C289" s="243"/>
      <c r="D289" s="243"/>
      <c r="E289" s="243"/>
      <c r="F289" s="243"/>
      <c r="G289" s="243"/>
      <c r="H289" s="243"/>
      <c r="I289" s="243"/>
      <c r="J289" s="243"/>
      <c r="K289" s="243"/>
      <c r="L289" s="243"/>
      <c r="M289" s="243"/>
      <c r="N289" s="243"/>
      <c r="O289" s="243"/>
      <c r="P289" s="243"/>
      <c r="Q289" s="243"/>
      <c r="R289" s="243"/>
      <c r="S289" s="243"/>
      <c r="T289" s="243"/>
      <c r="U289" s="243"/>
      <c r="V289" s="243"/>
      <c r="W289" s="243"/>
      <c r="X289" s="243"/>
      <c r="Y289" s="243"/>
      <c r="Z289" s="243"/>
    </row>
    <row r="290" spans="1:26" ht="13.5" customHeight="1">
      <c r="A290" s="243"/>
      <c r="B290" s="243"/>
      <c r="C290" s="243"/>
      <c r="D290" s="243"/>
      <c r="E290" s="243"/>
      <c r="F290" s="243"/>
      <c r="G290" s="243"/>
      <c r="H290" s="243"/>
      <c r="I290" s="243"/>
      <c r="J290" s="243"/>
      <c r="K290" s="243"/>
      <c r="L290" s="243"/>
      <c r="M290" s="243"/>
      <c r="N290" s="243"/>
      <c r="O290" s="243"/>
      <c r="P290" s="243"/>
      <c r="Q290" s="243"/>
      <c r="R290" s="243"/>
      <c r="S290" s="243"/>
      <c r="T290" s="243"/>
      <c r="U290" s="243"/>
      <c r="V290" s="243"/>
      <c r="W290" s="243"/>
      <c r="X290" s="243"/>
      <c r="Y290" s="243"/>
      <c r="Z290" s="243"/>
    </row>
    <row r="291" spans="1:26" ht="13.5" customHeight="1">
      <c r="A291" s="243"/>
      <c r="B291" s="243"/>
      <c r="C291" s="243"/>
      <c r="D291" s="243"/>
      <c r="E291" s="243"/>
      <c r="F291" s="243"/>
      <c r="G291" s="243"/>
      <c r="H291" s="243"/>
      <c r="I291" s="243"/>
      <c r="J291" s="243"/>
      <c r="K291" s="243"/>
      <c r="L291" s="243"/>
      <c r="M291" s="243"/>
      <c r="N291" s="243"/>
      <c r="O291" s="243"/>
      <c r="P291" s="243"/>
      <c r="Q291" s="243"/>
      <c r="R291" s="243"/>
      <c r="S291" s="243"/>
      <c r="T291" s="243"/>
      <c r="U291" s="243"/>
      <c r="V291" s="243"/>
      <c r="W291" s="243"/>
      <c r="X291" s="243"/>
      <c r="Y291" s="243"/>
      <c r="Z291" s="243"/>
    </row>
    <row r="292" spans="1:26" ht="13.5" customHeight="1">
      <c r="A292" s="243"/>
      <c r="B292" s="243"/>
      <c r="C292" s="243"/>
      <c r="D292" s="243"/>
      <c r="E292" s="243"/>
      <c r="F292" s="243"/>
      <c r="G292" s="243"/>
      <c r="H292" s="243"/>
      <c r="I292" s="243"/>
      <c r="J292" s="243"/>
      <c r="K292" s="243"/>
      <c r="L292" s="243"/>
      <c r="M292" s="243"/>
      <c r="N292" s="243"/>
      <c r="O292" s="243"/>
      <c r="P292" s="243"/>
      <c r="Q292" s="243"/>
      <c r="R292" s="243"/>
      <c r="S292" s="243"/>
      <c r="T292" s="243"/>
      <c r="U292" s="243"/>
      <c r="V292" s="243"/>
      <c r="W292" s="243"/>
      <c r="X292" s="243"/>
      <c r="Y292" s="243"/>
      <c r="Z292" s="243"/>
    </row>
    <row r="293" spans="1:26" ht="13.5" customHeight="1">
      <c r="A293" s="243"/>
      <c r="B293" s="243"/>
      <c r="C293" s="243"/>
      <c r="D293" s="243"/>
      <c r="E293" s="243"/>
      <c r="F293" s="243"/>
      <c r="G293" s="243"/>
      <c r="H293" s="243"/>
      <c r="I293" s="243"/>
      <c r="J293" s="243"/>
      <c r="K293" s="243"/>
      <c r="L293" s="243"/>
      <c r="M293" s="243"/>
      <c r="N293" s="243"/>
      <c r="O293" s="243"/>
      <c r="P293" s="243"/>
      <c r="Q293" s="243"/>
      <c r="R293" s="243"/>
      <c r="S293" s="243"/>
      <c r="T293" s="243"/>
      <c r="U293" s="243"/>
      <c r="V293" s="243"/>
      <c r="W293" s="243"/>
      <c r="X293" s="243"/>
      <c r="Y293" s="243"/>
      <c r="Z293" s="243"/>
    </row>
    <row r="294" spans="1:26" ht="13.5" customHeight="1">
      <c r="A294" s="243"/>
      <c r="B294" s="243"/>
      <c r="C294" s="243"/>
      <c r="D294" s="243"/>
      <c r="E294" s="243"/>
      <c r="F294" s="243"/>
      <c r="G294" s="243"/>
      <c r="H294" s="243"/>
      <c r="I294" s="243"/>
      <c r="J294" s="243"/>
      <c r="K294" s="243"/>
      <c r="L294" s="243"/>
      <c r="M294" s="243"/>
      <c r="N294" s="243"/>
      <c r="O294" s="243"/>
      <c r="P294" s="243"/>
      <c r="Q294" s="243"/>
      <c r="R294" s="243"/>
      <c r="S294" s="243"/>
      <c r="T294" s="243"/>
      <c r="U294" s="243"/>
      <c r="V294" s="243"/>
      <c r="W294" s="243"/>
      <c r="X294" s="243"/>
      <c r="Y294" s="243"/>
      <c r="Z294" s="243"/>
    </row>
    <row r="295" spans="1:26" ht="13.5" customHeight="1">
      <c r="A295" s="243"/>
      <c r="B295" s="243"/>
      <c r="C295" s="243"/>
      <c r="D295" s="243"/>
      <c r="E295" s="243"/>
      <c r="F295" s="243"/>
      <c r="G295" s="243"/>
      <c r="H295" s="243"/>
      <c r="I295" s="243"/>
      <c r="J295" s="243"/>
      <c r="K295" s="243"/>
      <c r="L295" s="243"/>
      <c r="M295" s="243"/>
      <c r="N295" s="243"/>
      <c r="O295" s="243"/>
      <c r="P295" s="243"/>
      <c r="Q295" s="243"/>
      <c r="R295" s="243"/>
      <c r="S295" s="243"/>
      <c r="T295" s="243"/>
      <c r="U295" s="243"/>
      <c r="V295" s="243"/>
      <c r="W295" s="243"/>
      <c r="X295" s="243"/>
      <c r="Y295" s="243"/>
      <c r="Z295" s="243"/>
    </row>
    <row r="296" spans="1:26" ht="13.5" customHeight="1">
      <c r="A296" s="243"/>
      <c r="B296" s="243"/>
      <c r="C296" s="243"/>
      <c r="D296" s="243"/>
      <c r="E296" s="243"/>
      <c r="F296" s="243"/>
      <c r="G296" s="243"/>
      <c r="H296" s="243"/>
      <c r="I296" s="243"/>
      <c r="J296" s="243"/>
      <c r="K296" s="243"/>
      <c r="L296" s="243"/>
      <c r="M296" s="243"/>
      <c r="N296" s="243"/>
      <c r="O296" s="243"/>
      <c r="P296" s="243"/>
      <c r="Q296" s="243"/>
      <c r="R296" s="243"/>
      <c r="S296" s="243"/>
      <c r="T296" s="243"/>
      <c r="U296" s="243"/>
      <c r="V296" s="243"/>
      <c r="W296" s="243"/>
      <c r="X296" s="243"/>
      <c r="Y296" s="243"/>
      <c r="Z296" s="243"/>
    </row>
    <row r="297" spans="1:26" ht="13.5" customHeight="1">
      <c r="A297" s="243"/>
      <c r="B297" s="243"/>
      <c r="C297" s="243"/>
      <c r="D297" s="243"/>
      <c r="E297" s="243"/>
      <c r="F297" s="243"/>
      <c r="G297" s="243"/>
      <c r="H297" s="243"/>
      <c r="I297" s="243"/>
      <c r="J297" s="243"/>
      <c r="K297" s="243"/>
      <c r="L297" s="243"/>
      <c r="M297" s="243"/>
      <c r="N297" s="243"/>
      <c r="O297" s="243"/>
      <c r="P297" s="243"/>
      <c r="Q297" s="243"/>
      <c r="R297" s="243"/>
      <c r="S297" s="243"/>
      <c r="T297" s="243"/>
      <c r="U297" s="243"/>
      <c r="V297" s="243"/>
      <c r="W297" s="243"/>
      <c r="X297" s="243"/>
      <c r="Y297" s="243"/>
      <c r="Z297" s="243"/>
    </row>
    <row r="298" spans="1:26" ht="13.5" customHeight="1">
      <c r="A298" s="243"/>
      <c r="B298" s="243"/>
      <c r="C298" s="243"/>
      <c r="D298" s="243"/>
      <c r="E298" s="243"/>
      <c r="F298" s="243"/>
      <c r="G298" s="243"/>
      <c r="H298" s="243"/>
      <c r="I298" s="243"/>
      <c r="J298" s="243"/>
      <c r="K298" s="243"/>
      <c r="L298" s="243"/>
      <c r="M298" s="243"/>
      <c r="N298" s="243"/>
      <c r="O298" s="243"/>
      <c r="P298" s="243"/>
      <c r="Q298" s="243"/>
      <c r="R298" s="243"/>
      <c r="S298" s="243"/>
      <c r="T298" s="243"/>
      <c r="U298" s="243"/>
      <c r="V298" s="243"/>
      <c r="W298" s="243"/>
      <c r="X298" s="243"/>
      <c r="Y298" s="243"/>
      <c r="Z298" s="243"/>
    </row>
    <row r="299" spans="1:26" ht="13.5" customHeight="1">
      <c r="A299" s="243"/>
      <c r="B299" s="243"/>
      <c r="C299" s="243"/>
      <c r="D299" s="243"/>
      <c r="E299" s="243"/>
      <c r="F299" s="243"/>
      <c r="G299" s="243"/>
      <c r="H299" s="243"/>
      <c r="I299" s="243"/>
      <c r="J299" s="243"/>
      <c r="K299" s="243"/>
      <c r="L299" s="243"/>
      <c r="M299" s="243"/>
      <c r="N299" s="243"/>
      <c r="O299" s="243"/>
      <c r="P299" s="243"/>
      <c r="Q299" s="243"/>
      <c r="R299" s="243"/>
      <c r="S299" s="243"/>
      <c r="T299" s="243"/>
      <c r="U299" s="243"/>
      <c r="V299" s="243"/>
      <c r="W299" s="243"/>
      <c r="X299" s="243"/>
      <c r="Y299" s="243"/>
      <c r="Z299" s="243"/>
    </row>
    <row r="300" spans="1:26" ht="13.5" customHeight="1">
      <c r="A300" s="243"/>
      <c r="B300" s="243"/>
      <c r="C300" s="243"/>
      <c r="D300" s="243"/>
      <c r="E300" s="243"/>
      <c r="F300" s="243"/>
      <c r="G300" s="243"/>
      <c r="H300" s="243"/>
      <c r="I300" s="243"/>
      <c r="J300" s="243"/>
      <c r="K300" s="243"/>
      <c r="L300" s="243"/>
      <c r="M300" s="243"/>
      <c r="N300" s="243"/>
      <c r="O300" s="243"/>
      <c r="P300" s="243"/>
      <c r="Q300" s="243"/>
      <c r="R300" s="243"/>
      <c r="S300" s="243"/>
      <c r="T300" s="243"/>
      <c r="U300" s="243"/>
      <c r="V300" s="243"/>
      <c r="W300" s="243"/>
      <c r="X300" s="243"/>
      <c r="Y300" s="243"/>
      <c r="Z300" s="243"/>
    </row>
    <row r="301" spans="1:26" ht="13.5" customHeight="1">
      <c r="A301" s="243"/>
      <c r="B301" s="243"/>
      <c r="C301" s="243"/>
      <c r="D301" s="243"/>
      <c r="E301" s="243"/>
      <c r="F301" s="243"/>
      <c r="G301" s="243"/>
      <c r="H301" s="243"/>
      <c r="I301" s="243"/>
      <c r="J301" s="243"/>
      <c r="K301" s="243"/>
      <c r="L301" s="243"/>
      <c r="M301" s="243"/>
      <c r="N301" s="243"/>
      <c r="O301" s="243"/>
      <c r="P301" s="243"/>
      <c r="Q301" s="243"/>
      <c r="R301" s="243"/>
      <c r="S301" s="243"/>
      <c r="T301" s="243"/>
      <c r="U301" s="243"/>
      <c r="V301" s="243"/>
      <c r="W301" s="243"/>
      <c r="X301" s="243"/>
      <c r="Y301" s="243"/>
      <c r="Z301" s="243"/>
    </row>
    <row r="302" spans="1:26" ht="13.5" customHeight="1">
      <c r="A302" s="243"/>
      <c r="B302" s="243"/>
      <c r="C302" s="243"/>
      <c r="D302" s="243"/>
      <c r="E302" s="243"/>
      <c r="F302" s="243"/>
      <c r="G302" s="243"/>
      <c r="H302" s="243"/>
      <c r="I302" s="243"/>
      <c r="J302" s="243"/>
      <c r="K302" s="243"/>
      <c r="L302" s="243"/>
      <c r="M302" s="243"/>
      <c r="N302" s="243"/>
      <c r="O302" s="243"/>
      <c r="P302" s="243"/>
      <c r="Q302" s="243"/>
      <c r="R302" s="243"/>
      <c r="S302" s="243"/>
      <c r="T302" s="243"/>
      <c r="U302" s="243"/>
      <c r="V302" s="243"/>
      <c r="W302" s="243"/>
      <c r="X302" s="243"/>
      <c r="Y302" s="243"/>
      <c r="Z302" s="243"/>
    </row>
    <row r="303" spans="1:26" ht="13.5" customHeight="1">
      <c r="A303" s="243"/>
      <c r="B303" s="243"/>
      <c r="C303" s="243"/>
      <c r="D303" s="243"/>
      <c r="E303" s="243"/>
      <c r="F303" s="243"/>
      <c r="G303" s="243"/>
      <c r="H303" s="243"/>
      <c r="I303" s="243"/>
      <c r="J303" s="243"/>
      <c r="K303" s="243"/>
      <c r="L303" s="243"/>
      <c r="M303" s="243"/>
      <c r="N303" s="243"/>
      <c r="O303" s="243"/>
      <c r="P303" s="243"/>
      <c r="Q303" s="243"/>
      <c r="R303" s="243"/>
      <c r="S303" s="243"/>
      <c r="T303" s="243"/>
      <c r="U303" s="243"/>
      <c r="V303" s="243"/>
      <c r="W303" s="243"/>
      <c r="X303" s="243"/>
      <c r="Y303" s="243"/>
      <c r="Z303" s="243"/>
    </row>
    <row r="304" spans="1:26" ht="13.5" customHeight="1">
      <c r="A304" s="243"/>
      <c r="B304" s="243"/>
      <c r="C304" s="243"/>
      <c r="D304" s="243"/>
      <c r="E304" s="243"/>
      <c r="F304" s="243"/>
      <c r="G304" s="243"/>
      <c r="H304" s="243"/>
      <c r="I304" s="243"/>
      <c r="J304" s="243"/>
      <c r="K304" s="243"/>
      <c r="L304" s="243"/>
      <c r="M304" s="243"/>
      <c r="N304" s="243"/>
      <c r="O304" s="243"/>
      <c r="P304" s="243"/>
      <c r="Q304" s="243"/>
      <c r="R304" s="243"/>
      <c r="S304" s="243"/>
      <c r="T304" s="243"/>
      <c r="U304" s="243"/>
      <c r="V304" s="243"/>
      <c r="W304" s="243"/>
      <c r="X304" s="243"/>
      <c r="Y304" s="243"/>
      <c r="Z304" s="243"/>
    </row>
    <row r="305" spans="1:26" ht="13.5" customHeight="1">
      <c r="A305" s="243"/>
      <c r="B305" s="243"/>
      <c r="C305" s="243"/>
      <c r="D305" s="243"/>
      <c r="E305" s="243"/>
      <c r="F305" s="243"/>
      <c r="G305" s="243"/>
      <c r="H305" s="243"/>
      <c r="I305" s="243"/>
      <c r="J305" s="243"/>
      <c r="K305" s="243"/>
      <c r="L305" s="243"/>
      <c r="M305" s="243"/>
      <c r="N305" s="243"/>
      <c r="O305" s="243"/>
      <c r="P305" s="243"/>
      <c r="Q305" s="243"/>
      <c r="R305" s="243"/>
      <c r="S305" s="243"/>
      <c r="T305" s="243"/>
      <c r="U305" s="243"/>
      <c r="V305" s="243"/>
      <c r="W305" s="243"/>
      <c r="X305" s="243"/>
      <c r="Y305" s="243"/>
      <c r="Z305" s="243"/>
    </row>
    <row r="306" spans="1:26" ht="13.5" customHeight="1">
      <c r="A306" s="243"/>
      <c r="B306" s="243"/>
      <c r="C306" s="243"/>
      <c r="D306" s="243"/>
      <c r="E306" s="243"/>
      <c r="F306" s="243"/>
      <c r="G306" s="243"/>
      <c r="H306" s="243"/>
      <c r="I306" s="243"/>
      <c r="J306" s="243"/>
      <c r="K306" s="243"/>
      <c r="L306" s="243"/>
      <c r="M306" s="243"/>
      <c r="N306" s="243"/>
      <c r="O306" s="243"/>
      <c r="P306" s="243"/>
      <c r="Q306" s="243"/>
      <c r="R306" s="243"/>
      <c r="S306" s="243"/>
      <c r="T306" s="243"/>
      <c r="U306" s="243"/>
      <c r="V306" s="243"/>
      <c r="W306" s="243"/>
      <c r="X306" s="243"/>
      <c r="Y306" s="243"/>
      <c r="Z306" s="243"/>
    </row>
    <row r="307" spans="1:26" ht="13.5" customHeight="1">
      <c r="A307" s="243"/>
      <c r="B307" s="243"/>
      <c r="C307" s="243"/>
      <c r="D307" s="243"/>
      <c r="E307" s="243"/>
      <c r="F307" s="243"/>
      <c r="G307" s="243"/>
      <c r="H307" s="243"/>
      <c r="I307" s="243"/>
      <c r="J307" s="243"/>
      <c r="K307" s="243"/>
      <c r="L307" s="243"/>
      <c r="M307" s="243"/>
      <c r="N307" s="243"/>
      <c r="O307" s="243"/>
      <c r="P307" s="243"/>
      <c r="Q307" s="243"/>
      <c r="R307" s="243"/>
      <c r="S307" s="243"/>
      <c r="T307" s="243"/>
      <c r="U307" s="243"/>
      <c r="V307" s="243"/>
      <c r="W307" s="243"/>
      <c r="X307" s="243"/>
      <c r="Y307" s="243"/>
      <c r="Z307" s="243"/>
    </row>
    <row r="308" spans="1:26" ht="13.5" customHeight="1">
      <c r="A308" s="243"/>
      <c r="B308" s="243"/>
      <c r="C308" s="243"/>
      <c r="D308" s="243"/>
      <c r="E308" s="243"/>
      <c r="F308" s="243"/>
      <c r="G308" s="243"/>
      <c r="H308" s="243"/>
      <c r="I308" s="243"/>
      <c r="J308" s="243"/>
      <c r="K308" s="243"/>
      <c r="L308" s="243"/>
      <c r="M308" s="243"/>
      <c r="N308" s="243"/>
      <c r="O308" s="243"/>
      <c r="P308" s="243"/>
      <c r="Q308" s="243"/>
      <c r="R308" s="243"/>
      <c r="S308" s="243"/>
      <c r="T308" s="243"/>
      <c r="U308" s="243"/>
      <c r="V308" s="243"/>
      <c r="W308" s="243"/>
      <c r="X308" s="243"/>
      <c r="Y308" s="243"/>
      <c r="Z308" s="243"/>
    </row>
    <row r="309" spans="1:26" ht="13.5" customHeight="1">
      <c r="A309" s="243"/>
      <c r="B309" s="243"/>
      <c r="C309" s="243"/>
      <c r="D309" s="243"/>
      <c r="E309" s="243"/>
      <c r="F309" s="243"/>
      <c r="G309" s="243"/>
      <c r="H309" s="243"/>
      <c r="I309" s="243"/>
      <c r="J309" s="243"/>
      <c r="K309" s="243"/>
      <c r="L309" s="243"/>
      <c r="M309" s="243"/>
      <c r="N309" s="243"/>
      <c r="O309" s="243"/>
      <c r="P309" s="243"/>
      <c r="Q309" s="243"/>
      <c r="R309" s="243"/>
      <c r="S309" s="243"/>
      <c r="T309" s="243"/>
      <c r="U309" s="243"/>
      <c r="V309" s="243"/>
      <c r="W309" s="243"/>
      <c r="X309" s="243"/>
      <c r="Y309" s="243"/>
      <c r="Z309" s="243"/>
    </row>
    <row r="310" spans="1:26" ht="13.5" customHeight="1">
      <c r="A310" s="243"/>
      <c r="B310" s="243"/>
      <c r="C310" s="243"/>
      <c r="D310" s="243"/>
      <c r="E310" s="243"/>
      <c r="F310" s="243"/>
      <c r="G310" s="243"/>
      <c r="H310" s="243"/>
      <c r="I310" s="243"/>
      <c r="J310" s="243"/>
      <c r="K310" s="243"/>
      <c r="L310" s="243"/>
      <c r="M310" s="243"/>
      <c r="N310" s="243"/>
      <c r="O310" s="243"/>
      <c r="P310" s="243"/>
      <c r="Q310" s="243"/>
      <c r="R310" s="243"/>
      <c r="S310" s="243"/>
      <c r="T310" s="243"/>
      <c r="U310" s="243"/>
      <c r="V310" s="243"/>
      <c r="W310" s="243"/>
      <c r="X310" s="243"/>
      <c r="Y310" s="243"/>
      <c r="Z310" s="243"/>
    </row>
    <row r="311" spans="1:26" ht="13.5" customHeight="1">
      <c r="A311" s="243"/>
      <c r="B311" s="243"/>
      <c r="C311" s="243"/>
      <c r="D311" s="243"/>
      <c r="E311" s="243"/>
      <c r="F311" s="243"/>
      <c r="G311" s="243"/>
      <c r="H311" s="243"/>
      <c r="I311" s="243"/>
      <c r="J311" s="243"/>
      <c r="K311" s="243"/>
      <c r="L311" s="243"/>
      <c r="M311" s="243"/>
      <c r="N311" s="243"/>
      <c r="O311" s="243"/>
      <c r="P311" s="243"/>
      <c r="Q311" s="243"/>
      <c r="R311" s="243"/>
      <c r="S311" s="243"/>
      <c r="T311" s="243"/>
      <c r="U311" s="243"/>
      <c r="V311" s="243"/>
      <c r="W311" s="243"/>
      <c r="X311" s="243"/>
      <c r="Y311" s="243"/>
      <c r="Z311" s="243"/>
    </row>
    <row r="312" spans="1:26" ht="13.5" customHeight="1">
      <c r="A312" s="243"/>
      <c r="B312" s="243"/>
      <c r="C312" s="243"/>
      <c r="D312" s="243"/>
      <c r="E312" s="243"/>
      <c r="F312" s="243"/>
      <c r="G312" s="243"/>
      <c r="H312" s="243"/>
      <c r="I312" s="243"/>
      <c r="J312" s="243"/>
      <c r="K312" s="243"/>
      <c r="L312" s="243"/>
      <c r="M312" s="243"/>
      <c r="N312" s="243"/>
      <c r="O312" s="243"/>
      <c r="P312" s="243"/>
      <c r="Q312" s="243"/>
      <c r="R312" s="243"/>
      <c r="S312" s="243"/>
      <c r="T312" s="243"/>
      <c r="U312" s="243"/>
      <c r="V312" s="243"/>
      <c r="W312" s="243"/>
      <c r="X312" s="243"/>
      <c r="Y312" s="243"/>
      <c r="Z312" s="243"/>
    </row>
    <row r="313" spans="1:26" ht="13.5" customHeight="1">
      <c r="A313" s="243"/>
      <c r="B313" s="243"/>
      <c r="C313" s="243"/>
      <c r="D313" s="243"/>
      <c r="E313" s="243"/>
      <c r="F313" s="243"/>
      <c r="G313" s="243"/>
      <c r="H313" s="243"/>
      <c r="I313" s="243"/>
      <c r="J313" s="243"/>
      <c r="K313" s="243"/>
      <c r="L313" s="243"/>
      <c r="M313" s="243"/>
      <c r="N313" s="243"/>
      <c r="O313" s="243"/>
      <c r="P313" s="243"/>
      <c r="Q313" s="243"/>
      <c r="R313" s="243"/>
      <c r="S313" s="243"/>
      <c r="T313" s="243"/>
      <c r="U313" s="243"/>
      <c r="V313" s="243"/>
      <c r="W313" s="243"/>
      <c r="X313" s="243"/>
      <c r="Y313" s="243"/>
      <c r="Z313" s="243"/>
    </row>
    <row r="314" spans="1:26" ht="13.5" customHeight="1">
      <c r="A314" s="243"/>
      <c r="B314" s="243"/>
      <c r="C314" s="243"/>
      <c r="D314" s="243"/>
      <c r="E314" s="243"/>
      <c r="F314" s="243"/>
      <c r="G314" s="243"/>
      <c r="H314" s="243"/>
      <c r="I314" s="243"/>
      <c r="J314" s="243"/>
      <c r="K314" s="243"/>
      <c r="L314" s="243"/>
      <c r="M314" s="243"/>
      <c r="N314" s="243"/>
      <c r="O314" s="243"/>
      <c r="P314" s="243"/>
      <c r="Q314" s="243"/>
      <c r="R314" s="243"/>
      <c r="S314" s="243"/>
      <c r="T314" s="243"/>
      <c r="U314" s="243"/>
      <c r="V314" s="243"/>
      <c r="W314" s="243"/>
      <c r="X314" s="243"/>
      <c r="Y314" s="243"/>
      <c r="Z314" s="243"/>
    </row>
    <row r="315" spans="1:26" ht="13.5" customHeight="1">
      <c r="A315" s="243"/>
      <c r="B315" s="243"/>
      <c r="C315" s="243"/>
      <c r="D315" s="243"/>
      <c r="E315" s="243"/>
      <c r="F315" s="243"/>
      <c r="G315" s="243"/>
      <c r="H315" s="243"/>
      <c r="I315" s="243"/>
      <c r="J315" s="243"/>
      <c r="K315" s="243"/>
      <c r="L315" s="243"/>
      <c r="M315" s="243"/>
      <c r="N315" s="243"/>
      <c r="O315" s="243"/>
      <c r="P315" s="243"/>
      <c r="Q315" s="243"/>
      <c r="R315" s="243"/>
      <c r="S315" s="243"/>
      <c r="T315" s="243"/>
      <c r="U315" s="243"/>
      <c r="V315" s="243"/>
      <c r="W315" s="243"/>
      <c r="X315" s="243"/>
      <c r="Y315" s="243"/>
      <c r="Z315" s="243"/>
    </row>
    <row r="316" spans="1:26" ht="13.5" customHeight="1">
      <c r="A316" s="243"/>
      <c r="B316" s="243"/>
      <c r="C316" s="243"/>
      <c r="D316" s="243"/>
      <c r="E316" s="243"/>
      <c r="F316" s="243"/>
      <c r="G316" s="243"/>
      <c r="H316" s="243"/>
      <c r="I316" s="243"/>
      <c r="J316" s="243"/>
      <c r="K316" s="243"/>
      <c r="L316" s="243"/>
      <c r="M316" s="243"/>
      <c r="N316" s="243"/>
      <c r="O316" s="243"/>
      <c r="P316" s="243"/>
      <c r="Q316" s="243"/>
      <c r="R316" s="243"/>
      <c r="S316" s="243"/>
      <c r="T316" s="243"/>
      <c r="U316" s="243"/>
      <c r="V316" s="243"/>
      <c r="W316" s="243"/>
      <c r="X316" s="243"/>
      <c r="Y316" s="243"/>
      <c r="Z316" s="243"/>
    </row>
    <row r="317" spans="1:26" ht="13.5" customHeight="1">
      <c r="A317" s="243"/>
      <c r="B317" s="243"/>
      <c r="C317" s="243"/>
      <c r="D317" s="243"/>
      <c r="E317" s="243"/>
      <c r="F317" s="243"/>
      <c r="G317" s="243"/>
      <c r="H317" s="243"/>
      <c r="I317" s="243"/>
      <c r="J317" s="243"/>
      <c r="K317" s="243"/>
      <c r="L317" s="243"/>
      <c r="M317" s="243"/>
      <c r="N317" s="243"/>
      <c r="O317" s="243"/>
      <c r="P317" s="243"/>
      <c r="Q317" s="243"/>
      <c r="R317" s="243"/>
      <c r="S317" s="243"/>
      <c r="T317" s="243"/>
      <c r="U317" s="243"/>
      <c r="V317" s="243"/>
      <c r="W317" s="243"/>
      <c r="X317" s="243"/>
      <c r="Y317" s="243"/>
      <c r="Z317" s="243"/>
    </row>
    <row r="318" spans="1:26" ht="13.5" customHeight="1">
      <c r="A318" s="243"/>
      <c r="B318" s="243"/>
      <c r="C318" s="243"/>
      <c r="D318" s="243"/>
      <c r="E318" s="243"/>
      <c r="F318" s="243"/>
      <c r="G318" s="243"/>
      <c r="H318" s="243"/>
      <c r="I318" s="243"/>
      <c r="J318" s="243"/>
      <c r="K318" s="243"/>
      <c r="L318" s="243"/>
      <c r="M318" s="243"/>
      <c r="N318" s="243"/>
      <c r="O318" s="243"/>
      <c r="P318" s="243"/>
      <c r="Q318" s="243"/>
      <c r="R318" s="243"/>
      <c r="S318" s="243"/>
      <c r="T318" s="243"/>
      <c r="U318" s="243"/>
      <c r="V318" s="243"/>
      <c r="W318" s="243"/>
      <c r="X318" s="243"/>
      <c r="Y318" s="243"/>
      <c r="Z318" s="243"/>
    </row>
    <row r="319" spans="1:26" ht="13.5" customHeight="1">
      <c r="A319" s="243"/>
      <c r="B319" s="243"/>
      <c r="C319" s="243"/>
      <c r="D319" s="243"/>
      <c r="E319" s="243"/>
      <c r="F319" s="243"/>
      <c r="G319" s="243"/>
      <c r="H319" s="243"/>
      <c r="I319" s="243"/>
      <c r="J319" s="243"/>
      <c r="K319" s="243"/>
      <c r="L319" s="243"/>
      <c r="M319" s="243"/>
      <c r="N319" s="243"/>
      <c r="O319" s="243"/>
      <c r="P319" s="243"/>
      <c r="Q319" s="243"/>
      <c r="R319" s="243"/>
      <c r="S319" s="243"/>
      <c r="T319" s="243"/>
      <c r="U319" s="243"/>
      <c r="V319" s="243"/>
      <c r="W319" s="243"/>
      <c r="X319" s="243"/>
      <c r="Y319" s="243"/>
      <c r="Z319" s="243"/>
    </row>
    <row r="320" spans="1:26" ht="13.5" customHeight="1">
      <c r="A320" s="243"/>
      <c r="B320" s="243"/>
      <c r="C320" s="243"/>
      <c r="D320" s="243"/>
      <c r="E320" s="243"/>
      <c r="F320" s="243"/>
      <c r="G320" s="243"/>
      <c r="H320" s="243"/>
      <c r="I320" s="243"/>
      <c r="J320" s="243"/>
      <c r="K320" s="243"/>
      <c r="L320" s="243"/>
      <c r="M320" s="243"/>
      <c r="N320" s="243"/>
      <c r="O320" s="243"/>
      <c r="P320" s="243"/>
      <c r="Q320" s="243"/>
      <c r="R320" s="243"/>
      <c r="S320" s="243"/>
      <c r="T320" s="243"/>
      <c r="U320" s="243"/>
      <c r="V320" s="243"/>
      <c r="W320" s="243"/>
      <c r="X320" s="243"/>
      <c r="Y320" s="243"/>
      <c r="Z320" s="243"/>
    </row>
    <row r="321" spans="1:26" ht="13.5" customHeight="1">
      <c r="A321" s="243"/>
      <c r="B321" s="243"/>
      <c r="C321" s="243"/>
      <c r="D321" s="243"/>
      <c r="E321" s="243"/>
      <c r="F321" s="243"/>
      <c r="G321" s="243"/>
      <c r="H321" s="243"/>
      <c r="I321" s="243"/>
      <c r="J321" s="243"/>
      <c r="K321" s="243"/>
      <c r="L321" s="243"/>
      <c r="M321" s="243"/>
      <c r="N321" s="243"/>
      <c r="O321" s="243"/>
      <c r="P321" s="243"/>
      <c r="Q321" s="243"/>
      <c r="R321" s="243"/>
      <c r="S321" s="243"/>
      <c r="T321" s="243"/>
      <c r="U321" s="243"/>
      <c r="V321" s="243"/>
      <c r="W321" s="243"/>
      <c r="X321" s="243"/>
      <c r="Y321" s="243"/>
      <c r="Z321" s="243"/>
    </row>
    <row r="322" spans="1:26" ht="13.5" customHeight="1">
      <c r="A322" s="243"/>
      <c r="B322" s="243"/>
      <c r="C322" s="243"/>
      <c r="D322" s="243"/>
      <c r="E322" s="243"/>
      <c r="F322" s="243"/>
      <c r="G322" s="243"/>
      <c r="H322" s="243"/>
      <c r="I322" s="243"/>
      <c r="J322" s="243"/>
      <c r="K322" s="243"/>
      <c r="L322" s="243"/>
      <c r="M322" s="243"/>
      <c r="N322" s="243"/>
      <c r="O322" s="243"/>
      <c r="P322" s="243"/>
      <c r="Q322" s="243"/>
      <c r="R322" s="243"/>
      <c r="S322" s="243"/>
      <c r="T322" s="243"/>
      <c r="U322" s="243"/>
      <c r="V322" s="243"/>
      <c r="W322" s="243"/>
      <c r="X322" s="243"/>
      <c r="Y322" s="243"/>
      <c r="Z322" s="243"/>
    </row>
    <row r="323" spans="1:26" ht="13.5" customHeight="1">
      <c r="A323" s="243"/>
      <c r="B323" s="243"/>
      <c r="C323" s="243"/>
      <c r="D323" s="243"/>
      <c r="E323" s="243"/>
      <c r="F323" s="243"/>
      <c r="G323" s="243"/>
      <c r="H323" s="243"/>
      <c r="I323" s="243"/>
      <c r="J323" s="243"/>
      <c r="K323" s="243"/>
      <c r="L323" s="243"/>
      <c r="M323" s="243"/>
      <c r="N323" s="243"/>
      <c r="O323" s="243"/>
      <c r="P323" s="243"/>
      <c r="Q323" s="243"/>
      <c r="R323" s="243"/>
      <c r="S323" s="243"/>
      <c r="T323" s="243"/>
      <c r="U323" s="243"/>
      <c r="V323" s="243"/>
      <c r="W323" s="243"/>
      <c r="X323" s="243"/>
      <c r="Y323" s="243"/>
      <c r="Z323" s="243"/>
    </row>
    <row r="324" spans="1:26" ht="13.5" customHeight="1">
      <c r="A324" s="243"/>
      <c r="B324" s="243"/>
      <c r="C324" s="243"/>
      <c r="D324" s="243"/>
      <c r="E324" s="243"/>
      <c r="F324" s="243"/>
      <c r="G324" s="243"/>
      <c r="H324" s="243"/>
      <c r="I324" s="243"/>
      <c r="J324" s="243"/>
      <c r="K324" s="243"/>
      <c r="L324" s="243"/>
      <c r="M324" s="243"/>
      <c r="N324" s="243"/>
      <c r="O324" s="243"/>
      <c r="P324" s="243"/>
      <c r="Q324" s="243"/>
      <c r="R324" s="243"/>
      <c r="S324" s="243"/>
      <c r="T324" s="243"/>
      <c r="U324" s="243"/>
      <c r="V324" s="243"/>
      <c r="W324" s="243"/>
      <c r="X324" s="243"/>
      <c r="Y324" s="243"/>
      <c r="Z324" s="243"/>
    </row>
    <row r="325" spans="1:26" ht="13.5" customHeight="1">
      <c r="A325" s="243"/>
      <c r="B325" s="243"/>
      <c r="C325" s="243"/>
      <c r="D325" s="243"/>
      <c r="E325" s="243"/>
      <c r="F325" s="243"/>
      <c r="G325" s="243"/>
      <c r="H325" s="243"/>
      <c r="I325" s="243"/>
      <c r="J325" s="243"/>
      <c r="K325" s="243"/>
      <c r="L325" s="243"/>
      <c r="M325" s="243"/>
      <c r="N325" s="243"/>
      <c r="O325" s="243"/>
      <c r="P325" s="243"/>
      <c r="Q325" s="243"/>
      <c r="R325" s="243"/>
      <c r="S325" s="243"/>
      <c r="T325" s="243"/>
      <c r="U325" s="243"/>
      <c r="V325" s="243"/>
      <c r="W325" s="243"/>
      <c r="X325" s="243"/>
      <c r="Y325" s="243"/>
      <c r="Z325" s="243"/>
    </row>
    <row r="326" spans="1:26" ht="13.5" customHeight="1">
      <c r="A326" s="243"/>
      <c r="B326" s="243"/>
      <c r="C326" s="243"/>
      <c r="D326" s="243"/>
      <c r="E326" s="243"/>
      <c r="F326" s="243"/>
      <c r="G326" s="243"/>
      <c r="H326" s="243"/>
      <c r="I326" s="243"/>
      <c r="J326" s="243"/>
      <c r="K326" s="243"/>
      <c r="L326" s="243"/>
      <c r="M326" s="243"/>
      <c r="N326" s="243"/>
      <c r="O326" s="243"/>
      <c r="P326" s="243"/>
      <c r="Q326" s="243"/>
      <c r="R326" s="243"/>
      <c r="S326" s="243"/>
      <c r="T326" s="243"/>
      <c r="U326" s="243"/>
      <c r="V326" s="243"/>
      <c r="W326" s="243"/>
      <c r="X326" s="243"/>
      <c r="Y326" s="243"/>
      <c r="Z326" s="243"/>
    </row>
    <row r="327" spans="1:26" ht="13.5" customHeight="1">
      <c r="A327" s="243"/>
      <c r="B327" s="243"/>
      <c r="C327" s="243"/>
      <c r="D327" s="243"/>
      <c r="E327" s="243"/>
      <c r="F327" s="243"/>
      <c r="G327" s="243"/>
      <c r="H327" s="243"/>
      <c r="I327" s="243"/>
      <c r="J327" s="243"/>
      <c r="K327" s="243"/>
      <c r="L327" s="243"/>
      <c r="M327" s="243"/>
      <c r="N327" s="243"/>
      <c r="O327" s="243"/>
      <c r="P327" s="243"/>
      <c r="Q327" s="243"/>
      <c r="R327" s="243"/>
      <c r="S327" s="243"/>
      <c r="T327" s="243"/>
      <c r="U327" s="243"/>
      <c r="V327" s="243"/>
      <c r="W327" s="243"/>
      <c r="X327" s="243"/>
      <c r="Y327" s="243"/>
      <c r="Z327" s="243"/>
    </row>
    <row r="328" spans="1:26" ht="13.5" customHeight="1">
      <c r="A328" s="243"/>
      <c r="B328" s="243"/>
      <c r="C328" s="243"/>
      <c r="D328" s="243"/>
      <c r="E328" s="243"/>
      <c r="F328" s="243"/>
      <c r="G328" s="243"/>
      <c r="H328" s="243"/>
      <c r="I328" s="243"/>
      <c r="J328" s="243"/>
      <c r="K328" s="243"/>
      <c r="L328" s="243"/>
      <c r="M328" s="243"/>
      <c r="N328" s="243"/>
      <c r="O328" s="243"/>
      <c r="P328" s="243"/>
      <c r="Q328" s="243"/>
      <c r="R328" s="243"/>
      <c r="S328" s="243"/>
      <c r="T328" s="243"/>
      <c r="U328" s="243"/>
      <c r="V328" s="243"/>
      <c r="W328" s="243"/>
      <c r="X328" s="243"/>
      <c r="Y328" s="243"/>
      <c r="Z328" s="243"/>
    </row>
    <row r="329" spans="1:26" ht="13.5" customHeight="1">
      <c r="A329" s="243"/>
      <c r="B329" s="243"/>
      <c r="C329" s="243"/>
      <c r="D329" s="243"/>
      <c r="E329" s="243"/>
      <c r="F329" s="243"/>
      <c r="G329" s="243"/>
      <c r="H329" s="243"/>
      <c r="I329" s="243"/>
      <c r="J329" s="243"/>
      <c r="K329" s="243"/>
      <c r="L329" s="243"/>
      <c r="M329" s="243"/>
      <c r="N329" s="243"/>
      <c r="O329" s="243"/>
      <c r="P329" s="243"/>
      <c r="Q329" s="243"/>
      <c r="R329" s="243"/>
      <c r="S329" s="243"/>
      <c r="T329" s="243"/>
      <c r="U329" s="243"/>
      <c r="V329" s="243"/>
      <c r="W329" s="243"/>
      <c r="X329" s="243"/>
      <c r="Y329" s="243"/>
      <c r="Z329" s="243"/>
    </row>
    <row r="330" spans="1:26" ht="13.5" customHeight="1">
      <c r="A330" s="243"/>
      <c r="B330" s="243"/>
      <c r="C330" s="243"/>
      <c r="D330" s="243"/>
      <c r="E330" s="243"/>
      <c r="F330" s="243"/>
      <c r="G330" s="243"/>
      <c r="H330" s="243"/>
      <c r="I330" s="243"/>
      <c r="J330" s="243"/>
      <c r="K330" s="243"/>
      <c r="L330" s="243"/>
      <c r="M330" s="243"/>
      <c r="N330" s="243"/>
      <c r="O330" s="243"/>
      <c r="P330" s="243"/>
      <c r="Q330" s="243"/>
      <c r="R330" s="243"/>
      <c r="S330" s="243"/>
      <c r="T330" s="243"/>
      <c r="U330" s="243"/>
      <c r="V330" s="243"/>
      <c r="W330" s="243"/>
      <c r="X330" s="243"/>
      <c r="Y330" s="243"/>
      <c r="Z330" s="243"/>
    </row>
    <row r="331" spans="1:26" ht="13.5" customHeight="1">
      <c r="A331" s="243"/>
      <c r="B331" s="243"/>
      <c r="C331" s="243"/>
      <c r="D331" s="243"/>
      <c r="E331" s="243"/>
      <c r="F331" s="243"/>
      <c r="G331" s="243"/>
      <c r="H331" s="243"/>
      <c r="I331" s="243"/>
      <c r="J331" s="243"/>
      <c r="K331" s="243"/>
      <c r="L331" s="243"/>
      <c r="M331" s="243"/>
      <c r="N331" s="243"/>
      <c r="O331" s="243"/>
      <c r="P331" s="243"/>
      <c r="Q331" s="243"/>
      <c r="R331" s="243"/>
      <c r="S331" s="243"/>
      <c r="T331" s="243"/>
      <c r="U331" s="243"/>
      <c r="V331" s="243"/>
      <c r="W331" s="243"/>
      <c r="X331" s="243"/>
      <c r="Y331" s="243"/>
      <c r="Z331" s="243"/>
    </row>
    <row r="332" spans="1:26" ht="13.5" customHeight="1">
      <c r="A332" s="243"/>
      <c r="B332" s="243"/>
      <c r="C332" s="243"/>
      <c r="D332" s="243"/>
      <c r="E332" s="243"/>
      <c r="F332" s="243"/>
      <c r="G332" s="243"/>
      <c r="H332" s="243"/>
      <c r="I332" s="243"/>
      <c r="J332" s="243"/>
      <c r="K332" s="243"/>
      <c r="L332" s="243"/>
      <c r="M332" s="243"/>
      <c r="N332" s="243"/>
      <c r="O332" s="243"/>
      <c r="P332" s="243"/>
      <c r="Q332" s="243"/>
      <c r="R332" s="243"/>
      <c r="S332" s="243"/>
      <c r="T332" s="243"/>
      <c r="U332" s="243"/>
      <c r="V332" s="243"/>
      <c r="W332" s="243"/>
      <c r="X332" s="243"/>
      <c r="Y332" s="243"/>
      <c r="Z332" s="243"/>
    </row>
    <row r="333" spans="1:26" ht="13.5" customHeight="1">
      <c r="A333" s="243"/>
      <c r="B333" s="243"/>
      <c r="C333" s="243"/>
      <c r="D333" s="243"/>
      <c r="E333" s="243"/>
      <c r="F333" s="243"/>
      <c r="G333" s="243"/>
      <c r="H333" s="243"/>
      <c r="I333" s="243"/>
      <c r="J333" s="243"/>
      <c r="K333" s="243"/>
      <c r="L333" s="243"/>
      <c r="M333" s="243"/>
      <c r="N333" s="243"/>
      <c r="O333" s="243"/>
      <c r="P333" s="243"/>
      <c r="Q333" s="243"/>
      <c r="R333" s="243"/>
      <c r="S333" s="243"/>
      <c r="T333" s="243"/>
      <c r="U333" s="243"/>
      <c r="V333" s="243"/>
      <c r="W333" s="243"/>
      <c r="X333" s="243"/>
      <c r="Y333" s="243"/>
      <c r="Z333" s="243"/>
    </row>
    <row r="334" spans="1:26" ht="13.5" customHeight="1">
      <c r="A334" s="243"/>
      <c r="B334" s="243"/>
      <c r="C334" s="243"/>
      <c r="D334" s="243"/>
      <c r="E334" s="243"/>
      <c r="F334" s="243"/>
      <c r="G334" s="243"/>
      <c r="H334" s="243"/>
      <c r="I334" s="243"/>
      <c r="J334" s="243"/>
      <c r="K334" s="243"/>
      <c r="L334" s="243"/>
      <c r="M334" s="243"/>
      <c r="N334" s="243"/>
      <c r="O334" s="243"/>
      <c r="P334" s="243"/>
      <c r="Q334" s="243"/>
      <c r="R334" s="243"/>
      <c r="S334" s="243"/>
      <c r="T334" s="243"/>
      <c r="U334" s="243"/>
      <c r="V334" s="243"/>
      <c r="W334" s="243"/>
      <c r="X334" s="243"/>
      <c r="Y334" s="243"/>
      <c r="Z334" s="243"/>
    </row>
    <row r="335" spans="1:26" ht="13.5" customHeight="1">
      <c r="A335" s="243"/>
      <c r="B335" s="243"/>
      <c r="C335" s="243"/>
      <c r="D335" s="243"/>
      <c r="E335" s="243"/>
      <c r="F335" s="243"/>
      <c r="G335" s="243"/>
      <c r="H335" s="243"/>
      <c r="I335" s="243"/>
      <c r="J335" s="243"/>
      <c r="K335" s="243"/>
      <c r="L335" s="243"/>
      <c r="M335" s="243"/>
      <c r="N335" s="243"/>
      <c r="O335" s="243"/>
      <c r="P335" s="243"/>
      <c r="Q335" s="243"/>
      <c r="R335" s="243"/>
      <c r="S335" s="243"/>
      <c r="T335" s="243"/>
      <c r="U335" s="243"/>
      <c r="V335" s="243"/>
      <c r="W335" s="243"/>
      <c r="X335" s="243"/>
      <c r="Y335" s="243"/>
      <c r="Z335" s="243"/>
    </row>
    <row r="336" spans="1:26" ht="13.5" customHeight="1">
      <c r="A336" s="243"/>
      <c r="B336" s="243"/>
      <c r="C336" s="243"/>
      <c r="D336" s="243"/>
      <c r="E336" s="243"/>
      <c r="F336" s="243"/>
      <c r="G336" s="243"/>
      <c r="H336" s="243"/>
      <c r="I336" s="243"/>
      <c r="J336" s="243"/>
      <c r="K336" s="243"/>
      <c r="L336" s="243"/>
      <c r="M336" s="243"/>
      <c r="N336" s="243"/>
      <c r="O336" s="243"/>
      <c r="P336" s="243"/>
      <c r="Q336" s="243"/>
      <c r="R336" s="243"/>
      <c r="S336" s="243"/>
      <c r="T336" s="243"/>
      <c r="U336" s="243"/>
      <c r="V336" s="243"/>
      <c r="W336" s="243"/>
      <c r="X336" s="243"/>
      <c r="Y336" s="243"/>
      <c r="Z336" s="243"/>
    </row>
    <row r="337" spans="1:26" ht="13.5" customHeight="1">
      <c r="A337" s="243"/>
      <c r="B337" s="243"/>
      <c r="C337" s="243"/>
      <c r="D337" s="243"/>
      <c r="E337" s="243"/>
      <c r="F337" s="243"/>
      <c r="G337" s="243"/>
      <c r="H337" s="243"/>
      <c r="I337" s="243"/>
      <c r="J337" s="243"/>
      <c r="K337" s="243"/>
      <c r="L337" s="243"/>
      <c r="M337" s="243"/>
      <c r="N337" s="243"/>
      <c r="O337" s="243"/>
      <c r="P337" s="243"/>
      <c r="Q337" s="243"/>
      <c r="R337" s="243"/>
      <c r="S337" s="243"/>
      <c r="T337" s="243"/>
      <c r="U337" s="243"/>
      <c r="V337" s="243"/>
      <c r="W337" s="243"/>
      <c r="X337" s="243"/>
      <c r="Y337" s="243"/>
      <c r="Z337" s="243"/>
    </row>
    <row r="338" spans="1:26" ht="13.5" customHeight="1">
      <c r="A338" s="243"/>
      <c r="B338" s="243"/>
      <c r="C338" s="243"/>
      <c r="D338" s="243"/>
      <c r="E338" s="243"/>
      <c r="F338" s="243"/>
      <c r="G338" s="243"/>
      <c r="H338" s="243"/>
      <c r="I338" s="243"/>
      <c r="J338" s="243"/>
      <c r="K338" s="243"/>
      <c r="L338" s="243"/>
      <c r="M338" s="243"/>
      <c r="N338" s="243"/>
      <c r="O338" s="243"/>
      <c r="P338" s="243"/>
      <c r="Q338" s="243"/>
      <c r="R338" s="243"/>
      <c r="S338" s="243"/>
      <c r="T338" s="243"/>
      <c r="U338" s="243"/>
      <c r="V338" s="243"/>
      <c r="W338" s="243"/>
      <c r="X338" s="243"/>
      <c r="Y338" s="243"/>
      <c r="Z338" s="243"/>
    </row>
    <row r="339" spans="1:26" ht="13.5" customHeight="1">
      <c r="A339" s="243"/>
      <c r="B339" s="243"/>
      <c r="C339" s="243"/>
      <c r="D339" s="243"/>
      <c r="E339" s="243"/>
      <c r="F339" s="243"/>
      <c r="G339" s="243"/>
      <c r="H339" s="243"/>
      <c r="I339" s="243"/>
      <c r="J339" s="243"/>
      <c r="K339" s="243"/>
      <c r="L339" s="243"/>
      <c r="M339" s="243"/>
      <c r="N339" s="243"/>
      <c r="O339" s="243"/>
      <c r="P339" s="243"/>
      <c r="Q339" s="243"/>
      <c r="R339" s="243"/>
      <c r="S339" s="243"/>
      <c r="T339" s="243"/>
      <c r="U339" s="243"/>
      <c r="V339" s="243"/>
      <c r="W339" s="243"/>
      <c r="X339" s="243"/>
      <c r="Y339" s="243"/>
      <c r="Z339" s="243"/>
    </row>
    <row r="340" spans="1:26" ht="13.5" customHeight="1">
      <c r="A340" s="243"/>
      <c r="B340" s="243"/>
      <c r="C340" s="243"/>
      <c r="D340" s="243"/>
      <c r="E340" s="243"/>
      <c r="F340" s="243"/>
      <c r="G340" s="243"/>
      <c r="H340" s="243"/>
      <c r="I340" s="243"/>
      <c r="J340" s="243"/>
      <c r="K340" s="243"/>
      <c r="L340" s="243"/>
      <c r="M340" s="243"/>
      <c r="N340" s="243"/>
      <c r="O340" s="243"/>
      <c r="P340" s="243"/>
      <c r="Q340" s="243"/>
      <c r="R340" s="243"/>
      <c r="S340" s="243"/>
      <c r="T340" s="243"/>
      <c r="U340" s="243"/>
      <c r="V340" s="243"/>
      <c r="W340" s="243"/>
      <c r="X340" s="243"/>
      <c r="Y340" s="243"/>
      <c r="Z340" s="243"/>
    </row>
    <row r="341" spans="1:26" ht="13.5" customHeight="1">
      <c r="A341" s="243"/>
      <c r="B341" s="243"/>
      <c r="C341" s="243"/>
      <c r="D341" s="243"/>
      <c r="E341" s="243"/>
      <c r="F341" s="243"/>
      <c r="G341" s="243"/>
      <c r="H341" s="243"/>
      <c r="I341" s="243"/>
      <c r="J341" s="243"/>
      <c r="K341" s="243"/>
      <c r="L341" s="243"/>
      <c r="M341" s="243"/>
      <c r="N341" s="243"/>
      <c r="O341" s="243"/>
      <c r="P341" s="243"/>
      <c r="Q341" s="243"/>
      <c r="R341" s="243"/>
      <c r="S341" s="243"/>
      <c r="T341" s="243"/>
      <c r="U341" s="243"/>
      <c r="V341" s="243"/>
      <c r="W341" s="243"/>
      <c r="X341" s="243"/>
      <c r="Y341" s="243"/>
      <c r="Z341" s="243"/>
    </row>
    <row r="342" spans="1:26" ht="13.5" customHeight="1">
      <c r="A342" s="243"/>
      <c r="B342" s="243"/>
      <c r="C342" s="243"/>
      <c r="D342" s="243"/>
      <c r="E342" s="243"/>
      <c r="F342" s="243"/>
      <c r="G342" s="243"/>
      <c r="H342" s="243"/>
      <c r="I342" s="243"/>
      <c r="J342" s="243"/>
      <c r="K342" s="243"/>
      <c r="L342" s="243"/>
      <c r="M342" s="243"/>
      <c r="N342" s="243"/>
      <c r="O342" s="243"/>
      <c r="P342" s="243"/>
      <c r="Q342" s="243"/>
      <c r="R342" s="243"/>
      <c r="S342" s="243"/>
      <c r="T342" s="243"/>
      <c r="U342" s="243"/>
      <c r="V342" s="243"/>
      <c r="W342" s="243"/>
      <c r="X342" s="243"/>
      <c r="Y342" s="243"/>
      <c r="Z342" s="243"/>
    </row>
    <row r="343" spans="1:26" ht="13.5" customHeight="1">
      <c r="A343" s="243"/>
      <c r="B343" s="243"/>
      <c r="C343" s="243"/>
      <c r="D343" s="243"/>
      <c r="E343" s="243"/>
      <c r="F343" s="243"/>
      <c r="G343" s="243"/>
      <c r="H343" s="243"/>
      <c r="I343" s="243"/>
      <c r="J343" s="243"/>
      <c r="K343" s="243"/>
      <c r="L343" s="243"/>
      <c r="M343" s="243"/>
      <c r="N343" s="243"/>
      <c r="O343" s="243"/>
      <c r="P343" s="243"/>
      <c r="Q343" s="243"/>
      <c r="R343" s="243"/>
      <c r="S343" s="243"/>
      <c r="T343" s="243"/>
      <c r="U343" s="243"/>
      <c r="V343" s="243"/>
      <c r="W343" s="243"/>
      <c r="X343" s="243"/>
      <c r="Y343" s="243"/>
      <c r="Z343" s="243"/>
    </row>
    <row r="344" spans="1:26" ht="13.5" customHeight="1">
      <c r="A344" s="243"/>
      <c r="B344" s="243"/>
      <c r="C344" s="243"/>
      <c r="D344" s="243"/>
      <c r="E344" s="243"/>
      <c r="F344" s="243"/>
      <c r="G344" s="243"/>
      <c r="H344" s="243"/>
      <c r="I344" s="243"/>
      <c r="J344" s="243"/>
      <c r="K344" s="243"/>
      <c r="L344" s="243"/>
      <c r="M344" s="243"/>
      <c r="N344" s="243"/>
      <c r="O344" s="243"/>
      <c r="P344" s="243"/>
      <c r="Q344" s="243"/>
      <c r="R344" s="243"/>
      <c r="S344" s="243"/>
      <c r="T344" s="243"/>
      <c r="U344" s="243"/>
      <c r="V344" s="243"/>
      <c r="W344" s="243"/>
      <c r="X344" s="243"/>
      <c r="Y344" s="243"/>
      <c r="Z344" s="243"/>
    </row>
    <row r="345" spans="1:26" ht="13.5" customHeight="1">
      <c r="A345" s="243"/>
      <c r="B345" s="243"/>
      <c r="C345" s="243"/>
      <c r="D345" s="243"/>
      <c r="E345" s="243"/>
      <c r="F345" s="243"/>
      <c r="G345" s="243"/>
      <c r="H345" s="243"/>
      <c r="I345" s="243"/>
      <c r="J345" s="243"/>
      <c r="K345" s="243"/>
      <c r="L345" s="243"/>
      <c r="M345" s="243"/>
      <c r="N345" s="243"/>
      <c r="O345" s="243"/>
      <c r="P345" s="243"/>
      <c r="Q345" s="243"/>
      <c r="R345" s="243"/>
      <c r="S345" s="243"/>
      <c r="T345" s="243"/>
      <c r="U345" s="243"/>
      <c r="V345" s="243"/>
      <c r="W345" s="243"/>
      <c r="X345" s="243"/>
      <c r="Y345" s="243"/>
      <c r="Z345" s="243"/>
    </row>
    <row r="346" spans="1:26" ht="13.5" customHeight="1">
      <c r="A346" s="243"/>
      <c r="B346" s="243"/>
      <c r="C346" s="243"/>
      <c r="D346" s="243"/>
      <c r="E346" s="243"/>
      <c r="F346" s="243"/>
      <c r="G346" s="243"/>
      <c r="H346" s="243"/>
      <c r="I346" s="243"/>
      <c r="J346" s="243"/>
      <c r="K346" s="243"/>
      <c r="L346" s="243"/>
      <c r="M346" s="243"/>
      <c r="N346" s="243"/>
      <c r="O346" s="243"/>
      <c r="P346" s="243"/>
      <c r="Q346" s="243"/>
      <c r="R346" s="243"/>
      <c r="S346" s="243"/>
      <c r="T346" s="243"/>
      <c r="U346" s="243"/>
      <c r="V346" s="243"/>
      <c r="W346" s="243"/>
      <c r="X346" s="243"/>
      <c r="Y346" s="243"/>
      <c r="Z346" s="243"/>
    </row>
    <row r="347" spans="1:26" ht="13.5" customHeight="1">
      <c r="A347" s="243"/>
      <c r="B347" s="243"/>
      <c r="C347" s="243"/>
      <c r="D347" s="243"/>
      <c r="E347" s="243"/>
      <c r="F347" s="243"/>
      <c r="G347" s="243"/>
      <c r="H347" s="243"/>
      <c r="I347" s="243"/>
      <c r="J347" s="243"/>
      <c r="K347" s="243"/>
      <c r="L347" s="243"/>
      <c r="M347" s="243"/>
      <c r="N347" s="243"/>
      <c r="O347" s="243"/>
      <c r="P347" s="243"/>
      <c r="Q347" s="243"/>
      <c r="R347" s="243"/>
      <c r="S347" s="243"/>
      <c r="T347" s="243"/>
      <c r="U347" s="243"/>
      <c r="V347" s="243"/>
      <c r="W347" s="243"/>
      <c r="X347" s="243"/>
      <c r="Y347" s="243"/>
      <c r="Z347" s="243"/>
    </row>
    <row r="348" spans="1:26" ht="13.5" customHeight="1">
      <c r="A348" s="243"/>
      <c r="B348" s="243"/>
      <c r="C348" s="243"/>
      <c r="D348" s="243"/>
      <c r="E348" s="243"/>
      <c r="F348" s="243"/>
      <c r="G348" s="243"/>
      <c r="H348" s="243"/>
      <c r="I348" s="243"/>
      <c r="J348" s="243"/>
      <c r="K348" s="243"/>
      <c r="L348" s="243"/>
      <c r="M348" s="243"/>
      <c r="N348" s="243"/>
      <c r="O348" s="243"/>
      <c r="P348" s="243"/>
      <c r="Q348" s="243"/>
      <c r="R348" s="243"/>
      <c r="S348" s="243"/>
      <c r="T348" s="243"/>
      <c r="U348" s="243"/>
      <c r="V348" s="243"/>
      <c r="W348" s="243"/>
      <c r="X348" s="243"/>
      <c r="Y348" s="243"/>
      <c r="Z348" s="243"/>
    </row>
    <row r="349" spans="1:26" ht="13.5" customHeight="1">
      <c r="A349" s="243"/>
      <c r="B349" s="243"/>
      <c r="C349" s="243"/>
      <c r="D349" s="243"/>
      <c r="E349" s="243"/>
      <c r="F349" s="243"/>
      <c r="G349" s="243"/>
      <c r="H349" s="243"/>
      <c r="I349" s="243"/>
      <c r="J349" s="243"/>
      <c r="K349" s="243"/>
      <c r="L349" s="243"/>
      <c r="M349" s="243"/>
      <c r="N349" s="243"/>
      <c r="O349" s="243"/>
      <c r="P349" s="243"/>
      <c r="Q349" s="243"/>
      <c r="R349" s="243"/>
      <c r="S349" s="243"/>
      <c r="T349" s="243"/>
      <c r="U349" s="243"/>
      <c r="V349" s="243"/>
      <c r="W349" s="243"/>
      <c r="X349" s="243"/>
      <c r="Y349" s="243"/>
      <c r="Z349" s="243"/>
    </row>
    <row r="350" spans="1:26" ht="13.5" customHeight="1">
      <c r="A350" s="243"/>
      <c r="B350" s="243"/>
      <c r="C350" s="243"/>
      <c r="D350" s="243"/>
      <c r="E350" s="243"/>
      <c r="F350" s="243"/>
      <c r="G350" s="243"/>
      <c r="H350" s="243"/>
      <c r="I350" s="243"/>
      <c r="J350" s="243"/>
      <c r="K350" s="243"/>
      <c r="L350" s="243"/>
      <c r="M350" s="243"/>
      <c r="N350" s="243"/>
      <c r="O350" s="243"/>
      <c r="P350" s="243"/>
      <c r="Q350" s="243"/>
      <c r="R350" s="243"/>
      <c r="S350" s="243"/>
      <c r="T350" s="243"/>
      <c r="U350" s="243"/>
      <c r="V350" s="243"/>
      <c r="W350" s="243"/>
      <c r="X350" s="243"/>
      <c r="Y350" s="243"/>
      <c r="Z350" s="243"/>
    </row>
    <row r="351" spans="1:26" ht="13.5" customHeight="1">
      <c r="A351" s="243"/>
      <c r="B351" s="243"/>
      <c r="C351" s="243"/>
      <c r="D351" s="243"/>
      <c r="E351" s="243"/>
      <c r="F351" s="243"/>
      <c r="G351" s="243"/>
      <c r="H351" s="243"/>
      <c r="I351" s="243"/>
      <c r="J351" s="243"/>
      <c r="K351" s="243"/>
      <c r="L351" s="243"/>
      <c r="M351" s="243"/>
      <c r="N351" s="243"/>
      <c r="O351" s="243"/>
      <c r="P351" s="243"/>
      <c r="Q351" s="243"/>
      <c r="R351" s="243"/>
      <c r="S351" s="243"/>
      <c r="T351" s="243"/>
      <c r="U351" s="243"/>
      <c r="V351" s="243"/>
      <c r="W351" s="243"/>
      <c r="X351" s="243"/>
      <c r="Y351" s="243"/>
      <c r="Z351" s="243"/>
    </row>
    <row r="352" spans="1:26" ht="13.5" customHeight="1">
      <c r="A352" s="243"/>
      <c r="B352" s="243"/>
      <c r="C352" s="243"/>
      <c r="D352" s="243"/>
      <c r="E352" s="243"/>
      <c r="F352" s="243"/>
      <c r="G352" s="243"/>
      <c r="H352" s="243"/>
      <c r="I352" s="243"/>
      <c r="J352" s="243"/>
      <c r="K352" s="243"/>
      <c r="L352" s="243"/>
      <c r="M352" s="243"/>
      <c r="N352" s="243"/>
      <c r="O352" s="243"/>
      <c r="P352" s="243"/>
      <c r="Q352" s="243"/>
      <c r="R352" s="243"/>
      <c r="S352" s="243"/>
      <c r="T352" s="243"/>
      <c r="U352" s="243"/>
      <c r="V352" s="243"/>
      <c r="W352" s="243"/>
      <c r="X352" s="243"/>
      <c r="Y352" s="243"/>
      <c r="Z352" s="243"/>
    </row>
    <row r="353" spans="1:26" ht="13.5" customHeight="1">
      <c r="A353" s="243"/>
      <c r="B353" s="243"/>
      <c r="C353" s="243"/>
      <c r="D353" s="243"/>
      <c r="E353" s="243"/>
      <c r="F353" s="243"/>
      <c r="G353" s="243"/>
      <c r="H353" s="243"/>
      <c r="I353" s="243"/>
      <c r="J353" s="243"/>
      <c r="K353" s="243"/>
      <c r="L353" s="243"/>
      <c r="M353" s="243"/>
      <c r="N353" s="243"/>
      <c r="O353" s="243"/>
      <c r="P353" s="243"/>
      <c r="Q353" s="243"/>
      <c r="R353" s="243"/>
      <c r="S353" s="243"/>
      <c r="T353" s="243"/>
      <c r="U353" s="243"/>
      <c r="V353" s="243"/>
      <c r="W353" s="243"/>
      <c r="X353" s="243"/>
      <c r="Y353" s="243"/>
      <c r="Z353" s="243"/>
    </row>
    <row r="354" spans="1:26" ht="13.5" customHeight="1">
      <c r="A354" s="243"/>
      <c r="B354" s="243"/>
      <c r="C354" s="243"/>
      <c r="D354" s="243"/>
      <c r="E354" s="243"/>
      <c r="F354" s="243"/>
      <c r="G354" s="243"/>
      <c r="H354" s="243"/>
      <c r="I354" s="243"/>
      <c r="J354" s="243"/>
      <c r="K354" s="243"/>
      <c r="L354" s="243"/>
      <c r="M354" s="243"/>
      <c r="N354" s="243"/>
      <c r="O354" s="243"/>
      <c r="P354" s="243"/>
      <c r="Q354" s="243"/>
      <c r="R354" s="243"/>
      <c r="S354" s="243"/>
      <c r="T354" s="243"/>
      <c r="U354" s="243"/>
      <c r="V354" s="243"/>
      <c r="W354" s="243"/>
      <c r="X354" s="243"/>
      <c r="Y354" s="243"/>
      <c r="Z354" s="243"/>
    </row>
    <row r="355" spans="1:26" ht="13.5" customHeight="1">
      <c r="A355" s="243"/>
      <c r="B355" s="243"/>
      <c r="C355" s="243"/>
      <c r="D355" s="243"/>
      <c r="E355" s="243"/>
      <c r="F355" s="243"/>
      <c r="G355" s="243"/>
      <c r="H355" s="243"/>
      <c r="I355" s="243"/>
      <c r="J355" s="243"/>
      <c r="K355" s="243"/>
      <c r="L355" s="243"/>
      <c r="M355" s="243"/>
      <c r="N355" s="243"/>
      <c r="O355" s="243"/>
      <c r="P355" s="243"/>
      <c r="Q355" s="243"/>
      <c r="R355" s="243"/>
      <c r="S355" s="243"/>
      <c r="T355" s="243"/>
      <c r="U355" s="243"/>
      <c r="V355" s="243"/>
      <c r="W355" s="243"/>
      <c r="X355" s="243"/>
      <c r="Y355" s="243"/>
      <c r="Z355" s="243"/>
    </row>
    <row r="356" spans="1:26" ht="13.5" customHeight="1">
      <c r="A356" s="243"/>
      <c r="B356" s="243"/>
      <c r="C356" s="243"/>
      <c r="D356" s="243"/>
      <c r="E356" s="243"/>
      <c r="F356" s="243"/>
      <c r="G356" s="243"/>
      <c r="H356" s="243"/>
      <c r="I356" s="243"/>
      <c r="J356" s="243"/>
      <c r="K356" s="243"/>
      <c r="L356" s="243"/>
      <c r="M356" s="243"/>
      <c r="N356" s="243"/>
      <c r="O356" s="243"/>
      <c r="P356" s="243"/>
      <c r="Q356" s="243"/>
      <c r="R356" s="243"/>
      <c r="S356" s="243"/>
      <c r="T356" s="243"/>
      <c r="U356" s="243"/>
      <c r="V356" s="243"/>
      <c r="W356" s="243"/>
      <c r="X356" s="243"/>
      <c r="Y356" s="243"/>
      <c r="Z356" s="243"/>
    </row>
    <row r="357" spans="1:26" ht="13.5" customHeight="1">
      <c r="A357" s="243"/>
      <c r="B357" s="243"/>
      <c r="C357" s="243"/>
      <c r="D357" s="243"/>
      <c r="E357" s="243"/>
      <c r="F357" s="243"/>
      <c r="G357" s="243"/>
      <c r="H357" s="243"/>
      <c r="I357" s="243"/>
      <c r="J357" s="243"/>
      <c r="K357" s="243"/>
      <c r="L357" s="243"/>
      <c r="M357" s="243"/>
      <c r="N357" s="243"/>
      <c r="O357" s="243"/>
      <c r="P357" s="243"/>
      <c r="Q357" s="243"/>
      <c r="R357" s="243"/>
      <c r="S357" s="243"/>
      <c r="T357" s="243"/>
      <c r="U357" s="243"/>
      <c r="V357" s="243"/>
      <c r="W357" s="243"/>
      <c r="X357" s="243"/>
      <c r="Y357" s="243"/>
      <c r="Z357" s="243"/>
    </row>
    <row r="358" spans="1:26" ht="13.5" customHeight="1">
      <c r="A358" s="243"/>
      <c r="B358" s="243"/>
      <c r="C358" s="243"/>
      <c r="D358" s="243"/>
      <c r="E358" s="243"/>
      <c r="F358" s="243"/>
      <c r="G358" s="243"/>
      <c r="H358" s="243"/>
      <c r="I358" s="243"/>
      <c r="J358" s="243"/>
      <c r="K358" s="243"/>
      <c r="L358" s="243"/>
      <c r="M358" s="243"/>
      <c r="N358" s="243"/>
      <c r="O358" s="243"/>
      <c r="P358" s="243"/>
      <c r="Q358" s="243"/>
      <c r="R358" s="243"/>
      <c r="S358" s="243"/>
      <c r="T358" s="243"/>
      <c r="U358" s="243"/>
      <c r="V358" s="243"/>
      <c r="W358" s="243"/>
      <c r="X358" s="243"/>
      <c r="Y358" s="243"/>
      <c r="Z358" s="243"/>
    </row>
    <row r="359" spans="1:26" ht="13.5" customHeight="1">
      <c r="A359" s="243"/>
      <c r="B359" s="243"/>
      <c r="C359" s="243"/>
      <c r="D359" s="243"/>
      <c r="E359" s="243"/>
      <c r="F359" s="243"/>
      <c r="G359" s="243"/>
      <c r="H359" s="243"/>
      <c r="I359" s="243"/>
      <c r="J359" s="243"/>
      <c r="K359" s="243"/>
      <c r="L359" s="243"/>
      <c r="M359" s="243"/>
      <c r="N359" s="243"/>
      <c r="O359" s="243"/>
      <c r="P359" s="243"/>
      <c r="Q359" s="243"/>
      <c r="R359" s="243"/>
      <c r="S359" s="243"/>
      <c r="T359" s="243"/>
      <c r="U359" s="243"/>
      <c r="V359" s="243"/>
      <c r="W359" s="243"/>
      <c r="X359" s="243"/>
      <c r="Y359" s="243"/>
      <c r="Z359" s="243"/>
    </row>
    <row r="360" spans="1:26" ht="13.5" customHeight="1">
      <c r="A360" s="243"/>
      <c r="B360" s="243"/>
      <c r="C360" s="243"/>
      <c r="D360" s="243"/>
      <c r="E360" s="243"/>
      <c r="F360" s="243"/>
      <c r="G360" s="243"/>
      <c r="H360" s="243"/>
      <c r="I360" s="243"/>
      <c r="J360" s="243"/>
      <c r="K360" s="243"/>
      <c r="L360" s="243"/>
      <c r="M360" s="243"/>
      <c r="N360" s="243"/>
      <c r="O360" s="243"/>
      <c r="P360" s="243"/>
      <c r="Q360" s="243"/>
      <c r="R360" s="243"/>
      <c r="S360" s="243"/>
      <c r="T360" s="243"/>
      <c r="U360" s="243"/>
      <c r="V360" s="243"/>
      <c r="W360" s="243"/>
      <c r="X360" s="243"/>
      <c r="Y360" s="243"/>
      <c r="Z360" s="243"/>
    </row>
    <row r="361" spans="1:26" ht="13.5" customHeight="1">
      <c r="A361" s="243"/>
      <c r="B361" s="243"/>
      <c r="C361" s="243"/>
      <c r="D361" s="243"/>
      <c r="E361" s="243"/>
      <c r="F361" s="243"/>
      <c r="G361" s="243"/>
      <c r="H361" s="243"/>
      <c r="I361" s="243"/>
      <c r="J361" s="243"/>
      <c r="K361" s="243"/>
      <c r="L361" s="243"/>
      <c r="M361" s="243"/>
      <c r="N361" s="243"/>
      <c r="O361" s="243"/>
      <c r="P361" s="243"/>
      <c r="Q361" s="243"/>
      <c r="R361" s="243"/>
      <c r="S361" s="243"/>
      <c r="T361" s="243"/>
      <c r="U361" s="243"/>
      <c r="V361" s="243"/>
      <c r="W361" s="243"/>
      <c r="X361" s="243"/>
      <c r="Y361" s="243"/>
      <c r="Z361" s="243"/>
    </row>
    <row r="362" spans="1:26" ht="13.5" customHeight="1">
      <c r="A362" s="243"/>
      <c r="B362" s="243"/>
      <c r="C362" s="243"/>
      <c r="D362" s="243"/>
      <c r="E362" s="243"/>
      <c r="F362" s="243"/>
      <c r="G362" s="243"/>
      <c r="H362" s="243"/>
      <c r="I362" s="243"/>
      <c r="J362" s="243"/>
      <c r="K362" s="243"/>
      <c r="L362" s="243"/>
      <c r="M362" s="243"/>
      <c r="N362" s="243"/>
      <c r="O362" s="243"/>
      <c r="P362" s="243"/>
      <c r="Q362" s="243"/>
      <c r="R362" s="243"/>
      <c r="S362" s="243"/>
      <c r="T362" s="243"/>
      <c r="U362" s="243"/>
      <c r="V362" s="243"/>
      <c r="W362" s="243"/>
      <c r="X362" s="243"/>
      <c r="Y362" s="243"/>
      <c r="Z362" s="243"/>
    </row>
    <row r="363" spans="1:26" ht="13.5" customHeight="1">
      <c r="A363" s="243"/>
      <c r="B363" s="243"/>
      <c r="C363" s="243"/>
      <c r="D363" s="243"/>
      <c r="E363" s="243"/>
      <c r="F363" s="243"/>
      <c r="G363" s="243"/>
      <c r="H363" s="243"/>
      <c r="I363" s="243"/>
      <c r="J363" s="243"/>
      <c r="K363" s="243"/>
      <c r="L363" s="243"/>
      <c r="M363" s="243"/>
      <c r="N363" s="243"/>
      <c r="O363" s="243"/>
      <c r="P363" s="243"/>
      <c r="Q363" s="243"/>
      <c r="R363" s="243"/>
      <c r="S363" s="243"/>
      <c r="T363" s="243"/>
      <c r="U363" s="243"/>
      <c r="V363" s="243"/>
      <c r="W363" s="243"/>
      <c r="X363" s="243"/>
      <c r="Y363" s="243"/>
      <c r="Z363" s="243"/>
    </row>
    <row r="364" spans="1:26" ht="13.5" customHeight="1">
      <c r="A364" s="243"/>
      <c r="B364" s="243"/>
      <c r="C364" s="243"/>
      <c r="D364" s="243"/>
      <c r="E364" s="243"/>
      <c r="F364" s="243"/>
      <c r="G364" s="243"/>
      <c r="H364" s="243"/>
      <c r="I364" s="243"/>
      <c r="J364" s="243"/>
      <c r="K364" s="243"/>
      <c r="L364" s="243"/>
      <c r="M364" s="243"/>
      <c r="N364" s="243"/>
      <c r="O364" s="243"/>
      <c r="P364" s="243"/>
      <c r="Q364" s="243"/>
      <c r="R364" s="243"/>
      <c r="S364" s="243"/>
      <c r="T364" s="243"/>
      <c r="U364" s="243"/>
      <c r="V364" s="243"/>
      <c r="W364" s="243"/>
      <c r="X364" s="243"/>
      <c r="Y364" s="243"/>
      <c r="Z364" s="243"/>
    </row>
    <row r="365" spans="1:26" ht="13.5" customHeight="1">
      <c r="A365" s="243"/>
      <c r="B365" s="243"/>
      <c r="C365" s="243"/>
      <c r="D365" s="243"/>
      <c r="E365" s="243"/>
      <c r="F365" s="243"/>
      <c r="G365" s="243"/>
      <c r="H365" s="243"/>
      <c r="I365" s="243"/>
      <c r="J365" s="243"/>
      <c r="K365" s="243"/>
      <c r="L365" s="243"/>
      <c r="M365" s="243"/>
      <c r="N365" s="243"/>
      <c r="O365" s="243"/>
      <c r="P365" s="243"/>
      <c r="Q365" s="243"/>
      <c r="R365" s="243"/>
      <c r="S365" s="243"/>
      <c r="T365" s="243"/>
      <c r="U365" s="243"/>
      <c r="V365" s="243"/>
      <c r="W365" s="243"/>
      <c r="X365" s="243"/>
      <c r="Y365" s="243"/>
      <c r="Z365" s="243"/>
    </row>
    <row r="366" spans="1:26" ht="13.5" customHeight="1">
      <c r="A366" s="243"/>
      <c r="B366" s="243"/>
      <c r="C366" s="243"/>
      <c r="D366" s="243"/>
      <c r="E366" s="243"/>
      <c r="F366" s="243"/>
      <c r="G366" s="243"/>
      <c r="H366" s="243"/>
      <c r="I366" s="243"/>
      <c r="J366" s="243"/>
      <c r="K366" s="243"/>
      <c r="L366" s="243"/>
      <c r="M366" s="243"/>
      <c r="N366" s="243"/>
      <c r="O366" s="243"/>
      <c r="P366" s="243"/>
      <c r="Q366" s="243"/>
      <c r="R366" s="243"/>
      <c r="S366" s="243"/>
      <c r="T366" s="243"/>
      <c r="U366" s="243"/>
      <c r="V366" s="243"/>
      <c r="W366" s="243"/>
      <c r="X366" s="243"/>
      <c r="Y366" s="243"/>
      <c r="Z366" s="243"/>
    </row>
    <row r="367" spans="1:26" ht="13.5" customHeight="1">
      <c r="A367" s="243"/>
      <c r="B367" s="243"/>
      <c r="C367" s="243"/>
      <c r="D367" s="243"/>
      <c r="E367" s="243"/>
      <c r="F367" s="243"/>
      <c r="G367" s="243"/>
      <c r="H367" s="243"/>
      <c r="I367" s="243"/>
      <c r="J367" s="243"/>
      <c r="K367" s="243"/>
      <c r="L367" s="243"/>
      <c r="M367" s="243"/>
      <c r="N367" s="243"/>
      <c r="O367" s="243"/>
      <c r="P367" s="243"/>
      <c r="Q367" s="243"/>
      <c r="R367" s="243"/>
      <c r="S367" s="243"/>
      <c r="T367" s="243"/>
      <c r="U367" s="243"/>
      <c r="V367" s="243"/>
      <c r="W367" s="243"/>
      <c r="X367" s="243"/>
      <c r="Y367" s="243"/>
      <c r="Z367" s="243"/>
    </row>
    <row r="368" spans="1:26" ht="13.5" customHeight="1">
      <c r="A368" s="243"/>
      <c r="B368" s="243"/>
      <c r="C368" s="243"/>
      <c r="D368" s="243"/>
      <c r="E368" s="243"/>
      <c r="F368" s="243"/>
      <c r="G368" s="243"/>
      <c r="H368" s="243"/>
      <c r="I368" s="243"/>
      <c r="J368" s="243"/>
      <c r="K368" s="243"/>
      <c r="L368" s="243"/>
      <c r="M368" s="243"/>
      <c r="N368" s="243"/>
      <c r="O368" s="243"/>
      <c r="P368" s="243"/>
      <c r="Q368" s="243"/>
      <c r="R368" s="243"/>
      <c r="S368" s="243"/>
      <c r="T368" s="243"/>
      <c r="U368" s="243"/>
      <c r="V368" s="243"/>
      <c r="W368" s="243"/>
      <c r="X368" s="243"/>
      <c r="Y368" s="243"/>
      <c r="Z368" s="243"/>
    </row>
    <row r="369" spans="1:26" ht="13.5" customHeight="1">
      <c r="A369" s="243"/>
      <c r="B369" s="243"/>
      <c r="C369" s="243"/>
      <c r="D369" s="243"/>
      <c r="E369" s="243"/>
      <c r="F369" s="243"/>
      <c r="G369" s="243"/>
      <c r="H369" s="243"/>
      <c r="I369" s="243"/>
      <c r="J369" s="243"/>
      <c r="K369" s="243"/>
      <c r="L369" s="243"/>
      <c r="M369" s="243"/>
      <c r="N369" s="243"/>
      <c r="O369" s="243"/>
      <c r="P369" s="243"/>
      <c r="Q369" s="243"/>
      <c r="R369" s="243"/>
      <c r="S369" s="243"/>
      <c r="T369" s="243"/>
      <c r="U369" s="243"/>
      <c r="V369" s="243"/>
      <c r="W369" s="243"/>
      <c r="X369" s="243"/>
      <c r="Y369" s="243"/>
      <c r="Z369" s="243"/>
    </row>
    <row r="370" spans="1:26" ht="13.5" customHeight="1">
      <c r="A370" s="243"/>
      <c r="B370" s="243"/>
      <c r="C370" s="243"/>
      <c r="D370" s="243"/>
      <c r="E370" s="243"/>
      <c r="F370" s="243"/>
      <c r="G370" s="243"/>
      <c r="H370" s="243"/>
      <c r="I370" s="243"/>
      <c r="J370" s="243"/>
      <c r="K370" s="243"/>
      <c r="L370" s="243"/>
      <c r="M370" s="243"/>
      <c r="N370" s="243"/>
      <c r="O370" s="243"/>
      <c r="P370" s="243"/>
      <c r="Q370" s="243"/>
      <c r="R370" s="243"/>
      <c r="S370" s="243"/>
      <c r="T370" s="243"/>
      <c r="U370" s="243"/>
      <c r="V370" s="243"/>
      <c r="W370" s="243"/>
      <c r="X370" s="243"/>
      <c r="Y370" s="243"/>
      <c r="Z370" s="243"/>
    </row>
    <row r="371" spans="1:26" ht="13.5" customHeight="1">
      <c r="A371" s="243"/>
      <c r="B371" s="243"/>
      <c r="C371" s="243"/>
      <c r="D371" s="243"/>
      <c r="E371" s="243"/>
      <c r="F371" s="243"/>
      <c r="G371" s="243"/>
      <c r="H371" s="243"/>
      <c r="I371" s="243"/>
      <c r="J371" s="243"/>
      <c r="K371" s="243"/>
      <c r="L371" s="243"/>
      <c r="M371" s="243"/>
      <c r="N371" s="243"/>
      <c r="O371" s="243"/>
      <c r="P371" s="243"/>
      <c r="Q371" s="243"/>
      <c r="R371" s="243"/>
      <c r="S371" s="243"/>
      <c r="T371" s="243"/>
      <c r="U371" s="243"/>
      <c r="V371" s="243"/>
      <c r="W371" s="243"/>
      <c r="X371" s="243"/>
      <c r="Y371" s="243"/>
      <c r="Z371" s="243"/>
    </row>
    <row r="372" spans="1:26" ht="13.5" customHeight="1">
      <c r="A372" s="243"/>
      <c r="B372" s="243"/>
      <c r="C372" s="243"/>
      <c r="D372" s="243"/>
      <c r="E372" s="243"/>
      <c r="F372" s="243"/>
      <c r="G372" s="243"/>
      <c r="H372" s="243"/>
      <c r="I372" s="243"/>
      <c r="J372" s="243"/>
      <c r="K372" s="243"/>
      <c r="L372" s="243"/>
      <c r="M372" s="243"/>
      <c r="N372" s="243"/>
      <c r="O372" s="243"/>
      <c r="P372" s="243"/>
      <c r="Q372" s="243"/>
      <c r="R372" s="243"/>
      <c r="S372" s="243"/>
      <c r="T372" s="243"/>
      <c r="U372" s="243"/>
      <c r="V372" s="243"/>
      <c r="W372" s="243"/>
      <c r="X372" s="243"/>
      <c r="Y372" s="243"/>
      <c r="Z372" s="243"/>
    </row>
    <row r="373" spans="1:26" ht="13.5" customHeight="1">
      <c r="A373" s="243"/>
      <c r="B373" s="243"/>
      <c r="C373" s="243"/>
      <c r="D373" s="243"/>
      <c r="E373" s="243"/>
      <c r="F373" s="243"/>
      <c r="G373" s="243"/>
      <c r="H373" s="243"/>
      <c r="I373" s="243"/>
      <c r="J373" s="243"/>
      <c r="K373" s="243"/>
      <c r="L373" s="243"/>
      <c r="M373" s="243"/>
      <c r="N373" s="243"/>
      <c r="O373" s="243"/>
      <c r="P373" s="243"/>
      <c r="Q373" s="243"/>
      <c r="R373" s="243"/>
      <c r="S373" s="243"/>
      <c r="T373" s="243"/>
      <c r="U373" s="243"/>
      <c r="V373" s="243"/>
      <c r="W373" s="243"/>
      <c r="X373" s="243"/>
      <c r="Y373" s="243"/>
      <c r="Z373" s="243"/>
    </row>
    <row r="374" spans="1:26" ht="13.5" customHeight="1">
      <c r="A374" s="243"/>
      <c r="B374" s="243"/>
      <c r="C374" s="243"/>
      <c r="D374" s="243"/>
      <c r="E374" s="243"/>
      <c r="F374" s="243"/>
      <c r="G374" s="243"/>
      <c r="H374" s="243"/>
      <c r="I374" s="243"/>
      <c r="J374" s="243"/>
      <c r="K374" s="243"/>
      <c r="L374" s="243"/>
      <c r="M374" s="243"/>
      <c r="N374" s="243"/>
      <c r="O374" s="243"/>
      <c r="P374" s="243"/>
      <c r="Q374" s="243"/>
      <c r="R374" s="243"/>
      <c r="S374" s="243"/>
      <c r="T374" s="243"/>
      <c r="U374" s="243"/>
      <c r="V374" s="243"/>
      <c r="W374" s="243"/>
      <c r="X374" s="243"/>
      <c r="Y374" s="243"/>
      <c r="Z374" s="243"/>
    </row>
    <row r="375" spans="1:26" ht="13.5" customHeight="1">
      <c r="A375" s="243"/>
      <c r="B375" s="243"/>
      <c r="C375" s="243"/>
      <c r="D375" s="243"/>
      <c r="E375" s="243"/>
      <c r="F375" s="243"/>
      <c r="G375" s="243"/>
      <c r="H375" s="243"/>
      <c r="I375" s="243"/>
      <c r="J375" s="243"/>
      <c r="K375" s="243"/>
      <c r="L375" s="243"/>
      <c r="M375" s="243"/>
      <c r="N375" s="243"/>
      <c r="O375" s="243"/>
      <c r="P375" s="243"/>
      <c r="Q375" s="243"/>
      <c r="R375" s="243"/>
      <c r="S375" s="243"/>
      <c r="T375" s="243"/>
      <c r="U375" s="243"/>
      <c r="V375" s="243"/>
      <c r="W375" s="243"/>
      <c r="X375" s="243"/>
      <c r="Y375" s="243"/>
      <c r="Z375" s="243"/>
    </row>
    <row r="376" spans="1:26" ht="13.5" customHeight="1">
      <c r="A376" s="243"/>
      <c r="B376" s="243"/>
      <c r="C376" s="243"/>
      <c r="D376" s="243"/>
      <c r="E376" s="243"/>
      <c r="F376" s="243"/>
      <c r="G376" s="243"/>
      <c r="H376" s="243"/>
      <c r="I376" s="243"/>
      <c r="J376" s="243"/>
      <c r="K376" s="243"/>
      <c r="L376" s="243"/>
      <c r="M376" s="243"/>
      <c r="N376" s="243"/>
      <c r="O376" s="243"/>
      <c r="P376" s="243"/>
      <c r="Q376" s="243"/>
      <c r="R376" s="243"/>
      <c r="S376" s="243"/>
      <c r="T376" s="243"/>
      <c r="U376" s="243"/>
      <c r="V376" s="243"/>
      <c r="W376" s="243"/>
      <c r="X376" s="243"/>
      <c r="Y376" s="243"/>
      <c r="Z376" s="243"/>
    </row>
    <row r="377" spans="1:26" ht="13.5" customHeight="1">
      <c r="A377" s="243"/>
      <c r="B377" s="243"/>
      <c r="C377" s="243"/>
      <c r="D377" s="243"/>
      <c r="E377" s="243"/>
      <c r="F377" s="243"/>
      <c r="G377" s="243"/>
      <c r="H377" s="243"/>
      <c r="I377" s="243"/>
      <c r="J377" s="243"/>
      <c r="K377" s="243"/>
      <c r="L377" s="243"/>
      <c r="M377" s="243"/>
      <c r="N377" s="243"/>
      <c r="O377" s="243"/>
      <c r="P377" s="243"/>
      <c r="Q377" s="243"/>
      <c r="R377" s="243"/>
      <c r="S377" s="243"/>
      <c r="T377" s="243"/>
      <c r="U377" s="243"/>
      <c r="V377" s="243"/>
      <c r="W377" s="243"/>
      <c r="X377" s="243"/>
      <c r="Y377" s="243"/>
      <c r="Z377" s="243"/>
    </row>
    <row r="378" spans="1:26" ht="13.5" customHeight="1">
      <c r="A378" s="243"/>
      <c r="B378" s="243"/>
      <c r="C378" s="243"/>
      <c r="D378" s="243"/>
      <c r="E378" s="243"/>
      <c r="F378" s="243"/>
      <c r="G378" s="243"/>
      <c r="H378" s="243"/>
      <c r="I378" s="243"/>
      <c r="J378" s="243"/>
      <c r="K378" s="243"/>
      <c r="L378" s="243"/>
      <c r="M378" s="243"/>
      <c r="N378" s="243"/>
      <c r="O378" s="243"/>
      <c r="P378" s="243"/>
      <c r="Q378" s="243"/>
      <c r="R378" s="243"/>
      <c r="S378" s="243"/>
      <c r="T378" s="243"/>
      <c r="U378" s="243"/>
      <c r="V378" s="243"/>
      <c r="W378" s="243"/>
      <c r="X378" s="243"/>
      <c r="Y378" s="243"/>
      <c r="Z378" s="243"/>
    </row>
    <row r="379" spans="1:26" ht="13.5" customHeight="1">
      <c r="A379" s="243"/>
      <c r="B379" s="243"/>
      <c r="C379" s="243"/>
      <c r="D379" s="243"/>
      <c r="E379" s="243"/>
      <c r="F379" s="243"/>
      <c r="G379" s="243"/>
      <c r="H379" s="243"/>
      <c r="I379" s="243"/>
      <c r="J379" s="243"/>
      <c r="K379" s="243"/>
      <c r="L379" s="243"/>
      <c r="M379" s="243"/>
      <c r="N379" s="243"/>
      <c r="O379" s="243"/>
      <c r="P379" s="243"/>
      <c r="Q379" s="243"/>
      <c r="R379" s="243"/>
      <c r="S379" s="243"/>
      <c r="T379" s="243"/>
      <c r="U379" s="243"/>
      <c r="V379" s="243"/>
      <c r="W379" s="243"/>
      <c r="X379" s="243"/>
      <c r="Y379" s="243"/>
      <c r="Z379" s="243"/>
    </row>
    <row r="380" spans="1:26" ht="13.5" customHeight="1">
      <c r="A380" s="243"/>
      <c r="B380" s="243"/>
      <c r="C380" s="243"/>
      <c r="D380" s="243"/>
      <c r="E380" s="243"/>
      <c r="F380" s="243"/>
      <c r="G380" s="243"/>
      <c r="H380" s="243"/>
      <c r="I380" s="243"/>
      <c r="J380" s="243"/>
      <c r="K380" s="243"/>
      <c r="L380" s="243"/>
      <c r="M380" s="243"/>
      <c r="N380" s="243"/>
      <c r="O380" s="243"/>
      <c r="P380" s="243"/>
      <c r="Q380" s="243"/>
      <c r="R380" s="243"/>
      <c r="S380" s="243"/>
      <c r="T380" s="243"/>
      <c r="U380" s="243"/>
      <c r="V380" s="243"/>
      <c r="W380" s="243"/>
      <c r="X380" s="243"/>
      <c r="Y380" s="243"/>
      <c r="Z380" s="243"/>
    </row>
    <row r="381" spans="1:26" ht="13.5" customHeight="1">
      <c r="A381" s="243"/>
      <c r="B381" s="243"/>
      <c r="C381" s="243"/>
      <c r="D381" s="243"/>
      <c r="E381" s="243"/>
      <c r="F381" s="243"/>
      <c r="G381" s="243"/>
      <c r="H381" s="243"/>
      <c r="I381" s="243"/>
      <c r="J381" s="243"/>
      <c r="K381" s="243"/>
      <c r="L381" s="243"/>
      <c r="M381" s="243"/>
      <c r="N381" s="243"/>
      <c r="O381" s="243"/>
      <c r="P381" s="243"/>
      <c r="Q381" s="243"/>
      <c r="R381" s="243"/>
      <c r="S381" s="243"/>
      <c r="T381" s="243"/>
      <c r="U381" s="243"/>
      <c r="V381" s="243"/>
      <c r="W381" s="243"/>
      <c r="X381" s="243"/>
      <c r="Y381" s="243"/>
      <c r="Z381" s="243"/>
    </row>
    <row r="382" spans="1:26" ht="13.5" customHeight="1">
      <c r="A382" s="243"/>
      <c r="B382" s="243"/>
      <c r="C382" s="243"/>
      <c r="D382" s="243"/>
      <c r="E382" s="243"/>
      <c r="F382" s="243"/>
      <c r="G382" s="243"/>
      <c r="H382" s="243"/>
      <c r="I382" s="243"/>
      <c r="J382" s="243"/>
      <c r="K382" s="243"/>
      <c r="L382" s="243"/>
      <c r="M382" s="243"/>
      <c r="N382" s="243"/>
      <c r="O382" s="243"/>
      <c r="P382" s="243"/>
      <c r="Q382" s="243"/>
      <c r="R382" s="243"/>
      <c r="S382" s="243"/>
      <c r="T382" s="243"/>
      <c r="U382" s="243"/>
      <c r="V382" s="243"/>
      <c r="W382" s="243"/>
      <c r="X382" s="243"/>
      <c r="Y382" s="243"/>
      <c r="Z382" s="243"/>
    </row>
    <row r="383" spans="1:26" ht="13.5" customHeight="1">
      <c r="A383" s="243"/>
      <c r="B383" s="243"/>
      <c r="C383" s="243"/>
      <c r="D383" s="243"/>
      <c r="E383" s="243"/>
      <c r="F383" s="243"/>
      <c r="G383" s="243"/>
      <c r="H383" s="243"/>
      <c r="I383" s="243"/>
      <c r="J383" s="243"/>
      <c r="K383" s="243"/>
      <c r="L383" s="243"/>
      <c r="M383" s="243"/>
      <c r="N383" s="243"/>
      <c r="O383" s="243"/>
      <c r="P383" s="243"/>
      <c r="Q383" s="243"/>
      <c r="R383" s="243"/>
      <c r="S383" s="243"/>
      <c r="T383" s="243"/>
      <c r="U383" s="243"/>
      <c r="V383" s="243"/>
      <c r="W383" s="243"/>
      <c r="X383" s="243"/>
      <c r="Y383" s="243"/>
      <c r="Z383" s="243"/>
    </row>
    <row r="384" spans="1:26" ht="13.5" customHeight="1">
      <c r="A384" s="243"/>
      <c r="B384" s="243"/>
      <c r="C384" s="243"/>
      <c r="D384" s="243"/>
      <c r="E384" s="243"/>
      <c r="F384" s="243"/>
      <c r="G384" s="243"/>
      <c r="H384" s="243"/>
      <c r="I384" s="243"/>
      <c r="J384" s="243"/>
      <c r="K384" s="243"/>
      <c r="L384" s="243"/>
      <c r="M384" s="243"/>
      <c r="N384" s="243"/>
      <c r="O384" s="243"/>
      <c r="P384" s="243"/>
      <c r="Q384" s="243"/>
      <c r="R384" s="243"/>
      <c r="S384" s="243"/>
      <c r="T384" s="243"/>
      <c r="U384" s="243"/>
      <c r="V384" s="243"/>
      <c r="W384" s="243"/>
      <c r="X384" s="243"/>
      <c r="Y384" s="243"/>
      <c r="Z384" s="243"/>
    </row>
    <row r="385" spans="1:26" ht="13.5" customHeight="1">
      <c r="A385" s="243"/>
      <c r="B385" s="243"/>
      <c r="C385" s="243"/>
      <c r="D385" s="243"/>
      <c r="E385" s="243"/>
      <c r="F385" s="243"/>
      <c r="G385" s="243"/>
      <c r="H385" s="243"/>
      <c r="I385" s="243"/>
      <c r="J385" s="243"/>
      <c r="K385" s="243"/>
      <c r="L385" s="243"/>
      <c r="M385" s="243"/>
      <c r="N385" s="243"/>
      <c r="O385" s="243"/>
      <c r="P385" s="243"/>
      <c r="Q385" s="243"/>
      <c r="R385" s="243"/>
      <c r="S385" s="243"/>
      <c r="T385" s="243"/>
      <c r="U385" s="243"/>
      <c r="V385" s="243"/>
      <c r="W385" s="243"/>
      <c r="X385" s="243"/>
      <c r="Y385" s="243"/>
      <c r="Z385" s="243"/>
    </row>
    <row r="386" spans="1:26" ht="13.5" customHeight="1">
      <c r="A386" s="243"/>
      <c r="B386" s="243"/>
      <c r="C386" s="243"/>
      <c r="D386" s="243"/>
      <c r="E386" s="243"/>
      <c r="F386" s="243"/>
      <c r="G386" s="243"/>
      <c r="H386" s="243"/>
      <c r="I386" s="243"/>
      <c r="J386" s="243"/>
      <c r="K386" s="243"/>
      <c r="L386" s="243"/>
      <c r="M386" s="243"/>
      <c r="N386" s="243"/>
      <c r="O386" s="243"/>
      <c r="P386" s="243"/>
      <c r="Q386" s="243"/>
      <c r="R386" s="243"/>
      <c r="S386" s="243"/>
      <c r="T386" s="243"/>
      <c r="U386" s="243"/>
      <c r="V386" s="243"/>
      <c r="W386" s="243"/>
      <c r="X386" s="243"/>
      <c r="Y386" s="243"/>
      <c r="Z386" s="243"/>
    </row>
    <row r="387" spans="1:26" ht="13.5" customHeight="1">
      <c r="A387" s="243"/>
      <c r="B387" s="243"/>
      <c r="C387" s="243"/>
      <c r="D387" s="243"/>
      <c r="E387" s="243"/>
      <c r="F387" s="243"/>
      <c r="G387" s="243"/>
      <c r="H387" s="243"/>
      <c r="I387" s="243"/>
      <c r="J387" s="243"/>
      <c r="K387" s="243"/>
      <c r="L387" s="243"/>
      <c r="M387" s="243"/>
      <c r="N387" s="243"/>
      <c r="O387" s="243"/>
      <c r="P387" s="243"/>
      <c r="Q387" s="243"/>
      <c r="R387" s="243"/>
      <c r="S387" s="243"/>
      <c r="T387" s="243"/>
      <c r="U387" s="243"/>
      <c r="V387" s="243"/>
      <c r="W387" s="243"/>
      <c r="X387" s="243"/>
      <c r="Y387" s="243"/>
      <c r="Z387" s="243"/>
    </row>
    <row r="388" spans="1:26" ht="13.5" customHeight="1">
      <c r="A388" s="243"/>
      <c r="B388" s="243"/>
      <c r="C388" s="243"/>
      <c r="D388" s="243"/>
      <c r="E388" s="243"/>
      <c r="F388" s="243"/>
      <c r="G388" s="243"/>
      <c r="H388" s="243"/>
      <c r="I388" s="243"/>
      <c r="J388" s="243"/>
      <c r="K388" s="243"/>
      <c r="L388" s="243"/>
      <c r="M388" s="243"/>
      <c r="N388" s="243"/>
      <c r="O388" s="243"/>
      <c r="P388" s="243"/>
      <c r="Q388" s="243"/>
      <c r="R388" s="243"/>
      <c r="S388" s="243"/>
      <c r="T388" s="243"/>
      <c r="U388" s="243"/>
      <c r="V388" s="243"/>
      <c r="W388" s="243"/>
      <c r="X388" s="243"/>
      <c r="Y388" s="243"/>
      <c r="Z388" s="243"/>
    </row>
    <row r="389" spans="1:26" ht="13.5" customHeight="1">
      <c r="A389" s="243"/>
      <c r="B389" s="243"/>
      <c r="C389" s="243"/>
      <c r="D389" s="243"/>
      <c r="E389" s="243"/>
      <c r="F389" s="243"/>
      <c r="G389" s="243"/>
      <c r="H389" s="243"/>
      <c r="I389" s="243"/>
      <c r="J389" s="243"/>
      <c r="K389" s="243"/>
      <c r="L389" s="243"/>
      <c r="M389" s="243"/>
      <c r="N389" s="243"/>
      <c r="O389" s="243"/>
      <c r="P389" s="243"/>
      <c r="Q389" s="243"/>
      <c r="R389" s="243"/>
      <c r="S389" s="243"/>
      <c r="T389" s="243"/>
      <c r="U389" s="243"/>
      <c r="V389" s="243"/>
      <c r="W389" s="243"/>
      <c r="X389" s="243"/>
      <c r="Y389" s="243"/>
      <c r="Z389" s="243"/>
    </row>
    <row r="390" spans="1:26" ht="13.5" customHeight="1">
      <c r="A390" s="243"/>
      <c r="B390" s="243"/>
      <c r="C390" s="243"/>
      <c r="D390" s="243"/>
      <c r="E390" s="243"/>
      <c r="F390" s="243"/>
      <c r="G390" s="243"/>
      <c r="H390" s="243"/>
      <c r="I390" s="243"/>
      <c r="J390" s="243"/>
      <c r="K390" s="243"/>
      <c r="L390" s="243"/>
      <c r="M390" s="243"/>
      <c r="N390" s="243"/>
      <c r="O390" s="243"/>
      <c r="P390" s="243"/>
      <c r="Q390" s="243"/>
      <c r="R390" s="243"/>
      <c r="S390" s="243"/>
      <c r="T390" s="243"/>
      <c r="U390" s="243"/>
      <c r="V390" s="243"/>
      <c r="W390" s="243"/>
      <c r="X390" s="243"/>
      <c r="Y390" s="243"/>
      <c r="Z390" s="243"/>
    </row>
    <row r="391" spans="1:26" ht="13.5" customHeight="1">
      <c r="A391" s="243"/>
      <c r="B391" s="243"/>
      <c r="C391" s="243"/>
      <c r="D391" s="243"/>
      <c r="E391" s="243"/>
      <c r="F391" s="243"/>
      <c r="G391" s="243"/>
      <c r="H391" s="243"/>
      <c r="I391" s="243"/>
      <c r="J391" s="243"/>
      <c r="K391" s="243"/>
      <c r="L391" s="243"/>
      <c r="M391" s="243"/>
      <c r="N391" s="243"/>
      <c r="O391" s="243"/>
      <c r="P391" s="243"/>
      <c r="Q391" s="243"/>
      <c r="R391" s="243"/>
      <c r="S391" s="243"/>
      <c r="T391" s="243"/>
      <c r="U391" s="243"/>
      <c r="V391" s="243"/>
      <c r="W391" s="243"/>
      <c r="X391" s="243"/>
      <c r="Y391" s="243"/>
      <c r="Z391" s="243"/>
    </row>
    <row r="392" spans="1:26" ht="13.5" customHeight="1">
      <c r="A392" s="243"/>
      <c r="B392" s="243"/>
      <c r="C392" s="243"/>
      <c r="D392" s="243"/>
      <c r="E392" s="243"/>
      <c r="F392" s="243"/>
      <c r="G392" s="243"/>
      <c r="H392" s="243"/>
      <c r="I392" s="243"/>
      <c r="J392" s="243"/>
      <c r="K392" s="243"/>
      <c r="L392" s="243"/>
      <c r="M392" s="243"/>
      <c r="N392" s="243"/>
      <c r="O392" s="243"/>
      <c r="P392" s="243"/>
      <c r="Q392" s="243"/>
      <c r="R392" s="243"/>
      <c r="S392" s="243"/>
      <c r="T392" s="243"/>
      <c r="U392" s="243"/>
      <c r="V392" s="243"/>
      <c r="W392" s="243"/>
      <c r="X392" s="243"/>
      <c r="Y392" s="243"/>
      <c r="Z392" s="243"/>
    </row>
    <row r="393" spans="1:26" ht="13.5" customHeight="1">
      <c r="A393" s="243"/>
      <c r="B393" s="243"/>
      <c r="C393" s="243"/>
      <c r="D393" s="243"/>
      <c r="E393" s="243"/>
      <c r="F393" s="243"/>
      <c r="G393" s="243"/>
      <c r="H393" s="243"/>
      <c r="I393" s="243"/>
      <c r="J393" s="243"/>
      <c r="K393" s="243"/>
      <c r="L393" s="243"/>
      <c r="M393" s="243"/>
      <c r="N393" s="243"/>
      <c r="O393" s="243"/>
      <c r="P393" s="243"/>
      <c r="Q393" s="243"/>
      <c r="R393" s="243"/>
      <c r="S393" s="243"/>
      <c r="T393" s="243"/>
      <c r="U393" s="243"/>
      <c r="V393" s="243"/>
      <c r="W393" s="243"/>
      <c r="X393" s="243"/>
      <c r="Y393" s="243"/>
      <c r="Z393" s="243"/>
    </row>
    <row r="394" spans="1:26" ht="13.5" customHeight="1">
      <c r="A394" s="243"/>
      <c r="B394" s="243"/>
      <c r="C394" s="243"/>
      <c r="D394" s="243"/>
      <c r="E394" s="243"/>
      <c r="F394" s="243"/>
      <c r="G394" s="243"/>
      <c r="H394" s="243"/>
      <c r="I394" s="243"/>
      <c r="J394" s="243"/>
      <c r="K394" s="243"/>
      <c r="L394" s="243"/>
      <c r="M394" s="243"/>
      <c r="N394" s="243"/>
      <c r="O394" s="243"/>
      <c r="P394" s="243"/>
      <c r="Q394" s="243"/>
      <c r="R394" s="243"/>
      <c r="S394" s="243"/>
      <c r="T394" s="243"/>
      <c r="U394" s="243"/>
      <c r="V394" s="243"/>
      <c r="W394" s="243"/>
      <c r="X394" s="243"/>
      <c r="Y394" s="243"/>
      <c r="Z394" s="243"/>
    </row>
    <row r="395" spans="1:26" ht="13.5" customHeight="1">
      <c r="A395" s="243"/>
      <c r="B395" s="243"/>
      <c r="C395" s="243"/>
      <c r="D395" s="243"/>
      <c r="E395" s="243"/>
      <c r="F395" s="243"/>
      <c r="G395" s="243"/>
      <c r="H395" s="243"/>
      <c r="I395" s="243"/>
      <c r="J395" s="243"/>
      <c r="K395" s="243"/>
      <c r="L395" s="243"/>
      <c r="M395" s="243"/>
      <c r="N395" s="243"/>
      <c r="O395" s="243"/>
      <c r="P395" s="243"/>
      <c r="Q395" s="243"/>
      <c r="R395" s="243"/>
      <c r="S395" s="243"/>
      <c r="T395" s="243"/>
      <c r="U395" s="243"/>
      <c r="V395" s="243"/>
      <c r="W395" s="243"/>
      <c r="X395" s="243"/>
      <c r="Y395" s="243"/>
      <c r="Z395" s="243"/>
    </row>
    <row r="396" spans="1:26" ht="13.5" customHeight="1">
      <c r="A396" s="243"/>
      <c r="B396" s="243"/>
      <c r="C396" s="243"/>
      <c r="D396" s="243"/>
      <c r="E396" s="243"/>
      <c r="F396" s="243"/>
      <c r="G396" s="243"/>
      <c r="H396" s="243"/>
      <c r="I396" s="243"/>
      <c r="J396" s="243"/>
      <c r="K396" s="243"/>
      <c r="L396" s="243"/>
      <c r="M396" s="243"/>
      <c r="N396" s="243"/>
      <c r="O396" s="243"/>
      <c r="P396" s="243"/>
      <c r="Q396" s="243"/>
      <c r="R396" s="243"/>
      <c r="S396" s="243"/>
      <c r="T396" s="243"/>
      <c r="U396" s="243"/>
      <c r="V396" s="243"/>
      <c r="W396" s="243"/>
      <c r="X396" s="243"/>
      <c r="Y396" s="243"/>
      <c r="Z396" s="243"/>
    </row>
    <row r="397" spans="1:26" ht="13.5" customHeight="1">
      <c r="A397" s="243"/>
      <c r="B397" s="243"/>
      <c r="C397" s="243"/>
      <c r="D397" s="243"/>
      <c r="E397" s="243"/>
      <c r="F397" s="243"/>
      <c r="G397" s="243"/>
      <c r="H397" s="243"/>
      <c r="I397" s="243"/>
      <c r="J397" s="243"/>
      <c r="K397" s="243"/>
      <c r="L397" s="243"/>
      <c r="M397" s="243"/>
      <c r="N397" s="243"/>
      <c r="O397" s="243"/>
      <c r="P397" s="243"/>
      <c r="Q397" s="243"/>
      <c r="R397" s="243"/>
      <c r="S397" s="243"/>
      <c r="T397" s="243"/>
      <c r="U397" s="243"/>
      <c r="V397" s="243"/>
      <c r="W397" s="243"/>
      <c r="X397" s="243"/>
      <c r="Y397" s="243"/>
      <c r="Z397" s="243"/>
    </row>
    <row r="398" spans="1:26" ht="13.5" customHeight="1">
      <c r="A398" s="243"/>
      <c r="B398" s="243"/>
      <c r="C398" s="243"/>
      <c r="D398" s="243"/>
      <c r="E398" s="243"/>
      <c r="F398" s="243"/>
      <c r="G398" s="243"/>
      <c r="H398" s="243"/>
      <c r="I398" s="243"/>
      <c r="J398" s="243"/>
      <c r="K398" s="243"/>
      <c r="L398" s="243"/>
      <c r="M398" s="243"/>
      <c r="N398" s="243"/>
      <c r="O398" s="243"/>
      <c r="P398" s="243"/>
      <c r="Q398" s="243"/>
      <c r="R398" s="243"/>
      <c r="S398" s="243"/>
      <c r="T398" s="243"/>
      <c r="U398" s="243"/>
      <c r="V398" s="243"/>
      <c r="W398" s="243"/>
      <c r="X398" s="243"/>
      <c r="Y398" s="243"/>
      <c r="Z398" s="243"/>
    </row>
    <row r="399" spans="1:26" ht="13.5" customHeight="1">
      <c r="A399" s="243"/>
      <c r="B399" s="243"/>
      <c r="C399" s="243"/>
      <c r="D399" s="243"/>
      <c r="E399" s="243"/>
      <c r="F399" s="243"/>
      <c r="G399" s="243"/>
      <c r="H399" s="243"/>
      <c r="I399" s="243"/>
      <c r="J399" s="243"/>
      <c r="K399" s="243"/>
      <c r="L399" s="243"/>
      <c r="M399" s="243"/>
      <c r="N399" s="243"/>
      <c r="O399" s="243"/>
      <c r="P399" s="243"/>
      <c r="Q399" s="243"/>
      <c r="R399" s="243"/>
      <c r="S399" s="243"/>
      <c r="T399" s="243"/>
      <c r="U399" s="243"/>
      <c r="V399" s="243"/>
      <c r="W399" s="243"/>
      <c r="X399" s="243"/>
      <c r="Y399" s="243"/>
      <c r="Z399" s="243"/>
    </row>
    <row r="400" spans="1:26" ht="13.5" customHeight="1">
      <c r="A400" s="243"/>
      <c r="B400" s="243"/>
      <c r="C400" s="243"/>
      <c r="D400" s="243"/>
      <c r="E400" s="243"/>
      <c r="F400" s="243"/>
      <c r="G400" s="243"/>
      <c r="H400" s="243"/>
      <c r="I400" s="243"/>
      <c r="J400" s="243"/>
      <c r="K400" s="243"/>
      <c r="L400" s="243"/>
      <c r="M400" s="243"/>
      <c r="N400" s="243"/>
      <c r="O400" s="243"/>
      <c r="P400" s="243"/>
      <c r="Q400" s="243"/>
      <c r="R400" s="243"/>
      <c r="S400" s="243"/>
      <c r="T400" s="243"/>
      <c r="U400" s="243"/>
      <c r="V400" s="243"/>
      <c r="W400" s="243"/>
      <c r="X400" s="243"/>
      <c r="Y400" s="243"/>
      <c r="Z400" s="243"/>
    </row>
    <row r="401" spans="1:26" ht="13.5" customHeight="1">
      <c r="A401" s="243"/>
      <c r="B401" s="243"/>
      <c r="C401" s="243"/>
      <c r="D401" s="243"/>
      <c r="E401" s="243"/>
      <c r="F401" s="243"/>
      <c r="G401" s="243"/>
      <c r="H401" s="243"/>
      <c r="I401" s="243"/>
      <c r="J401" s="243"/>
      <c r="K401" s="243"/>
      <c r="L401" s="243"/>
      <c r="M401" s="243"/>
      <c r="N401" s="243"/>
      <c r="O401" s="243"/>
      <c r="P401" s="243"/>
      <c r="Q401" s="243"/>
      <c r="R401" s="243"/>
      <c r="S401" s="243"/>
      <c r="T401" s="243"/>
      <c r="U401" s="243"/>
      <c r="V401" s="243"/>
      <c r="W401" s="243"/>
      <c r="X401" s="243"/>
      <c r="Y401" s="243"/>
      <c r="Z401" s="243"/>
    </row>
    <row r="402" spans="1:26" ht="13.5" customHeight="1">
      <c r="A402" s="243"/>
      <c r="B402" s="243"/>
      <c r="C402" s="243"/>
      <c r="D402" s="243"/>
      <c r="E402" s="243"/>
      <c r="F402" s="243"/>
      <c r="G402" s="243"/>
      <c r="H402" s="243"/>
      <c r="I402" s="243"/>
      <c r="J402" s="243"/>
      <c r="K402" s="243"/>
      <c r="L402" s="243"/>
      <c r="M402" s="243"/>
      <c r="N402" s="243"/>
      <c r="O402" s="243"/>
      <c r="P402" s="243"/>
      <c r="Q402" s="243"/>
      <c r="R402" s="243"/>
      <c r="S402" s="243"/>
      <c r="T402" s="243"/>
      <c r="U402" s="243"/>
      <c r="V402" s="243"/>
      <c r="W402" s="243"/>
      <c r="X402" s="243"/>
      <c r="Y402" s="243"/>
      <c r="Z402" s="243"/>
    </row>
    <row r="403" spans="1:26" ht="13.5" customHeight="1">
      <c r="A403" s="243"/>
      <c r="B403" s="243"/>
      <c r="C403" s="243"/>
      <c r="D403" s="243"/>
      <c r="E403" s="243"/>
      <c r="F403" s="243"/>
      <c r="G403" s="243"/>
      <c r="H403" s="243"/>
      <c r="I403" s="243"/>
      <c r="J403" s="243"/>
      <c r="K403" s="243"/>
      <c r="L403" s="243"/>
      <c r="M403" s="243"/>
      <c r="N403" s="243"/>
      <c r="O403" s="243"/>
      <c r="P403" s="243"/>
      <c r="Q403" s="243"/>
      <c r="R403" s="243"/>
      <c r="S403" s="243"/>
      <c r="T403" s="243"/>
      <c r="U403" s="243"/>
      <c r="V403" s="243"/>
      <c r="W403" s="243"/>
      <c r="X403" s="243"/>
      <c r="Y403" s="243"/>
      <c r="Z403" s="243"/>
    </row>
    <row r="404" spans="1:26" ht="13.5" customHeight="1">
      <c r="A404" s="243"/>
      <c r="B404" s="243"/>
      <c r="C404" s="243"/>
      <c r="D404" s="243"/>
      <c r="E404" s="243"/>
      <c r="F404" s="243"/>
      <c r="G404" s="243"/>
      <c r="H404" s="243"/>
      <c r="I404" s="243"/>
      <c r="J404" s="243"/>
      <c r="K404" s="243"/>
      <c r="L404" s="243"/>
      <c r="M404" s="243"/>
      <c r="N404" s="243"/>
      <c r="O404" s="243"/>
      <c r="P404" s="243"/>
      <c r="Q404" s="243"/>
      <c r="R404" s="243"/>
      <c r="S404" s="243"/>
      <c r="T404" s="243"/>
      <c r="U404" s="243"/>
      <c r="V404" s="243"/>
      <c r="W404" s="243"/>
      <c r="X404" s="243"/>
      <c r="Y404" s="243"/>
      <c r="Z404" s="243"/>
    </row>
    <row r="405" spans="1:26" ht="13.5" customHeight="1">
      <c r="A405" s="243"/>
      <c r="B405" s="243"/>
      <c r="C405" s="243"/>
      <c r="D405" s="243"/>
      <c r="E405" s="243"/>
      <c r="F405" s="243"/>
      <c r="G405" s="243"/>
      <c r="H405" s="243"/>
      <c r="I405" s="243"/>
      <c r="J405" s="243"/>
      <c r="K405" s="243"/>
      <c r="L405" s="243"/>
      <c r="M405" s="243"/>
      <c r="N405" s="243"/>
      <c r="O405" s="243"/>
      <c r="P405" s="243"/>
      <c r="Q405" s="243"/>
      <c r="R405" s="243"/>
      <c r="S405" s="243"/>
      <c r="T405" s="243"/>
      <c r="U405" s="243"/>
      <c r="V405" s="243"/>
      <c r="W405" s="243"/>
      <c r="X405" s="243"/>
      <c r="Y405" s="243"/>
      <c r="Z405" s="243"/>
    </row>
    <row r="406" spans="1:26" ht="13.5" customHeight="1">
      <c r="A406" s="243"/>
      <c r="B406" s="243"/>
      <c r="C406" s="243"/>
      <c r="D406" s="243"/>
      <c r="E406" s="243"/>
      <c r="F406" s="243"/>
      <c r="G406" s="243"/>
      <c r="H406" s="243"/>
      <c r="I406" s="243"/>
      <c r="J406" s="243"/>
      <c r="K406" s="243"/>
      <c r="L406" s="243"/>
      <c r="M406" s="243"/>
      <c r="N406" s="243"/>
      <c r="O406" s="243"/>
      <c r="P406" s="243"/>
      <c r="Q406" s="243"/>
      <c r="R406" s="243"/>
      <c r="S406" s="243"/>
      <c r="T406" s="243"/>
      <c r="U406" s="243"/>
      <c r="V406" s="243"/>
      <c r="W406" s="243"/>
      <c r="X406" s="243"/>
      <c r="Y406" s="243"/>
      <c r="Z406" s="243"/>
    </row>
    <row r="407" spans="1:26" ht="13.5" customHeight="1">
      <c r="A407" s="243"/>
      <c r="B407" s="243"/>
      <c r="C407" s="243"/>
      <c r="D407" s="243"/>
      <c r="E407" s="243"/>
      <c r="F407" s="243"/>
      <c r="G407" s="243"/>
      <c r="H407" s="243"/>
      <c r="I407" s="243"/>
      <c r="J407" s="243"/>
      <c r="K407" s="243"/>
      <c r="L407" s="243"/>
      <c r="M407" s="243"/>
      <c r="N407" s="243"/>
      <c r="O407" s="243"/>
      <c r="P407" s="243"/>
      <c r="Q407" s="243"/>
      <c r="R407" s="243"/>
      <c r="S407" s="243"/>
      <c r="T407" s="243"/>
      <c r="U407" s="243"/>
      <c r="V407" s="243"/>
      <c r="W407" s="243"/>
      <c r="X407" s="243"/>
      <c r="Y407" s="243"/>
      <c r="Z407" s="243"/>
    </row>
    <row r="408" spans="1:26" ht="13.5" customHeight="1">
      <c r="A408" s="243"/>
      <c r="B408" s="243"/>
      <c r="C408" s="243"/>
      <c r="D408" s="243"/>
      <c r="E408" s="243"/>
      <c r="F408" s="243"/>
      <c r="G408" s="243"/>
      <c r="H408" s="243"/>
      <c r="I408" s="243"/>
      <c r="J408" s="243"/>
      <c r="K408" s="243"/>
      <c r="L408" s="243"/>
      <c r="M408" s="243"/>
      <c r="N408" s="243"/>
      <c r="O408" s="243"/>
      <c r="P408" s="243"/>
      <c r="Q408" s="243"/>
      <c r="R408" s="243"/>
      <c r="S408" s="243"/>
      <c r="T408" s="243"/>
      <c r="U408" s="243"/>
      <c r="V408" s="243"/>
      <c r="W408" s="243"/>
      <c r="X408" s="243"/>
      <c r="Y408" s="243"/>
      <c r="Z408" s="243"/>
    </row>
    <row r="409" spans="1:26" ht="13.5" customHeight="1">
      <c r="A409" s="243"/>
      <c r="B409" s="243"/>
      <c r="C409" s="243"/>
      <c r="D409" s="243"/>
      <c r="E409" s="243"/>
      <c r="F409" s="243"/>
      <c r="G409" s="243"/>
      <c r="H409" s="243"/>
      <c r="I409" s="243"/>
      <c r="J409" s="243"/>
      <c r="K409" s="243"/>
      <c r="L409" s="243"/>
      <c r="M409" s="243"/>
      <c r="N409" s="243"/>
      <c r="O409" s="243"/>
      <c r="P409" s="243"/>
      <c r="Q409" s="243"/>
      <c r="R409" s="243"/>
      <c r="S409" s="243"/>
      <c r="T409" s="243"/>
      <c r="U409" s="243"/>
      <c r="V409" s="243"/>
      <c r="W409" s="243"/>
      <c r="X409" s="243"/>
      <c r="Y409" s="243"/>
      <c r="Z409" s="243"/>
    </row>
    <row r="410" spans="1:26" ht="13.5" customHeight="1">
      <c r="A410" s="243"/>
      <c r="B410" s="243"/>
      <c r="C410" s="243"/>
      <c r="D410" s="243"/>
      <c r="E410" s="243"/>
      <c r="F410" s="243"/>
      <c r="G410" s="243"/>
      <c r="H410" s="243"/>
      <c r="I410" s="243"/>
      <c r="J410" s="243"/>
      <c r="K410" s="243"/>
      <c r="L410" s="243"/>
      <c r="M410" s="243"/>
      <c r="N410" s="243"/>
      <c r="O410" s="243"/>
      <c r="P410" s="243"/>
      <c r="Q410" s="243"/>
      <c r="R410" s="243"/>
      <c r="S410" s="243"/>
      <c r="T410" s="243"/>
      <c r="U410" s="243"/>
      <c r="V410" s="243"/>
      <c r="W410" s="243"/>
      <c r="X410" s="243"/>
      <c r="Y410" s="243"/>
      <c r="Z410" s="243"/>
    </row>
    <row r="411" spans="1:26" ht="13.5" customHeight="1">
      <c r="A411" s="243"/>
      <c r="B411" s="243"/>
      <c r="C411" s="243"/>
      <c r="D411" s="243"/>
      <c r="E411" s="243"/>
      <c r="F411" s="243"/>
      <c r="G411" s="243"/>
      <c r="H411" s="243"/>
      <c r="I411" s="243"/>
      <c r="J411" s="243"/>
      <c r="K411" s="243"/>
      <c r="L411" s="243"/>
      <c r="M411" s="243"/>
      <c r="N411" s="243"/>
      <c r="O411" s="243"/>
      <c r="P411" s="243"/>
      <c r="Q411" s="243"/>
      <c r="R411" s="243"/>
      <c r="S411" s="243"/>
      <c r="T411" s="243"/>
      <c r="U411" s="243"/>
      <c r="V411" s="243"/>
      <c r="W411" s="243"/>
      <c r="X411" s="243"/>
      <c r="Y411" s="243"/>
      <c r="Z411" s="243"/>
    </row>
    <row r="412" spans="1:26" ht="13.5" customHeight="1">
      <c r="A412" s="243"/>
      <c r="B412" s="243"/>
      <c r="C412" s="243"/>
      <c r="D412" s="243"/>
      <c r="E412" s="243"/>
      <c r="F412" s="243"/>
      <c r="G412" s="243"/>
      <c r="H412" s="243"/>
      <c r="I412" s="243"/>
      <c r="J412" s="243"/>
      <c r="K412" s="243"/>
      <c r="L412" s="243"/>
      <c r="M412" s="243"/>
      <c r="N412" s="243"/>
      <c r="O412" s="243"/>
      <c r="P412" s="243"/>
      <c r="Q412" s="243"/>
      <c r="R412" s="243"/>
      <c r="S412" s="243"/>
      <c r="T412" s="243"/>
      <c r="U412" s="243"/>
      <c r="V412" s="243"/>
      <c r="W412" s="243"/>
      <c r="X412" s="243"/>
      <c r="Y412" s="243"/>
      <c r="Z412" s="243"/>
    </row>
    <row r="413" spans="1:26" ht="13.5" customHeight="1">
      <c r="A413" s="243"/>
      <c r="B413" s="243"/>
      <c r="C413" s="243"/>
      <c r="D413" s="243"/>
      <c r="E413" s="243"/>
      <c r="F413" s="243"/>
      <c r="G413" s="243"/>
      <c r="H413" s="243"/>
      <c r="I413" s="243"/>
      <c r="J413" s="243"/>
      <c r="K413" s="243"/>
      <c r="L413" s="243"/>
      <c r="M413" s="243"/>
      <c r="N413" s="243"/>
      <c r="O413" s="243"/>
      <c r="P413" s="243"/>
      <c r="Q413" s="243"/>
      <c r="R413" s="243"/>
      <c r="S413" s="243"/>
      <c r="T413" s="243"/>
      <c r="U413" s="243"/>
      <c r="V413" s="243"/>
      <c r="W413" s="243"/>
      <c r="X413" s="243"/>
      <c r="Y413" s="243"/>
      <c r="Z413" s="243"/>
    </row>
    <row r="414" spans="1:26" ht="13.5" customHeight="1">
      <c r="A414" s="243"/>
      <c r="B414" s="243"/>
      <c r="C414" s="243"/>
      <c r="D414" s="243"/>
      <c r="E414" s="243"/>
      <c r="F414" s="243"/>
      <c r="G414" s="243"/>
      <c r="H414" s="243"/>
      <c r="I414" s="243"/>
      <c r="J414" s="243"/>
      <c r="K414" s="243"/>
      <c r="L414" s="243"/>
      <c r="M414" s="243"/>
      <c r="N414" s="243"/>
      <c r="O414" s="243"/>
      <c r="P414" s="243"/>
      <c r="Q414" s="243"/>
      <c r="R414" s="243"/>
      <c r="S414" s="243"/>
      <c r="T414" s="243"/>
      <c r="U414" s="243"/>
      <c r="V414" s="243"/>
      <c r="W414" s="243"/>
      <c r="X414" s="243"/>
      <c r="Y414" s="243"/>
      <c r="Z414" s="243"/>
    </row>
    <row r="415" spans="1:26" ht="13.5" customHeight="1">
      <c r="A415" s="243"/>
      <c r="B415" s="243"/>
      <c r="C415" s="243"/>
      <c r="D415" s="243"/>
      <c r="E415" s="243"/>
      <c r="F415" s="243"/>
      <c r="G415" s="243"/>
      <c r="H415" s="243"/>
      <c r="I415" s="243"/>
      <c r="J415" s="243"/>
      <c r="K415" s="243"/>
      <c r="L415" s="243"/>
      <c r="M415" s="243"/>
      <c r="N415" s="243"/>
      <c r="O415" s="243"/>
      <c r="P415" s="243"/>
      <c r="Q415" s="243"/>
      <c r="R415" s="243"/>
      <c r="S415" s="243"/>
      <c r="T415" s="243"/>
      <c r="U415" s="243"/>
      <c r="V415" s="243"/>
      <c r="W415" s="243"/>
      <c r="X415" s="243"/>
      <c r="Y415" s="243"/>
      <c r="Z415" s="243"/>
    </row>
    <row r="416" spans="1:26" ht="13.5" customHeight="1">
      <c r="A416" s="243"/>
      <c r="B416" s="243"/>
      <c r="C416" s="243"/>
      <c r="D416" s="243"/>
      <c r="E416" s="243"/>
      <c r="F416" s="243"/>
      <c r="G416" s="243"/>
      <c r="H416" s="243"/>
      <c r="I416" s="243"/>
      <c r="J416" s="243"/>
      <c r="K416" s="243"/>
      <c r="L416" s="243"/>
      <c r="M416" s="243"/>
      <c r="N416" s="243"/>
      <c r="O416" s="243"/>
      <c r="P416" s="243"/>
      <c r="Q416" s="243"/>
      <c r="R416" s="243"/>
      <c r="S416" s="243"/>
      <c r="T416" s="243"/>
      <c r="U416" s="243"/>
      <c r="V416" s="243"/>
      <c r="W416" s="243"/>
      <c r="X416" s="243"/>
      <c r="Y416" s="243"/>
      <c r="Z416" s="243"/>
    </row>
    <row r="417" spans="1:26" ht="13.5" customHeight="1">
      <c r="A417" s="243"/>
      <c r="B417" s="243"/>
      <c r="C417" s="243"/>
      <c r="D417" s="243"/>
      <c r="E417" s="243"/>
      <c r="F417" s="243"/>
      <c r="G417" s="243"/>
      <c r="H417" s="243"/>
      <c r="I417" s="243"/>
      <c r="J417" s="243"/>
      <c r="K417" s="243"/>
      <c r="L417" s="243"/>
      <c r="M417" s="243"/>
      <c r="N417" s="243"/>
      <c r="O417" s="243"/>
      <c r="P417" s="243"/>
      <c r="Q417" s="243"/>
      <c r="R417" s="243"/>
      <c r="S417" s="243"/>
      <c r="T417" s="243"/>
      <c r="U417" s="243"/>
      <c r="V417" s="243"/>
      <c r="W417" s="243"/>
      <c r="X417" s="243"/>
      <c r="Y417" s="243"/>
      <c r="Z417" s="243"/>
    </row>
    <row r="418" spans="1:26" ht="13.5" customHeight="1">
      <c r="A418" s="243"/>
      <c r="B418" s="243"/>
      <c r="C418" s="243"/>
      <c r="D418" s="243"/>
      <c r="E418" s="243"/>
      <c r="F418" s="243"/>
      <c r="G418" s="243"/>
      <c r="H418" s="243"/>
      <c r="I418" s="243"/>
      <c r="J418" s="243"/>
      <c r="K418" s="243"/>
      <c r="L418" s="243"/>
      <c r="M418" s="243"/>
      <c r="N418" s="243"/>
      <c r="O418" s="243"/>
      <c r="P418" s="243"/>
      <c r="Q418" s="243"/>
      <c r="R418" s="243"/>
      <c r="S418" s="243"/>
      <c r="T418" s="243"/>
      <c r="U418" s="243"/>
      <c r="V418" s="243"/>
      <c r="W418" s="243"/>
      <c r="X418" s="243"/>
      <c r="Y418" s="243"/>
      <c r="Z418" s="243"/>
    </row>
    <row r="419" spans="1:26" ht="13.5" customHeight="1">
      <c r="A419" s="243"/>
      <c r="B419" s="243"/>
      <c r="C419" s="243"/>
      <c r="D419" s="243"/>
      <c r="E419" s="243"/>
      <c r="F419" s="243"/>
      <c r="G419" s="243"/>
      <c r="H419" s="243"/>
      <c r="I419" s="243"/>
      <c r="J419" s="243"/>
      <c r="K419" s="243"/>
      <c r="L419" s="243"/>
      <c r="M419" s="243"/>
      <c r="N419" s="243"/>
      <c r="O419" s="243"/>
      <c r="P419" s="243"/>
      <c r="Q419" s="243"/>
      <c r="R419" s="243"/>
      <c r="S419" s="243"/>
      <c r="T419" s="243"/>
      <c r="U419" s="243"/>
      <c r="V419" s="243"/>
      <c r="W419" s="243"/>
      <c r="X419" s="243"/>
      <c r="Y419" s="243"/>
      <c r="Z419" s="243"/>
    </row>
    <row r="420" spans="1:26" ht="13.5" customHeight="1">
      <c r="A420" s="243"/>
      <c r="B420" s="243"/>
      <c r="C420" s="243"/>
      <c r="D420" s="243"/>
      <c r="E420" s="243"/>
      <c r="F420" s="243"/>
      <c r="G420" s="243"/>
      <c r="H420" s="243"/>
      <c r="I420" s="243"/>
      <c r="J420" s="243"/>
      <c r="K420" s="243"/>
      <c r="L420" s="243"/>
      <c r="M420" s="243"/>
      <c r="N420" s="243"/>
      <c r="O420" s="243"/>
      <c r="P420" s="243"/>
      <c r="Q420" s="243"/>
      <c r="R420" s="243"/>
      <c r="S420" s="243"/>
      <c r="T420" s="243"/>
      <c r="U420" s="243"/>
      <c r="V420" s="243"/>
      <c r="W420" s="243"/>
      <c r="X420" s="243"/>
      <c r="Y420" s="243"/>
      <c r="Z420" s="243"/>
    </row>
    <row r="421" spans="1:26" ht="13.5" customHeight="1">
      <c r="A421" s="243"/>
      <c r="B421" s="243"/>
      <c r="C421" s="243"/>
      <c r="D421" s="243"/>
      <c r="E421" s="243"/>
      <c r="F421" s="243"/>
      <c r="G421" s="243"/>
      <c r="H421" s="243"/>
      <c r="I421" s="243"/>
      <c r="J421" s="243"/>
      <c r="K421" s="243"/>
      <c r="L421" s="243"/>
      <c r="M421" s="243"/>
      <c r="N421" s="243"/>
      <c r="O421" s="243"/>
      <c r="P421" s="243"/>
      <c r="Q421" s="243"/>
      <c r="R421" s="243"/>
      <c r="S421" s="243"/>
      <c r="T421" s="243"/>
      <c r="U421" s="243"/>
      <c r="V421" s="243"/>
      <c r="W421" s="243"/>
      <c r="X421" s="243"/>
      <c r="Y421" s="243"/>
      <c r="Z421" s="243"/>
    </row>
    <row r="422" spans="1:26" ht="13.5" customHeight="1">
      <c r="A422" s="243"/>
      <c r="B422" s="243"/>
      <c r="C422" s="243"/>
      <c r="D422" s="243"/>
      <c r="E422" s="243"/>
      <c r="F422" s="243"/>
      <c r="G422" s="243"/>
      <c r="H422" s="243"/>
      <c r="I422" s="243"/>
      <c r="J422" s="243"/>
      <c r="K422" s="243"/>
      <c r="L422" s="243"/>
      <c r="M422" s="243"/>
      <c r="N422" s="243"/>
      <c r="O422" s="243"/>
      <c r="P422" s="243"/>
      <c r="Q422" s="243"/>
      <c r="R422" s="243"/>
      <c r="S422" s="243"/>
      <c r="T422" s="243"/>
      <c r="U422" s="243"/>
      <c r="V422" s="243"/>
      <c r="W422" s="243"/>
      <c r="X422" s="243"/>
      <c r="Y422" s="243"/>
      <c r="Z422" s="243"/>
    </row>
    <row r="423" spans="1:26" ht="13.5" customHeight="1">
      <c r="A423" s="243"/>
      <c r="B423" s="243"/>
      <c r="C423" s="243"/>
      <c r="D423" s="243"/>
      <c r="E423" s="243"/>
      <c r="F423" s="243"/>
      <c r="G423" s="243"/>
      <c r="H423" s="243"/>
      <c r="I423" s="243"/>
      <c r="J423" s="243"/>
      <c r="K423" s="243"/>
      <c r="L423" s="243"/>
      <c r="M423" s="243"/>
      <c r="N423" s="243"/>
      <c r="O423" s="243"/>
      <c r="P423" s="243"/>
      <c r="Q423" s="243"/>
      <c r="R423" s="243"/>
      <c r="S423" s="243"/>
      <c r="T423" s="243"/>
      <c r="U423" s="243"/>
      <c r="V423" s="243"/>
      <c r="W423" s="243"/>
      <c r="X423" s="243"/>
      <c r="Y423" s="243"/>
      <c r="Z423" s="243"/>
    </row>
    <row r="424" spans="1:26" ht="13.5" customHeight="1">
      <c r="A424" s="243"/>
      <c r="B424" s="243"/>
      <c r="C424" s="243"/>
      <c r="D424" s="243"/>
      <c r="E424" s="243"/>
      <c r="F424" s="243"/>
      <c r="G424" s="243"/>
      <c r="H424" s="243"/>
      <c r="I424" s="243"/>
      <c r="J424" s="243"/>
      <c r="K424" s="243"/>
      <c r="L424" s="243"/>
      <c r="M424" s="243"/>
      <c r="N424" s="243"/>
      <c r="O424" s="243"/>
      <c r="P424" s="243"/>
      <c r="Q424" s="243"/>
      <c r="R424" s="243"/>
      <c r="S424" s="243"/>
      <c r="T424" s="243"/>
      <c r="U424" s="243"/>
      <c r="V424" s="243"/>
      <c r="W424" s="243"/>
      <c r="X424" s="243"/>
      <c r="Y424" s="243"/>
      <c r="Z424" s="243"/>
    </row>
    <row r="425" spans="1:26" ht="13.5" customHeight="1">
      <c r="A425" s="243"/>
      <c r="B425" s="243"/>
      <c r="C425" s="243"/>
      <c r="D425" s="243"/>
      <c r="E425" s="243"/>
      <c r="F425" s="243"/>
      <c r="G425" s="243"/>
      <c r="H425" s="243"/>
      <c r="I425" s="243"/>
      <c r="J425" s="243"/>
      <c r="K425" s="243"/>
      <c r="L425" s="243"/>
      <c r="M425" s="243"/>
      <c r="N425" s="243"/>
      <c r="O425" s="243"/>
      <c r="P425" s="243"/>
      <c r="Q425" s="243"/>
      <c r="R425" s="243"/>
      <c r="S425" s="243"/>
      <c r="T425" s="243"/>
      <c r="U425" s="243"/>
      <c r="V425" s="243"/>
      <c r="W425" s="243"/>
      <c r="X425" s="243"/>
      <c r="Y425" s="243"/>
      <c r="Z425" s="243"/>
    </row>
    <row r="426" spans="1:26" ht="13.5" customHeight="1">
      <c r="A426" s="243"/>
      <c r="B426" s="243"/>
      <c r="C426" s="243"/>
      <c r="D426" s="243"/>
      <c r="E426" s="243"/>
      <c r="F426" s="243"/>
      <c r="G426" s="243"/>
      <c r="H426" s="243"/>
      <c r="I426" s="243"/>
      <c r="J426" s="243"/>
      <c r="K426" s="243"/>
      <c r="L426" s="243"/>
      <c r="M426" s="243"/>
      <c r="N426" s="243"/>
      <c r="O426" s="243"/>
      <c r="P426" s="243"/>
      <c r="Q426" s="243"/>
      <c r="R426" s="243"/>
      <c r="S426" s="243"/>
      <c r="T426" s="243"/>
      <c r="U426" s="243"/>
      <c r="V426" s="243"/>
      <c r="W426" s="243"/>
      <c r="X426" s="243"/>
      <c r="Y426" s="243"/>
      <c r="Z426" s="243"/>
    </row>
    <row r="427" spans="1:26" ht="13.5" customHeight="1">
      <c r="A427" s="243"/>
      <c r="B427" s="243"/>
      <c r="C427" s="243"/>
      <c r="D427" s="243"/>
      <c r="E427" s="243"/>
      <c r="F427" s="243"/>
      <c r="G427" s="243"/>
      <c r="H427" s="243"/>
      <c r="I427" s="243"/>
      <c r="J427" s="243"/>
      <c r="K427" s="243"/>
      <c r="L427" s="243"/>
      <c r="M427" s="243"/>
      <c r="N427" s="243"/>
      <c r="O427" s="243"/>
      <c r="P427" s="243"/>
      <c r="Q427" s="243"/>
      <c r="R427" s="243"/>
      <c r="S427" s="243"/>
      <c r="T427" s="243"/>
      <c r="U427" s="243"/>
      <c r="V427" s="243"/>
      <c r="W427" s="243"/>
      <c r="X427" s="243"/>
      <c r="Y427" s="243"/>
      <c r="Z427" s="243"/>
    </row>
    <row r="428" spans="1:26" ht="13.5" customHeight="1">
      <c r="A428" s="243"/>
      <c r="B428" s="243"/>
      <c r="C428" s="243"/>
      <c r="D428" s="243"/>
      <c r="E428" s="243"/>
      <c r="F428" s="243"/>
      <c r="G428" s="243"/>
      <c r="H428" s="243"/>
      <c r="I428" s="243"/>
      <c r="J428" s="243"/>
      <c r="K428" s="243"/>
      <c r="L428" s="243"/>
      <c r="M428" s="243"/>
      <c r="N428" s="243"/>
      <c r="O428" s="243"/>
      <c r="P428" s="243"/>
      <c r="Q428" s="243"/>
      <c r="R428" s="243"/>
      <c r="S428" s="243"/>
      <c r="T428" s="243"/>
      <c r="U428" s="243"/>
      <c r="V428" s="243"/>
      <c r="W428" s="243"/>
      <c r="X428" s="243"/>
      <c r="Y428" s="243"/>
      <c r="Z428" s="243"/>
    </row>
    <row r="429" spans="1:26" ht="13.5" customHeight="1">
      <c r="A429" s="243"/>
      <c r="B429" s="243"/>
      <c r="C429" s="243"/>
      <c r="D429" s="243"/>
      <c r="E429" s="243"/>
      <c r="F429" s="243"/>
      <c r="G429" s="243"/>
      <c r="H429" s="243"/>
      <c r="I429" s="243"/>
      <c r="J429" s="243"/>
      <c r="K429" s="243"/>
      <c r="L429" s="243"/>
      <c r="M429" s="243"/>
      <c r="N429" s="243"/>
      <c r="O429" s="243"/>
      <c r="P429" s="243"/>
      <c r="Q429" s="243"/>
      <c r="R429" s="243"/>
      <c r="S429" s="243"/>
      <c r="T429" s="243"/>
      <c r="U429" s="243"/>
      <c r="V429" s="243"/>
      <c r="W429" s="243"/>
      <c r="X429" s="243"/>
      <c r="Y429" s="243"/>
      <c r="Z429" s="243"/>
    </row>
    <row r="430" spans="1:26" ht="13.5" customHeight="1">
      <c r="A430" s="243"/>
      <c r="B430" s="243"/>
      <c r="C430" s="243"/>
      <c r="D430" s="243"/>
      <c r="E430" s="243"/>
      <c r="F430" s="243"/>
      <c r="G430" s="243"/>
      <c r="H430" s="243"/>
      <c r="I430" s="243"/>
      <c r="J430" s="243"/>
      <c r="K430" s="243"/>
      <c r="L430" s="243"/>
      <c r="M430" s="243"/>
      <c r="N430" s="243"/>
      <c r="O430" s="243"/>
      <c r="P430" s="243"/>
      <c r="Q430" s="243"/>
      <c r="R430" s="243"/>
      <c r="S430" s="243"/>
      <c r="T430" s="243"/>
      <c r="U430" s="243"/>
      <c r="V430" s="243"/>
      <c r="W430" s="243"/>
      <c r="X430" s="243"/>
      <c r="Y430" s="243"/>
      <c r="Z430" s="243"/>
    </row>
    <row r="431" spans="1:26" ht="13.5" customHeight="1">
      <c r="A431" s="243"/>
      <c r="B431" s="243"/>
      <c r="C431" s="243"/>
      <c r="D431" s="243"/>
      <c r="E431" s="243"/>
      <c r="F431" s="243"/>
      <c r="G431" s="243"/>
      <c r="H431" s="243"/>
      <c r="I431" s="243"/>
      <c r="J431" s="243"/>
      <c r="K431" s="243"/>
      <c r="L431" s="243"/>
      <c r="M431" s="243"/>
      <c r="N431" s="243"/>
      <c r="O431" s="243"/>
      <c r="P431" s="243"/>
      <c r="Q431" s="243"/>
      <c r="R431" s="243"/>
      <c r="S431" s="243"/>
      <c r="T431" s="243"/>
      <c r="U431" s="243"/>
      <c r="V431" s="243"/>
      <c r="W431" s="243"/>
      <c r="X431" s="243"/>
      <c r="Y431" s="243"/>
      <c r="Z431" s="243"/>
    </row>
    <row r="432" spans="1:26" ht="13.5" customHeight="1">
      <c r="A432" s="243"/>
      <c r="B432" s="243"/>
      <c r="C432" s="243"/>
      <c r="D432" s="243"/>
      <c r="E432" s="243"/>
      <c r="F432" s="243"/>
      <c r="G432" s="243"/>
      <c r="H432" s="243"/>
      <c r="I432" s="243"/>
      <c r="J432" s="243"/>
      <c r="K432" s="243"/>
      <c r="L432" s="243"/>
      <c r="M432" s="243"/>
      <c r="N432" s="243"/>
      <c r="O432" s="243"/>
      <c r="P432" s="243"/>
      <c r="Q432" s="243"/>
      <c r="R432" s="243"/>
      <c r="S432" s="243"/>
      <c r="T432" s="243"/>
      <c r="U432" s="243"/>
      <c r="V432" s="243"/>
      <c r="W432" s="243"/>
      <c r="X432" s="243"/>
      <c r="Y432" s="243"/>
      <c r="Z432" s="243"/>
    </row>
    <row r="433" spans="1:26" ht="13.5" customHeight="1">
      <c r="A433" s="243"/>
      <c r="B433" s="243"/>
      <c r="C433" s="243"/>
      <c r="D433" s="243"/>
      <c r="E433" s="243"/>
      <c r="F433" s="243"/>
      <c r="G433" s="243"/>
      <c r="H433" s="243"/>
      <c r="I433" s="243"/>
      <c r="J433" s="243"/>
      <c r="K433" s="243"/>
      <c r="L433" s="243"/>
      <c r="M433" s="243"/>
      <c r="N433" s="243"/>
      <c r="O433" s="243"/>
      <c r="P433" s="243"/>
      <c r="Q433" s="243"/>
      <c r="R433" s="243"/>
      <c r="S433" s="243"/>
      <c r="T433" s="243"/>
      <c r="U433" s="243"/>
      <c r="V433" s="243"/>
      <c r="W433" s="243"/>
      <c r="X433" s="243"/>
      <c r="Y433" s="243"/>
      <c r="Z433" s="243"/>
    </row>
    <row r="434" spans="1:26" ht="13.5" customHeight="1">
      <c r="A434" s="243"/>
      <c r="B434" s="243"/>
      <c r="C434" s="243"/>
      <c r="D434" s="243"/>
      <c r="E434" s="243"/>
      <c r="F434" s="243"/>
      <c r="G434" s="243"/>
      <c r="H434" s="243"/>
      <c r="I434" s="243"/>
      <c r="J434" s="243"/>
      <c r="K434" s="243"/>
      <c r="L434" s="243"/>
      <c r="M434" s="243"/>
      <c r="N434" s="243"/>
      <c r="O434" s="243"/>
      <c r="P434" s="243"/>
      <c r="Q434" s="243"/>
      <c r="R434" s="243"/>
      <c r="S434" s="243"/>
      <c r="T434" s="243"/>
      <c r="U434" s="243"/>
      <c r="V434" s="243"/>
      <c r="W434" s="243"/>
      <c r="X434" s="243"/>
      <c r="Y434" s="243"/>
      <c r="Z434" s="243"/>
    </row>
    <row r="435" spans="1:26" ht="13.5" customHeight="1">
      <c r="A435" s="243"/>
      <c r="B435" s="243"/>
      <c r="C435" s="243"/>
      <c r="D435" s="243"/>
      <c r="E435" s="243"/>
      <c r="F435" s="243"/>
      <c r="G435" s="243"/>
      <c r="H435" s="243"/>
      <c r="I435" s="243"/>
      <c r="J435" s="243"/>
      <c r="K435" s="243"/>
      <c r="L435" s="243"/>
      <c r="M435" s="243"/>
      <c r="N435" s="243"/>
      <c r="O435" s="243"/>
      <c r="P435" s="243"/>
      <c r="Q435" s="243"/>
      <c r="R435" s="243"/>
      <c r="S435" s="243"/>
      <c r="T435" s="243"/>
      <c r="U435" s="243"/>
      <c r="V435" s="243"/>
      <c r="W435" s="243"/>
      <c r="X435" s="243"/>
      <c r="Y435" s="243"/>
      <c r="Z435" s="243"/>
    </row>
    <row r="436" spans="1:26" ht="13.5" customHeight="1">
      <c r="A436" s="243"/>
      <c r="B436" s="243"/>
      <c r="C436" s="243"/>
      <c r="D436" s="243"/>
      <c r="E436" s="243"/>
      <c r="F436" s="243"/>
      <c r="G436" s="243"/>
      <c r="H436" s="243"/>
      <c r="I436" s="243"/>
      <c r="J436" s="243"/>
      <c r="K436" s="243"/>
      <c r="L436" s="243"/>
      <c r="M436" s="243"/>
      <c r="N436" s="243"/>
      <c r="O436" s="243"/>
      <c r="P436" s="243"/>
      <c r="Q436" s="243"/>
      <c r="R436" s="243"/>
      <c r="S436" s="243"/>
      <c r="T436" s="243"/>
      <c r="U436" s="243"/>
      <c r="V436" s="243"/>
      <c r="W436" s="243"/>
      <c r="X436" s="243"/>
      <c r="Y436" s="243"/>
      <c r="Z436" s="243"/>
    </row>
    <row r="437" spans="1:26" ht="13.5" customHeight="1">
      <c r="A437" s="243"/>
      <c r="B437" s="243"/>
      <c r="C437" s="243"/>
      <c r="D437" s="243"/>
      <c r="E437" s="243"/>
      <c r="F437" s="243"/>
      <c r="G437" s="243"/>
      <c r="H437" s="243"/>
      <c r="I437" s="243"/>
      <c r="J437" s="243"/>
      <c r="K437" s="243"/>
      <c r="L437" s="243"/>
      <c r="M437" s="243"/>
      <c r="N437" s="243"/>
      <c r="O437" s="243"/>
      <c r="P437" s="243"/>
      <c r="Q437" s="243"/>
      <c r="R437" s="243"/>
      <c r="S437" s="243"/>
      <c r="T437" s="243"/>
      <c r="U437" s="243"/>
      <c r="V437" s="243"/>
      <c r="W437" s="243"/>
      <c r="X437" s="243"/>
      <c r="Y437" s="243"/>
      <c r="Z437" s="243"/>
    </row>
    <row r="438" spans="1:26" ht="13.5" customHeight="1">
      <c r="A438" s="243"/>
      <c r="B438" s="243"/>
      <c r="C438" s="243"/>
      <c r="D438" s="243"/>
      <c r="E438" s="243"/>
      <c r="F438" s="243"/>
      <c r="G438" s="243"/>
      <c r="H438" s="243"/>
      <c r="I438" s="243"/>
      <c r="J438" s="243"/>
      <c r="K438" s="243"/>
      <c r="L438" s="243"/>
      <c r="M438" s="243"/>
      <c r="N438" s="243"/>
      <c r="O438" s="243"/>
      <c r="P438" s="243"/>
      <c r="Q438" s="243"/>
      <c r="R438" s="243"/>
      <c r="S438" s="243"/>
      <c r="T438" s="243"/>
      <c r="U438" s="243"/>
      <c r="V438" s="243"/>
      <c r="W438" s="243"/>
      <c r="X438" s="243"/>
      <c r="Y438" s="243"/>
      <c r="Z438" s="243"/>
    </row>
    <row r="439" spans="1:26" ht="13.5" customHeight="1">
      <c r="A439" s="243"/>
      <c r="B439" s="243"/>
      <c r="C439" s="243"/>
      <c r="D439" s="243"/>
      <c r="E439" s="243"/>
      <c r="F439" s="243"/>
      <c r="G439" s="243"/>
      <c r="H439" s="243"/>
      <c r="I439" s="243"/>
      <c r="J439" s="243"/>
      <c r="K439" s="243"/>
      <c r="L439" s="243"/>
      <c r="M439" s="243"/>
      <c r="N439" s="243"/>
      <c r="O439" s="243"/>
      <c r="P439" s="243"/>
      <c r="Q439" s="243"/>
      <c r="R439" s="243"/>
      <c r="S439" s="243"/>
      <c r="T439" s="243"/>
      <c r="U439" s="243"/>
      <c r="V439" s="243"/>
      <c r="W439" s="243"/>
      <c r="X439" s="243"/>
      <c r="Y439" s="243"/>
      <c r="Z439" s="243"/>
    </row>
    <row r="440" spans="1:26" ht="13.5" customHeight="1">
      <c r="A440" s="243"/>
      <c r="B440" s="243"/>
      <c r="C440" s="243"/>
      <c r="D440" s="243"/>
      <c r="E440" s="243"/>
      <c r="F440" s="243"/>
      <c r="G440" s="243"/>
      <c r="H440" s="243"/>
      <c r="I440" s="243"/>
      <c r="J440" s="243"/>
      <c r="K440" s="243"/>
      <c r="L440" s="243"/>
      <c r="M440" s="243"/>
      <c r="N440" s="243"/>
      <c r="O440" s="243"/>
      <c r="P440" s="243"/>
      <c r="Q440" s="243"/>
      <c r="R440" s="243"/>
      <c r="S440" s="243"/>
      <c r="T440" s="243"/>
      <c r="U440" s="243"/>
      <c r="V440" s="243"/>
      <c r="W440" s="243"/>
      <c r="X440" s="243"/>
      <c r="Y440" s="243"/>
      <c r="Z440" s="243"/>
    </row>
    <row r="441" spans="1:26" ht="13.5" customHeight="1">
      <c r="A441" s="243"/>
      <c r="B441" s="243"/>
      <c r="C441" s="243"/>
      <c r="D441" s="243"/>
      <c r="E441" s="243"/>
      <c r="F441" s="243"/>
      <c r="G441" s="243"/>
      <c r="H441" s="243"/>
      <c r="I441" s="243"/>
      <c r="J441" s="243"/>
      <c r="K441" s="243"/>
      <c r="L441" s="243"/>
      <c r="M441" s="243"/>
      <c r="N441" s="243"/>
      <c r="O441" s="243"/>
      <c r="P441" s="243"/>
      <c r="Q441" s="243"/>
      <c r="R441" s="243"/>
      <c r="S441" s="243"/>
      <c r="T441" s="243"/>
      <c r="U441" s="243"/>
      <c r="V441" s="243"/>
      <c r="W441" s="243"/>
      <c r="X441" s="243"/>
      <c r="Y441" s="243"/>
      <c r="Z441" s="243"/>
    </row>
    <row r="442" spans="1:26" ht="13.5" customHeight="1">
      <c r="A442" s="243"/>
      <c r="B442" s="243"/>
      <c r="C442" s="243"/>
      <c r="D442" s="243"/>
      <c r="E442" s="243"/>
      <c r="F442" s="243"/>
      <c r="G442" s="243"/>
      <c r="H442" s="243"/>
      <c r="I442" s="243"/>
      <c r="J442" s="243"/>
      <c r="K442" s="243"/>
      <c r="L442" s="243"/>
      <c r="M442" s="243"/>
      <c r="N442" s="243"/>
      <c r="O442" s="243"/>
      <c r="P442" s="243"/>
      <c r="Q442" s="243"/>
      <c r="R442" s="243"/>
      <c r="S442" s="243"/>
      <c r="T442" s="243"/>
      <c r="U442" s="243"/>
      <c r="V442" s="243"/>
      <c r="W442" s="243"/>
      <c r="X442" s="243"/>
      <c r="Y442" s="243"/>
      <c r="Z442" s="243"/>
    </row>
    <row r="443" spans="1:26" ht="13.5" customHeight="1">
      <c r="A443" s="243"/>
      <c r="B443" s="243"/>
      <c r="C443" s="243"/>
      <c r="D443" s="243"/>
      <c r="E443" s="243"/>
      <c r="F443" s="243"/>
      <c r="G443" s="243"/>
      <c r="H443" s="243"/>
      <c r="I443" s="243"/>
      <c r="J443" s="243"/>
      <c r="K443" s="243"/>
      <c r="L443" s="243"/>
      <c r="M443" s="243"/>
      <c r="N443" s="243"/>
      <c r="O443" s="243"/>
      <c r="P443" s="243"/>
      <c r="Q443" s="243"/>
      <c r="R443" s="243"/>
      <c r="S443" s="243"/>
      <c r="T443" s="243"/>
      <c r="U443" s="243"/>
      <c r="V443" s="243"/>
      <c r="W443" s="243"/>
      <c r="X443" s="243"/>
      <c r="Y443" s="243"/>
      <c r="Z443" s="243"/>
    </row>
    <row r="444" spans="1:26" ht="13.5" customHeight="1">
      <c r="A444" s="243"/>
      <c r="B444" s="243"/>
      <c r="C444" s="243"/>
      <c r="D444" s="243"/>
      <c r="E444" s="243"/>
      <c r="F444" s="243"/>
      <c r="G444" s="243"/>
      <c r="H444" s="243"/>
      <c r="I444" s="243"/>
      <c r="J444" s="243"/>
      <c r="K444" s="243"/>
      <c r="L444" s="243"/>
      <c r="M444" s="243"/>
      <c r="N444" s="243"/>
      <c r="O444" s="243"/>
      <c r="P444" s="243"/>
      <c r="Q444" s="243"/>
      <c r="R444" s="243"/>
      <c r="S444" s="243"/>
      <c r="T444" s="243"/>
      <c r="U444" s="243"/>
      <c r="V444" s="243"/>
      <c r="W444" s="243"/>
      <c r="X444" s="243"/>
      <c r="Y444" s="243"/>
      <c r="Z444" s="243"/>
    </row>
    <row r="445" spans="1:26" ht="13.5" customHeight="1">
      <c r="A445" s="243"/>
      <c r="B445" s="243"/>
      <c r="C445" s="243"/>
      <c r="D445" s="243"/>
      <c r="E445" s="243"/>
      <c r="F445" s="243"/>
      <c r="G445" s="243"/>
      <c r="H445" s="243"/>
      <c r="I445" s="243"/>
      <c r="J445" s="243"/>
      <c r="K445" s="243"/>
      <c r="L445" s="243"/>
      <c r="M445" s="243"/>
      <c r="N445" s="243"/>
      <c r="O445" s="243"/>
      <c r="P445" s="243"/>
      <c r="Q445" s="243"/>
      <c r="R445" s="243"/>
      <c r="S445" s="243"/>
      <c r="T445" s="243"/>
      <c r="U445" s="243"/>
      <c r="V445" s="243"/>
      <c r="W445" s="243"/>
      <c r="X445" s="243"/>
      <c r="Y445" s="243"/>
      <c r="Z445" s="243"/>
    </row>
    <row r="446" spans="1:26" ht="13.5" customHeight="1">
      <c r="A446" s="243"/>
      <c r="B446" s="243"/>
      <c r="C446" s="243"/>
      <c r="D446" s="243"/>
      <c r="E446" s="243"/>
      <c r="F446" s="243"/>
      <c r="G446" s="243"/>
      <c r="H446" s="243"/>
      <c r="I446" s="243"/>
      <c r="J446" s="243"/>
      <c r="K446" s="243"/>
      <c r="L446" s="243"/>
      <c r="M446" s="243"/>
      <c r="N446" s="243"/>
      <c r="O446" s="243"/>
      <c r="P446" s="243"/>
      <c r="Q446" s="243"/>
      <c r="R446" s="243"/>
      <c r="S446" s="243"/>
      <c r="T446" s="243"/>
      <c r="U446" s="243"/>
      <c r="V446" s="243"/>
      <c r="W446" s="243"/>
      <c r="X446" s="243"/>
      <c r="Y446" s="243"/>
      <c r="Z446" s="243"/>
    </row>
    <row r="447" spans="1:26" ht="13.5" customHeight="1">
      <c r="A447" s="243"/>
      <c r="B447" s="243"/>
      <c r="C447" s="243"/>
      <c r="D447" s="243"/>
      <c r="E447" s="243"/>
      <c r="F447" s="243"/>
      <c r="G447" s="243"/>
      <c r="H447" s="243"/>
      <c r="I447" s="243"/>
      <c r="J447" s="243"/>
      <c r="K447" s="243"/>
      <c r="L447" s="243"/>
      <c r="M447" s="243"/>
      <c r="N447" s="243"/>
      <c r="O447" s="243"/>
      <c r="P447" s="243"/>
      <c r="Q447" s="243"/>
      <c r="R447" s="243"/>
      <c r="S447" s="243"/>
      <c r="T447" s="243"/>
      <c r="U447" s="243"/>
      <c r="V447" s="243"/>
      <c r="W447" s="243"/>
      <c r="X447" s="243"/>
      <c r="Y447" s="243"/>
      <c r="Z447" s="243"/>
    </row>
    <row r="448" spans="1:26" ht="13.5" customHeight="1">
      <c r="A448" s="243"/>
      <c r="B448" s="243"/>
      <c r="C448" s="243"/>
      <c r="D448" s="243"/>
      <c r="E448" s="243"/>
      <c r="F448" s="243"/>
      <c r="G448" s="243"/>
      <c r="H448" s="243"/>
      <c r="I448" s="243"/>
      <c r="J448" s="243"/>
      <c r="K448" s="243"/>
      <c r="L448" s="243"/>
      <c r="M448" s="243"/>
      <c r="N448" s="243"/>
      <c r="O448" s="243"/>
      <c r="P448" s="243"/>
      <c r="Q448" s="243"/>
      <c r="R448" s="243"/>
      <c r="S448" s="243"/>
      <c r="T448" s="243"/>
      <c r="U448" s="243"/>
      <c r="V448" s="243"/>
      <c r="W448" s="243"/>
      <c r="X448" s="243"/>
      <c r="Y448" s="243"/>
      <c r="Z448" s="243"/>
    </row>
    <row r="449" spans="1:26" ht="13.5" customHeight="1">
      <c r="A449" s="243"/>
      <c r="B449" s="243"/>
      <c r="C449" s="243"/>
      <c r="D449" s="243"/>
      <c r="E449" s="243"/>
      <c r="F449" s="243"/>
      <c r="G449" s="243"/>
      <c r="H449" s="243"/>
      <c r="I449" s="243"/>
      <c r="J449" s="243"/>
      <c r="K449" s="243"/>
      <c r="L449" s="243"/>
      <c r="M449" s="243"/>
      <c r="N449" s="243"/>
      <c r="O449" s="243"/>
      <c r="P449" s="243"/>
      <c r="Q449" s="243"/>
      <c r="R449" s="243"/>
      <c r="S449" s="243"/>
      <c r="T449" s="243"/>
      <c r="U449" s="243"/>
      <c r="V449" s="243"/>
      <c r="W449" s="243"/>
      <c r="X449" s="243"/>
      <c r="Y449" s="243"/>
      <c r="Z449" s="243"/>
    </row>
    <row r="450" spans="1:26" ht="13.5" customHeight="1">
      <c r="A450" s="243"/>
      <c r="B450" s="243"/>
      <c r="C450" s="243"/>
      <c r="D450" s="243"/>
      <c r="E450" s="243"/>
      <c r="F450" s="243"/>
      <c r="G450" s="243"/>
      <c r="H450" s="243"/>
      <c r="I450" s="243"/>
      <c r="J450" s="243"/>
      <c r="K450" s="243"/>
      <c r="L450" s="243"/>
      <c r="M450" s="243"/>
      <c r="N450" s="243"/>
      <c r="O450" s="243"/>
      <c r="P450" s="243"/>
      <c r="Q450" s="243"/>
      <c r="R450" s="243"/>
      <c r="S450" s="243"/>
      <c r="T450" s="243"/>
      <c r="U450" s="243"/>
      <c r="V450" s="243"/>
      <c r="W450" s="243"/>
      <c r="X450" s="243"/>
      <c r="Y450" s="243"/>
      <c r="Z450" s="243"/>
    </row>
    <row r="451" spans="1:26" ht="13.5" customHeight="1">
      <c r="A451" s="243"/>
      <c r="B451" s="243"/>
      <c r="C451" s="243"/>
      <c r="D451" s="243"/>
      <c r="E451" s="243"/>
      <c r="F451" s="243"/>
      <c r="G451" s="243"/>
      <c r="H451" s="243"/>
      <c r="I451" s="243"/>
      <c r="J451" s="243"/>
      <c r="K451" s="243"/>
      <c r="L451" s="243"/>
      <c r="M451" s="243"/>
      <c r="N451" s="243"/>
      <c r="O451" s="243"/>
      <c r="P451" s="243"/>
      <c r="Q451" s="243"/>
      <c r="R451" s="243"/>
      <c r="S451" s="243"/>
      <c r="T451" s="243"/>
      <c r="U451" s="243"/>
      <c r="V451" s="243"/>
      <c r="W451" s="243"/>
      <c r="X451" s="243"/>
      <c r="Y451" s="243"/>
      <c r="Z451" s="243"/>
    </row>
    <row r="452" spans="1:26" ht="13.5" customHeight="1">
      <c r="A452" s="243"/>
      <c r="B452" s="243"/>
      <c r="C452" s="243"/>
      <c r="D452" s="243"/>
      <c r="E452" s="243"/>
      <c r="F452" s="243"/>
      <c r="G452" s="243"/>
      <c r="H452" s="243"/>
      <c r="I452" s="243"/>
      <c r="J452" s="243"/>
      <c r="K452" s="243"/>
      <c r="L452" s="243"/>
      <c r="M452" s="243"/>
      <c r="N452" s="243"/>
      <c r="O452" s="243"/>
      <c r="P452" s="243"/>
      <c r="Q452" s="243"/>
      <c r="R452" s="243"/>
      <c r="S452" s="243"/>
      <c r="T452" s="243"/>
      <c r="U452" s="243"/>
      <c r="V452" s="243"/>
      <c r="W452" s="243"/>
      <c r="X452" s="243"/>
      <c r="Y452" s="243"/>
      <c r="Z452" s="243"/>
    </row>
    <row r="453" spans="1:26" ht="13.5" customHeight="1">
      <c r="A453" s="243"/>
      <c r="B453" s="243"/>
      <c r="C453" s="243"/>
      <c r="D453" s="243"/>
      <c r="E453" s="243"/>
      <c r="F453" s="243"/>
      <c r="G453" s="243"/>
      <c r="H453" s="243"/>
      <c r="I453" s="243"/>
      <c r="J453" s="243"/>
      <c r="K453" s="243"/>
      <c r="L453" s="243"/>
      <c r="M453" s="243"/>
      <c r="N453" s="243"/>
      <c r="O453" s="243"/>
      <c r="P453" s="243"/>
      <c r="Q453" s="243"/>
      <c r="R453" s="243"/>
      <c r="S453" s="243"/>
      <c r="T453" s="243"/>
      <c r="U453" s="243"/>
      <c r="V453" s="243"/>
      <c r="W453" s="243"/>
      <c r="X453" s="243"/>
      <c r="Y453" s="243"/>
      <c r="Z453" s="243"/>
    </row>
    <row r="454" spans="1:26" ht="13.5" customHeight="1">
      <c r="A454" s="243"/>
      <c r="B454" s="243"/>
      <c r="C454" s="243"/>
      <c r="D454" s="243"/>
      <c r="E454" s="243"/>
      <c r="F454" s="243"/>
      <c r="G454" s="243"/>
      <c r="H454" s="243"/>
      <c r="I454" s="243"/>
      <c r="J454" s="243"/>
      <c r="K454" s="243"/>
      <c r="L454" s="243"/>
      <c r="M454" s="243"/>
      <c r="N454" s="243"/>
      <c r="O454" s="243"/>
      <c r="P454" s="243"/>
      <c r="Q454" s="243"/>
      <c r="R454" s="243"/>
      <c r="S454" s="243"/>
      <c r="T454" s="243"/>
      <c r="U454" s="243"/>
      <c r="V454" s="243"/>
      <c r="W454" s="243"/>
      <c r="X454" s="243"/>
      <c r="Y454" s="243"/>
      <c r="Z454" s="243"/>
    </row>
    <row r="455" spans="1:26" ht="13.5" customHeight="1">
      <c r="A455" s="243"/>
      <c r="B455" s="243"/>
      <c r="C455" s="243"/>
      <c r="D455" s="243"/>
      <c r="E455" s="243"/>
      <c r="F455" s="243"/>
      <c r="G455" s="243"/>
      <c r="H455" s="243"/>
      <c r="I455" s="243"/>
      <c r="J455" s="243"/>
      <c r="K455" s="243"/>
      <c r="L455" s="243"/>
      <c r="M455" s="243"/>
      <c r="N455" s="243"/>
      <c r="O455" s="243"/>
      <c r="P455" s="243"/>
      <c r="Q455" s="243"/>
      <c r="R455" s="243"/>
      <c r="S455" s="243"/>
      <c r="T455" s="243"/>
      <c r="U455" s="243"/>
      <c r="V455" s="243"/>
      <c r="W455" s="243"/>
      <c r="X455" s="243"/>
      <c r="Y455" s="243"/>
      <c r="Z455" s="243"/>
    </row>
    <row r="456" spans="1:26" ht="13.5" customHeight="1">
      <c r="A456" s="243"/>
      <c r="B456" s="243"/>
      <c r="C456" s="243"/>
      <c r="D456" s="243"/>
      <c r="E456" s="243"/>
      <c r="F456" s="243"/>
      <c r="G456" s="243"/>
      <c r="H456" s="243"/>
      <c r="I456" s="243"/>
      <c r="J456" s="243"/>
      <c r="K456" s="243"/>
      <c r="L456" s="243"/>
      <c r="M456" s="243"/>
      <c r="N456" s="243"/>
      <c r="O456" s="243"/>
      <c r="P456" s="243"/>
      <c r="Q456" s="243"/>
      <c r="R456" s="243"/>
      <c r="S456" s="243"/>
      <c r="T456" s="243"/>
      <c r="U456" s="243"/>
      <c r="V456" s="243"/>
      <c r="W456" s="243"/>
      <c r="X456" s="243"/>
      <c r="Y456" s="243"/>
      <c r="Z456" s="243"/>
    </row>
    <row r="457" spans="1:26" ht="13.5" customHeight="1">
      <c r="A457" s="243"/>
      <c r="B457" s="243"/>
      <c r="C457" s="243"/>
      <c r="D457" s="243"/>
      <c r="E457" s="243"/>
      <c r="F457" s="243"/>
      <c r="G457" s="243"/>
      <c r="H457" s="243"/>
      <c r="I457" s="243"/>
      <c r="J457" s="243"/>
      <c r="K457" s="243"/>
      <c r="L457" s="243"/>
      <c r="M457" s="243"/>
      <c r="N457" s="243"/>
      <c r="O457" s="243"/>
      <c r="P457" s="243"/>
      <c r="Q457" s="243"/>
      <c r="R457" s="243"/>
      <c r="S457" s="243"/>
      <c r="T457" s="243"/>
      <c r="U457" s="243"/>
      <c r="V457" s="243"/>
      <c r="W457" s="243"/>
      <c r="X457" s="243"/>
      <c r="Y457" s="243"/>
      <c r="Z457" s="243"/>
    </row>
    <row r="458" spans="1:26" ht="13.5" customHeight="1">
      <c r="A458" s="243"/>
      <c r="B458" s="243"/>
      <c r="C458" s="243"/>
      <c r="D458" s="243"/>
      <c r="E458" s="243"/>
      <c r="F458" s="243"/>
      <c r="G458" s="243"/>
      <c r="H458" s="243"/>
      <c r="I458" s="243"/>
      <c r="J458" s="243"/>
      <c r="K458" s="243"/>
      <c r="L458" s="243"/>
      <c r="M458" s="243"/>
      <c r="N458" s="243"/>
      <c r="O458" s="243"/>
      <c r="P458" s="243"/>
      <c r="Q458" s="243"/>
      <c r="R458" s="243"/>
      <c r="S458" s="243"/>
      <c r="T458" s="243"/>
      <c r="U458" s="243"/>
      <c r="V458" s="243"/>
      <c r="W458" s="243"/>
      <c r="X458" s="243"/>
      <c r="Y458" s="243"/>
      <c r="Z458" s="243"/>
    </row>
    <row r="459" spans="1:26" ht="13.5" customHeight="1">
      <c r="A459" s="243"/>
      <c r="B459" s="243"/>
      <c r="C459" s="243"/>
      <c r="D459" s="243"/>
      <c r="E459" s="243"/>
      <c r="F459" s="243"/>
      <c r="G459" s="243"/>
      <c r="H459" s="243"/>
      <c r="I459" s="243"/>
      <c r="J459" s="243"/>
      <c r="K459" s="243"/>
      <c r="L459" s="243"/>
      <c r="M459" s="243"/>
      <c r="N459" s="243"/>
      <c r="O459" s="243"/>
      <c r="P459" s="243"/>
      <c r="Q459" s="243"/>
      <c r="R459" s="243"/>
      <c r="S459" s="243"/>
      <c r="T459" s="243"/>
      <c r="U459" s="243"/>
      <c r="V459" s="243"/>
      <c r="W459" s="243"/>
      <c r="X459" s="243"/>
      <c r="Y459" s="243"/>
      <c r="Z459" s="243"/>
    </row>
    <row r="460" spans="1:26" ht="13.5" customHeight="1">
      <c r="A460" s="243"/>
      <c r="B460" s="243"/>
      <c r="C460" s="243"/>
      <c r="D460" s="243"/>
      <c r="E460" s="243"/>
      <c r="F460" s="243"/>
      <c r="G460" s="243"/>
      <c r="H460" s="243"/>
      <c r="I460" s="243"/>
      <c r="J460" s="243"/>
      <c r="K460" s="243"/>
      <c r="L460" s="243"/>
      <c r="M460" s="243"/>
      <c r="N460" s="243"/>
      <c r="O460" s="243"/>
      <c r="P460" s="243"/>
      <c r="Q460" s="243"/>
      <c r="R460" s="243"/>
      <c r="S460" s="243"/>
      <c r="T460" s="243"/>
      <c r="U460" s="243"/>
      <c r="V460" s="243"/>
      <c r="W460" s="243"/>
      <c r="X460" s="243"/>
      <c r="Y460" s="243"/>
      <c r="Z460" s="243"/>
    </row>
    <row r="461" spans="1:26" ht="13.5" customHeight="1">
      <c r="A461" s="243"/>
      <c r="B461" s="243"/>
      <c r="C461" s="243"/>
      <c r="D461" s="243"/>
      <c r="E461" s="243"/>
      <c r="F461" s="243"/>
      <c r="G461" s="243"/>
      <c r="H461" s="243"/>
      <c r="I461" s="243"/>
      <c r="J461" s="243"/>
      <c r="K461" s="243"/>
      <c r="L461" s="243"/>
      <c r="M461" s="243"/>
      <c r="N461" s="243"/>
      <c r="O461" s="243"/>
      <c r="P461" s="243"/>
      <c r="Q461" s="243"/>
      <c r="R461" s="243"/>
      <c r="S461" s="243"/>
      <c r="T461" s="243"/>
      <c r="U461" s="243"/>
      <c r="V461" s="243"/>
      <c r="W461" s="243"/>
      <c r="X461" s="243"/>
      <c r="Y461" s="243"/>
      <c r="Z461" s="243"/>
    </row>
    <row r="462" spans="1:26" ht="13.5" customHeight="1">
      <c r="A462" s="243"/>
      <c r="B462" s="243"/>
      <c r="C462" s="243"/>
      <c r="D462" s="243"/>
      <c r="E462" s="243"/>
      <c r="F462" s="243"/>
      <c r="G462" s="243"/>
      <c r="H462" s="243"/>
      <c r="I462" s="243"/>
      <c r="J462" s="243"/>
      <c r="K462" s="243"/>
      <c r="L462" s="243"/>
      <c r="M462" s="243"/>
      <c r="N462" s="243"/>
      <c r="O462" s="243"/>
      <c r="P462" s="243"/>
      <c r="Q462" s="243"/>
      <c r="R462" s="243"/>
      <c r="S462" s="243"/>
      <c r="T462" s="243"/>
      <c r="U462" s="243"/>
      <c r="V462" s="243"/>
      <c r="W462" s="243"/>
      <c r="X462" s="243"/>
      <c r="Y462" s="243"/>
      <c r="Z462" s="243"/>
    </row>
    <row r="463" spans="1:26" ht="13.5" customHeight="1">
      <c r="A463" s="243"/>
      <c r="B463" s="243"/>
      <c r="C463" s="243"/>
      <c r="D463" s="243"/>
      <c r="E463" s="243"/>
      <c r="F463" s="243"/>
      <c r="G463" s="243"/>
      <c r="H463" s="243"/>
      <c r="I463" s="243"/>
      <c r="J463" s="243"/>
      <c r="K463" s="243"/>
      <c r="L463" s="243"/>
      <c r="M463" s="243"/>
      <c r="N463" s="243"/>
      <c r="O463" s="243"/>
      <c r="P463" s="243"/>
      <c r="Q463" s="243"/>
      <c r="R463" s="243"/>
      <c r="S463" s="243"/>
      <c r="T463" s="243"/>
      <c r="U463" s="243"/>
      <c r="V463" s="243"/>
      <c r="W463" s="243"/>
      <c r="X463" s="243"/>
      <c r="Y463" s="243"/>
      <c r="Z463" s="243"/>
    </row>
    <row r="464" spans="1:26" ht="13.5" customHeight="1">
      <c r="A464" s="243"/>
      <c r="B464" s="243"/>
      <c r="C464" s="243"/>
      <c r="D464" s="243"/>
      <c r="E464" s="243"/>
      <c r="F464" s="243"/>
      <c r="G464" s="243"/>
      <c r="H464" s="243"/>
      <c r="I464" s="243"/>
      <c r="J464" s="243"/>
      <c r="K464" s="243"/>
      <c r="L464" s="243"/>
      <c r="M464" s="243"/>
      <c r="N464" s="243"/>
      <c r="O464" s="243"/>
      <c r="P464" s="243"/>
      <c r="Q464" s="243"/>
      <c r="R464" s="243"/>
      <c r="S464" s="243"/>
      <c r="T464" s="243"/>
      <c r="U464" s="243"/>
      <c r="V464" s="243"/>
      <c r="W464" s="243"/>
      <c r="X464" s="243"/>
      <c r="Y464" s="243"/>
      <c r="Z464" s="243"/>
    </row>
    <row r="465" spans="1:26" ht="13.5" customHeight="1">
      <c r="A465" s="243"/>
      <c r="B465" s="243"/>
      <c r="C465" s="243"/>
      <c r="D465" s="243"/>
      <c r="E465" s="243"/>
      <c r="F465" s="243"/>
      <c r="G465" s="243"/>
      <c r="H465" s="243"/>
      <c r="I465" s="243"/>
      <c r="J465" s="243"/>
      <c r="K465" s="243"/>
      <c r="L465" s="243"/>
      <c r="M465" s="243"/>
      <c r="N465" s="243"/>
      <c r="O465" s="243"/>
      <c r="P465" s="243"/>
      <c r="Q465" s="243"/>
      <c r="R465" s="243"/>
      <c r="S465" s="243"/>
      <c r="T465" s="243"/>
      <c r="U465" s="243"/>
      <c r="V465" s="243"/>
      <c r="W465" s="243"/>
      <c r="X465" s="243"/>
      <c r="Y465" s="243"/>
      <c r="Z465" s="243"/>
    </row>
    <row r="466" spans="1:26" ht="13.5" customHeight="1">
      <c r="A466" s="243"/>
      <c r="B466" s="243"/>
      <c r="C466" s="243"/>
      <c r="D466" s="243"/>
      <c r="E466" s="243"/>
      <c r="F466" s="243"/>
      <c r="G466" s="243"/>
      <c r="H466" s="243"/>
      <c r="I466" s="243"/>
      <c r="J466" s="243"/>
      <c r="K466" s="243"/>
      <c r="L466" s="243"/>
      <c r="M466" s="243"/>
      <c r="N466" s="243"/>
      <c r="O466" s="243"/>
      <c r="P466" s="243"/>
      <c r="Q466" s="243"/>
      <c r="R466" s="243"/>
      <c r="S466" s="243"/>
      <c r="T466" s="243"/>
      <c r="U466" s="243"/>
      <c r="V466" s="243"/>
      <c r="W466" s="243"/>
      <c r="X466" s="243"/>
      <c r="Y466" s="243"/>
      <c r="Z466" s="243"/>
    </row>
    <row r="467" spans="1:26" ht="13.5" customHeight="1">
      <c r="A467" s="243"/>
      <c r="B467" s="243"/>
      <c r="C467" s="243"/>
      <c r="D467" s="243"/>
      <c r="E467" s="243"/>
      <c r="F467" s="243"/>
      <c r="G467" s="243"/>
      <c r="H467" s="243"/>
      <c r="I467" s="243"/>
      <c r="J467" s="243"/>
      <c r="K467" s="243"/>
      <c r="L467" s="243"/>
      <c r="M467" s="243"/>
      <c r="N467" s="243"/>
      <c r="O467" s="243"/>
      <c r="P467" s="243"/>
      <c r="Q467" s="243"/>
      <c r="R467" s="243"/>
      <c r="S467" s="243"/>
      <c r="T467" s="243"/>
      <c r="U467" s="243"/>
      <c r="V467" s="243"/>
      <c r="W467" s="243"/>
      <c r="X467" s="243"/>
      <c r="Y467" s="243"/>
      <c r="Z467" s="243"/>
    </row>
    <row r="468" spans="1:26" ht="13.5" customHeight="1">
      <c r="A468" s="243"/>
      <c r="B468" s="243"/>
      <c r="C468" s="243"/>
      <c r="D468" s="243"/>
      <c r="E468" s="243"/>
      <c r="F468" s="243"/>
      <c r="G468" s="243"/>
      <c r="H468" s="243"/>
      <c r="I468" s="243"/>
      <c r="J468" s="243"/>
      <c r="K468" s="243"/>
      <c r="L468" s="243"/>
      <c r="M468" s="243"/>
      <c r="N468" s="243"/>
      <c r="O468" s="243"/>
      <c r="P468" s="243"/>
      <c r="Q468" s="243"/>
      <c r="R468" s="243"/>
      <c r="S468" s="243"/>
      <c r="T468" s="243"/>
      <c r="U468" s="243"/>
      <c r="V468" s="243"/>
      <c r="W468" s="243"/>
      <c r="X468" s="243"/>
      <c r="Y468" s="243"/>
      <c r="Z468" s="243"/>
    </row>
    <row r="469" spans="1:26" ht="13.5" customHeight="1">
      <c r="A469" s="243"/>
      <c r="B469" s="243"/>
      <c r="C469" s="243"/>
      <c r="D469" s="243"/>
      <c r="E469" s="243"/>
      <c r="F469" s="243"/>
      <c r="G469" s="243"/>
      <c r="H469" s="243"/>
      <c r="I469" s="243"/>
      <c r="J469" s="243"/>
      <c r="K469" s="243"/>
      <c r="L469" s="243"/>
      <c r="M469" s="243"/>
      <c r="N469" s="243"/>
      <c r="O469" s="243"/>
      <c r="P469" s="243"/>
      <c r="Q469" s="243"/>
      <c r="R469" s="243"/>
      <c r="S469" s="243"/>
      <c r="T469" s="243"/>
      <c r="U469" s="243"/>
      <c r="V469" s="243"/>
      <c r="W469" s="243"/>
      <c r="X469" s="243"/>
      <c r="Y469" s="243"/>
      <c r="Z469" s="243"/>
    </row>
    <row r="470" spans="1:26" ht="13.5" customHeight="1">
      <c r="A470" s="243"/>
      <c r="B470" s="243"/>
      <c r="C470" s="243"/>
      <c r="D470" s="243"/>
      <c r="E470" s="243"/>
      <c r="F470" s="243"/>
      <c r="G470" s="243"/>
      <c r="H470" s="243"/>
      <c r="I470" s="243"/>
      <c r="J470" s="243"/>
      <c r="K470" s="243"/>
      <c r="L470" s="243"/>
      <c r="M470" s="243"/>
      <c r="N470" s="243"/>
      <c r="O470" s="243"/>
      <c r="P470" s="243"/>
      <c r="Q470" s="243"/>
      <c r="R470" s="243"/>
      <c r="S470" s="243"/>
      <c r="T470" s="243"/>
      <c r="U470" s="243"/>
      <c r="V470" s="243"/>
      <c r="W470" s="243"/>
      <c r="X470" s="243"/>
      <c r="Y470" s="243"/>
      <c r="Z470" s="243"/>
    </row>
    <row r="471" spans="1:26" ht="13.5" customHeight="1">
      <c r="A471" s="243"/>
      <c r="B471" s="243"/>
      <c r="C471" s="243"/>
      <c r="D471" s="243"/>
      <c r="E471" s="243"/>
      <c r="F471" s="243"/>
      <c r="G471" s="243"/>
      <c r="H471" s="243"/>
      <c r="I471" s="243"/>
      <c r="J471" s="243"/>
      <c r="K471" s="243"/>
      <c r="L471" s="243"/>
      <c r="M471" s="243"/>
      <c r="N471" s="243"/>
      <c r="O471" s="243"/>
      <c r="P471" s="243"/>
      <c r="Q471" s="243"/>
      <c r="R471" s="243"/>
      <c r="S471" s="243"/>
      <c r="T471" s="243"/>
      <c r="U471" s="243"/>
      <c r="V471" s="243"/>
      <c r="W471" s="243"/>
      <c r="X471" s="243"/>
      <c r="Y471" s="243"/>
      <c r="Z471" s="243"/>
    </row>
    <row r="472" spans="1:26" ht="13.5" customHeight="1">
      <c r="A472" s="243"/>
      <c r="B472" s="243"/>
      <c r="C472" s="243"/>
      <c r="D472" s="243"/>
      <c r="E472" s="243"/>
      <c r="F472" s="243"/>
      <c r="G472" s="243"/>
      <c r="H472" s="243"/>
      <c r="I472" s="243"/>
      <c r="J472" s="243"/>
      <c r="K472" s="243"/>
      <c r="L472" s="243"/>
      <c r="M472" s="243"/>
      <c r="N472" s="243"/>
      <c r="O472" s="243"/>
      <c r="P472" s="243"/>
      <c r="Q472" s="243"/>
      <c r="R472" s="243"/>
      <c r="S472" s="243"/>
      <c r="T472" s="243"/>
      <c r="U472" s="243"/>
      <c r="V472" s="243"/>
      <c r="W472" s="243"/>
      <c r="X472" s="243"/>
      <c r="Y472" s="243"/>
      <c r="Z472" s="243"/>
    </row>
    <row r="473" spans="1:26" ht="13.5" customHeight="1">
      <c r="A473" s="243"/>
      <c r="B473" s="243"/>
      <c r="C473" s="243"/>
      <c r="D473" s="243"/>
      <c r="E473" s="243"/>
      <c r="F473" s="243"/>
      <c r="G473" s="243"/>
      <c r="H473" s="243"/>
      <c r="I473" s="243"/>
      <c r="J473" s="243"/>
      <c r="K473" s="243"/>
      <c r="L473" s="243"/>
      <c r="M473" s="243"/>
      <c r="N473" s="243"/>
      <c r="O473" s="243"/>
      <c r="P473" s="243"/>
      <c r="Q473" s="243"/>
      <c r="R473" s="243"/>
      <c r="S473" s="243"/>
      <c r="T473" s="243"/>
      <c r="U473" s="243"/>
      <c r="V473" s="243"/>
      <c r="W473" s="243"/>
      <c r="X473" s="243"/>
      <c r="Y473" s="243"/>
      <c r="Z473" s="243"/>
    </row>
    <row r="474" spans="1:26" ht="13.5" customHeight="1">
      <c r="A474" s="243"/>
      <c r="B474" s="243"/>
      <c r="C474" s="243"/>
      <c r="D474" s="243"/>
      <c r="E474" s="243"/>
      <c r="F474" s="243"/>
      <c r="G474" s="243"/>
      <c r="H474" s="243"/>
      <c r="I474" s="243"/>
      <c r="J474" s="243"/>
      <c r="K474" s="243"/>
      <c r="L474" s="243"/>
      <c r="M474" s="243"/>
      <c r="N474" s="243"/>
      <c r="O474" s="243"/>
      <c r="P474" s="243"/>
      <c r="Q474" s="243"/>
      <c r="R474" s="243"/>
      <c r="S474" s="243"/>
      <c r="T474" s="243"/>
      <c r="U474" s="243"/>
      <c r="V474" s="243"/>
      <c r="W474" s="243"/>
      <c r="X474" s="243"/>
      <c r="Y474" s="243"/>
      <c r="Z474" s="243"/>
    </row>
    <row r="475" spans="1:26" ht="13.5" customHeight="1">
      <c r="A475" s="243"/>
      <c r="B475" s="243"/>
      <c r="C475" s="243"/>
      <c r="D475" s="243"/>
      <c r="E475" s="243"/>
      <c r="F475" s="243"/>
      <c r="G475" s="243"/>
      <c r="H475" s="243"/>
      <c r="I475" s="243"/>
      <c r="J475" s="243"/>
      <c r="K475" s="243"/>
      <c r="L475" s="243"/>
      <c r="M475" s="243"/>
      <c r="N475" s="243"/>
      <c r="O475" s="243"/>
      <c r="P475" s="243"/>
      <c r="Q475" s="243"/>
      <c r="R475" s="243"/>
      <c r="S475" s="243"/>
      <c r="T475" s="243"/>
      <c r="U475" s="243"/>
      <c r="V475" s="243"/>
      <c r="W475" s="243"/>
      <c r="X475" s="243"/>
      <c r="Y475" s="243"/>
      <c r="Z475" s="243"/>
    </row>
    <row r="476" spans="1:26" ht="13.5" customHeight="1">
      <c r="A476" s="243"/>
      <c r="B476" s="243"/>
      <c r="C476" s="243"/>
      <c r="D476" s="243"/>
      <c r="E476" s="243"/>
      <c r="F476" s="243"/>
      <c r="G476" s="243"/>
      <c r="H476" s="243"/>
      <c r="I476" s="243"/>
      <c r="J476" s="243"/>
      <c r="K476" s="243"/>
      <c r="L476" s="243"/>
      <c r="M476" s="243"/>
      <c r="N476" s="243"/>
      <c r="O476" s="243"/>
      <c r="P476" s="243"/>
      <c r="Q476" s="243"/>
      <c r="R476" s="243"/>
      <c r="S476" s="243"/>
      <c r="T476" s="243"/>
      <c r="U476" s="243"/>
      <c r="V476" s="243"/>
      <c r="W476" s="243"/>
      <c r="X476" s="243"/>
      <c r="Y476" s="243"/>
      <c r="Z476" s="243"/>
    </row>
    <row r="477" spans="1:26" ht="13.5" customHeight="1">
      <c r="A477" s="243"/>
      <c r="B477" s="243"/>
      <c r="C477" s="243"/>
      <c r="D477" s="243"/>
      <c r="E477" s="243"/>
      <c r="F477" s="243"/>
      <c r="G477" s="243"/>
      <c r="H477" s="243"/>
      <c r="I477" s="243"/>
      <c r="J477" s="243"/>
      <c r="K477" s="243"/>
      <c r="L477" s="243"/>
      <c r="M477" s="243"/>
      <c r="N477" s="243"/>
      <c r="O477" s="243"/>
      <c r="P477" s="243"/>
      <c r="Q477" s="243"/>
      <c r="R477" s="243"/>
      <c r="S477" s="243"/>
      <c r="T477" s="243"/>
      <c r="U477" s="243"/>
      <c r="V477" s="243"/>
      <c r="W477" s="243"/>
      <c r="X477" s="243"/>
      <c r="Y477" s="243"/>
      <c r="Z477" s="243"/>
    </row>
    <row r="478" spans="1:26" ht="13.5" customHeight="1">
      <c r="A478" s="243"/>
      <c r="B478" s="243"/>
      <c r="C478" s="243"/>
      <c r="D478" s="243"/>
      <c r="E478" s="243"/>
      <c r="F478" s="243"/>
      <c r="G478" s="243"/>
      <c r="H478" s="243"/>
      <c r="I478" s="243"/>
      <c r="J478" s="243"/>
      <c r="K478" s="243"/>
      <c r="L478" s="243"/>
      <c r="M478" s="243"/>
      <c r="N478" s="243"/>
      <c r="O478" s="243"/>
      <c r="P478" s="243"/>
      <c r="Q478" s="243"/>
      <c r="R478" s="243"/>
      <c r="S478" s="243"/>
      <c r="T478" s="243"/>
      <c r="U478" s="243"/>
      <c r="V478" s="243"/>
      <c r="W478" s="243"/>
      <c r="X478" s="243"/>
      <c r="Y478" s="243"/>
      <c r="Z478" s="243"/>
    </row>
    <row r="479" spans="1:26" ht="13.5" customHeight="1">
      <c r="A479" s="243"/>
      <c r="B479" s="243"/>
      <c r="C479" s="243"/>
      <c r="D479" s="243"/>
      <c r="E479" s="243"/>
      <c r="F479" s="243"/>
      <c r="G479" s="243"/>
      <c r="H479" s="243"/>
      <c r="I479" s="243"/>
      <c r="J479" s="243"/>
      <c r="K479" s="243"/>
      <c r="L479" s="243"/>
      <c r="M479" s="243"/>
      <c r="N479" s="243"/>
      <c r="O479" s="243"/>
      <c r="P479" s="243"/>
      <c r="Q479" s="243"/>
      <c r="R479" s="243"/>
      <c r="S479" s="243"/>
      <c r="T479" s="243"/>
      <c r="U479" s="243"/>
      <c r="V479" s="243"/>
      <c r="W479" s="243"/>
      <c r="X479" s="243"/>
      <c r="Y479" s="243"/>
      <c r="Z479" s="243"/>
    </row>
    <row r="480" spans="1:26" ht="13.5" customHeight="1">
      <c r="A480" s="243"/>
      <c r="B480" s="243"/>
      <c r="C480" s="243"/>
      <c r="D480" s="243"/>
      <c r="E480" s="243"/>
      <c r="F480" s="243"/>
      <c r="G480" s="243"/>
      <c r="H480" s="243"/>
      <c r="I480" s="243"/>
      <c r="J480" s="243"/>
      <c r="K480" s="243"/>
      <c r="L480" s="243"/>
      <c r="M480" s="243"/>
      <c r="N480" s="243"/>
      <c r="O480" s="243"/>
      <c r="P480" s="243"/>
      <c r="Q480" s="243"/>
      <c r="R480" s="243"/>
      <c r="S480" s="243"/>
      <c r="T480" s="243"/>
      <c r="U480" s="243"/>
      <c r="V480" s="243"/>
      <c r="W480" s="243"/>
      <c r="X480" s="243"/>
      <c r="Y480" s="243"/>
      <c r="Z480" s="243"/>
    </row>
    <row r="481" spans="1:26" ht="13.5" customHeight="1">
      <c r="A481" s="243"/>
      <c r="B481" s="243"/>
      <c r="C481" s="243"/>
      <c r="D481" s="243"/>
      <c r="E481" s="243"/>
      <c r="F481" s="243"/>
      <c r="G481" s="243"/>
      <c r="H481" s="243"/>
      <c r="I481" s="243"/>
      <c r="J481" s="243"/>
      <c r="K481" s="243"/>
      <c r="L481" s="243"/>
      <c r="M481" s="243"/>
      <c r="N481" s="243"/>
      <c r="O481" s="243"/>
      <c r="P481" s="243"/>
      <c r="Q481" s="243"/>
      <c r="R481" s="243"/>
      <c r="S481" s="243"/>
      <c r="T481" s="243"/>
      <c r="U481" s="243"/>
      <c r="V481" s="243"/>
      <c r="W481" s="243"/>
      <c r="X481" s="243"/>
      <c r="Y481" s="243"/>
      <c r="Z481" s="243"/>
    </row>
    <row r="482" spans="1:26" ht="13.5" customHeight="1">
      <c r="A482" s="243"/>
      <c r="B482" s="243"/>
      <c r="C482" s="243"/>
      <c r="D482" s="243"/>
      <c r="E482" s="243"/>
      <c r="F482" s="243"/>
      <c r="G482" s="243"/>
      <c r="H482" s="243"/>
      <c r="I482" s="243"/>
      <c r="J482" s="243"/>
      <c r="K482" s="243"/>
      <c r="L482" s="243"/>
      <c r="M482" s="243"/>
      <c r="N482" s="243"/>
      <c r="O482" s="243"/>
      <c r="P482" s="243"/>
      <c r="Q482" s="243"/>
      <c r="R482" s="243"/>
      <c r="S482" s="243"/>
      <c r="T482" s="243"/>
      <c r="U482" s="243"/>
      <c r="V482" s="243"/>
      <c r="W482" s="243"/>
      <c r="X482" s="243"/>
      <c r="Y482" s="243"/>
      <c r="Z482" s="243"/>
    </row>
    <row r="483" spans="1:26" ht="13.5" customHeight="1">
      <c r="A483" s="243"/>
      <c r="B483" s="243"/>
      <c r="C483" s="243"/>
      <c r="D483" s="243"/>
      <c r="E483" s="243"/>
      <c r="F483" s="243"/>
      <c r="G483" s="243"/>
      <c r="H483" s="243"/>
      <c r="I483" s="243"/>
      <c r="J483" s="243"/>
      <c r="K483" s="243"/>
      <c r="L483" s="243"/>
      <c r="M483" s="243"/>
      <c r="N483" s="243"/>
      <c r="O483" s="243"/>
      <c r="P483" s="243"/>
      <c r="Q483" s="243"/>
      <c r="R483" s="243"/>
      <c r="S483" s="243"/>
      <c r="T483" s="243"/>
      <c r="U483" s="243"/>
      <c r="V483" s="243"/>
      <c r="W483" s="243"/>
      <c r="X483" s="243"/>
      <c r="Y483" s="243"/>
      <c r="Z483" s="243"/>
    </row>
    <row r="484" spans="1:26" ht="13.5" customHeight="1">
      <c r="A484" s="243"/>
      <c r="B484" s="243"/>
      <c r="C484" s="243"/>
      <c r="D484" s="243"/>
      <c r="E484" s="243"/>
      <c r="F484" s="243"/>
      <c r="G484" s="243"/>
      <c r="H484" s="243"/>
      <c r="I484" s="243"/>
      <c r="J484" s="243"/>
      <c r="K484" s="243"/>
      <c r="L484" s="243"/>
      <c r="M484" s="243"/>
      <c r="N484" s="243"/>
      <c r="O484" s="243"/>
      <c r="P484" s="243"/>
      <c r="Q484" s="243"/>
      <c r="R484" s="243"/>
      <c r="S484" s="243"/>
      <c r="T484" s="243"/>
      <c r="U484" s="243"/>
      <c r="V484" s="243"/>
      <c r="W484" s="243"/>
      <c r="X484" s="243"/>
      <c r="Y484" s="243"/>
      <c r="Z484" s="243"/>
    </row>
    <row r="485" spans="1:26" ht="13.5" customHeight="1">
      <c r="A485" s="243"/>
      <c r="B485" s="243"/>
      <c r="C485" s="243"/>
      <c r="D485" s="243"/>
      <c r="E485" s="243"/>
      <c r="F485" s="243"/>
      <c r="G485" s="243"/>
      <c r="H485" s="243"/>
      <c r="I485" s="243"/>
      <c r="J485" s="243"/>
      <c r="K485" s="243"/>
      <c r="L485" s="243"/>
      <c r="M485" s="243"/>
      <c r="N485" s="243"/>
      <c r="O485" s="243"/>
      <c r="P485" s="243"/>
      <c r="Q485" s="243"/>
      <c r="R485" s="243"/>
      <c r="S485" s="243"/>
      <c r="T485" s="243"/>
      <c r="U485" s="243"/>
      <c r="V485" s="243"/>
      <c r="W485" s="243"/>
      <c r="X485" s="243"/>
      <c r="Y485" s="243"/>
      <c r="Z485" s="243"/>
    </row>
    <row r="486" spans="1:26" ht="13.5" customHeight="1">
      <c r="A486" s="243"/>
      <c r="B486" s="243"/>
      <c r="C486" s="243"/>
      <c r="D486" s="243"/>
      <c r="E486" s="243"/>
      <c r="F486" s="243"/>
      <c r="G486" s="243"/>
      <c r="H486" s="243"/>
      <c r="I486" s="243"/>
      <c r="J486" s="243"/>
      <c r="K486" s="243"/>
      <c r="L486" s="243"/>
      <c r="M486" s="243"/>
      <c r="N486" s="243"/>
      <c r="O486" s="243"/>
      <c r="P486" s="243"/>
      <c r="Q486" s="243"/>
      <c r="R486" s="243"/>
      <c r="S486" s="243"/>
      <c r="T486" s="243"/>
      <c r="U486" s="243"/>
      <c r="V486" s="243"/>
      <c r="W486" s="243"/>
      <c r="X486" s="243"/>
      <c r="Y486" s="243"/>
      <c r="Z486" s="243"/>
    </row>
    <row r="487" spans="1:26" ht="13.5" customHeight="1">
      <c r="A487" s="243"/>
      <c r="B487" s="243"/>
      <c r="C487" s="243"/>
      <c r="D487" s="243"/>
      <c r="E487" s="243"/>
      <c r="F487" s="243"/>
      <c r="G487" s="243"/>
      <c r="H487" s="243"/>
      <c r="I487" s="243"/>
      <c r="J487" s="243"/>
      <c r="K487" s="243"/>
      <c r="L487" s="243"/>
      <c r="M487" s="243"/>
      <c r="N487" s="243"/>
      <c r="O487" s="243"/>
      <c r="P487" s="243"/>
      <c r="Q487" s="243"/>
      <c r="R487" s="243"/>
      <c r="S487" s="243"/>
      <c r="T487" s="243"/>
      <c r="U487" s="243"/>
      <c r="V487" s="243"/>
      <c r="W487" s="243"/>
      <c r="X487" s="243"/>
      <c r="Y487" s="243"/>
      <c r="Z487" s="243"/>
    </row>
    <row r="488" spans="1:26" ht="13.5" customHeight="1">
      <c r="A488" s="243"/>
      <c r="B488" s="243"/>
      <c r="C488" s="243"/>
      <c r="D488" s="243"/>
      <c r="E488" s="243"/>
      <c r="F488" s="243"/>
      <c r="G488" s="243"/>
      <c r="H488" s="243"/>
      <c r="I488" s="243"/>
      <c r="J488" s="243"/>
      <c r="K488" s="243"/>
      <c r="L488" s="243"/>
      <c r="M488" s="243"/>
      <c r="N488" s="243"/>
      <c r="O488" s="243"/>
      <c r="P488" s="243"/>
      <c r="Q488" s="243"/>
      <c r="R488" s="243"/>
      <c r="S488" s="243"/>
      <c r="T488" s="243"/>
      <c r="U488" s="243"/>
      <c r="V488" s="243"/>
      <c r="W488" s="243"/>
      <c r="X488" s="243"/>
      <c r="Y488" s="243"/>
      <c r="Z488" s="243"/>
    </row>
    <row r="489" spans="1:26" ht="13.5" customHeight="1">
      <c r="A489" s="243"/>
      <c r="B489" s="243"/>
      <c r="C489" s="243"/>
      <c r="D489" s="243"/>
      <c r="E489" s="243"/>
      <c r="F489" s="243"/>
      <c r="G489" s="243"/>
      <c r="H489" s="243"/>
      <c r="I489" s="243"/>
      <c r="J489" s="243"/>
      <c r="K489" s="243"/>
      <c r="L489" s="243"/>
      <c r="M489" s="243"/>
      <c r="N489" s="243"/>
      <c r="O489" s="243"/>
      <c r="P489" s="243"/>
      <c r="Q489" s="243"/>
      <c r="R489" s="243"/>
      <c r="S489" s="243"/>
      <c r="T489" s="243"/>
      <c r="U489" s="243"/>
      <c r="V489" s="243"/>
      <c r="W489" s="243"/>
      <c r="X489" s="243"/>
      <c r="Y489" s="243"/>
      <c r="Z489" s="243"/>
    </row>
    <row r="490" spans="1:26" ht="13.5" customHeight="1">
      <c r="A490" s="243"/>
      <c r="B490" s="243"/>
      <c r="C490" s="243"/>
      <c r="D490" s="243"/>
      <c r="E490" s="243"/>
      <c r="F490" s="243"/>
      <c r="G490" s="243"/>
      <c r="H490" s="243"/>
      <c r="I490" s="243"/>
      <c r="J490" s="243"/>
      <c r="K490" s="243"/>
      <c r="L490" s="243"/>
      <c r="M490" s="243"/>
      <c r="N490" s="243"/>
      <c r="O490" s="243"/>
      <c r="P490" s="243"/>
      <c r="Q490" s="243"/>
      <c r="R490" s="243"/>
      <c r="S490" s="243"/>
      <c r="T490" s="243"/>
      <c r="U490" s="243"/>
      <c r="V490" s="243"/>
      <c r="W490" s="243"/>
      <c r="X490" s="243"/>
      <c r="Y490" s="243"/>
      <c r="Z490" s="243"/>
    </row>
    <row r="491" spans="1:26" ht="13.5" customHeight="1">
      <c r="A491" s="243"/>
      <c r="B491" s="243"/>
      <c r="C491" s="243"/>
      <c r="D491" s="243"/>
      <c r="E491" s="243"/>
      <c r="F491" s="243"/>
      <c r="G491" s="243"/>
      <c r="H491" s="243"/>
      <c r="I491" s="243"/>
      <c r="J491" s="243"/>
      <c r="K491" s="243"/>
      <c r="L491" s="243"/>
      <c r="M491" s="243"/>
      <c r="N491" s="243"/>
      <c r="O491" s="243"/>
      <c r="P491" s="243"/>
      <c r="Q491" s="243"/>
      <c r="R491" s="243"/>
      <c r="S491" s="243"/>
      <c r="T491" s="243"/>
      <c r="U491" s="243"/>
      <c r="V491" s="243"/>
      <c r="W491" s="243"/>
      <c r="X491" s="243"/>
      <c r="Y491" s="243"/>
      <c r="Z491" s="243"/>
    </row>
    <row r="492" spans="1:26" ht="13.5" customHeight="1">
      <c r="A492" s="243"/>
      <c r="B492" s="243"/>
      <c r="C492" s="243"/>
      <c r="D492" s="243"/>
      <c r="E492" s="243"/>
      <c r="F492" s="243"/>
      <c r="G492" s="243"/>
      <c r="H492" s="243"/>
      <c r="I492" s="243"/>
      <c r="J492" s="243"/>
      <c r="K492" s="243"/>
      <c r="L492" s="243"/>
      <c r="M492" s="243"/>
      <c r="N492" s="243"/>
      <c r="O492" s="243"/>
      <c r="P492" s="243"/>
      <c r="Q492" s="243"/>
      <c r="R492" s="243"/>
      <c r="S492" s="243"/>
      <c r="T492" s="243"/>
      <c r="U492" s="243"/>
      <c r="V492" s="243"/>
      <c r="W492" s="243"/>
      <c r="X492" s="243"/>
      <c r="Y492" s="243"/>
      <c r="Z492" s="243"/>
    </row>
    <row r="493" spans="1:26" ht="13.5" customHeight="1">
      <c r="A493" s="243"/>
      <c r="B493" s="243"/>
      <c r="C493" s="243"/>
      <c r="D493" s="243"/>
      <c r="E493" s="243"/>
      <c r="F493" s="243"/>
      <c r="G493" s="243"/>
      <c r="H493" s="243"/>
      <c r="I493" s="243"/>
      <c r="J493" s="243"/>
      <c r="K493" s="243"/>
      <c r="L493" s="243"/>
      <c r="M493" s="243"/>
      <c r="N493" s="243"/>
      <c r="O493" s="243"/>
      <c r="P493" s="243"/>
      <c r="Q493" s="243"/>
      <c r="R493" s="243"/>
      <c r="S493" s="243"/>
      <c r="T493" s="243"/>
      <c r="U493" s="243"/>
      <c r="V493" s="243"/>
      <c r="W493" s="243"/>
      <c r="X493" s="243"/>
      <c r="Y493" s="243"/>
      <c r="Z493" s="243"/>
    </row>
    <row r="494" spans="1:26" ht="13.5" customHeight="1">
      <c r="A494" s="243"/>
      <c r="B494" s="243"/>
      <c r="C494" s="243"/>
      <c r="D494" s="243"/>
      <c r="E494" s="243"/>
      <c r="F494" s="243"/>
      <c r="G494" s="243"/>
      <c r="H494" s="243"/>
      <c r="I494" s="243"/>
      <c r="J494" s="243"/>
      <c r="K494" s="243"/>
      <c r="L494" s="243"/>
      <c r="M494" s="243"/>
      <c r="N494" s="243"/>
      <c r="O494" s="243"/>
      <c r="P494" s="243"/>
      <c r="Q494" s="243"/>
      <c r="R494" s="243"/>
      <c r="S494" s="243"/>
      <c r="T494" s="243"/>
      <c r="U494" s="243"/>
      <c r="V494" s="243"/>
      <c r="W494" s="243"/>
      <c r="X494" s="243"/>
      <c r="Y494" s="243"/>
      <c r="Z494" s="243"/>
    </row>
    <row r="495" spans="1:26" ht="13.5" customHeight="1">
      <c r="A495" s="243"/>
      <c r="B495" s="243"/>
      <c r="C495" s="243"/>
      <c r="D495" s="243"/>
      <c r="E495" s="243"/>
      <c r="F495" s="243"/>
      <c r="G495" s="243"/>
      <c r="H495" s="243"/>
      <c r="I495" s="243"/>
      <c r="J495" s="243"/>
      <c r="K495" s="243"/>
      <c r="L495" s="243"/>
      <c r="M495" s="243"/>
      <c r="N495" s="243"/>
      <c r="O495" s="243"/>
      <c r="P495" s="243"/>
      <c r="Q495" s="243"/>
      <c r="R495" s="243"/>
      <c r="S495" s="243"/>
      <c r="T495" s="243"/>
      <c r="U495" s="243"/>
      <c r="V495" s="243"/>
      <c r="W495" s="243"/>
      <c r="X495" s="243"/>
      <c r="Y495" s="243"/>
      <c r="Z495" s="243"/>
    </row>
    <row r="496" spans="1:26" ht="13.5" customHeight="1">
      <c r="A496" s="243"/>
      <c r="B496" s="243"/>
      <c r="C496" s="243"/>
      <c r="D496" s="243"/>
      <c r="E496" s="243"/>
      <c r="F496" s="243"/>
      <c r="G496" s="243"/>
      <c r="H496" s="243"/>
      <c r="I496" s="243"/>
      <c r="J496" s="243"/>
      <c r="K496" s="243"/>
      <c r="L496" s="243"/>
      <c r="M496" s="243"/>
      <c r="N496" s="243"/>
      <c r="O496" s="243"/>
      <c r="P496" s="243"/>
      <c r="Q496" s="243"/>
      <c r="R496" s="243"/>
      <c r="S496" s="243"/>
      <c r="T496" s="243"/>
      <c r="U496" s="243"/>
      <c r="V496" s="243"/>
      <c r="W496" s="243"/>
      <c r="X496" s="243"/>
      <c r="Y496" s="243"/>
      <c r="Z496" s="243"/>
    </row>
    <row r="497" spans="1:26" ht="13.5" customHeight="1">
      <c r="A497" s="243"/>
      <c r="B497" s="243"/>
      <c r="C497" s="243"/>
      <c r="D497" s="243"/>
      <c r="E497" s="243"/>
      <c r="F497" s="243"/>
      <c r="G497" s="243"/>
      <c r="H497" s="243"/>
      <c r="I497" s="243"/>
      <c r="J497" s="243"/>
      <c r="K497" s="243"/>
      <c r="L497" s="243"/>
      <c r="M497" s="243"/>
      <c r="N497" s="243"/>
      <c r="O497" s="243"/>
      <c r="P497" s="243"/>
      <c r="Q497" s="243"/>
      <c r="R497" s="243"/>
      <c r="S497" s="243"/>
      <c r="T497" s="243"/>
      <c r="U497" s="243"/>
      <c r="V497" s="243"/>
      <c r="W497" s="243"/>
      <c r="X497" s="243"/>
      <c r="Y497" s="243"/>
      <c r="Z497" s="243"/>
    </row>
    <row r="498" spans="1:26" ht="13.5" customHeight="1">
      <c r="A498" s="243"/>
      <c r="B498" s="243"/>
      <c r="C498" s="243"/>
      <c r="D498" s="243"/>
      <c r="E498" s="243"/>
      <c r="F498" s="243"/>
      <c r="G498" s="243"/>
      <c r="H498" s="243"/>
      <c r="I498" s="243"/>
      <c r="J498" s="243"/>
      <c r="K498" s="243"/>
      <c r="L498" s="243"/>
      <c r="M498" s="243"/>
      <c r="N498" s="243"/>
      <c r="O498" s="243"/>
      <c r="P498" s="243"/>
      <c r="Q498" s="243"/>
      <c r="R498" s="243"/>
      <c r="S498" s="243"/>
      <c r="T498" s="243"/>
      <c r="U498" s="243"/>
      <c r="V498" s="243"/>
      <c r="W498" s="243"/>
      <c r="X498" s="243"/>
      <c r="Y498" s="243"/>
      <c r="Z498" s="243"/>
    </row>
    <row r="499" spans="1:26" ht="13.5" customHeight="1">
      <c r="A499" s="243"/>
      <c r="B499" s="243"/>
      <c r="C499" s="243"/>
      <c r="D499" s="243"/>
      <c r="E499" s="243"/>
      <c r="F499" s="243"/>
      <c r="G499" s="243"/>
      <c r="H499" s="243"/>
      <c r="I499" s="243"/>
      <c r="J499" s="243"/>
      <c r="K499" s="243"/>
      <c r="L499" s="243"/>
      <c r="M499" s="243"/>
      <c r="N499" s="243"/>
      <c r="O499" s="243"/>
      <c r="P499" s="243"/>
      <c r="Q499" s="243"/>
      <c r="R499" s="243"/>
      <c r="S499" s="243"/>
      <c r="T499" s="243"/>
      <c r="U499" s="243"/>
      <c r="V499" s="243"/>
      <c r="W499" s="243"/>
      <c r="X499" s="243"/>
      <c r="Y499" s="243"/>
      <c r="Z499" s="243"/>
    </row>
    <row r="500" spans="1:26" ht="13.5" customHeight="1">
      <c r="A500" s="243"/>
      <c r="B500" s="243"/>
      <c r="C500" s="243"/>
      <c r="D500" s="243"/>
      <c r="E500" s="243"/>
      <c r="F500" s="243"/>
      <c r="G500" s="243"/>
      <c r="H500" s="243"/>
      <c r="I500" s="243"/>
      <c r="J500" s="243"/>
      <c r="K500" s="243"/>
      <c r="L500" s="243"/>
      <c r="M500" s="243"/>
      <c r="N500" s="243"/>
      <c r="O500" s="243"/>
      <c r="P500" s="243"/>
      <c r="Q500" s="243"/>
      <c r="R500" s="243"/>
      <c r="S500" s="243"/>
      <c r="T500" s="243"/>
      <c r="U500" s="243"/>
      <c r="V500" s="243"/>
      <c r="W500" s="243"/>
      <c r="X500" s="243"/>
      <c r="Y500" s="243"/>
      <c r="Z500" s="243"/>
    </row>
    <row r="501" spans="1:26" ht="13.5" customHeight="1">
      <c r="A501" s="243"/>
      <c r="B501" s="243"/>
      <c r="C501" s="243"/>
      <c r="D501" s="243"/>
      <c r="E501" s="243"/>
      <c r="F501" s="243"/>
      <c r="G501" s="243"/>
      <c r="H501" s="243"/>
      <c r="I501" s="243"/>
      <c r="J501" s="243"/>
      <c r="K501" s="243"/>
      <c r="L501" s="243"/>
      <c r="M501" s="243"/>
      <c r="N501" s="243"/>
      <c r="O501" s="243"/>
      <c r="P501" s="243"/>
      <c r="Q501" s="243"/>
      <c r="R501" s="243"/>
      <c r="S501" s="243"/>
      <c r="T501" s="243"/>
      <c r="U501" s="243"/>
      <c r="V501" s="243"/>
      <c r="W501" s="243"/>
      <c r="X501" s="243"/>
      <c r="Y501" s="243"/>
      <c r="Z501" s="243"/>
    </row>
    <row r="502" spans="1:26" ht="13.5" customHeight="1">
      <c r="A502" s="243"/>
      <c r="B502" s="243"/>
      <c r="C502" s="243"/>
      <c r="D502" s="243"/>
      <c r="E502" s="243"/>
      <c r="F502" s="243"/>
      <c r="G502" s="243"/>
      <c r="H502" s="243"/>
      <c r="I502" s="243"/>
      <c r="J502" s="243"/>
      <c r="K502" s="243"/>
      <c r="L502" s="243"/>
      <c r="M502" s="243"/>
      <c r="N502" s="243"/>
      <c r="O502" s="243"/>
      <c r="P502" s="243"/>
      <c r="Q502" s="243"/>
      <c r="R502" s="243"/>
      <c r="S502" s="243"/>
      <c r="T502" s="243"/>
      <c r="U502" s="243"/>
      <c r="V502" s="243"/>
      <c r="W502" s="243"/>
      <c r="X502" s="243"/>
      <c r="Y502" s="243"/>
      <c r="Z502" s="243"/>
    </row>
    <row r="503" spans="1:26" ht="13.5" customHeight="1">
      <c r="A503" s="243"/>
      <c r="B503" s="243"/>
      <c r="C503" s="243"/>
      <c r="D503" s="243"/>
      <c r="E503" s="243"/>
      <c r="F503" s="243"/>
      <c r="G503" s="243"/>
      <c r="H503" s="243"/>
      <c r="I503" s="243"/>
      <c r="J503" s="243"/>
      <c r="K503" s="243"/>
      <c r="L503" s="243"/>
      <c r="M503" s="243"/>
      <c r="N503" s="243"/>
      <c r="O503" s="243"/>
      <c r="P503" s="243"/>
      <c r="Q503" s="243"/>
      <c r="R503" s="243"/>
      <c r="S503" s="243"/>
      <c r="T503" s="243"/>
      <c r="U503" s="243"/>
      <c r="V503" s="243"/>
      <c r="W503" s="243"/>
      <c r="X503" s="243"/>
      <c r="Y503" s="243"/>
      <c r="Z503" s="243"/>
    </row>
    <row r="504" spans="1:26" ht="13.5" customHeight="1">
      <c r="A504" s="243"/>
      <c r="B504" s="243"/>
      <c r="C504" s="243"/>
      <c r="D504" s="243"/>
      <c r="E504" s="243"/>
      <c r="F504" s="243"/>
      <c r="G504" s="243"/>
      <c r="H504" s="243"/>
      <c r="I504" s="243"/>
      <c r="J504" s="243"/>
      <c r="K504" s="243"/>
      <c r="L504" s="243"/>
      <c r="M504" s="243"/>
      <c r="N504" s="243"/>
      <c r="O504" s="243"/>
      <c r="P504" s="243"/>
      <c r="Q504" s="243"/>
      <c r="R504" s="243"/>
      <c r="S504" s="243"/>
      <c r="T504" s="243"/>
      <c r="U504" s="243"/>
      <c r="V504" s="243"/>
      <c r="W504" s="243"/>
      <c r="X504" s="243"/>
      <c r="Y504" s="243"/>
      <c r="Z504" s="243"/>
    </row>
    <row r="505" spans="1:26" ht="13.5" customHeight="1">
      <c r="A505" s="243"/>
      <c r="B505" s="243"/>
      <c r="C505" s="243"/>
      <c r="D505" s="243"/>
      <c r="E505" s="243"/>
      <c r="F505" s="243"/>
      <c r="G505" s="243"/>
      <c r="H505" s="243"/>
      <c r="I505" s="243"/>
      <c r="J505" s="243"/>
      <c r="K505" s="243"/>
      <c r="L505" s="243"/>
      <c r="M505" s="243"/>
      <c r="N505" s="243"/>
      <c r="O505" s="243"/>
      <c r="P505" s="243"/>
      <c r="Q505" s="243"/>
      <c r="R505" s="243"/>
      <c r="S505" s="243"/>
      <c r="T505" s="243"/>
      <c r="U505" s="243"/>
      <c r="V505" s="243"/>
      <c r="W505" s="243"/>
      <c r="X505" s="243"/>
      <c r="Y505" s="243"/>
      <c r="Z505" s="243"/>
    </row>
    <row r="506" spans="1:26" ht="13.5" customHeight="1">
      <c r="A506" s="243"/>
      <c r="B506" s="243"/>
      <c r="C506" s="243"/>
      <c r="D506" s="243"/>
      <c r="E506" s="243"/>
      <c r="F506" s="243"/>
      <c r="G506" s="243"/>
      <c r="H506" s="243"/>
      <c r="I506" s="243"/>
      <c r="J506" s="243"/>
      <c r="K506" s="243"/>
      <c r="L506" s="243"/>
      <c r="M506" s="243"/>
      <c r="N506" s="243"/>
      <c r="O506" s="243"/>
      <c r="P506" s="243"/>
      <c r="Q506" s="243"/>
      <c r="R506" s="243"/>
      <c r="S506" s="243"/>
      <c r="T506" s="243"/>
      <c r="U506" s="243"/>
      <c r="V506" s="243"/>
      <c r="W506" s="243"/>
      <c r="X506" s="243"/>
      <c r="Y506" s="243"/>
      <c r="Z506" s="243"/>
    </row>
    <row r="507" spans="1:26" ht="13.5" customHeight="1">
      <c r="A507" s="243"/>
      <c r="B507" s="243"/>
      <c r="C507" s="243"/>
      <c r="D507" s="243"/>
      <c r="E507" s="243"/>
      <c r="F507" s="243"/>
      <c r="G507" s="243"/>
      <c r="H507" s="243"/>
      <c r="I507" s="243"/>
      <c r="J507" s="243"/>
      <c r="K507" s="243"/>
      <c r="L507" s="243"/>
      <c r="M507" s="243"/>
      <c r="N507" s="243"/>
      <c r="O507" s="243"/>
      <c r="P507" s="243"/>
      <c r="Q507" s="243"/>
      <c r="R507" s="243"/>
      <c r="S507" s="243"/>
      <c r="T507" s="243"/>
      <c r="U507" s="243"/>
      <c r="V507" s="243"/>
      <c r="W507" s="243"/>
      <c r="X507" s="243"/>
      <c r="Y507" s="243"/>
      <c r="Z507" s="243"/>
    </row>
    <row r="508" spans="1:26" ht="13.5" customHeight="1">
      <c r="A508" s="243"/>
      <c r="B508" s="243"/>
      <c r="C508" s="243"/>
      <c r="D508" s="243"/>
      <c r="E508" s="243"/>
      <c r="F508" s="243"/>
      <c r="G508" s="243"/>
      <c r="H508" s="243"/>
      <c r="I508" s="243"/>
      <c r="J508" s="243"/>
      <c r="K508" s="243"/>
      <c r="L508" s="243"/>
      <c r="M508" s="243"/>
      <c r="N508" s="243"/>
      <c r="O508" s="243"/>
      <c r="P508" s="243"/>
      <c r="Q508" s="243"/>
      <c r="R508" s="243"/>
      <c r="S508" s="243"/>
      <c r="T508" s="243"/>
      <c r="U508" s="243"/>
      <c r="V508" s="243"/>
      <c r="W508" s="243"/>
      <c r="X508" s="243"/>
      <c r="Y508" s="243"/>
      <c r="Z508" s="243"/>
    </row>
    <row r="509" spans="1:26" ht="13.5" customHeight="1">
      <c r="A509" s="243"/>
      <c r="B509" s="243"/>
      <c r="C509" s="243"/>
      <c r="D509" s="243"/>
      <c r="E509" s="243"/>
      <c r="F509" s="243"/>
      <c r="G509" s="243"/>
      <c r="H509" s="243"/>
      <c r="I509" s="243"/>
      <c r="J509" s="243"/>
      <c r="K509" s="243"/>
      <c r="L509" s="243"/>
      <c r="M509" s="243"/>
      <c r="N509" s="243"/>
      <c r="O509" s="243"/>
      <c r="P509" s="243"/>
      <c r="Q509" s="243"/>
      <c r="R509" s="243"/>
      <c r="S509" s="243"/>
      <c r="T509" s="243"/>
      <c r="U509" s="243"/>
      <c r="V509" s="243"/>
      <c r="W509" s="243"/>
      <c r="X509" s="243"/>
      <c r="Y509" s="243"/>
      <c r="Z509" s="243"/>
    </row>
    <row r="510" spans="1:26" ht="13.5" customHeight="1">
      <c r="A510" s="243"/>
      <c r="B510" s="243"/>
      <c r="C510" s="243"/>
      <c r="D510" s="243"/>
      <c r="E510" s="243"/>
      <c r="F510" s="243"/>
      <c r="G510" s="243"/>
      <c r="H510" s="243"/>
      <c r="I510" s="243"/>
      <c r="J510" s="243"/>
      <c r="K510" s="243"/>
      <c r="L510" s="243"/>
      <c r="M510" s="243"/>
      <c r="N510" s="243"/>
      <c r="O510" s="243"/>
      <c r="P510" s="243"/>
      <c r="Q510" s="243"/>
      <c r="R510" s="243"/>
      <c r="S510" s="243"/>
      <c r="T510" s="243"/>
      <c r="U510" s="243"/>
      <c r="V510" s="243"/>
      <c r="W510" s="243"/>
      <c r="X510" s="243"/>
      <c r="Y510" s="243"/>
      <c r="Z510" s="243"/>
    </row>
    <row r="511" spans="1:26" ht="13.5" customHeight="1">
      <c r="A511" s="243"/>
      <c r="B511" s="243"/>
      <c r="C511" s="243"/>
      <c r="D511" s="243"/>
      <c r="E511" s="243"/>
      <c r="F511" s="243"/>
      <c r="G511" s="243"/>
      <c r="H511" s="243"/>
      <c r="I511" s="243"/>
      <c r="J511" s="243"/>
      <c r="K511" s="243"/>
      <c r="L511" s="243"/>
      <c r="M511" s="243"/>
      <c r="N511" s="243"/>
      <c r="O511" s="243"/>
      <c r="P511" s="243"/>
      <c r="Q511" s="243"/>
      <c r="R511" s="243"/>
      <c r="S511" s="243"/>
      <c r="T511" s="243"/>
      <c r="U511" s="243"/>
      <c r="V511" s="243"/>
      <c r="W511" s="243"/>
      <c r="X511" s="243"/>
      <c r="Y511" s="243"/>
      <c r="Z511" s="243"/>
    </row>
    <row r="512" spans="1:26" ht="13.5" customHeight="1">
      <c r="A512" s="243"/>
      <c r="B512" s="243"/>
      <c r="C512" s="243"/>
      <c r="D512" s="243"/>
      <c r="E512" s="243"/>
      <c r="F512" s="243"/>
      <c r="G512" s="243"/>
      <c r="H512" s="243"/>
      <c r="I512" s="243"/>
      <c r="J512" s="243"/>
      <c r="K512" s="243"/>
      <c r="L512" s="243"/>
      <c r="M512" s="243"/>
      <c r="N512" s="243"/>
      <c r="O512" s="243"/>
      <c r="P512" s="243"/>
      <c r="Q512" s="243"/>
      <c r="R512" s="243"/>
      <c r="S512" s="243"/>
      <c r="T512" s="243"/>
      <c r="U512" s="243"/>
      <c r="V512" s="243"/>
      <c r="W512" s="243"/>
      <c r="X512" s="243"/>
      <c r="Y512" s="243"/>
      <c r="Z512" s="243"/>
    </row>
    <row r="513" spans="1:26" ht="13.5" customHeight="1">
      <c r="A513" s="243"/>
      <c r="B513" s="243"/>
      <c r="C513" s="243"/>
      <c r="D513" s="243"/>
      <c r="E513" s="243"/>
      <c r="F513" s="243"/>
      <c r="G513" s="243"/>
      <c r="H513" s="243"/>
      <c r="I513" s="243"/>
      <c r="J513" s="243"/>
      <c r="K513" s="243"/>
      <c r="L513" s="243"/>
      <c r="M513" s="243"/>
      <c r="N513" s="243"/>
      <c r="O513" s="243"/>
      <c r="P513" s="243"/>
      <c r="Q513" s="243"/>
      <c r="R513" s="243"/>
      <c r="S513" s="243"/>
      <c r="T513" s="243"/>
      <c r="U513" s="243"/>
      <c r="V513" s="243"/>
      <c r="W513" s="243"/>
      <c r="X513" s="243"/>
      <c r="Y513" s="243"/>
      <c r="Z513" s="243"/>
    </row>
    <row r="514" spans="1:26" ht="13.5" customHeight="1">
      <c r="A514" s="243"/>
      <c r="B514" s="243"/>
      <c r="C514" s="243"/>
      <c r="D514" s="243"/>
      <c r="E514" s="243"/>
      <c r="F514" s="243"/>
      <c r="G514" s="243"/>
      <c r="H514" s="243"/>
      <c r="I514" s="243"/>
      <c r="J514" s="243"/>
      <c r="K514" s="243"/>
      <c r="L514" s="243"/>
      <c r="M514" s="243"/>
      <c r="N514" s="243"/>
      <c r="O514" s="243"/>
      <c r="P514" s="243"/>
      <c r="Q514" s="243"/>
      <c r="R514" s="243"/>
      <c r="S514" s="243"/>
      <c r="T514" s="243"/>
      <c r="U514" s="243"/>
      <c r="V514" s="243"/>
      <c r="W514" s="243"/>
      <c r="X514" s="243"/>
      <c r="Y514" s="243"/>
      <c r="Z514" s="243"/>
    </row>
    <row r="515" spans="1:26" ht="13.5" customHeight="1">
      <c r="A515" s="243"/>
      <c r="B515" s="243"/>
      <c r="C515" s="243"/>
      <c r="D515" s="243"/>
      <c r="E515" s="243"/>
      <c r="F515" s="243"/>
      <c r="G515" s="243"/>
      <c r="H515" s="243"/>
      <c r="I515" s="243"/>
      <c r="J515" s="243"/>
      <c r="K515" s="243"/>
      <c r="L515" s="243"/>
      <c r="M515" s="243"/>
      <c r="N515" s="243"/>
      <c r="O515" s="243"/>
      <c r="P515" s="243"/>
      <c r="Q515" s="243"/>
      <c r="R515" s="243"/>
      <c r="S515" s="243"/>
      <c r="T515" s="243"/>
      <c r="U515" s="243"/>
      <c r="V515" s="243"/>
      <c r="W515" s="243"/>
      <c r="X515" s="243"/>
      <c r="Y515" s="243"/>
      <c r="Z515" s="243"/>
    </row>
    <row r="516" spans="1:26" ht="13.5" customHeight="1">
      <c r="A516" s="243"/>
      <c r="B516" s="243"/>
      <c r="C516" s="243"/>
      <c r="D516" s="243"/>
      <c r="E516" s="243"/>
      <c r="F516" s="243"/>
      <c r="G516" s="243"/>
      <c r="H516" s="243"/>
      <c r="I516" s="243"/>
      <c r="J516" s="243"/>
      <c r="K516" s="243"/>
      <c r="L516" s="243"/>
      <c r="M516" s="243"/>
      <c r="N516" s="243"/>
      <c r="O516" s="243"/>
      <c r="P516" s="243"/>
      <c r="Q516" s="243"/>
      <c r="R516" s="243"/>
      <c r="S516" s="243"/>
      <c r="T516" s="243"/>
      <c r="U516" s="243"/>
      <c r="V516" s="243"/>
      <c r="W516" s="243"/>
      <c r="X516" s="243"/>
      <c r="Y516" s="243"/>
      <c r="Z516" s="243"/>
    </row>
    <row r="517" spans="1:26" ht="13.5" customHeight="1">
      <c r="A517" s="243"/>
      <c r="B517" s="243"/>
      <c r="C517" s="243"/>
      <c r="D517" s="243"/>
      <c r="E517" s="243"/>
      <c r="F517" s="243"/>
      <c r="G517" s="243"/>
      <c r="H517" s="243"/>
      <c r="I517" s="243"/>
      <c r="J517" s="243"/>
      <c r="K517" s="243"/>
      <c r="L517" s="243"/>
      <c r="M517" s="243"/>
      <c r="N517" s="243"/>
      <c r="O517" s="243"/>
      <c r="P517" s="243"/>
      <c r="Q517" s="243"/>
      <c r="R517" s="243"/>
      <c r="S517" s="243"/>
      <c r="T517" s="243"/>
      <c r="U517" s="243"/>
      <c r="V517" s="243"/>
      <c r="W517" s="243"/>
      <c r="X517" s="243"/>
      <c r="Y517" s="243"/>
      <c r="Z517" s="243"/>
    </row>
    <row r="518" spans="1:26" ht="13.5" customHeight="1">
      <c r="A518" s="243"/>
      <c r="B518" s="243"/>
      <c r="C518" s="243"/>
      <c r="D518" s="243"/>
      <c r="E518" s="243"/>
      <c r="F518" s="243"/>
      <c r="G518" s="243"/>
      <c r="H518" s="243"/>
      <c r="I518" s="243"/>
      <c r="J518" s="243"/>
      <c r="K518" s="243"/>
      <c r="L518" s="243"/>
      <c r="M518" s="243"/>
      <c r="N518" s="243"/>
      <c r="O518" s="243"/>
      <c r="P518" s="243"/>
      <c r="Q518" s="243"/>
      <c r="R518" s="243"/>
      <c r="S518" s="243"/>
      <c r="T518" s="243"/>
      <c r="U518" s="243"/>
      <c r="V518" s="243"/>
      <c r="W518" s="243"/>
      <c r="X518" s="243"/>
      <c r="Y518" s="243"/>
      <c r="Z518" s="243"/>
    </row>
    <row r="519" spans="1:26" ht="13.5" customHeight="1">
      <c r="A519" s="243"/>
      <c r="B519" s="243"/>
      <c r="C519" s="243"/>
      <c r="D519" s="243"/>
      <c r="E519" s="243"/>
      <c r="F519" s="243"/>
      <c r="G519" s="243"/>
      <c r="H519" s="243"/>
      <c r="I519" s="243"/>
      <c r="J519" s="243"/>
      <c r="K519" s="243"/>
      <c r="L519" s="243"/>
      <c r="M519" s="243"/>
      <c r="N519" s="243"/>
      <c r="O519" s="243"/>
      <c r="P519" s="243"/>
      <c r="Q519" s="243"/>
      <c r="R519" s="243"/>
      <c r="S519" s="243"/>
      <c r="T519" s="243"/>
      <c r="U519" s="243"/>
      <c r="V519" s="243"/>
      <c r="W519" s="243"/>
      <c r="X519" s="243"/>
      <c r="Y519" s="243"/>
      <c r="Z519" s="243"/>
    </row>
    <row r="520" spans="1:26" ht="13.5" customHeight="1">
      <c r="A520" s="243"/>
      <c r="B520" s="243"/>
      <c r="C520" s="243"/>
      <c r="D520" s="243"/>
      <c r="E520" s="243"/>
      <c r="F520" s="243"/>
      <c r="G520" s="243"/>
      <c r="H520" s="243"/>
      <c r="I520" s="243"/>
      <c r="J520" s="243"/>
      <c r="K520" s="243"/>
      <c r="L520" s="243"/>
      <c r="M520" s="243"/>
      <c r="N520" s="243"/>
      <c r="O520" s="243"/>
      <c r="P520" s="243"/>
      <c r="Q520" s="243"/>
      <c r="R520" s="243"/>
      <c r="S520" s="243"/>
      <c r="T520" s="243"/>
      <c r="U520" s="243"/>
      <c r="V520" s="243"/>
      <c r="W520" s="243"/>
      <c r="X520" s="243"/>
      <c r="Y520" s="243"/>
      <c r="Z520" s="243"/>
    </row>
    <row r="521" spans="1:26" ht="13.5" customHeight="1">
      <c r="A521" s="243"/>
      <c r="B521" s="243"/>
      <c r="C521" s="243"/>
      <c r="D521" s="243"/>
      <c r="E521" s="243"/>
      <c r="F521" s="243"/>
      <c r="G521" s="243"/>
      <c r="H521" s="243"/>
      <c r="I521" s="243"/>
      <c r="J521" s="243"/>
      <c r="K521" s="243"/>
      <c r="L521" s="243"/>
      <c r="M521" s="243"/>
      <c r="N521" s="243"/>
      <c r="O521" s="243"/>
      <c r="P521" s="243"/>
      <c r="Q521" s="243"/>
      <c r="R521" s="243"/>
      <c r="S521" s="243"/>
      <c r="T521" s="243"/>
      <c r="U521" s="243"/>
      <c r="V521" s="243"/>
      <c r="W521" s="243"/>
      <c r="X521" s="243"/>
      <c r="Y521" s="243"/>
      <c r="Z521" s="243"/>
    </row>
    <row r="522" spans="1:26" ht="13.5" customHeight="1">
      <c r="A522" s="243"/>
      <c r="B522" s="243"/>
      <c r="C522" s="243"/>
      <c r="D522" s="243"/>
      <c r="E522" s="243"/>
      <c r="F522" s="243"/>
      <c r="G522" s="243"/>
      <c r="H522" s="243"/>
      <c r="I522" s="243"/>
      <c r="J522" s="243"/>
      <c r="K522" s="243"/>
      <c r="L522" s="243"/>
      <c r="M522" s="243"/>
      <c r="N522" s="243"/>
      <c r="O522" s="243"/>
      <c r="P522" s="243"/>
      <c r="Q522" s="243"/>
      <c r="R522" s="243"/>
      <c r="S522" s="243"/>
      <c r="T522" s="243"/>
      <c r="U522" s="243"/>
      <c r="V522" s="243"/>
      <c r="W522" s="243"/>
      <c r="X522" s="243"/>
      <c r="Y522" s="243"/>
      <c r="Z522" s="243"/>
    </row>
    <row r="523" spans="1:26" ht="13.5" customHeight="1">
      <c r="A523" s="243"/>
      <c r="B523" s="243"/>
      <c r="C523" s="243"/>
      <c r="D523" s="243"/>
      <c r="E523" s="243"/>
      <c r="F523" s="243"/>
      <c r="G523" s="243"/>
      <c r="H523" s="243"/>
      <c r="I523" s="243"/>
      <c r="J523" s="243"/>
      <c r="K523" s="243"/>
      <c r="L523" s="243"/>
      <c r="M523" s="243"/>
      <c r="N523" s="243"/>
      <c r="O523" s="243"/>
      <c r="P523" s="243"/>
      <c r="Q523" s="243"/>
      <c r="R523" s="243"/>
      <c r="S523" s="243"/>
      <c r="T523" s="243"/>
      <c r="U523" s="243"/>
      <c r="V523" s="243"/>
      <c r="W523" s="243"/>
      <c r="X523" s="243"/>
      <c r="Y523" s="243"/>
      <c r="Z523" s="243"/>
    </row>
    <row r="524" spans="1:26" ht="13.5" customHeight="1">
      <c r="A524" s="243"/>
      <c r="B524" s="243"/>
      <c r="C524" s="243"/>
      <c r="D524" s="243"/>
      <c r="E524" s="243"/>
      <c r="F524" s="243"/>
      <c r="G524" s="243"/>
      <c r="H524" s="243"/>
      <c r="I524" s="243"/>
      <c r="J524" s="243"/>
      <c r="K524" s="243"/>
      <c r="L524" s="243"/>
      <c r="M524" s="243"/>
      <c r="N524" s="243"/>
      <c r="O524" s="243"/>
      <c r="P524" s="243"/>
      <c r="Q524" s="243"/>
      <c r="R524" s="243"/>
      <c r="S524" s="243"/>
      <c r="T524" s="243"/>
      <c r="U524" s="243"/>
      <c r="V524" s="243"/>
      <c r="W524" s="243"/>
      <c r="X524" s="243"/>
      <c r="Y524" s="243"/>
      <c r="Z524" s="243"/>
    </row>
    <row r="525" spans="1:26" ht="13.5" customHeight="1">
      <c r="A525" s="243"/>
      <c r="B525" s="243"/>
      <c r="C525" s="243"/>
      <c r="D525" s="243"/>
      <c r="E525" s="243"/>
      <c r="F525" s="243"/>
      <c r="G525" s="243"/>
      <c r="H525" s="243"/>
      <c r="I525" s="243"/>
      <c r="J525" s="243"/>
      <c r="K525" s="243"/>
      <c r="L525" s="243"/>
      <c r="M525" s="243"/>
      <c r="N525" s="243"/>
      <c r="O525" s="243"/>
      <c r="P525" s="243"/>
      <c r="Q525" s="243"/>
      <c r="R525" s="243"/>
      <c r="S525" s="243"/>
      <c r="T525" s="243"/>
      <c r="U525" s="243"/>
      <c r="V525" s="243"/>
      <c r="W525" s="243"/>
      <c r="X525" s="243"/>
      <c r="Y525" s="243"/>
      <c r="Z525" s="243"/>
    </row>
    <row r="526" spans="1:26" ht="13.5" customHeight="1">
      <c r="A526" s="243"/>
      <c r="B526" s="243"/>
      <c r="C526" s="243"/>
      <c r="D526" s="243"/>
      <c r="E526" s="243"/>
      <c r="F526" s="243"/>
      <c r="G526" s="243"/>
      <c r="H526" s="243"/>
      <c r="I526" s="243"/>
      <c r="J526" s="243"/>
      <c r="K526" s="243"/>
      <c r="L526" s="243"/>
      <c r="M526" s="243"/>
      <c r="N526" s="243"/>
      <c r="O526" s="243"/>
      <c r="P526" s="243"/>
      <c r="Q526" s="243"/>
      <c r="R526" s="243"/>
      <c r="S526" s="243"/>
      <c r="T526" s="243"/>
      <c r="U526" s="243"/>
      <c r="V526" s="243"/>
      <c r="W526" s="243"/>
      <c r="X526" s="243"/>
      <c r="Y526" s="243"/>
      <c r="Z526" s="243"/>
    </row>
    <row r="527" spans="1:26" ht="13.5" customHeight="1">
      <c r="A527" s="243"/>
      <c r="B527" s="243"/>
      <c r="C527" s="243"/>
      <c r="D527" s="243"/>
      <c r="E527" s="243"/>
      <c r="F527" s="243"/>
      <c r="G527" s="243"/>
      <c r="H527" s="243"/>
      <c r="I527" s="243"/>
      <c r="J527" s="243"/>
      <c r="K527" s="243"/>
      <c r="L527" s="243"/>
      <c r="M527" s="243"/>
      <c r="N527" s="243"/>
      <c r="O527" s="243"/>
      <c r="P527" s="243"/>
      <c r="Q527" s="243"/>
      <c r="R527" s="243"/>
      <c r="S527" s="243"/>
      <c r="T527" s="243"/>
      <c r="U527" s="243"/>
      <c r="V527" s="243"/>
      <c r="W527" s="243"/>
      <c r="X527" s="243"/>
      <c r="Y527" s="243"/>
      <c r="Z527" s="243"/>
    </row>
    <row r="528" spans="1:26" ht="13.5" customHeight="1">
      <c r="A528" s="243"/>
      <c r="B528" s="243"/>
      <c r="C528" s="243"/>
      <c r="D528" s="243"/>
      <c r="E528" s="243"/>
      <c r="F528" s="243"/>
      <c r="G528" s="243"/>
      <c r="H528" s="243"/>
      <c r="I528" s="243"/>
      <c r="J528" s="243"/>
      <c r="K528" s="243"/>
      <c r="L528" s="243"/>
      <c r="M528" s="243"/>
      <c r="N528" s="243"/>
      <c r="O528" s="243"/>
      <c r="P528" s="243"/>
      <c r="Q528" s="243"/>
      <c r="R528" s="243"/>
      <c r="S528" s="243"/>
      <c r="T528" s="243"/>
      <c r="U528" s="243"/>
      <c r="V528" s="243"/>
      <c r="W528" s="243"/>
      <c r="X528" s="243"/>
      <c r="Y528" s="243"/>
      <c r="Z528" s="243"/>
    </row>
    <row r="529" spans="1:26" ht="13.5" customHeight="1">
      <c r="A529" s="243"/>
      <c r="B529" s="243"/>
      <c r="C529" s="243"/>
      <c r="D529" s="243"/>
      <c r="E529" s="243"/>
      <c r="F529" s="243"/>
      <c r="G529" s="243"/>
      <c r="H529" s="243"/>
      <c r="I529" s="243"/>
      <c r="J529" s="243"/>
      <c r="K529" s="243"/>
      <c r="L529" s="243"/>
      <c r="M529" s="243"/>
      <c r="N529" s="243"/>
      <c r="O529" s="243"/>
      <c r="P529" s="243"/>
      <c r="Q529" s="243"/>
      <c r="R529" s="243"/>
      <c r="S529" s="243"/>
      <c r="T529" s="243"/>
      <c r="U529" s="243"/>
      <c r="V529" s="243"/>
      <c r="W529" s="243"/>
      <c r="X529" s="243"/>
      <c r="Y529" s="243"/>
      <c r="Z529" s="243"/>
    </row>
    <row r="530" spans="1:26" ht="13.5" customHeight="1">
      <c r="A530" s="243"/>
      <c r="B530" s="243"/>
      <c r="C530" s="243"/>
      <c r="D530" s="243"/>
      <c r="E530" s="243"/>
      <c r="F530" s="243"/>
      <c r="G530" s="243"/>
      <c r="H530" s="243"/>
      <c r="I530" s="243"/>
      <c r="J530" s="243"/>
      <c r="K530" s="243"/>
      <c r="L530" s="243"/>
      <c r="M530" s="243"/>
      <c r="N530" s="243"/>
      <c r="O530" s="243"/>
      <c r="P530" s="243"/>
      <c r="Q530" s="243"/>
      <c r="R530" s="243"/>
      <c r="S530" s="243"/>
      <c r="T530" s="243"/>
      <c r="U530" s="243"/>
      <c r="V530" s="243"/>
      <c r="W530" s="243"/>
      <c r="X530" s="243"/>
      <c r="Y530" s="243"/>
      <c r="Z530" s="243"/>
    </row>
    <row r="531" spans="1:26" ht="13.5" customHeight="1">
      <c r="A531" s="243"/>
      <c r="B531" s="243"/>
      <c r="C531" s="243"/>
      <c r="D531" s="243"/>
      <c r="E531" s="243"/>
      <c r="F531" s="243"/>
      <c r="G531" s="243"/>
      <c r="H531" s="243"/>
      <c r="I531" s="243"/>
      <c r="J531" s="243"/>
      <c r="K531" s="243"/>
      <c r="L531" s="243"/>
      <c r="M531" s="243"/>
      <c r="N531" s="243"/>
      <c r="O531" s="243"/>
      <c r="P531" s="243"/>
      <c r="Q531" s="243"/>
      <c r="R531" s="243"/>
      <c r="S531" s="243"/>
      <c r="T531" s="243"/>
      <c r="U531" s="243"/>
      <c r="V531" s="243"/>
      <c r="W531" s="243"/>
      <c r="X531" s="243"/>
      <c r="Y531" s="243"/>
      <c r="Z531" s="243"/>
    </row>
    <row r="532" spans="1:26" ht="13.5" customHeight="1">
      <c r="A532" s="243"/>
      <c r="B532" s="243"/>
      <c r="C532" s="243"/>
      <c r="D532" s="243"/>
      <c r="E532" s="243"/>
      <c r="F532" s="243"/>
      <c r="G532" s="243"/>
      <c r="H532" s="243"/>
      <c r="I532" s="243"/>
      <c r="J532" s="243"/>
      <c r="K532" s="243"/>
      <c r="L532" s="243"/>
      <c r="M532" s="243"/>
      <c r="N532" s="243"/>
      <c r="O532" s="243"/>
      <c r="P532" s="243"/>
      <c r="Q532" s="243"/>
      <c r="R532" s="243"/>
      <c r="S532" s="243"/>
      <c r="T532" s="243"/>
      <c r="U532" s="243"/>
      <c r="V532" s="243"/>
      <c r="W532" s="243"/>
      <c r="X532" s="243"/>
      <c r="Y532" s="243"/>
      <c r="Z532" s="243"/>
    </row>
    <row r="533" spans="1:26" ht="13.5" customHeight="1">
      <c r="A533" s="243"/>
      <c r="B533" s="243"/>
      <c r="C533" s="243"/>
      <c r="D533" s="243"/>
      <c r="E533" s="243"/>
      <c r="F533" s="243"/>
      <c r="G533" s="243"/>
      <c r="H533" s="243"/>
      <c r="I533" s="243"/>
      <c r="J533" s="243"/>
      <c r="K533" s="243"/>
      <c r="L533" s="243"/>
      <c r="M533" s="243"/>
      <c r="N533" s="243"/>
      <c r="O533" s="243"/>
      <c r="P533" s="243"/>
      <c r="Q533" s="243"/>
      <c r="R533" s="243"/>
      <c r="S533" s="243"/>
      <c r="T533" s="243"/>
      <c r="U533" s="243"/>
      <c r="V533" s="243"/>
      <c r="W533" s="243"/>
      <c r="X533" s="243"/>
      <c r="Y533" s="243"/>
      <c r="Z533" s="243"/>
    </row>
    <row r="534" spans="1:26" ht="13.5" customHeight="1">
      <c r="A534" s="243"/>
      <c r="B534" s="243"/>
      <c r="C534" s="243"/>
      <c r="D534" s="243"/>
      <c r="E534" s="243"/>
      <c r="F534" s="243"/>
      <c r="G534" s="243"/>
      <c r="H534" s="243"/>
      <c r="I534" s="243"/>
      <c r="J534" s="243"/>
      <c r="K534" s="243"/>
      <c r="L534" s="243"/>
      <c r="M534" s="243"/>
      <c r="N534" s="243"/>
      <c r="O534" s="243"/>
      <c r="P534" s="243"/>
      <c r="Q534" s="243"/>
      <c r="R534" s="243"/>
      <c r="S534" s="243"/>
      <c r="T534" s="243"/>
      <c r="U534" s="243"/>
      <c r="V534" s="243"/>
      <c r="W534" s="243"/>
      <c r="X534" s="243"/>
      <c r="Y534" s="243"/>
      <c r="Z534" s="243"/>
    </row>
    <row r="535" spans="1:26" ht="13.5" customHeight="1">
      <c r="A535" s="243"/>
      <c r="B535" s="243"/>
      <c r="C535" s="243"/>
      <c r="D535" s="243"/>
      <c r="E535" s="243"/>
      <c r="F535" s="243"/>
      <c r="G535" s="243"/>
      <c r="H535" s="243"/>
      <c r="I535" s="243"/>
      <c r="J535" s="243"/>
      <c r="K535" s="243"/>
      <c r="L535" s="243"/>
      <c r="M535" s="243"/>
      <c r="N535" s="243"/>
      <c r="O535" s="243"/>
      <c r="P535" s="243"/>
      <c r="Q535" s="243"/>
      <c r="R535" s="243"/>
      <c r="S535" s="243"/>
      <c r="T535" s="243"/>
      <c r="U535" s="243"/>
      <c r="V535" s="243"/>
      <c r="W535" s="243"/>
      <c r="X535" s="243"/>
      <c r="Y535" s="243"/>
      <c r="Z535" s="243"/>
    </row>
    <row r="536" spans="1:26" ht="13.5" customHeight="1">
      <c r="A536" s="243"/>
      <c r="B536" s="243"/>
      <c r="C536" s="243"/>
      <c r="D536" s="243"/>
      <c r="E536" s="243"/>
      <c r="F536" s="243"/>
      <c r="G536" s="243"/>
      <c r="H536" s="243"/>
      <c r="I536" s="243"/>
      <c r="J536" s="243"/>
      <c r="K536" s="243"/>
      <c r="L536" s="243"/>
      <c r="M536" s="243"/>
      <c r="N536" s="243"/>
      <c r="O536" s="243"/>
      <c r="P536" s="243"/>
      <c r="Q536" s="243"/>
      <c r="R536" s="243"/>
      <c r="S536" s="243"/>
      <c r="T536" s="243"/>
      <c r="U536" s="243"/>
      <c r="V536" s="243"/>
      <c r="W536" s="243"/>
      <c r="X536" s="243"/>
      <c r="Y536" s="243"/>
      <c r="Z536" s="243"/>
    </row>
    <row r="537" spans="1:26" ht="13.5" customHeight="1">
      <c r="A537" s="243"/>
      <c r="B537" s="243"/>
      <c r="C537" s="243"/>
      <c r="D537" s="243"/>
      <c r="E537" s="243"/>
      <c r="F537" s="243"/>
      <c r="G537" s="243"/>
      <c r="H537" s="243"/>
      <c r="I537" s="243"/>
      <c r="J537" s="243"/>
      <c r="K537" s="243"/>
      <c r="L537" s="243"/>
      <c r="M537" s="243"/>
      <c r="N537" s="243"/>
      <c r="O537" s="243"/>
      <c r="P537" s="243"/>
      <c r="Q537" s="243"/>
      <c r="R537" s="243"/>
      <c r="S537" s="243"/>
      <c r="T537" s="243"/>
      <c r="U537" s="243"/>
      <c r="V537" s="243"/>
      <c r="W537" s="243"/>
      <c r="X537" s="243"/>
      <c r="Y537" s="243"/>
      <c r="Z537" s="243"/>
    </row>
    <row r="538" spans="1:26" ht="13.5" customHeight="1">
      <c r="A538" s="243"/>
      <c r="B538" s="243"/>
      <c r="C538" s="243"/>
      <c r="D538" s="243"/>
      <c r="E538" s="243"/>
      <c r="F538" s="243"/>
      <c r="G538" s="243"/>
      <c r="H538" s="243"/>
      <c r="I538" s="243"/>
      <c r="J538" s="243"/>
      <c r="K538" s="243"/>
      <c r="L538" s="243"/>
      <c r="M538" s="243"/>
      <c r="N538" s="243"/>
      <c r="O538" s="243"/>
      <c r="P538" s="243"/>
      <c r="Q538" s="243"/>
      <c r="R538" s="243"/>
      <c r="S538" s="243"/>
      <c r="T538" s="243"/>
      <c r="U538" s="243"/>
      <c r="V538" s="243"/>
      <c r="W538" s="243"/>
      <c r="X538" s="243"/>
      <c r="Y538" s="243"/>
      <c r="Z538" s="243"/>
    </row>
    <row r="539" spans="1:26" ht="13.5" customHeight="1">
      <c r="A539" s="243"/>
      <c r="B539" s="243"/>
      <c r="C539" s="243"/>
      <c r="D539" s="243"/>
      <c r="E539" s="243"/>
      <c r="F539" s="243"/>
      <c r="G539" s="243"/>
      <c r="H539" s="243"/>
      <c r="I539" s="243"/>
      <c r="J539" s="243"/>
      <c r="K539" s="243"/>
      <c r="L539" s="243"/>
      <c r="M539" s="243"/>
      <c r="N539" s="243"/>
      <c r="O539" s="243"/>
      <c r="P539" s="243"/>
      <c r="Q539" s="243"/>
      <c r="R539" s="243"/>
      <c r="S539" s="243"/>
      <c r="T539" s="243"/>
      <c r="U539" s="243"/>
      <c r="V539" s="243"/>
      <c r="W539" s="243"/>
      <c r="X539" s="243"/>
      <c r="Y539" s="243"/>
      <c r="Z539" s="243"/>
    </row>
    <row r="540" spans="1:26" ht="13.5" customHeight="1">
      <c r="A540" s="243"/>
      <c r="B540" s="243"/>
      <c r="C540" s="243"/>
      <c r="D540" s="243"/>
      <c r="E540" s="243"/>
      <c r="F540" s="243"/>
      <c r="G540" s="243"/>
      <c r="H540" s="243"/>
      <c r="I540" s="243"/>
      <c r="J540" s="243"/>
      <c r="K540" s="243"/>
      <c r="L540" s="243"/>
      <c r="M540" s="243"/>
      <c r="N540" s="243"/>
      <c r="O540" s="243"/>
      <c r="P540" s="243"/>
      <c r="Q540" s="243"/>
      <c r="R540" s="243"/>
      <c r="S540" s="243"/>
      <c r="T540" s="243"/>
      <c r="U540" s="243"/>
      <c r="V540" s="243"/>
      <c r="W540" s="243"/>
      <c r="X540" s="243"/>
      <c r="Y540" s="243"/>
      <c r="Z540" s="243"/>
    </row>
    <row r="541" spans="1:26" ht="13.5" customHeight="1">
      <c r="A541" s="243"/>
      <c r="B541" s="243"/>
      <c r="C541" s="243"/>
      <c r="D541" s="243"/>
      <c r="E541" s="243"/>
      <c r="F541" s="243"/>
      <c r="G541" s="243"/>
      <c r="H541" s="243"/>
      <c r="I541" s="243"/>
      <c r="J541" s="243"/>
      <c r="K541" s="243"/>
      <c r="L541" s="243"/>
      <c r="M541" s="243"/>
      <c r="N541" s="243"/>
      <c r="O541" s="243"/>
      <c r="P541" s="243"/>
      <c r="Q541" s="243"/>
      <c r="R541" s="243"/>
      <c r="S541" s="243"/>
      <c r="T541" s="243"/>
      <c r="U541" s="243"/>
      <c r="V541" s="243"/>
      <c r="W541" s="243"/>
      <c r="X541" s="243"/>
      <c r="Y541" s="243"/>
      <c r="Z541" s="243"/>
    </row>
    <row r="542" spans="1:26" ht="13.5" customHeight="1">
      <c r="A542" s="243"/>
      <c r="B542" s="243"/>
      <c r="C542" s="243"/>
      <c r="D542" s="243"/>
      <c r="E542" s="243"/>
      <c r="F542" s="243"/>
      <c r="G542" s="243"/>
      <c r="H542" s="243"/>
      <c r="I542" s="243"/>
      <c r="J542" s="243"/>
      <c r="K542" s="243"/>
      <c r="L542" s="243"/>
      <c r="M542" s="243"/>
      <c r="N542" s="243"/>
      <c r="O542" s="243"/>
      <c r="P542" s="243"/>
      <c r="Q542" s="243"/>
      <c r="R542" s="243"/>
      <c r="S542" s="243"/>
      <c r="T542" s="243"/>
      <c r="U542" s="243"/>
      <c r="V542" s="243"/>
      <c r="W542" s="243"/>
      <c r="X542" s="243"/>
      <c r="Y542" s="243"/>
      <c r="Z542" s="243"/>
    </row>
    <row r="543" spans="1:26" ht="13.5" customHeight="1">
      <c r="A543" s="243"/>
      <c r="B543" s="243"/>
      <c r="C543" s="243"/>
      <c r="D543" s="243"/>
      <c r="E543" s="243"/>
      <c r="F543" s="243"/>
      <c r="G543" s="243"/>
      <c r="H543" s="243"/>
      <c r="I543" s="243"/>
      <c r="J543" s="243"/>
      <c r="K543" s="243"/>
      <c r="L543" s="243"/>
      <c r="M543" s="243"/>
      <c r="N543" s="243"/>
      <c r="O543" s="243"/>
      <c r="P543" s="243"/>
      <c r="Q543" s="243"/>
      <c r="R543" s="243"/>
      <c r="S543" s="243"/>
      <c r="T543" s="243"/>
      <c r="U543" s="243"/>
      <c r="V543" s="243"/>
      <c r="W543" s="243"/>
      <c r="X543" s="243"/>
      <c r="Y543" s="243"/>
      <c r="Z543" s="243"/>
    </row>
    <row r="544" spans="1:26" ht="13.5" customHeight="1">
      <c r="A544" s="243"/>
      <c r="B544" s="243"/>
      <c r="C544" s="243"/>
      <c r="D544" s="243"/>
      <c r="E544" s="243"/>
      <c r="F544" s="243"/>
      <c r="G544" s="243"/>
      <c r="H544" s="243"/>
      <c r="I544" s="243"/>
      <c r="J544" s="243"/>
      <c r="K544" s="243"/>
      <c r="L544" s="243"/>
      <c r="M544" s="243"/>
      <c r="N544" s="243"/>
      <c r="O544" s="243"/>
      <c r="P544" s="243"/>
      <c r="Q544" s="243"/>
      <c r="R544" s="243"/>
      <c r="S544" s="243"/>
      <c r="T544" s="243"/>
      <c r="U544" s="243"/>
      <c r="V544" s="243"/>
      <c r="W544" s="243"/>
      <c r="X544" s="243"/>
      <c r="Y544" s="243"/>
      <c r="Z544" s="243"/>
    </row>
    <row r="545" spans="1:26" ht="13.5" customHeight="1">
      <c r="A545" s="243"/>
      <c r="B545" s="243"/>
      <c r="C545" s="243"/>
      <c r="D545" s="243"/>
      <c r="E545" s="243"/>
      <c r="F545" s="243"/>
      <c r="G545" s="243"/>
      <c r="H545" s="243"/>
      <c r="I545" s="243"/>
      <c r="J545" s="243"/>
      <c r="K545" s="243"/>
      <c r="L545" s="243"/>
      <c r="M545" s="243"/>
      <c r="N545" s="243"/>
      <c r="O545" s="243"/>
      <c r="P545" s="243"/>
      <c r="Q545" s="243"/>
      <c r="R545" s="243"/>
      <c r="S545" s="243"/>
      <c r="T545" s="243"/>
      <c r="U545" s="243"/>
      <c r="V545" s="243"/>
      <c r="W545" s="243"/>
      <c r="X545" s="243"/>
      <c r="Y545" s="243"/>
      <c r="Z545" s="243"/>
    </row>
    <row r="546" spans="1:26" ht="13.5" customHeight="1">
      <c r="A546" s="243"/>
      <c r="B546" s="243"/>
      <c r="C546" s="243"/>
      <c r="D546" s="243"/>
      <c r="E546" s="243"/>
      <c r="F546" s="243"/>
      <c r="G546" s="243"/>
      <c r="H546" s="243"/>
      <c r="I546" s="243"/>
      <c r="J546" s="243"/>
      <c r="K546" s="243"/>
      <c r="L546" s="243"/>
      <c r="M546" s="243"/>
      <c r="N546" s="243"/>
      <c r="O546" s="243"/>
      <c r="P546" s="243"/>
      <c r="Q546" s="243"/>
      <c r="R546" s="243"/>
      <c r="S546" s="243"/>
      <c r="T546" s="243"/>
      <c r="U546" s="243"/>
      <c r="V546" s="243"/>
      <c r="W546" s="243"/>
      <c r="X546" s="243"/>
      <c r="Y546" s="243"/>
      <c r="Z546" s="243"/>
    </row>
    <row r="547" spans="1:26" ht="13.5" customHeight="1">
      <c r="A547" s="243"/>
      <c r="B547" s="243"/>
      <c r="C547" s="243"/>
      <c r="D547" s="243"/>
      <c r="E547" s="243"/>
      <c r="F547" s="243"/>
      <c r="G547" s="243"/>
      <c r="H547" s="243"/>
      <c r="I547" s="243"/>
      <c r="J547" s="243"/>
      <c r="K547" s="243"/>
      <c r="L547" s="243"/>
      <c r="M547" s="243"/>
      <c r="N547" s="243"/>
      <c r="O547" s="243"/>
      <c r="P547" s="243"/>
      <c r="Q547" s="243"/>
      <c r="R547" s="243"/>
      <c r="S547" s="243"/>
      <c r="T547" s="243"/>
      <c r="U547" s="243"/>
      <c r="V547" s="243"/>
      <c r="W547" s="243"/>
      <c r="X547" s="243"/>
      <c r="Y547" s="243"/>
      <c r="Z547" s="243"/>
    </row>
    <row r="548" spans="1:26" ht="13.5" customHeight="1">
      <c r="A548" s="243"/>
      <c r="B548" s="243"/>
      <c r="C548" s="243"/>
      <c r="D548" s="243"/>
      <c r="E548" s="243"/>
      <c r="F548" s="243"/>
      <c r="G548" s="243"/>
      <c r="H548" s="243"/>
      <c r="I548" s="243"/>
      <c r="J548" s="243"/>
      <c r="K548" s="243"/>
      <c r="L548" s="243"/>
      <c r="M548" s="243"/>
      <c r="N548" s="243"/>
      <c r="O548" s="243"/>
      <c r="P548" s="243"/>
      <c r="Q548" s="243"/>
      <c r="R548" s="243"/>
      <c r="S548" s="243"/>
      <c r="T548" s="243"/>
      <c r="U548" s="243"/>
      <c r="V548" s="243"/>
      <c r="W548" s="243"/>
      <c r="X548" s="243"/>
      <c r="Y548" s="243"/>
      <c r="Z548" s="243"/>
    </row>
    <row r="549" spans="1:26" ht="13.5" customHeight="1">
      <c r="A549" s="243"/>
      <c r="B549" s="243"/>
      <c r="C549" s="243"/>
      <c r="D549" s="243"/>
      <c r="E549" s="243"/>
      <c r="F549" s="243"/>
      <c r="G549" s="243"/>
      <c r="H549" s="243"/>
      <c r="I549" s="243"/>
      <c r="J549" s="243"/>
      <c r="K549" s="243"/>
      <c r="L549" s="243"/>
      <c r="M549" s="243"/>
      <c r="N549" s="243"/>
      <c r="O549" s="243"/>
      <c r="P549" s="243"/>
      <c r="Q549" s="243"/>
      <c r="R549" s="243"/>
      <c r="S549" s="243"/>
      <c r="T549" s="243"/>
      <c r="U549" s="243"/>
      <c r="V549" s="243"/>
      <c r="W549" s="243"/>
      <c r="X549" s="243"/>
      <c r="Y549" s="243"/>
      <c r="Z549" s="243"/>
    </row>
    <row r="550" spans="1:26" ht="13.5" customHeight="1">
      <c r="A550" s="243"/>
      <c r="B550" s="243"/>
      <c r="C550" s="243"/>
      <c r="D550" s="243"/>
      <c r="E550" s="243"/>
      <c r="F550" s="243"/>
      <c r="G550" s="243"/>
      <c r="H550" s="243"/>
      <c r="I550" s="243"/>
      <c r="J550" s="243"/>
      <c r="K550" s="243"/>
      <c r="L550" s="243"/>
      <c r="M550" s="243"/>
      <c r="N550" s="243"/>
      <c r="O550" s="243"/>
      <c r="P550" s="243"/>
      <c r="Q550" s="243"/>
      <c r="R550" s="243"/>
      <c r="S550" s="243"/>
      <c r="T550" s="243"/>
      <c r="U550" s="243"/>
      <c r="V550" s="243"/>
      <c r="W550" s="243"/>
      <c r="X550" s="243"/>
      <c r="Y550" s="243"/>
      <c r="Z550" s="243"/>
    </row>
    <row r="551" spans="1:26" ht="13.5" customHeight="1">
      <c r="A551" s="243"/>
      <c r="B551" s="243"/>
      <c r="C551" s="243"/>
      <c r="D551" s="243"/>
      <c r="E551" s="243"/>
      <c r="F551" s="243"/>
      <c r="G551" s="243"/>
      <c r="H551" s="243"/>
      <c r="I551" s="243"/>
      <c r="J551" s="243"/>
      <c r="K551" s="243"/>
      <c r="L551" s="243"/>
      <c r="M551" s="243"/>
      <c r="N551" s="243"/>
      <c r="O551" s="243"/>
      <c r="P551" s="243"/>
      <c r="Q551" s="243"/>
      <c r="R551" s="243"/>
      <c r="S551" s="243"/>
      <c r="T551" s="243"/>
      <c r="U551" s="243"/>
      <c r="V551" s="243"/>
      <c r="W551" s="243"/>
      <c r="X551" s="243"/>
      <c r="Y551" s="243"/>
      <c r="Z551" s="243"/>
    </row>
    <row r="552" spans="1:26" ht="13.5" customHeight="1">
      <c r="A552" s="243"/>
      <c r="B552" s="243"/>
      <c r="C552" s="243"/>
      <c r="D552" s="243"/>
      <c r="E552" s="243"/>
      <c r="F552" s="243"/>
      <c r="G552" s="243"/>
      <c r="H552" s="243"/>
      <c r="I552" s="243"/>
      <c r="J552" s="243"/>
      <c r="K552" s="243"/>
      <c r="L552" s="243"/>
      <c r="M552" s="243"/>
      <c r="N552" s="243"/>
      <c r="O552" s="243"/>
      <c r="P552" s="243"/>
      <c r="Q552" s="243"/>
      <c r="R552" s="243"/>
      <c r="S552" s="243"/>
      <c r="T552" s="243"/>
      <c r="U552" s="243"/>
      <c r="V552" s="243"/>
      <c r="W552" s="243"/>
      <c r="X552" s="243"/>
      <c r="Y552" s="243"/>
      <c r="Z552" s="243"/>
    </row>
    <row r="553" spans="1:26" ht="13.5" customHeight="1">
      <c r="A553" s="243"/>
      <c r="B553" s="243"/>
      <c r="C553" s="243"/>
      <c r="D553" s="243"/>
      <c r="E553" s="243"/>
      <c r="F553" s="243"/>
      <c r="G553" s="243"/>
      <c r="H553" s="243"/>
      <c r="I553" s="243"/>
      <c r="J553" s="243"/>
      <c r="K553" s="243"/>
      <c r="L553" s="243"/>
      <c r="M553" s="243"/>
      <c r="N553" s="243"/>
      <c r="O553" s="243"/>
      <c r="P553" s="243"/>
      <c r="Q553" s="243"/>
      <c r="R553" s="243"/>
      <c r="S553" s="243"/>
      <c r="T553" s="243"/>
      <c r="U553" s="243"/>
      <c r="V553" s="243"/>
      <c r="W553" s="243"/>
      <c r="X553" s="243"/>
      <c r="Y553" s="243"/>
      <c r="Z553" s="243"/>
    </row>
    <row r="554" spans="1:26" ht="13.5" customHeight="1">
      <c r="A554" s="243"/>
      <c r="B554" s="243"/>
      <c r="C554" s="243"/>
      <c r="D554" s="243"/>
      <c r="E554" s="243"/>
      <c r="F554" s="243"/>
      <c r="G554" s="243"/>
      <c r="H554" s="243"/>
      <c r="I554" s="243"/>
      <c r="J554" s="243"/>
      <c r="K554" s="243"/>
      <c r="L554" s="243"/>
      <c r="M554" s="243"/>
      <c r="N554" s="243"/>
      <c r="O554" s="243"/>
      <c r="P554" s="243"/>
      <c r="Q554" s="243"/>
      <c r="R554" s="243"/>
      <c r="S554" s="243"/>
      <c r="T554" s="243"/>
      <c r="U554" s="243"/>
      <c r="V554" s="243"/>
      <c r="W554" s="243"/>
      <c r="X554" s="243"/>
      <c r="Y554" s="243"/>
      <c r="Z554" s="243"/>
    </row>
    <row r="555" spans="1:26" ht="13.5" customHeight="1">
      <c r="A555" s="243"/>
      <c r="B555" s="243"/>
      <c r="C555" s="243"/>
      <c r="D555" s="243"/>
      <c r="E555" s="243"/>
      <c r="F555" s="243"/>
      <c r="G555" s="243"/>
      <c r="H555" s="243"/>
      <c r="I555" s="243"/>
      <c r="J555" s="243"/>
      <c r="K555" s="243"/>
      <c r="L555" s="243"/>
      <c r="M555" s="243"/>
      <c r="N555" s="243"/>
      <c r="O555" s="243"/>
      <c r="P555" s="243"/>
      <c r="Q555" s="243"/>
      <c r="R555" s="243"/>
      <c r="S555" s="243"/>
      <c r="T555" s="243"/>
      <c r="U555" s="243"/>
      <c r="V555" s="243"/>
      <c r="W555" s="243"/>
      <c r="X555" s="243"/>
      <c r="Y555" s="243"/>
      <c r="Z555" s="243"/>
    </row>
    <row r="556" spans="1:26" ht="13.5" customHeight="1">
      <c r="A556" s="243"/>
      <c r="B556" s="243"/>
      <c r="C556" s="243"/>
      <c r="D556" s="243"/>
      <c r="E556" s="243"/>
      <c r="F556" s="243"/>
      <c r="G556" s="243"/>
      <c r="H556" s="243"/>
      <c r="I556" s="243"/>
      <c r="J556" s="243"/>
      <c r="K556" s="243"/>
      <c r="L556" s="243"/>
      <c r="M556" s="243"/>
      <c r="N556" s="243"/>
      <c r="O556" s="243"/>
      <c r="P556" s="243"/>
      <c r="Q556" s="243"/>
      <c r="R556" s="243"/>
      <c r="S556" s="243"/>
      <c r="T556" s="243"/>
      <c r="U556" s="243"/>
      <c r="V556" s="243"/>
      <c r="W556" s="243"/>
      <c r="X556" s="243"/>
      <c r="Y556" s="243"/>
      <c r="Z556" s="243"/>
    </row>
    <row r="557" spans="1:26" ht="13.5" customHeight="1">
      <c r="A557" s="243"/>
      <c r="B557" s="243"/>
      <c r="C557" s="243"/>
      <c r="D557" s="243"/>
      <c r="E557" s="243"/>
      <c r="F557" s="243"/>
      <c r="G557" s="243"/>
      <c r="H557" s="243"/>
      <c r="I557" s="243"/>
      <c r="J557" s="243"/>
      <c r="K557" s="243"/>
      <c r="L557" s="243"/>
      <c r="M557" s="243"/>
      <c r="N557" s="243"/>
      <c r="O557" s="243"/>
      <c r="P557" s="243"/>
      <c r="Q557" s="243"/>
      <c r="R557" s="243"/>
      <c r="S557" s="243"/>
      <c r="T557" s="243"/>
      <c r="U557" s="243"/>
      <c r="V557" s="243"/>
      <c r="W557" s="243"/>
      <c r="X557" s="243"/>
      <c r="Y557" s="243"/>
      <c r="Z557" s="243"/>
    </row>
    <row r="558" spans="1:26" ht="13.5" customHeight="1">
      <c r="A558" s="243"/>
      <c r="B558" s="243"/>
      <c r="C558" s="243"/>
      <c r="D558" s="243"/>
      <c r="E558" s="243"/>
      <c r="F558" s="243"/>
      <c r="G558" s="243"/>
      <c r="H558" s="243"/>
      <c r="I558" s="243"/>
      <c r="J558" s="243"/>
      <c r="K558" s="243"/>
      <c r="L558" s="243"/>
      <c r="M558" s="243"/>
      <c r="N558" s="243"/>
      <c r="O558" s="243"/>
      <c r="P558" s="243"/>
      <c r="Q558" s="243"/>
      <c r="R558" s="243"/>
      <c r="S558" s="243"/>
      <c r="T558" s="243"/>
      <c r="U558" s="243"/>
      <c r="V558" s="243"/>
      <c r="W558" s="243"/>
      <c r="X558" s="243"/>
      <c r="Y558" s="243"/>
      <c r="Z558" s="243"/>
    </row>
    <row r="559" spans="1:26" ht="13.5" customHeight="1">
      <c r="A559" s="243"/>
      <c r="B559" s="243"/>
      <c r="C559" s="243"/>
      <c r="D559" s="243"/>
      <c r="E559" s="243"/>
      <c r="F559" s="243"/>
      <c r="G559" s="243"/>
      <c r="H559" s="243"/>
      <c r="I559" s="243"/>
      <c r="J559" s="243"/>
      <c r="K559" s="243"/>
      <c r="L559" s="243"/>
      <c r="M559" s="243"/>
      <c r="N559" s="243"/>
      <c r="O559" s="243"/>
      <c r="P559" s="243"/>
      <c r="Q559" s="243"/>
      <c r="R559" s="243"/>
      <c r="S559" s="243"/>
      <c r="T559" s="243"/>
      <c r="U559" s="243"/>
      <c r="V559" s="243"/>
      <c r="W559" s="243"/>
      <c r="X559" s="243"/>
      <c r="Y559" s="243"/>
      <c r="Z559" s="243"/>
    </row>
    <row r="560" spans="1:26" ht="13.5" customHeight="1">
      <c r="A560" s="243"/>
      <c r="B560" s="243"/>
      <c r="C560" s="243"/>
      <c r="D560" s="243"/>
      <c r="E560" s="243"/>
      <c r="F560" s="243"/>
      <c r="G560" s="243"/>
      <c r="H560" s="243"/>
      <c r="I560" s="243"/>
      <c r="J560" s="243"/>
      <c r="K560" s="243"/>
      <c r="L560" s="243"/>
      <c r="M560" s="243"/>
      <c r="N560" s="243"/>
      <c r="O560" s="243"/>
      <c r="P560" s="243"/>
      <c r="Q560" s="243"/>
      <c r="R560" s="243"/>
      <c r="S560" s="243"/>
      <c r="T560" s="243"/>
      <c r="U560" s="243"/>
      <c r="V560" s="243"/>
      <c r="W560" s="243"/>
      <c r="X560" s="243"/>
      <c r="Y560" s="243"/>
      <c r="Z560" s="243"/>
    </row>
    <row r="561" spans="1:26" ht="13.5" customHeight="1">
      <c r="A561" s="243"/>
      <c r="B561" s="243"/>
      <c r="C561" s="243"/>
      <c r="D561" s="243"/>
      <c r="E561" s="243"/>
      <c r="F561" s="243"/>
      <c r="G561" s="243"/>
      <c r="H561" s="243"/>
      <c r="I561" s="243"/>
      <c r="J561" s="243"/>
      <c r="K561" s="243"/>
      <c r="L561" s="243"/>
      <c r="M561" s="243"/>
      <c r="N561" s="243"/>
      <c r="O561" s="243"/>
      <c r="P561" s="243"/>
      <c r="Q561" s="243"/>
      <c r="R561" s="243"/>
      <c r="S561" s="243"/>
      <c r="T561" s="243"/>
      <c r="U561" s="243"/>
      <c r="V561" s="243"/>
      <c r="W561" s="243"/>
      <c r="X561" s="243"/>
      <c r="Y561" s="243"/>
      <c r="Z561" s="243"/>
    </row>
    <row r="562" spans="1:26" ht="13.5" customHeight="1">
      <c r="A562" s="243"/>
      <c r="B562" s="243"/>
      <c r="C562" s="243"/>
      <c r="D562" s="243"/>
      <c r="E562" s="243"/>
      <c r="F562" s="243"/>
      <c r="G562" s="243"/>
      <c r="H562" s="243"/>
      <c r="I562" s="243"/>
      <c r="J562" s="243"/>
      <c r="K562" s="243"/>
      <c r="L562" s="243"/>
      <c r="M562" s="243"/>
      <c r="N562" s="243"/>
      <c r="O562" s="243"/>
      <c r="P562" s="243"/>
      <c r="Q562" s="243"/>
      <c r="R562" s="243"/>
      <c r="S562" s="243"/>
      <c r="T562" s="243"/>
      <c r="U562" s="243"/>
      <c r="V562" s="243"/>
      <c r="W562" s="243"/>
      <c r="X562" s="243"/>
      <c r="Y562" s="243"/>
      <c r="Z562" s="243"/>
    </row>
    <row r="563" spans="1:26" ht="13.5" customHeight="1">
      <c r="A563" s="243"/>
      <c r="B563" s="243"/>
      <c r="C563" s="243"/>
      <c r="D563" s="243"/>
      <c r="E563" s="243"/>
      <c r="F563" s="243"/>
      <c r="G563" s="243"/>
      <c r="H563" s="243"/>
      <c r="I563" s="243"/>
      <c r="J563" s="243"/>
      <c r="K563" s="243"/>
      <c r="L563" s="243"/>
      <c r="M563" s="243"/>
      <c r="N563" s="243"/>
      <c r="O563" s="243"/>
      <c r="P563" s="243"/>
      <c r="Q563" s="243"/>
      <c r="R563" s="243"/>
      <c r="S563" s="243"/>
      <c r="T563" s="243"/>
      <c r="U563" s="243"/>
      <c r="V563" s="243"/>
      <c r="W563" s="243"/>
      <c r="X563" s="243"/>
      <c r="Y563" s="243"/>
      <c r="Z563" s="243"/>
    </row>
    <row r="564" spans="1:26" ht="13.5" customHeight="1">
      <c r="A564" s="243"/>
      <c r="B564" s="243"/>
      <c r="C564" s="243"/>
      <c r="D564" s="243"/>
      <c r="E564" s="243"/>
      <c r="F564" s="243"/>
      <c r="G564" s="243"/>
      <c r="H564" s="243"/>
      <c r="I564" s="243"/>
      <c r="J564" s="243"/>
      <c r="K564" s="243"/>
      <c r="L564" s="243"/>
      <c r="M564" s="243"/>
      <c r="N564" s="243"/>
      <c r="O564" s="243"/>
      <c r="P564" s="243"/>
      <c r="Q564" s="243"/>
      <c r="R564" s="243"/>
      <c r="S564" s="243"/>
      <c r="T564" s="243"/>
      <c r="U564" s="243"/>
      <c r="V564" s="243"/>
      <c r="W564" s="243"/>
      <c r="X564" s="243"/>
      <c r="Y564" s="243"/>
      <c r="Z564" s="243"/>
    </row>
    <row r="565" spans="1:26" ht="13.5" customHeight="1">
      <c r="A565" s="243"/>
      <c r="B565" s="243"/>
      <c r="C565" s="243"/>
      <c r="D565" s="243"/>
      <c r="E565" s="243"/>
      <c r="F565" s="243"/>
      <c r="G565" s="243"/>
      <c r="H565" s="243"/>
      <c r="I565" s="243"/>
      <c r="J565" s="243"/>
      <c r="K565" s="243"/>
      <c r="L565" s="243"/>
      <c r="M565" s="243"/>
      <c r="N565" s="243"/>
      <c r="O565" s="243"/>
      <c r="P565" s="243"/>
      <c r="Q565" s="243"/>
      <c r="R565" s="243"/>
      <c r="S565" s="243"/>
      <c r="T565" s="243"/>
      <c r="U565" s="243"/>
      <c r="V565" s="243"/>
      <c r="W565" s="243"/>
      <c r="X565" s="243"/>
      <c r="Y565" s="243"/>
      <c r="Z565" s="243"/>
    </row>
    <row r="566" spans="1:26" ht="13.5" customHeight="1">
      <c r="A566" s="243"/>
      <c r="B566" s="243"/>
      <c r="C566" s="243"/>
      <c r="D566" s="243"/>
      <c r="E566" s="243"/>
      <c r="F566" s="243"/>
      <c r="G566" s="243"/>
      <c r="H566" s="243"/>
      <c r="I566" s="243"/>
      <c r="J566" s="243"/>
      <c r="K566" s="243"/>
      <c r="L566" s="243"/>
      <c r="M566" s="243"/>
      <c r="N566" s="243"/>
      <c r="O566" s="243"/>
      <c r="P566" s="243"/>
      <c r="Q566" s="243"/>
      <c r="R566" s="243"/>
      <c r="S566" s="243"/>
      <c r="T566" s="243"/>
      <c r="U566" s="243"/>
      <c r="V566" s="243"/>
      <c r="W566" s="243"/>
      <c r="X566" s="243"/>
      <c r="Y566" s="243"/>
      <c r="Z566" s="243"/>
    </row>
    <row r="567" spans="1:26" ht="13.5" customHeight="1">
      <c r="A567" s="243"/>
      <c r="B567" s="243"/>
      <c r="C567" s="243"/>
      <c r="D567" s="243"/>
      <c r="E567" s="243"/>
      <c r="F567" s="243"/>
      <c r="G567" s="243"/>
      <c r="H567" s="243"/>
      <c r="I567" s="243"/>
      <c r="J567" s="243"/>
      <c r="K567" s="243"/>
      <c r="L567" s="243"/>
      <c r="M567" s="243"/>
      <c r="N567" s="243"/>
      <c r="O567" s="243"/>
      <c r="P567" s="243"/>
      <c r="Q567" s="243"/>
      <c r="R567" s="243"/>
      <c r="S567" s="243"/>
      <c r="T567" s="243"/>
      <c r="U567" s="243"/>
      <c r="V567" s="243"/>
      <c r="W567" s="243"/>
      <c r="X567" s="243"/>
      <c r="Y567" s="243"/>
      <c r="Z567" s="243"/>
    </row>
    <row r="568" spans="1:26" ht="13.5" customHeight="1">
      <c r="A568" s="243"/>
      <c r="B568" s="243"/>
      <c r="C568" s="243"/>
      <c r="D568" s="243"/>
      <c r="E568" s="243"/>
      <c r="F568" s="243"/>
      <c r="G568" s="243"/>
      <c r="H568" s="243"/>
      <c r="I568" s="243"/>
      <c r="J568" s="243"/>
      <c r="K568" s="243"/>
      <c r="L568" s="243"/>
      <c r="M568" s="243"/>
      <c r="N568" s="243"/>
      <c r="O568" s="243"/>
      <c r="P568" s="243"/>
      <c r="Q568" s="243"/>
      <c r="R568" s="243"/>
      <c r="S568" s="243"/>
      <c r="T568" s="243"/>
      <c r="U568" s="243"/>
      <c r="V568" s="243"/>
      <c r="W568" s="243"/>
      <c r="X568" s="243"/>
      <c r="Y568" s="243"/>
      <c r="Z568" s="243"/>
    </row>
    <row r="569" spans="1:26" ht="13.5" customHeight="1">
      <c r="A569" s="243"/>
      <c r="B569" s="243"/>
      <c r="C569" s="243"/>
      <c r="D569" s="243"/>
      <c r="E569" s="243"/>
      <c r="F569" s="243"/>
      <c r="G569" s="243"/>
      <c r="H569" s="243"/>
      <c r="I569" s="243"/>
      <c r="J569" s="243"/>
      <c r="K569" s="243"/>
      <c r="L569" s="243"/>
      <c r="M569" s="243"/>
      <c r="N569" s="243"/>
      <c r="O569" s="243"/>
      <c r="P569" s="243"/>
      <c r="Q569" s="243"/>
      <c r="R569" s="243"/>
      <c r="S569" s="243"/>
      <c r="T569" s="243"/>
      <c r="U569" s="243"/>
      <c r="V569" s="243"/>
      <c r="W569" s="243"/>
      <c r="X569" s="243"/>
      <c r="Y569" s="243"/>
      <c r="Z569" s="243"/>
    </row>
    <row r="570" spans="1:26" ht="13.5" customHeight="1">
      <c r="A570" s="243"/>
      <c r="B570" s="243"/>
      <c r="C570" s="243"/>
      <c r="D570" s="243"/>
      <c r="E570" s="243"/>
      <c r="F570" s="243"/>
      <c r="G570" s="243"/>
      <c r="H570" s="243"/>
      <c r="I570" s="243"/>
      <c r="J570" s="243"/>
      <c r="K570" s="243"/>
      <c r="L570" s="243"/>
      <c r="M570" s="243"/>
      <c r="N570" s="243"/>
      <c r="O570" s="243"/>
      <c r="P570" s="243"/>
      <c r="Q570" s="243"/>
      <c r="R570" s="243"/>
      <c r="S570" s="243"/>
      <c r="T570" s="243"/>
      <c r="U570" s="243"/>
      <c r="V570" s="243"/>
      <c r="W570" s="243"/>
      <c r="X570" s="243"/>
      <c r="Y570" s="243"/>
      <c r="Z570" s="243"/>
    </row>
    <row r="571" spans="1:26" ht="13.5" customHeight="1">
      <c r="A571" s="243"/>
      <c r="B571" s="243"/>
      <c r="C571" s="243"/>
      <c r="D571" s="243"/>
      <c r="E571" s="243"/>
      <c r="F571" s="243"/>
      <c r="G571" s="243"/>
      <c r="H571" s="243"/>
      <c r="I571" s="243"/>
      <c r="J571" s="243"/>
      <c r="K571" s="243"/>
      <c r="L571" s="243"/>
      <c r="M571" s="243"/>
      <c r="N571" s="243"/>
      <c r="O571" s="243"/>
      <c r="P571" s="243"/>
      <c r="Q571" s="243"/>
      <c r="R571" s="243"/>
      <c r="S571" s="243"/>
      <c r="T571" s="243"/>
      <c r="U571" s="243"/>
      <c r="V571" s="243"/>
      <c r="W571" s="243"/>
      <c r="X571" s="243"/>
      <c r="Y571" s="243"/>
      <c r="Z571" s="243"/>
    </row>
    <row r="572" spans="1:26" ht="13.5" customHeight="1">
      <c r="A572" s="243"/>
      <c r="B572" s="243"/>
      <c r="C572" s="243"/>
      <c r="D572" s="243"/>
      <c r="E572" s="243"/>
      <c r="F572" s="243"/>
      <c r="G572" s="243"/>
      <c r="H572" s="243"/>
      <c r="I572" s="243"/>
      <c r="J572" s="243"/>
      <c r="K572" s="243"/>
      <c r="L572" s="243"/>
      <c r="M572" s="243"/>
      <c r="N572" s="243"/>
      <c r="O572" s="243"/>
      <c r="P572" s="243"/>
      <c r="Q572" s="243"/>
      <c r="R572" s="243"/>
      <c r="S572" s="243"/>
      <c r="T572" s="243"/>
      <c r="U572" s="243"/>
      <c r="V572" s="243"/>
      <c r="W572" s="243"/>
      <c r="X572" s="243"/>
      <c r="Y572" s="243"/>
      <c r="Z572" s="243"/>
    </row>
    <row r="573" spans="1:26" ht="13.5" customHeight="1">
      <c r="A573" s="243"/>
      <c r="B573" s="243"/>
      <c r="C573" s="243"/>
      <c r="D573" s="243"/>
      <c r="E573" s="243"/>
      <c r="F573" s="243"/>
      <c r="G573" s="243"/>
      <c r="H573" s="243"/>
      <c r="I573" s="243"/>
      <c r="J573" s="243"/>
      <c r="K573" s="243"/>
      <c r="L573" s="243"/>
      <c r="M573" s="243"/>
      <c r="N573" s="243"/>
      <c r="O573" s="243"/>
      <c r="P573" s="243"/>
      <c r="Q573" s="243"/>
      <c r="R573" s="243"/>
      <c r="S573" s="243"/>
      <c r="T573" s="243"/>
      <c r="U573" s="243"/>
      <c r="V573" s="243"/>
      <c r="W573" s="243"/>
      <c r="X573" s="243"/>
      <c r="Y573" s="243"/>
      <c r="Z573" s="243"/>
    </row>
    <row r="574" spans="1:26" ht="13.5" customHeight="1">
      <c r="A574" s="243"/>
      <c r="B574" s="243"/>
      <c r="C574" s="243"/>
      <c r="D574" s="243"/>
      <c r="E574" s="243"/>
      <c r="F574" s="243"/>
      <c r="G574" s="243"/>
      <c r="H574" s="243"/>
      <c r="I574" s="243"/>
      <c r="J574" s="243"/>
      <c r="K574" s="243"/>
      <c r="L574" s="243"/>
      <c r="M574" s="243"/>
      <c r="N574" s="243"/>
      <c r="O574" s="243"/>
      <c r="P574" s="243"/>
      <c r="Q574" s="243"/>
      <c r="R574" s="243"/>
      <c r="S574" s="243"/>
      <c r="T574" s="243"/>
      <c r="U574" s="243"/>
      <c r="V574" s="243"/>
      <c r="W574" s="243"/>
      <c r="X574" s="243"/>
      <c r="Y574" s="243"/>
      <c r="Z574" s="243"/>
    </row>
    <row r="575" spans="1:26" ht="13.5" customHeight="1">
      <c r="A575" s="243"/>
      <c r="B575" s="243"/>
      <c r="C575" s="243"/>
      <c r="D575" s="243"/>
      <c r="E575" s="243"/>
      <c r="F575" s="243"/>
      <c r="G575" s="243"/>
      <c r="H575" s="243"/>
      <c r="I575" s="243"/>
      <c r="J575" s="243"/>
      <c r="K575" s="243"/>
      <c r="L575" s="243"/>
      <c r="M575" s="243"/>
      <c r="N575" s="243"/>
      <c r="O575" s="243"/>
      <c r="P575" s="243"/>
      <c r="Q575" s="243"/>
      <c r="R575" s="243"/>
      <c r="S575" s="243"/>
      <c r="T575" s="243"/>
      <c r="U575" s="243"/>
      <c r="V575" s="243"/>
      <c r="W575" s="243"/>
      <c r="X575" s="243"/>
      <c r="Y575" s="243"/>
      <c r="Z575" s="243"/>
    </row>
    <row r="576" spans="1:26" ht="13.5" customHeight="1">
      <c r="A576" s="243"/>
      <c r="B576" s="243"/>
      <c r="C576" s="243"/>
      <c r="D576" s="243"/>
      <c r="E576" s="243"/>
      <c r="F576" s="243"/>
      <c r="G576" s="243"/>
      <c r="H576" s="243"/>
      <c r="I576" s="243"/>
      <c r="J576" s="243"/>
      <c r="K576" s="243"/>
      <c r="L576" s="243"/>
      <c r="M576" s="243"/>
      <c r="N576" s="243"/>
      <c r="O576" s="243"/>
      <c r="P576" s="243"/>
      <c r="Q576" s="243"/>
      <c r="R576" s="243"/>
      <c r="S576" s="243"/>
      <c r="T576" s="243"/>
      <c r="U576" s="243"/>
      <c r="V576" s="243"/>
      <c r="W576" s="243"/>
      <c r="X576" s="243"/>
      <c r="Y576" s="243"/>
      <c r="Z576" s="243"/>
    </row>
    <row r="577" spans="1:26" ht="13.5" customHeight="1">
      <c r="A577" s="243"/>
      <c r="B577" s="243"/>
      <c r="C577" s="243"/>
      <c r="D577" s="243"/>
      <c r="E577" s="243"/>
      <c r="F577" s="243"/>
      <c r="G577" s="243"/>
      <c r="H577" s="243"/>
      <c r="I577" s="243"/>
      <c r="J577" s="243"/>
      <c r="K577" s="243"/>
      <c r="L577" s="243"/>
      <c r="M577" s="243"/>
      <c r="N577" s="243"/>
      <c r="O577" s="243"/>
      <c r="P577" s="243"/>
      <c r="Q577" s="243"/>
      <c r="R577" s="243"/>
      <c r="S577" s="243"/>
      <c r="T577" s="243"/>
      <c r="U577" s="243"/>
      <c r="V577" s="243"/>
      <c r="W577" s="243"/>
      <c r="X577" s="243"/>
      <c r="Y577" s="243"/>
      <c r="Z577" s="243"/>
    </row>
    <row r="578" spans="1:26" ht="13.5" customHeight="1">
      <c r="A578" s="243"/>
      <c r="B578" s="243"/>
      <c r="C578" s="243"/>
      <c r="D578" s="243"/>
      <c r="E578" s="243"/>
      <c r="F578" s="243"/>
      <c r="G578" s="243"/>
      <c r="H578" s="243"/>
      <c r="I578" s="243"/>
      <c r="J578" s="243"/>
      <c r="K578" s="243"/>
      <c r="L578" s="243"/>
      <c r="M578" s="243"/>
      <c r="N578" s="243"/>
      <c r="O578" s="243"/>
      <c r="P578" s="243"/>
      <c r="Q578" s="243"/>
      <c r="R578" s="243"/>
      <c r="S578" s="243"/>
      <c r="T578" s="243"/>
      <c r="U578" s="243"/>
      <c r="V578" s="243"/>
      <c r="W578" s="243"/>
      <c r="X578" s="243"/>
      <c r="Y578" s="243"/>
      <c r="Z578" s="243"/>
    </row>
    <row r="579" spans="1:26" ht="13.5" customHeight="1">
      <c r="A579" s="243"/>
      <c r="B579" s="243"/>
      <c r="C579" s="243"/>
      <c r="D579" s="243"/>
      <c r="E579" s="243"/>
      <c r="F579" s="243"/>
      <c r="G579" s="243"/>
      <c r="H579" s="243"/>
      <c r="I579" s="243"/>
      <c r="J579" s="243"/>
      <c r="K579" s="243"/>
      <c r="L579" s="243"/>
      <c r="M579" s="243"/>
      <c r="N579" s="243"/>
      <c r="O579" s="243"/>
      <c r="P579" s="243"/>
      <c r="Q579" s="243"/>
      <c r="R579" s="243"/>
      <c r="S579" s="243"/>
      <c r="T579" s="243"/>
      <c r="U579" s="243"/>
      <c r="V579" s="243"/>
      <c r="W579" s="243"/>
      <c r="X579" s="243"/>
      <c r="Y579" s="243"/>
      <c r="Z579" s="243"/>
    </row>
    <row r="580" spans="1:26" ht="13.5" customHeight="1">
      <c r="A580" s="243"/>
      <c r="B580" s="243"/>
      <c r="C580" s="243"/>
      <c r="D580" s="243"/>
      <c r="E580" s="243"/>
      <c r="F580" s="243"/>
      <c r="G580" s="243"/>
      <c r="H580" s="243"/>
      <c r="I580" s="243"/>
      <c r="J580" s="243"/>
      <c r="K580" s="243"/>
      <c r="L580" s="243"/>
      <c r="M580" s="243"/>
      <c r="N580" s="243"/>
      <c r="O580" s="243"/>
      <c r="P580" s="243"/>
      <c r="Q580" s="243"/>
      <c r="R580" s="243"/>
      <c r="S580" s="243"/>
      <c r="T580" s="243"/>
      <c r="U580" s="243"/>
      <c r="V580" s="243"/>
      <c r="W580" s="243"/>
      <c r="X580" s="243"/>
      <c r="Y580" s="243"/>
      <c r="Z580" s="243"/>
    </row>
    <row r="581" spans="1:26" ht="13.5" customHeight="1">
      <c r="A581" s="243"/>
      <c r="B581" s="243"/>
      <c r="C581" s="243"/>
      <c r="D581" s="243"/>
      <c r="E581" s="243"/>
      <c r="F581" s="243"/>
      <c r="G581" s="243"/>
      <c r="H581" s="243"/>
      <c r="I581" s="243"/>
      <c r="J581" s="243"/>
      <c r="K581" s="243"/>
      <c r="L581" s="243"/>
      <c r="M581" s="243"/>
      <c r="N581" s="243"/>
      <c r="O581" s="243"/>
      <c r="P581" s="243"/>
      <c r="Q581" s="243"/>
      <c r="R581" s="243"/>
      <c r="S581" s="243"/>
      <c r="T581" s="243"/>
      <c r="U581" s="243"/>
      <c r="V581" s="243"/>
      <c r="W581" s="243"/>
      <c r="X581" s="243"/>
      <c r="Y581" s="243"/>
      <c r="Z581" s="243"/>
    </row>
    <row r="582" spans="1:26" ht="13.5" customHeight="1">
      <c r="A582" s="243"/>
      <c r="B582" s="243"/>
      <c r="C582" s="243"/>
      <c r="D582" s="243"/>
      <c r="E582" s="243"/>
      <c r="F582" s="243"/>
      <c r="G582" s="243"/>
      <c r="H582" s="243"/>
      <c r="I582" s="243"/>
      <c r="J582" s="243"/>
      <c r="K582" s="243"/>
      <c r="L582" s="243"/>
      <c r="M582" s="243"/>
      <c r="N582" s="243"/>
      <c r="O582" s="243"/>
      <c r="P582" s="243"/>
      <c r="Q582" s="243"/>
      <c r="R582" s="243"/>
      <c r="S582" s="243"/>
      <c r="T582" s="243"/>
      <c r="U582" s="243"/>
      <c r="V582" s="243"/>
      <c r="W582" s="243"/>
      <c r="X582" s="243"/>
      <c r="Y582" s="243"/>
      <c r="Z582" s="243"/>
    </row>
    <row r="583" spans="1:26" ht="13.5" customHeight="1">
      <c r="A583" s="243"/>
      <c r="B583" s="243"/>
      <c r="C583" s="243"/>
      <c r="D583" s="243"/>
      <c r="E583" s="243"/>
      <c r="F583" s="243"/>
      <c r="G583" s="243"/>
      <c r="H583" s="243"/>
      <c r="I583" s="243"/>
      <c r="J583" s="243"/>
      <c r="K583" s="243"/>
      <c r="L583" s="243"/>
      <c r="M583" s="243"/>
      <c r="N583" s="243"/>
      <c r="O583" s="243"/>
      <c r="P583" s="243"/>
      <c r="Q583" s="243"/>
      <c r="R583" s="243"/>
      <c r="S583" s="243"/>
      <c r="T583" s="243"/>
      <c r="U583" s="243"/>
      <c r="V583" s="243"/>
      <c r="W583" s="243"/>
      <c r="X583" s="243"/>
      <c r="Y583" s="243"/>
      <c r="Z583" s="243"/>
    </row>
    <row r="584" spans="1:26" ht="13.5" customHeight="1">
      <c r="A584" s="243"/>
      <c r="B584" s="243"/>
      <c r="C584" s="243"/>
      <c r="D584" s="243"/>
      <c r="E584" s="243"/>
      <c r="F584" s="243"/>
      <c r="G584" s="243"/>
      <c r="H584" s="243"/>
      <c r="I584" s="243"/>
      <c r="J584" s="243"/>
      <c r="K584" s="243"/>
      <c r="L584" s="243"/>
      <c r="M584" s="243"/>
      <c r="N584" s="243"/>
      <c r="O584" s="243"/>
      <c r="P584" s="243"/>
      <c r="Q584" s="243"/>
      <c r="R584" s="243"/>
      <c r="S584" s="243"/>
      <c r="T584" s="243"/>
      <c r="U584" s="243"/>
      <c r="V584" s="243"/>
      <c r="W584" s="243"/>
      <c r="X584" s="243"/>
      <c r="Y584" s="243"/>
      <c r="Z584" s="243"/>
    </row>
    <row r="585" spans="1:26" ht="13.5" customHeight="1">
      <c r="A585" s="243"/>
      <c r="B585" s="243"/>
      <c r="C585" s="243"/>
      <c r="D585" s="243"/>
      <c r="E585" s="243"/>
      <c r="F585" s="243"/>
      <c r="G585" s="243"/>
      <c r="H585" s="243"/>
      <c r="I585" s="243"/>
      <c r="J585" s="243"/>
      <c r="K585" s="243"/>
      <c r="L585" s="243"/>
      <c r="M585" s="243"/>
      <c r="N585" s="243"/>
      <c r="O585" s="243"/>
      <c r="P585" s="243"/>
      <c r="Q585" s="243"/>
      <c r="R585" s="243"/>
      <c r="S585" s="243"/>
      <c r="T585" s="243"/>
      <c r="U585" s="243"/>
      <c r="V585" s="243"/>
      <c r="W585" s="243"/>
      <c r="X585" s="243"/>
      <c r="Y585" s="243"/>
      <c r="Z585" s="243"/>
    </row>
    <row r="586" spans="1:26" ht="13.5" customHeight="1">
      <c r="A586" s="243"/>
      <c r="B586" s="243"/>
      <c r="C586" s="243"/>
      <c r="D586" s="243"/>
      <c r="E586" s="243"/>
      <c r="F586" s="243"/>
      <c r="G586" s="243"/>
      <c r="H586" s="243"/>
      <c r="I586" s="243"/>
      <c r="J586" s="243"/>
      <c r="K586" s="243"/>
      <c r="L586" s="243"/>
      <c r="M586" s="243"/>
      <c r="N586" s="243"/>
      <c r="O586" s="243"/>
      <c r="P586" s="243"/>
      <c r="Q586" s="243"/>
      <c r="R586" s="243"/>
      <c r="S586" s="243"/>
      <c r="T586" s="243"/>
      <c r="U586" s="243"/>
      <c r="V586" s="243"/>
      <c r="W586" s="243"/>
      <c r="X586" s="243"/>
      <c r="Y586" s="243"/>
      <c r="Z586" s="243"/>
    </row>
    <row r="587" spans="1:26" ht="13.5" customHeight="1">
      <c r="A587" s="243"/>
      <c r="B587" s="243"/>
      <c r="C587" s="243"/>
      <c r="D587" s="243"/>
      <c r="E587" s="243"/>
      <c r="F587" s="243"/>
      <c r="G587" s="243"/>
      <c r="H587" s="243"/>
      <c r="I587" s="243"/>
      <c r="J587" s="243"/>
      <c r="K587" s="243"/>
      <c r="L587" s="243"/>
      <c r="M587" s="243"/>
      <c r="N587" s="243"/>
      <c r="O587" s="243"/>
      <c r="P587" s="243"/>
      <c r="Q587" s="243"/>
      <c r="R587" s="243"/>
      <c r="S587" s="243"/>
      <c r="T587" s="243"/>
      <c r="U587" s="243"/>
      <c r="V587" s="243"/>
      <c r="W587" s="243"/>
      <c r="X587" s="243"/>
      <c r="Y587" s="243"/>
      <c r="Z587" s="243"/>
    </row>
    <row r="588" spans="1:26" ht="13.5" customHeight="1">
      <c r="A588" s="243"/>
      <c r="B588" s="243"/>
      <c r="C588" s="243"/>
      <c r="D588" s="243"/>
      <c r="E588" s="243"/>
      <c r="F588" s="243"/>
      <c r="G588" s="243"/>
      <c r="H588" s="243"/>
      <c r="I588" s="243"/>
      <c r="J588" s="243"/>
      <c r="K588" s="243"/>
      <c r="L588" s="243"/>
      <c r="M588" s="243"/>
      <c r="N588" s="243"/>
      <c r="O588" s="243"/>
      <c r="P588" s="243"/>
      <c r="Q588" s="243"/>
      <c r="R588" s="243"/>
      <c r="S588" s="243"/>
      <c r="T588" s="243"/>
      <c r="U588" s="243"/>
      <c r="V588" s="243"/>
      <c r="W588" s="243"/>
      <c r="X588" s="243"/>
      <c r="Y588" s="243"/>
      <c r="Z588" s="243"/>
    </row>
    <row r="589" spans="1:26" ht="13.5" customHeight="1">
      <c r="A589" s="243"/>
      <c r="B589" s="243"/>
      <c r="C589" s="243"/>
      <c r="D589" s="243"/>
      <c r="E589" s="243"/>
      <c r="F589" s="243"/>
      <c r="G589" s="243"/>
      <c r="H589" s="243"/>
      <c r="I589" s="243"/>
      <c r="J589" s="243"/>
      <c r="K589" s="243"/>
      <c r="L589" s="243"/>
      <c r="M589" s="243"/>
      <c r="N589" s="243"/>
      <c r="O589" s="243"/>
      <c r="P589" s="243"/>
      <c r="Q589" s="243"/>
      <c r="R589" s="243"/>
      <c r="S589" s="243"/>
      <c r="T589" s="243"/>
      <c r="U589" s="243"/>
      <c r="V589" s="243"/>
      <c r="W589" s="243"/>
      <c r="X589" s="243"/>
      <c r="Y589" s="243"/>
      <c r="Z589" s="243"/>
    </row>
    <row r="590" spans="1:26" ht="13.5" customHeight="1">
      <c r="A590" s="243"/>
      <c r="B590" s="243"/>
      <c r="C590" s="243"/>
      <c r="D590" s="243"/>
      <c r="E590" s="243"/>
      <c r="F590" s="243"/>
      <c r="G590" s="243"/>
      <c r="H590" s="243"/>
      <c r="I590" s="243"/>
      <c r="J590" s="243"/>
      <c r="K590" s="243"/>
      <c r="L590" s="243"/>
      <c r="M590" s="243"/>
      <c r="N590" s="243"/>
      <c r="O590" s="243"/>
      <c r="P590" s="243"/>
      <c r="Q590" s="243"/>
      <c r="R590" s="243"/>
      <c r="S590" s="243"/>
      <c r="T590" s="243"/>
      <c r="U590" s="243"/>
      <c r="V590" s="243"/>
      <c r="W590" s="243"/>
      <c r="X590" s="243"/>
      <c r="Y590" s="243"/>
      <c r="Z590" s="243"/>
    </row>
    <row r="591" spans="1:26" ht="13.5" customHeight="1">
      <c r="A591" s="243"/>
      <c r="B591" s="243"/>
      <c r="C591" s="243"/>
      <c r="D591" s="243"/>
      <c r="E591" s="243"/>
      <c r="F591" s="243"/>
      <c r="G591" s="243"/>
      <c r="H591" s="243"/>
      <c r="I591" s="243"/>
      <c r="J591" s="243"/>
      <c r="K591" s="243"/>
      <c r="L591" s="243"/>
      <c r="M591" s="243"/>
      <c r="N591" s="243"/>
      <c r="O591" s="243"/>
      <c r="P591" s="243"/>
      <c r="Q591" s="243"/>
      <c r="R591" s="243"/>
      <c r="S591" s="243"/>
      <c r="T591" s="243"/>
      <c r="U591" s="243"/>
      <c r="V591" s="243"/>
      <c r="W591" s="243"/>
      <c r="X591" s="243"/>
      <c r="Y591" s="243"/>
      <c r="Z591" s="243"/>
    </row>
    <row r="592" spans="1:26" ht="13.5" customHeight="1">
      <c r="A592" s="243"/>
      <c r="B592" s="243"/>
      <c r="C592" s="243"/>
      <c r="D592" s="243"/>
      <c r="E592" s="243"/>
      <c r="F592" s="243"/>
      <c r="G592" s="243"/>
      <c r="H592" s="243"/>
      <c r="I592" s="243"/>
      <c r="J592" s="243"/>
      <c r="K592" s="243"/>
      <c r="L592" s="243"/>
      <c r="M592" s="243"/>
      <c r="N592" s="243"/>
      <c r="O592" s="243"/>
      <c r="P592" s="243"/>
      <c r="Q592" s="243"/>
      <c r="R592" s="243"/>
      <c r="S592" s="243"/>
      <c r="T592" s="243"/>
      <c r="U592" s="243"/>
      <c r="V592" s="243"/>
      <c r="W592" s="243"/>
      <c r="X592" s="243"/>
      <c r="Y592" s="243"/>
      <c r="Z592" s="243"/>
    </row>
    <row r="593" spans="1:26" ht="13.5" customHeight="1">
      <c r="A593" s="243"/>
      <c r="B593" s="243"/>
      <c r="C593" s="243"/>
      <c r="D593" s="243"/>
      <c r="E593" s="243"/>
      <c r="F593" s="243"/>
      <c r="G593" s="243"/>
      <c r="H593" s="243"/>
      <c r="I593" s="243"/>
      <c r="J593" s="243"/>
      <c r="K593" s="243"/>
      <c r="L593" s="243"/>
      <c r="M593" s="243"/>
      <c r="N593" s="243"/>
      <c r="O593" s="243"/>
      <c r="P593" s="243"/>
      <c r="Q593" s="243"/>
      <c r="R593" s="243"/>
      <c r="S593" s="243"/>
      <c r="T593" s="243"/>
      <c r="U593" s="243"/>
      <c r="V593" s="243"/>
      <c r="W593" s="243"/>
      <c r="X593" s="243"/>
      <c r="Y593" s="243"/>
      <c r="Z593" s="243"/>
    </row>
    <row r="594" spans="1:26" ht="13.5" customHeight="1">
      <c r="A594" s="243"/>
      <c r="B594" s="243"/>
      <c r="C594" s="243"/>
      <c r="D594" s="243"/>
      <c r="E594" s="243"/>
      <c r="F594" s="243"/>
      <c r="G594" s="243"/>
      <c r="H594" s="243"/>
      <c r="I594" s="243"/>
      <c r="J594" s="243"/>
      <c r="K594" s="243"/>
      <c r="L594" s="243"/>
      <c r="M594" s="243"/>
      <c r="N594" s="243"/>
      <c r="O594" s="243"/>
      <c r="P594" s="243"/>
      <c r="Q594" s="243"/>
      <c r="R594" s="243"/>
      <c r="S594" s="243"/>
      <c r="T594" s="243"/>
      <c r="U594" s="243"/>
      <c r="V594" s="243"/>
      <c r="W594" s="243"/>
      <c r="X594" s="243"/>
      <c r="Y594" s="243"/>
      <c r="Z594" s="243"/>
    </row>
    <row r="595" spans="1:26" ht="13.5" customHeight="1">
      <c r="A595" s="243"/>
      <c r="B595" s="243"/>
      <c r="C595" s="243"/>
      <c r="D595" s="243"/>
      <c r="E595" s="243"/>
      <c r="F595" s="243"/>
      <c r="G595" s="243"/>
      <c r="H595" s="243"/>
      <c r="I595" s="243"/>
      <c r="J595" s="243"/>
      <c r="K595" s="243"/>
      <c r="L595" s="243"/>
      <c r="M595" s="243"/>
      <c r="N595" s="243"/>
      <c r="O595" s="243"/>
      <c r="P595" s="243"/>
      <c r="Q595" s="243"/>
      <c r="R595" s="243"/>
      <c r="S595" s="243"/>
      <c r="T595" s="243"/>
      <c r="U595" s="243"/>
      <c r="V595" s="243"/>
      <c r="W595" s="243"/>
      <c r="X595" s="243"/>
      <c r="Y595" s="243"/>
      <c r="Z595" s="243"/>
    </row>
    <row r="596" spans="1:26" ht="13.5" customHeight="1">
      <c r="A596" s="243"/>
      <c r="B596" s="243"/>
      <c r="C596" s="243"/>
      <c r="D596" s="243"/>
      <c r="E596" s="243"/>
      <c r="F596" s="243"/>
      <c r="G596" s="243"/>
      <c r="H596" s="243"/>
      <c r="I596" s="243"/>
      <c r="J596" s="243"/>
      <c r="K596" s="243"/>
      <c r="L596" s="243"/>
      <c r="M596" s="243"/>
      <c r="N596" s="243"/>
      <c r="O596" s="243"/>
      <c r="P596" s="243"/>
      <c r="Q596" s="243"/>
      <c r="R596" s="243"/>
      <c r="S596" s="243"/>
      <c r="T596" s="243"/>
      <c r="U596" s="243"/>
      <c r="V596" s="243"/>
      <c r="W596" s="243"/>
      <c r="X596" s="243"/>
      <c r="Y596" s="243"/>
      <c r="Z596" s="243"/>
    </row>
    <row r="597" spans="1:26" ht="13.5" customHeight="1">
      <c r="A597" s="243"/>
      <c r="B597" s="243"/>
      <c r="C597" s="243"/>
      <c r="D597" s="243"/>
      <c r="E597" s="243"/>
      <c r="F597" s="243"/>
      <c r="G597" s="243"/>
      <c r="H597" s="243"/>
      <c r="I597" s="243"/>
      <c r="J597" s="243"/>
      <c r="K597" s="243"/>
      <c r="L597" s="243"/>
      <c r="M597" s="243"/>
      <c r="N597" s="243"/>
      <c r="O597" s="243"/>
      <c r="P597" s="243"/>
      <c r="Q597" s="243"/>
      <c r="R597" s="243"/>
      <c r="S597" s="243"/>
      <c r="T597" s="243"/>
      <c r="U597" s="243"/>
      <c r="V597" s="243"/>
      <c r="W597" s="243"/>
      <c r="X597" s="243"/>
      <c r="Y597" s="243"/>
      <c r="Z597" s="243"/>
    </row>
    <row r="598" spans="1:26" ht="13.5" customHeight="1">
      <c r="A598" s="243"/>
      <c r="B598" s="243"/>
      <c r="C598" s="243"/>
      <c r="D598" s="243"/>
      <c r="E598" s="243"/>
      <c r="F598" s="243"/>
      <c r="G598" s="243"/>
      <c r="H598" s="243"/>
      <c r="I598" s="243"/>
      <c r="J598" s="243"/>
      <c r="K598" s="243"/>
      <c r="L598" s="243"/>
      <c r="M598" s="243"/>
      <c r="N598" s="243"/>
      <c r="O598" s="243"/>
      <c r="P598" s="243"/>
      <c r="Q598" s="243"/>
      <c r="R598" s="243"/>
      <c r="S598" s="243"/>
      <c r="T598" s="243"/>
      <c r="U598" s="243"/>
      <c r="V598" s="243"/>
      <c r="W598" s="243"/>
      <c r="X598" s="243"/>
      <c r="Y598" s="243"/>
      <c r="Z598" s="243"/>
    </row>
    <row r="599" spans="1:26" ht="13.5" customHeight="1">
      <c r="A599" s="243"/>
      <c r="B599" s="243"/>
      <c r="C599" s="243"/>
      <c r="D599" s="243"/>
      <c r="E599" s="243"/>
      <c r="F599" s="243"/>
      <c r="G599" s="243"/>
      <c r="H599" s="243"/>
      <c r="I599" s="243"/>
      <c r="J599" s="243"/>
      <c r="K599" s="243"/>
      <c r="L599" s="243"/>
      <c r="M599" s="243"/>
      <c r="N599" s="243"/>
      <c r="O599" s="243"/>
      <c r="P599" s="243"/>
      <c r="Q599" s="243"/>
      <c r="R599" s="243"/>
      <c r="S599" s="243"/>
      <c r="T599" s="243"/>
      <c r="U599" s="243"/>
      <c r="V599" s="243"/>
      <c r="W599" s="243"/>
      <c r="X599" s="243"/>
      <c r="Y599" s="243"/>
      <c r="Z599" s="243"/>
    </row>
    <row r="600" spans="1:26" ht="13.5" customHeight="1">
      <c r="A600" s="243"/>
      <c r="B600" s="243"/>
      <c r="C600" s="243"/>
      <c r="D600" s="243"/>
      <c r="E600" s="243"/>
      <c r="F600" s="243"/>
      <c r="G600" s="243"/>
      <c r="H600" s="243"/>
      <c r="I600" s="243"/>
      <c r="J600" s="243"/>
      <c r="K600" s="243"/>
      <c r="L600" s="243"/>
      <c r="M600" s="243"/>
      <c r="N600" s="243"/>
      <c r="O600" s="243"/>
      <c r="P600" s="243"/>
      <c r="Q600" s="243"/>
      <c r="R600" s="243"/>
      <c r="S600" s="243"/>
      <c r="T600" s="243"/>
      <c r="U600" s="243"/>
      <c r="V600" s="243"/>
      <c r="W600" s="243"/>
      <c r="X600" s="243"/>
      <c r="Y600" s="243"/>
      <c r="Z600" s="243"/>
    </row>
    <row r="601" spans="1:26" ht="13.5" customHeight="1">
      <c r="A601" s="243"/>
      <c r="B601" s="243"/>
      <c r="C601" s="243"/>
      <c r="D601" s="243"/>
      <c r="E601" s="243"/>
      <c r="F601" s="243"/>
      <c r="G601" s="243"/>
      <c r="H601" s="243"/>
      <c r="I601" s="243"/>
      <c r="J601" s="243"/>
      <c r="K601" s="243"/>
      <c r="L601" s="243"/>
      <c r="M601" s="243"/>
      <c r="N601" s="243"/>
      <c r="O601" s="243"/>
      <c r="P601" s="243"/>
      <c r="Q601" s="243"/>
      <c r="R601" s="243"/>
      <c r="S601" s="243"/>
      <c r="T601" s="243"/>
      <c r="U601" s="243"/>
      <c r="V601" s="243"/>
      <c r="W601" s="243"/>
      <c r="X601" s="243"/>
      <c r="Y601" s="243"/>
      <c r="Z601" s="243"/>
    </row>
    <row r="602" spans="1:26" ht="13.5" customHeight="1">
      <c r="A602" s="243"/>
      <c r="B602" s="243"/>
      <c r="C602" s="243"/>
      <c r="D602" s="243"/>
      <c r="E602" s="243"/>
      <c r="F602" s="243"/>
      <c r="G602" s="243"/>
      <c r="H602" s="243"/>
      <c r="I602" s="243"/>
      <c r="J602" s="243"/>
      <c r="K602" s="243"/>
      <c r="L602" s="243"/>
      <c r="M602" s="243"/>
      <c r="N602" s="243"/>
      <c r="O602" s="243"/>
      <c r="P602" s="243"/>
      <c r="Q602" s="243"/>
      <c r="R602" s="243"/>
      <c r="S602" s="243"/>
      <c r="T602" s="243"/>
      <c r="U602" s="243"/>
      <c r="V602" s="243"/>
      <c r="W602" s="243"/>
      <c r="X602" s="243"/>
      <c r="Y602" s="243"/>
      <c r="Z602" s="243"/>
    </row>
    <row r="603" spans="1:26" ht="13.5" customHeight="1">
      <c r="A603" s="243"/>
      <c r="B603" s="243"/>
      <c r="C603" s="243"/>
      <c r="D603" s="243"/>
      <c r="E603" s="243"/>
      <c r="F603" s="243"/>
      <c r="G603" s="243"/>
      <c r="H603" s="243"/>
      <c r="I603" s="243"/>
      <c r="J603" s="243"/>
      <c r="K603" s="243"/>
      <c r="L603" s="243"/>
      <c r="M603" s="243"/>
      <c r="N603" s="243"/>
      <c r="O603" s="243"/>
      <c r="P603" s="243"/>
      <c r="Q603" s="243"/>
      <c r="R603" s="243"/>
      <c r="S603" s="243"/>
      <c r="T603" s="243"/>
      <c r="U603" s="243"/>
      <c r="V603" s="243"/>
      <c r="W603" s="243"/>
      <c r="X603" s="243"/>
      <c r="Y603" s="243"/>
      <c r="Z603" s="243"/>
    </row>
    <row r="604" spans="1:26" ht="13.5" customHeight="1">
      <c r="A604" s="243"/>
      <c r="B604" s="243"/>
      <c r="C604" s="243"/>
      <c r="D604" s="243"/>
      <c r="E604" s="243"/>
      <c r="F604" s="243"/>
      <c r="G604" s="243"/>
      <c r="H604" s="243"/>
      <c r="I604" s="243"/>
      <c r="J604" s="243"/>
      <c r="K604" s="243"/>
      <c r="L604" s="243"/>
      <c r="M604" s="243"/>
      <c r="N604" s="243"/>
      <c r="O604" s="243"/>
      <c r="P604" s="243"/>
      <c r="Q604" s="243"/>
      <c r="R604" s="243"/>
      <c r="S604" s="243"/>
      <c r="T604" s="243"/>
      <c r="U604" s="243"/>
      <c r="V604" s="243"/>
      <c r="W604" s="243"/>
      <c r="X604" s="243"/>
      <c r="Y604" s="243"/>
      <c r="Z604" s="243"/>
    </row>
    <row r="605" spans="1:26" ht="13.5" customHeight="1">
      <c r="A605" s="243"/>
      <c r="B605" s="243"/>
      <c r="C605" s="243"/>
      <c r="D605" s="243"/>
      <c r="E605" s="243"/>
      <c r="F605" s="243"/>
      <c r="G605" s="243"/>
      <c r="H605" s="243"/>
      <c r="I605" s="243"/>
      <c r="J605" s="243"/>
      <c r="K605" s="243"/>
      <c r="L605" s="243"/>
      <c r="M605" s="243"/>
      <c r="N605" s="243"/>
      <c r="O605" s="243"/>
      <c r="P605" s="243"/>
      <c r="Q605" s="243"/>
      <c r="R605" s="243"/>
      <c r="S605" s="243"/>
      <c r="T605" s="243"/>
      <c r="U605" s="243"/>
      <c r="V605" s="243"/>
      <c r="W605" s="243"/>
      <c r="X605" s="243"/>
      <c r="Y605" s="243"/>
      <c r="Z605" s="243"/>
    </row>
    <row r="606" spans="1:26" ht="13.5" customHeight="1">
      <c r="A606" s="243"/>
      <c r="B606" s="243"/>
      <c r="C606" s="243"/>
      <c r="D606" s="243"/>
      <c r="E606" s="243"/>
      <c r="F606" s="243"/>
      <c r="G606" s="243"/>
      <c r="H606" s="243"/>
      <c r="I606" s="243"/>
      <c r="J606" s="243"/>
      <c r="K606" s="243"/>
      <c r="L606" s="243"/>
      <c r="M606" s="243"/>
      <c r="N606" s="243"/>
      <c r="O606" s="243"/>
      <c r="P606" s="243"/>
      <c r="Q606" s="243"/>
      <c r="R606" s="243"/>
      <c r="S606" s="243"/>
      <c r="T606" s="243"/>
      <c r="U606" s="243"/>
      <c r="V606" s="243"/>
      <c r="W606" s="243"/>
      <c r="X606" s="243"/>
      <c r="Y606" s="243"/>
      <c r="Z606" s="243"/>
    </row>
    <row r="607" spans="1:26" ht="13.5" customHeight="1">
      <c r="A607" s="243"/>
      <c r="B607" s="243"/>
      <c r="C607" s="243"/>
      <c r="D607" s="243"/>
      <c r="E607" s="243"/>
      <c r="F607" s="243"/>
      <c r="G607" s="243"/>
      <c r="H607" s="243"/>
      <c r="I607" s="243"/>
      <c r="J607" s="243"/>
      <c r="K607" s="243"/>
      <c r="L607" s="243"/>
      <c r="M607" s="243"/>
      <c r="N607" s="243"/>
      <c r="O607" s="243"/>
      <c r="P607" s="243"/>
      <c r="Q607" s="243"/>
      <c r="R607" s="243"/>
      <c r="S607" s="243"/>
      <c r="T607" s="243"/>
      <c r="U607" s="243"/>
      <c r="V607" s="243"/>
      <c r="W607" s="243"/>
      <c r="X607" s="243"/>
      <c r="Y607" s="243"/>
      <c r="Z607" s="243"/>
    </row>
    <row r="608" spans="1:26" ht="13.5" customHeight="1">
      <c r="A608" s="243"/>
      <c r="B608" s="243"/>
      <c r="C608" s="243"/>
      <c r="D608" s="243"/>
      <c r="E608" s="243"/>
      <c r="F608" s="243"/>
      <c r="G608" s="243"/>
      <c r="H608" s="243"/>
      <c r="I608" s="243"/>
      <c r="J608" s="243"/>
      <c r="K608" s="243"/>
      <c r="L608" s="243"/>
      <c r="M608" s="243"/>
      <c r="N608" s="243"/>
      <c r="O608" s="243"/>
      <c r="P608" s="243"/>
      <c r="Q608" s="243"/>
      <c r="R608" s="243"/>
      <c r="S608" s="243"/>
      <c r="T608" s="243"/>
      <c r="U608" s="243"/>
      <c r="V608" s="243"/>
      <c r="W608" s="243"/>
      <c r="X608" s="243"/>
      <c r="Y608" s="243"/>
      <c r="Z608" s="243"/>
    </row>
    <row r="609" spans="1:26" ht="13.5" customHeight="1">
      <c r="A609" s="243"/>
      <c r="B609" s="243"/>
      <c r="C609" s="243"/>
      <c r="D609" s="243"/>
      <c r="E609" s="243"/>
      <c r="F609" s="243"/>
      <c r="G609" s="243"/>
      <c r="H609" s="243"/>
      <c r="I609" s="243"/>
      <c r="J609" s="243"/>
      <c r="K609" s="243"/>
      <c r="L609" s="243"/>
      <c r="M609" s="243"/>
      <c r="N609" s="243"/>
      <c r="O609" s="243"/>
      <c r="P609" s="243"/>
      <c r="Q609" s="243"/>
      <c r="R609" s="243"/>
      <c r="S609" s="243"/>
      <c r="T609" s="243"/>
      <c r="U609" s="243"/>
      <c r="V609" s="243"/>
      <c r="W609" s="243"/>
      <c r="X609" s="243"/>
      <c r="Y609" s="243"/>
      <c r="Z609" s="243"/>
    </row>
    <row r="610" spans="1:26" ht="13.5" customHeight="1">
      <c r="A610" s="243"/>
      <c r="B610" s="243"/>
      <c r="C610" s="243"/>
      <c r="D610" s="243"/>
      <c r="E610" s="243"/>
      <c r="F610" s="243"/>
      <c r="G610" s="243"/>
      <c r="H610" s="243"/>
      <c r="I610" s="243"/>
      <c r="J610" s="243"/>
      <c r="K610" s="243"/>
      <c r="L610" s="243"/>
      <c r="M610" s="243"/>
      <c r="N610" s="243"/>
      <c r="O610" s="243"/>
      <c r="P610" s="243"/>
      <c r="Q610" s="243"/>
      <c r="R610" s="243"/>
      <c r="S610" s="243"/>
      <c r="T610" s="243"/>
      <c r="U610" s="243"/>
      <c r="V610" s="243"/>
      <c r="W610" s="243"/>
      <c r="X610" s="243"/>
      <c r="Y610" s="243"/>
      <c r="Z610" s="243"/>
    </row>
    <row r="611" spans="1:26" ht="13.5" customHeight="1">
      <c r="A611" s="243"/>
      <c r="B611" s="243"/>
      <c r="C611" s="243"/>
      <c r="D611" s="243"/>
      <c r="E611" s="243"/>
      <c r="F611" s="243"/>
      <c r="G611" s="243"/>
      <c r="H611" s="243"/>
      <c r="I611" s="243"/>
      <c r="J611" s="243"/>
      <c r="K611" s="243"/>
      <c r="L611" s="243"/>
      <c r="M611" s="243"/>
      <c r="N611" s="243"/>
      <c r="O611" s="243"/>
      <c r="P611" s="243"/>
      <c r="Q611" s="243"/>
      <c r="R611" s="243"/>
      <c r="S611" s="243"/>
      <c r="T611" s="243"/>
      <c r="U611" s="243"/>
      <c r="V611" s="243"/>
      <c r="W611" s="243"/>
      <c r="X611" s="243"/>
      <c r="Y611" s="243"/>
      <c r="Z611" s="243"/>
    </row>
    <row r="612" spans="1:26" ht="13.5" customHeight="1">
      <c r="A612" s="243"/>
      <c r="B612" s="243"/>
      <c r="C612" s="243"/>
      <c r="D612" s="243"/>
      <c r="E612" s="243"/>
      <c r="F612" s="243"/>
      <c r="G612" s="243"/>
      <c r="H612" s="243"/>
      <c r="I612" s="243"/>
      <c r="J612" s="243"/>
      <c r="K612" s="243"/>
      <c r="L612" s="243"/>
      <c r="M612" s="243"/>
      <c r="N612" s="243"/>
      <c r="O612" s="243"/>
      <c r="P612" s="243"/>
      <c r="Q612" s="243"/>
      <c r="R612" s="243"/>
      <c r="S612" s="243"/>
      <c r="T612" s="243"/>
      <c r="U612" s="243"/>
      <c r="V612" s="243"/>
      <c r="W612" s="243"/>
      <c r="X612" s="243"/>
      <c r="Y612" s="243"/>
      <c r="Z612" s="243"/>
    </row>
    <row r="613" spans="1:26" ht="13.5" customHeight="1">
      <c r="A613" s="243"/>
      <c r="B613" s="243"/>
      <c r="C613" s="243"/>
      <c r="D613" s="243"/>
      <c r="E613" s="243"/>
      <c r="F613" s="243"/>
      <c r="G613" s="243"/>
      <c r="H613" s="243"/>
      <c r="I613" s="243"/>
      <c r="J613" s="243"/>
      <c r="K613" s="243"/>
      <c r="L613" s="243"/>
      <c r="M613" s="243"/>
      <c r="N613" s="243"/>
      <c r="O613" s="243"/>
      <c r="P613" s="243"/>
      <c r="Q613" s="243"/>
      <c r="R613" s="243"/>
      <c r="S613" s="243"/>
      <c r="T613" s="243"/>
      <c r="U613" s="243"/>
      <c r="V613" s="243"/>
      <c r="W613" s="243"/>
      <c r="X613" s="243"/>
      <c r="Y613" s="243"/>
      <c r="Z613" s="243"/>
    </row>
    <row r="614" spans="1:26" ht="13.5" customHeight="1">
      <c r="A614" s="243"/>
      <c r="B614" s="243"/>
      <c r="C614" s="243"/>
      <c r="D614" s="243"/>
      <c r="E614" s="243"/>
      <c r="F614" s="243"/>
      <c r="G614" s="243"/>
      <c r="H614" s="243"/>
      <c r="I614" s="243"/>
      <c r="J614" s="243"/>
      <c r="K614" s="243"/>
      <c r="L614" s="243"/>
      <c r="M614" s="243"/>
      <c r="N614" s="243"/>
      <c r="O614" s="243"/>
      <c r="P614" s="243"/>
      <c r="Q614" s="243"/>
      <c r="R614" s="243"/>
      <c r="S614" s="243"/>
      <c r="T614" s="243"/>
      <c r="U614" s="243"/>
      <c r="V614" s="243"/>
      <c r="W614" s="243"/>
      <c r="X614" s="243"/>
      <c r="Y614" s="243"/>
      <c r="Z614" s="243"/>
    </row>
    <row r="615" spans="1:26" ht="13.5" customHeight="1">
      <c r="A615" s="243"/>
      <c r="B615" s="243"/>
      <c r="C615" s="243"/>
      <c r="D615" s="243"/>
      <c r="E615" s="243"/>
      <c r="F615" s="243"/>
      <c r="G615" s="243"/>
      <c r="H615" s="243"/>
      <c r="I615" s="243"/>
      <c r="J615" s="243"/>
      <c r="K615" s="243"/>
      <c r="L615" s="243"/>
      <c r="M615" s="243"/>
      <c r="N615" s="243"/>
      <c r="O615" s="243"/>
      <c r="P615" s="243"/>
      <c r="Q615" s="243"/>
      <c r="R615" s="243"/>
      <c r="S615" s="243"/>
      <c r="T615" s="243"/>
      <c r="U615" s="243"/>
      <c r="V615" s="243"/>
      <c r="W615" s="243"/>
      <c r="X615" s="243"/>
      <c r="Y615" s="243"/>
      <c r="Z615" s="243"/>
    </row>
    <row r="616" spans="1:26" ht="13.5" customHeight="1">
      <c r="A616" s="243"/>
      <c r="B616" s="243"/>
      <c r="C616" s="243"/>
      <c r="D616" s="243"/>
      <c r="E616" s="243"/>
      <c r="F616" s="243"/>
      <c r="G616" s="243"/>
      <c r="H616" s="243"/>
      <c r="I616" s="243"/>
      <c r="J616" s="243"/>
      <c r="K616" s="243"/>
      <c r="L616" s="243"/>
      <c r="M616" s="243"/>
      <c r="N616" s="243"/>
      <c r="O616" s="243"/>
      <c r="P616" s="243"/>
      <c r="Q616" s="243"/>
      <c r="R616" s="243"/>
      <c r="S616" s="243"/>
      <c r="T616" s="243"/>
      <c r="U616" s="243"/>
      <c r="V616" s="243"/>
      <c r="W616" s="243"/>
      <c r="X616" s="243"/>
      <c r="Y616" s="243"/>
      <c r="Z616" s="243"/>
    </row>
    <row r="617" spans="1:26" ht="13.5" customHeight="1">
      <c r="A617" s="243"/>
      <c r="B617" s="243"/>
      <c r="C617" s="243"/>
      <c r="D617" s="243"/>
      <c r="E617" s="243"/>
      <c r="F617" s="243"/>
      <c r="G617" s="243"/>
      <c r="H617" s="243"/>
      <c r="I617" s="243"/>
      <c r="J617" s="243"/>
      <c r="K617" s="243"/>
      <c r="L617" s="243"/>
      <c r="M617" s="243"/>
      <c r="N617" s="243"/>
      <c r="O617" s="243"/>
      <c r="P617" s="243"/>
      <c r="Q617" s="243"/>
      <c r="R617" s="243"/>
      <c r="S617" s="243"/>
      <c r="T617" s="243"/>
      <c r="U617" s="243"/>
      <c r="V617" s="243"/>
      <c r="W617" s="243"/>
      <c r="X617" s="243"/>
      <c r="Y617" s="243"/>
      <c r="Z617" s="243"/>
    </row>
    <row r="618" spans="1:26" ht="13.5" customHeight="1">
      <c r="A618" s="243"/>
      <c r="B618" s="243"/>
      <c r="C618" s="243"/>
      <c r="D618" s="243"/>
      <c r="E618" s="243"/>
      <c r="F618" s="243"/>
      <c r="G618" s="243"/>
      <c r="H618" s="243"/>
      <c r="I618" s="243"/>
      <c r="J618" s="243"/>
      <c r="K618" s="243"/>
      <c r="L618" s="243"/>
      <c r="M618" s="243"/>
      <c r="N618" s="243"/>
      <c r="O618" s="243"/>
      <c r="P618" s="243"/>
      <c r="Q618" s="243"/>
      <c r="R618" s="243"/>
      <c r="S618" s="243"/>
      <c r="T618" s="243"/>
      <c r="U618" s="243"/>
      <c r="V618" s="243"/>
      <c r="W618" s="243"/>
      <c r="X618" s="243"/>
      <c r="Y618" s="243"/>
      <c r="Z618" s="243"/>
    </row>
    <row r="619" spans="1:26" ht="13.5" customHeight="1">
      <c r="A619" s="243"/>
      <c r="B619" s="243"/>
      <c r="C619" s="243"/>
      <c r="D619" s="243"/>
      <c r="E619" s="243"/>
      <c r="F619" s="243"/>
      <c r="G619" s="243"/>
      <c r="H619" s="243"/>
      <c r="I619" s="243"/>
      <c r="J619" s="243"/>
      <c r="K619" s="243"/>
      <c r="L619" s="243"/>
      <c r="M619" s="243"/>
      <c r="N619" s="243"/>
      <c r="O619" s="243"/>
      <c r="P619" s="243"/>
      <c r="Q619" s="243"/>
      <c r="R619" s="243"/>
      <c r="S619" s="243"/>
      <c r="T619" s="243"/>
      <c r="U619" s="243"/>
      <c r="V619" s="243"/>
      <c r="W619" s="243"/>
      <c r="X619" s="243"/>
      <c r="Y619" s="243"/>
      <c r="Z619" s="243"/>
    </row>
    <row r="620" spans="1:26" ht="13.5" customHeight="1">
      <c r="A620" s="243"/>
      <c r="B620" s="243"/>
      <c r="C620" s="243"/>
      <c r="D620" s="243"/>
      <c r="E620" s="243"/>
      <c r="F620" s="243"/>
      <c r="G620" s="243"/>
      <c r="H620" s="243"/>
      <c r="I620" s="243"/>
      <c r="J620" s="243"/>
      <c r="K620" s="243"/>
      <c r="L620" s="243"/>
      <c r="M620" s="243"/>
      <c r="N620" s="243"/>
      <c r="O620" s="243"/>
      <c r="P620" s="243"/>
      <c r="Q620" s="243"/>
      <c r="R620" s="243"/>
      <c r="S620" s="243"/>
      <c r="T620" s="243"/>
      <c r="U620" s="243"/>
      <c r="V620" s="243"/>
      <c r="W620" s="243"/>
      <c r="X620" s="243"/>
      <c r="Y620" s="243"/>
      <c r="Z620" s="243"/>
    </row>
    <row r="621" spans="1:26" ht="13.5" customHeight="1">
      <c r="A621" s="243"/>
      <c r="B621" s="243"/>
      <c r="C621" s="243"/>
      <c r="D621" s="243"/>
      <c r="E621" s="243"/>
      <c r="F621" s="243"/>
      <c r="G621" s="243"/>
      <c r="H621" s="243"/>
      <c r="I621" s="243"/>
      <c r="J621" s="243"/>
      <c r="K621" s="243"/>
      <c r="L621" s="243"/>
      <c r="M621" s="243"/>
      <c r="N621" s="243"/>
      <c r="O621" s="243"/>
      <c r="P621" s="243"/>
      <c r="Q621" s="243"/>
      <c r="R621" s="243"/>
      <c r="S621" s="243"/>
      <c r="T621" s="243"/>
      <c r="U621" s="243"/>
      <c r="V621" s="243"/>
      <c r="W621" s="243"/>
      <c r="X621" s="243"/>
      <c r="Y621" s="243"/>
      <c r="Z621" s="243"/>
    </row>
    <row r="622" spans="1:26" ht="13.5" customHeight="1">
      <c r="A622" s="243"/>
      <c r="B622" s="243"/>
      <c r="C622" s="243"/>
      <c r="D622" s="243"/>
      <c r="E622" s="243"/>
      <c r="F622" s="243"/>
      <c r="G622" s="243"/>
      <c r="H622" s="243"/>
      <c r="I622" s="243"/>
      <c r="J622" s="243"/>
      <c r="K622" s="243"/>
      <c r="L622" s="243"/>
      <c r="M622" s="243"/>
      <c r="N622" s="243"/>
      <c r="O622" s="243"/>
      <c r="P622" s="243"/>
      <c r="Q622" s="243"/>
      <c r="R622" s="243"/>
      <c r="S622" s="243"/>
      <c r="T622" s="243"/>
      <c r="U622" s="243"/>
      <c r="V622" s="243"/>
      <c r="W622" s="243"/>
      <c r="X622" s="243"/>
      <c r="Y622" s="243"/>
      <c r="Z622" s="243"/>
    </row>
    <row r="623" spans="1:26" ht="13.5" customHeight="1">
      <c r="A623" s="243"/>
      <c r="B623" s="243"/>
      <c r="C623" s="243"/>
      <c r="D623" s="243"/>
      <c r="E623" s="243"/>
      <c r="F623" s="243"/>
      <c r="G623" s="243"/>
      <c r="H623" s="243"/>
      <c r="I623" s="243"/>
      <c r="J623" s="243"/>
      <c r="K623" s="243"/>
      <c r="L623" s="243"/>
      <c r="M623" s="243"/>
      <c r="N623" s="243"/>
      <c r="O623" s="243"/>
      <c r="P623" s="243"/>
      <c r="Q623" s="243"/>
      <c r="R623" s="243"/>
      <c r="S623" s="243"/>
      <c r="T623" s="243"/>
      <c r="U623" s="243"/>
      <c r="V623" s="243"/>
      <c r="W623" s="243"/>
      <c r="X623" s="243"/>
      <c r="Y623" s="243"/>
      <c r="Z623" s="243"/>
    </row>
    <row r="624" spans="1:26" ht="13.5" customHeight="1">
      <c r="A624" s="243"/>
      <c r="B624" s="243"/>
      <c r="C624" s="243"/>
      <c r="D624" s="243"/>
      <c r="E624" s="243"/>
      <c r="F624" s="243"/>
      <c r="G624" s="243"/>
      <c r="H624" s="243"/>
      <c r="I624" s="243"/>
      <c r="J624" s="243"/>
      <c r="K624" s="243"/>
      <c r="L624" s="243"/>
      <c r="M624" s="243"/>
      <c r="N624" s="243"/>
      <c r="O624" s="243"/>
      <c r="P624" s="243"/>
      <c r="Q624" s="243"/>
      <c r="R624" s="243"/>
      <c r="S624" s="243"/>
      <c r="T624" s="243"/>
      <c r="U624" s="243"/>
      <c r="V624" s="243"/>
      <c r="W624" s="243"/>
      <c r="X624" s="243"/>
      <c r="Y624" s="243"/>
      <c r="Z624" s="243"/>
    </row>
    <row r="625" spans="1:26" ht="13.5" customHeight="1">
      <c r="A625" s="243"/>
      <c r="B625" s="243"/>
      <c r="C625" s="243"/>
      <c r="D625" s="243"/>
      <c r="E625" s="243"/>
      <c r="F625" s="243"/>
      <c r="G625" s="243"/>
      <c r="H625" s="243"/>
      <c r="I625" s="243"/>
      <c r="J625" s="243"/>
      <c r="K625" s="243"/>
      <c r="L625" s="243"/>
      <c r="M625" s="243"/>
      <c r="N625" s="243"/>
      <c r="O625" s="243"/>
      <c r="P625" s="243"/>
      <c r="Q625" s="243"/>
      <c r="R625" s="243"/>
      <c r="S625" s="243"/>
      <c r="T625" s="243"/>
      <c r="U625" s="243"/>
      <c r="V625" s="243"/>
      <c r="W625" s="243"/>
      <c r="X625" s="243"/>
      <c r="Y625" s="243"/>
      <c r="Z625" s="243"/>
    </row>
    <row r="626" spans="1:26" ht="13.5" customHeight="1">
      <c r="A626" s="243"/>
      <c r="B626" s="243"/>
      <c r="C626" s="243"/>
      <c r="D626" s="243"/>
      <c r="E626" s="243"/>
      <c r="F626" s="243"/>
      <c r="G626" s="243"/>
      <c r="H626" s="243"/>
      <c r="I626" s="243"/>
      <c r="J626" s="243"/>
      <c r="K626" s="243"/>
      <c r="L626" s="243"/>
      <c r="M626" s="243"/>
      <c r="N626" s="243"/>
      <c r="O626" s="243"/>
      <c r="P626" s="243"/>
      <c r="Q626" s="243"/>
      <c r="R626" s="243"/>
      <c r="S626" s="243"/>
      <c r="T626" s="243"/>
      <c r="U626" s="243"/>
      <c r="V626" s="243"/>
      <c r="W626" s="243"/>
      <c r="X626" s="243"/>
      <c r="Y626" s="243"/>
      <c r="Z626" s="243"/>
    </row>
    <row r="627" spans="1:26" ht="13.5" customHeight="1">
      <c r="A627" s="243"/>
      <c r="B627" s="243"/>
      <c r="C627" s="243"/>
      <c r="D627" s="243"/>
      <c r="E627" s="243"/>
      <c r="F627" s="243"/>
      <c r="G627" s="243"/>
      <c r="H627" s="243"/>
      <c r="I627" s="243"/>
      <c r="J627" s="243"/>
      <c r="K627" s="243"/>
      <c r="L627" s="243"/>
      <c r="M627" s="243"/>
      <c r="N627" s="243"/>
      <c r="O627" s="243"/>
      <c r="P627" s="243"/>
      <c r="Q627" s="243"/>
      <c r="R627" s="243"/>
      <c r="S627" s="243"/>
      <c r="T627" s="243"/>
      <c r="U627" s="243"/>
      <c r="V627" s="243"/>
      <c r="W627" s="243"/>
      <c r="X627" s="243"/>
      <c r="Y627" s="243"/>
      <c r="Z627" s="243"/>
    </row>
    <row r="628" spans="1:26" ht="13.5" customHeight="1">
      <c r="A628" s="243"/>
      <c r="B628" s="243"/>
      <c r="C628" s="243"/>
      <c r="D628" s="243"/>
      <c r="E628" s="243"/>
      <c r="F628" s="243"/>
      <c r="G628" s="243"/>
      <c r="H628" s="243"/>
      <c r="I628" s="243"/>
      <c r="J628" s="243"/>
      <c r="K628" s="243"/>
      <c r="L628" s="243"/>
      <c r="M628" s="243"/>
      <c r="N628" s="243"/>
      <c r="O628" s="243"/>
      <c r="P628" s="243"/>
      <c r="Q628" s="243"/>
      <c r="R628" s="243"/>
      <c r="S628" s="243"/>
      <c r="T628" s="243"/>
      <c r="U628" s="243"/>
      <c r="V628" s="243"/>
      <c r="W628" s="243"/>
      <c r="X628" s="243"/>
      <c r="Y628" s="243"/>
      <c r="Z628" s="243"/>
    </row>
    <row r="629" spans="1:26" ht="13.5" customHeight="1">
      <c r="A629" s="243"/>
      <c r="B629" s="243"/>
      <c r="C629" s="243"/>
      <c r="D629" s="243"/>
      <c r="E629" s="243"/>
      <c r="F629" s="243"/>
      <c r="G629" s="243"/>
      <c r="H629" s="243"/>
      <c r="I629" s="243"/>
      <c r="J629" s="243"/>
      <c r="K629" s="243"/>
      <c r="L629" s="243"/>
      <c r="M629" s="243"/>
      <c r="N629" s="243"/>
      <c r="O629" s="243"/>
      <c r="P629" s="243"/>
      <c r="Q629" s="243"/>
      <c r="R629" s="243"/>
      <c r="S629" s="243"/>
      <c r="T629" s="243"/>
      <c r="U629" s="243"/>
      <c r="V629" s="243"/>
      <c r="W629" s="243"/>
      <c r="X629" s="243"/>
      <c r="Y629" s="243"/>
      <c r="Z629" s="243"/>
    </row>
    <row r="630" spans="1:26" ht="13.5" customHeight="1">
      <c r="A630" s="243"/>
      <c r="B630" s="243"/>
      <c r="C630" s="243"/>
      <c r="D630" s="243"/>
      <c r="E630" s="243"/>
      <c r="F630" s="243"/>
      <c r="G630" s="243"/>
      <c r="H630" s="243"/>
      <c r="I630" s="243"/>
      <c r="J630" s="243"/>
      <c r="K630" s="243"/>
      <c r="L630" s="243"/>
      <c r="M630" s="243"/>
      <c r="N630" s="243"/>
      <c r="O630" s="243"/>
      <c r="P630" s="243"/>
      <c r="Q630" s="243"/>
      <c r="R630" s="243"/>
      <c r="S630" s="243"/>
      <c r="T630" s="243"/>
      <c r="U630" s="243"/>
      <c r="V630" s="243"/>
      <c r="W630" s="243"/>
      <c r="X630" s="243"/>
      <c r="Y630" s="243"/>
      <c r="Z630" s="243"/>
    </row>
    <row r="631" spans="1:26" ht="13.5" customHeight="1">
      <c r="A631" s="243"/>
      <c r="B631" s="243"/>
      <c r="C631" s="243"/>
      <c r="D631" s="243"/>
      <c r="E631" s="243"/>
      <c r="F631" s="243"/>
      <c r="G631" s="243"/>
      <c r="H631" s="243"/>
      <c r="I631" s="243"/>
      <c r="J631" s="243"/>
      <c r="K631" s="243"/>
      <c r="L631" s="243"/>
      <c r="M631" s="243"/>
      <c r="N631" s="243"/>
      <c r="O631" s="243"/>
      <c r="P631" s="243"/>
      <c r="Q631" s="243"/>
      <c r="R631" s="243"/>
      <c r="S631" s="243"/>
      <c r="T631" s="243"/>
      <c r="U631" s="243"/>
      <c r="V631" s="243"/>
      <c r="W631" s="243"/>
      <c r="X631" s="243"/>
      <c r="Y631" s="243"/>
      <c r="Z631" s="243"/>
    </row>
    <row r="632" spans="1:26" ht="13.5" customHeight="1">
      <c r="A632" s="243"/>
      <c r="B632" s="243"/>
      <c r="C632" s="243"/>
      <c r="D632" s="243"/>
      <c r="E632" s="243"/>
      <c r="F632" s="243"/>
      <c r="G632" s="243"/>
      <c r="H632" s="243"/>
      <c r="I632" s="243"/>
      <c r="J632" s="243"/>
      <c r="K632" s="243"/>
      <c r="L632" s="243"/>
      <c r="M632" s="243"/>
      <c r="N632" s="243"/>
      <c r="O632" s="243"/>
      <c r="P632" s="243"/>
      <c r="Q632" s="243"/>
      <c r="R632" s="243"/>
      <c r="S632" s="243"/>
      <c r="T632" s="243"/>
      <c r="U632" s="243"/>
      <c r="V632" s="243"/>
      <c r="W632" s="243"/>
      <c r="X632" s="243"/>
      <c r="Y632" s="243"/>
      <c r="Z632" s="243"/>
    </row>
    <row r="633" spans="1:26" ht="13.5" customHeight="1">
      <c r="A633" s="243"/>
      <c r="B633" s="243"/>
      <c r="C633" s="243"/>
      <c r="D633" s="243"/>
      <c r="E633" s="243"/>
      <c r="F633" s="243"/>
      <c r="G633" s="243"/>
      <c r="H633" s="243"/>
      <c r="I633" s="243"/>
      <c r="J633" s="243"/>
      <c r="K633" s="243"/>
      <c r="L633" s="243"/>
      <c r="M633" s="243"/>
      <c r="N633" s="243"/>
      <c r="O633" s="243"/>
      <c r="P633" s="243"/>
      <c r="Q633" s="243"/>
      <c r="R633" s="243"/>
      <c r="S633" s="243"/>
      <c r="T633" s="243"/>
      <c r="U633" s="243"/>
      <c r="V633" s="243"/>
      <c r="W633" s="243"/>
      <c r="X633" s="243"/>
      <c r="Y633" s="243"/>
      <c r="Z633" s="243"/>
    </row>
    <row r="634" spans="1:26" ht="13.5" customHeight="1">
      <c r="A634" s="243"/>
      <c r="B634" s="243"/>
      <c r="C634" s="243"/>
      <c r="D634" s="243"/>
      <c r="E634" s="243"/>
      <c r="F634" s="243"/>
      <c r="G634" s="243"/>
      <c r="H634" s="243"/>
      <c r="I634" s="243"/>
      <c r="J634" s="243"/>
      <c r="K634" s="243"/>
      <c r="L634" s="243"/>
      <c r="M634" s="243"/>
      <c r="N634" s="243"/>
      <c r="O634" s="243"/>
      <c r="P634" s="243"/>
      <c r="Q634" s="243"/>
      <c r="R634" s="243"/>
      <c r="S634" s="243"/>
      <c r="T634" s="243"/>
      <c r="U634" s="243"/>
      <c r="V634" s="243"/>
      <c r="W634" s="243"/>
      <c r="X634" s="243"/>
      <c r="Y634" s="243"/>
      <c r="Z634" s="243"/>
    </row>
    <row r="635" spans="1:26" ht="13.5" customHeight="1">
      <c r="A635" s="243"/>
      <c r="B635" s="243"/>
      <c r="C635" s="243"/>
      <c r="D635" s="243"/>
      <c r="E635" s="243"/>
      <c r="F635" s="243"/>
      <c r="G635" s="243"/>
      <c r="H635" s="243"/>
      <c r="I635" s="243"/>
      <c r="J635" s="243"/>
      <c r="K635" s="243"/>
      <c r="L635" s="243"/>
      <c r="M635" s="243"/>
      <c r="N635" s="243"/>
      <c r="O635" s="243"/>
      <c r="P635" s="243"/>
      <c r="Q635" s="243"/>
      <c r="R635" s="243"/>
      <c r="S635" s="243"/>
      <c r="T635" s="243"/>
      <c r="U635" s="243"/>
      <c r="V635" s="243"/>
      <c r="W635" s="243"/>
      <c r="X635" s="243"/>
      <c r="Y635" s="243"/>
      <c r="Z635" s="243"/>
    </row>
    <row r="636" spans="1:26" ht="13.5" customHeight="1">
      <c r="A636" s="243"/>
      <c r="B636" s="243"/>
      <c r="C636" s="243"/>
      <c r="D636" s="243"/>
      <c r="E636" s="243"/>
      <c r="F636" s="243"/>
      <c r="G636" s="243"/>
      <c r="H636" s="243"/>
      <c r="I636" s="243"/>
      <c r="J636" s="243"/>
      <c r="K636" s="243"/>
      <c r="L636" s="243"/>
      <c r="M636" s="243"/>
      <c r="N636" s="243"/>
      <c r="O636" s="243"/>
      <c r="P636" s="243"/>
      <c r="Q636" s="243"/>
      <c r="R636" s="243"/>
      <c r="S636" s="243"/>
      <c r="T636" s="243"/>
      <c r="U636" s="243"/>
      <c r="V636" s="243"/>
      <c r="W636" s="243"/>
      <c r="X636" s="243"/>
      <c r="Y636" s="243"/>
      <c r="Z636" s="243"/>
    </row>
    <row r="637" spans="1:26" ht="13.5" customHeight="1">
      <c r="A637" s="243"/>
      <c r="B637" s="243"/>
      <c r="C637" s="243"/>
      <c r="D637" s="243"/>
      <c r="E637" s="243"/>
      <c r="F637" s="243"/>
      <c r="G637" s="243"/>
      <c r="H637" s="243"/>
      <c r="I637" s="243"/>
      <c r="J637" s="243"/>
      <c r="K637" s="243"/>
      <c r="L637" s="243"/>
      <c r="M637" s="243"/>
      <c r="N637" s="243"/>
      <c r="O637" s="243"/>
      <c r="P637" s="243"/>
      <c r="Q637" s="243"/>
      <c r="R637" s="243"/>
      <c r="S637" s="243"/>
      <c r="T637" s="243"/>
      <c r="U637" s="243"/>
      <c r="V637" s="243"/>
      <c r="W637" s="243"/>
      <c r="X637" s="243"/>
      <c r="Y637" s="243"/>
      <c r="Z637" s="243"/>
    </row>
    <row r="638" spans="1:26" ht="13.5" customHeight="1">
      <c r="A638" s="243"/>
      <c r="B638" s="243"/>
      <c r="C638" s="243"/>
      <c r="D638" s="243"/>
      <c r="E638" s="243"/>
      <c r="F638" s="243"/>
      <c r="G638" s="243"/>
      <c r="H638" s="243"/>
      <c r="I638" s="243"/>
      <c r="J638" s="243"/>
      <c r="K638" s="243"/>
      <c r="L638" s="243"/>
      <c r="M638" s="243"/>
      <c r="N638" s="243"/>
      <c r="O638" s="243"/>
      <c r="P638" s="243"/>
      <c r="Q638" s="243"/>
      <c r="R638" s="243"/>
      <c r="S638" s="243"/>
      <c r="T638" s="243"/>
      <c r="U638" s="243"/>
      <c r="V638" s="243"/>
      <c r="W638" s="243"/>
      <c r="X638" s="243"/>
      <c r="Y638" s="243"/>
      <c r="Z638" s="243"/>
    </row>
    <row r="639" spans="1:26" ht="13.5" customHeight="1">
      <c r="A639" s="243"/>
      <c r="B639" s="243"/>
      <c r="C639" s="243"/>
      <c r="D639" s="243"/>
      <c r="E639" s="243"/>
      <c r="F639" s="243"/>
      <c r="G639" s="243"/>
      <c r="H639" s="243"/>
      <c r="I639" s="243"/>
      <c r="J639" s="243"/>
      <c r="K639" s="243"/>
      <c r="L639" s="243"/>
      <c r="M639" s="243"/>
      <c r="N639" s="243"/>
      <c r="O639" s="243"/>
      <c r="P639" s="243"/>
      <c r="Q639" s="243"/>
      <c r="R639" s="243"/>
      <c r="S639" s="243"/>
      <c r="T639" s="243"/>
      <c r="U639" s="243"/>
      <c r="V639" s="243"/>
      <c r="W639" s="243"/>
      <c r="X639" s="243"/>
      <c r="Y639" s="243"/>
      <c r="Z639" s="243"/>
    </row>
    <row r="640" spans="1:26" ht="13.5" customHeight="1">
      <c r="A640" s="243"/>
      <c r="B640" s="243"/>
      <c r="C640" s="243"/>
      <c r="D640" s="243"/>
      <c r="E640" s="243"/>
      <c r="F640" s="243"/>
      <c r="G640" s="243"/>
      <c r="H640" s="243"/>
      <c r="I640" s="243"/>
      <c r="J640" s="243"/>
      <c r="K640" s="243"/>
      <c r="L640" s="243"/>
      <c r="M640" s="243"/>
      <c r="N640" s="243"/>
      <c r="O640" s="243"/>
      <c r="P640" s="243"/>
      <c r="Q640" s="243"/>
      <c r="R640" s="243"/>
      <c r="S640" s="243"/>
      <c r="T640" s="243"/>
      <c r="U640" s="243"/>
      <c r="V640" s="243"/>
      <c r="W640" s="243"/>
      <c r="X640" s="243"/>
      <c r="Y640" s="243"/>
      <c r="Z640" s="243"/>
    </row>
    <row r="641" spans="1:26" ht="13.5" customHeight="1">
      <c r="A641" s="243"/>
      <c r="B641" s="243"/>
      <c r="C641" s="243"/>
      <c r="D641" s="243"/>
      <c r="E641" s="243"/>
      <c r="F641" s="243"/>
      <c r="G641" s="243"/>
      <c r="H641" s="243"/>
      <c r="I641" s="243"/>
      <c r="J641" s="243"/>
      <c r="K641" s="243"/>
      <c r="L641" s="243"/>
      <c r="M641" s="243"/>
      <c r="N641" s="243"/>
      <c r="O641" s="243"/>
      <c r="P641" s="243"/>
      <c r="Q641" s="243"/>
      <c r="R641" s="243"/>
      <c r="S641" s="243"/>
      <c r="T641" s="243"/>
      <c r="U641" s="243"/>
      <c r="V641" s="243"/>
      <c r="W641" s="243"/>
      <c r="X641" s="243"/>
      <c r="Y641" s="243"/>
      <c r="Z641" s="243"/>
    </row>
    <row r="642" spans="1:26" ht="13.5" customHeight="1">
      <c r="A642" s="243"/>
      <c r="B642" s="243"/>
      <c r="C642" s="243"/>
      <c r="D642" s="243"/>
      <c r="E642" s="243"/>
      <c r="F642" s="243"/>
      <c r="G642" s="243"/>
      <c r="H642" s="243"/>
      <c r="I642" s="243"/>
      <c r="J642" s="243"/>
      <c r="K642" s="243"/>
      <c r="L642" s="243"/>
      <c r="M642" s="243"/>
      <c r="N642" s="243"/>
      <c r="O642" s="243"/>
      <c r="P642" s="243"/>
      <c r="Q642" s="243"/>
      <c r="R642" s="243"/>
      <c r="S642" s="243"/>
      <c r="T642" s="243"/>
      <c r="U642" s="243"/>
      <c r="V642" s="243"/>
      <c r="W642" s="243"/>
      <c r="X642" s="243"/>
      <c r="Y642" s="243"/>
      <c r="Z642" s="243"/>
    </row>
    <row r="643" spans="1:26" ht="13.5" customHeight="1">
      <c r="A643" s="243"/>
      <c r="B643" s="243"/>
      <c r="C643" s="243"/>
      <c r="D643" s="243"/>
      <c r="E643" s="243"/>
      <c r="F643" s="243"/>
      <c r="G643" s="243"/>
      <c r="H643" s="243"/>
      <c r="I643" s="243"/>
      <c r="J643" s="243"/>
      <c r="K643" s="243"/>
      <c r="L643" s="243"/>
      <c r="M643" s="243"/>
      <c r="N643" s="243"/>
      <c r="O643" s="243"/>
      <c r="P643" s="243"/>
      <c r="Q643" s="243"/>
      <c r="R643" s="243"/>
      <c r="S643" s="243"/>
      <c r="T643" s="243"/>
      <c r="U643" s="243"/>
      <c r="V643" s="243"/>
      <c r="W643" s="243"/>
      <c r="X643" s="243"/>
      <c r="Y643" s="243"/>
      <c r="Z643" s="243"/>
    </row>
    <row r="644" spans="1:26" ht="13.5" customHeight="1">
      <c r="A644" s="243"/>
      <c r="B644" s="243"/>
      <c r="C644" s="243"/>
      <c r="D644" s="243"/>
      <c r="E644" s="243"/>
      <c r="F644" s="243"/>
      <c r="G644" s="243"/>
      <c r="H644" s="243"/>
      <c r="I644" s="243"/>
      <c r="J644" s="243"/>
      <c r="K644" s="243"/>
      <c r="L644" s="243"/>
      <c r="M644" s="243"/>
      <c r="N644" s="243"/>
      <c r="O644" s="243"/>
      <c r="P644" s="243"/>
      <c r="Q644" s="243"/>
      <c r="R644" s="243"/>
      <c r="S644" s="243"/>
      <c r="T644" s="243"/>
      <c r="U644" s="243"/>
      <c r="V644" s="243"/>
      <c r="W644" s="243"/>
      <c r="X644" s="243"/>
      <c r="Y644" s="243"/>
      <c r="Z644" s="243"/>
    </row>
    <row r="645" spans="1:26" ht="13.5" customHeight="1">
      <c r="A645" s="243"/>
      <c r="B645" s="243"/>
      <c r="C645" s="243"/>
      <c r="D645" s="243"/>
      <c r="E645" s="243"/>
      <c r="F645" s="243"/>
      <c r="G645" s="243"/>
      <c r="H645" s="243"/>
      <c r="I645" s="243"/>
      <c r="J645" s="243"/>
      <c r="K645" s="243"/>
      <c r="L645" s="243"/>
      <c r="M645" s="243"/>
      <c r="N645" s="243"/>
      <c r="O645" s="243"/>
      <c r="P645" s="243"/>
      <c r="Q645" s="243"/>
      <c r="R645" s="243"/>
      <c r="S645" s="243"/>
      <c r="T645" s="243"/>
      <c r="U645" s="243"/>
      <c r="V645" s="243"/>
      <c r="W645" s="243"/>
      <c r="X645" s="243"/>
      <c r="Y645" s="243"/>
      <c r="Z645" s="243"/>
    </row>
    <row r="646" spans="1:26" ht="13.5" customHeight="1">
      <c r="A646" s="243"/>
      <c r="B646" s="243"/>
      <c r="C646" s="243"/>
      <c r="D646" s="243"/>
      <c r="E646" s="243"/>
      <c r="F646" s="243"/>
      <c r="G646" s="243"/>
      <c r="H646" s="243"/>
      <c r="I646" s="243"/>
      <c r="J646" s="243"/>
      <c r="K646" s="243"/>
      <c r="L646" s="243"/>
      <c r="M646" s="243"/>
      <c r="N646" s="243"/>
      <c r="O646" s="243"/>
      <c r="P646" s="243"/>
      <c r="Q646" s="243"/>
      <c r="R646" s="243"/>
      <c r="S646" s="243"/>
      <c r="T646" s="243"/>
      <c r="U646" s="243"/>
      <c r="V646" s="243"/>
      <c r="W646" s="243"/>
      <c r="X646" s="243"/>
      <c r="Y646" s="243"/>
      <c r="Z646" s="243"/>
    </row>
    <row r="647" spans="1:26" ht="13.5" customHeight="1">
      <c r="A647" s="243"/>
      <c r="B647" s="243"/>
      <c r="C647" s="243"/>
      <c r="D647" s="243"/>
      <c r="E647" s="243"/>
      <c r="F647" s="243"/>
      <c r="G647" s="243"/>
      <c r="H647" s="243"/>
      <c r="I647" s="243"/>
      <c r="J647" s="243"/>
      <c r="K647" s="243"/>
      <c r="L647" s="243"/>
      <c r="M647" s="243"/>
      <c r="N647" s="243"/>
      <c r="O647" s="243"/>
      <c r="P647" s="243"/>
      <c r="Q647" s="243"/>
      <c r="R647" s="243"/>
      <c r="S647" s="243"/>
      <c r="T647" s="243"/>
      <c r="U647" s="243"/>
      <c r="V647" s="243"/>
      <c r="W647" s="243"/>
      <c r="X647" s="243"/>
      <c r="Y647" s="243"/>
      <c r="Z647" s="243"/>
    </row>
    <row r="648" spans="1:26" ht="13.5" customHeight="1">
      <c r="A648" s="243"/>
      <c r="B648" s="243"/>
      <c r="C648" s="243"/>
      <c r="D648" s="243"/>
      <c r="E648" s="243"/>
      <c r="F648" s="243"/>
      <c r="G648" s="243"/>
      <c r="H648" s="243"/>
      <c r="I648" s="243"/>
      <c r="J648" s="243"/>
      <c r="K648" s="243"/>
      <c r="L648" s="243"/>
      <c r="M648" s="243"/>
      <c r="N648" s="243"/>
      <c r="O648" s="243"/>
      <c r="P648" s="243"/>
      <c r="Q648" s="243"/>
      <c r="R648" s="243"/>
      <c r="S648" s="243"/>
      <c r="T648" s="243"/>
      <c r="U648" s="243"/>
      <c r="V648" s="243"/>
      <c r="W648" s="243"/>
      <c r="X648" s="243"/>
      <c r="Y648" s="243"/>
      <c r="Z648" s="243"/>
    </row>
    <row r="649" spans="1:26" ht="13.5" customHeight="1">
      <c r="A649" s="243"/>
      <c r="B649" s="243"/>
      <c r="C649" s="243"/>
      <c r="D649" s="243"/>
      <c r="E649" s="243"/>
      <c r="F649" s="243"/>
      <c r="G649" s="243"/>
      <c r="H649" s="243"/>
      <c r="I649" s="243"/>
      <c r="J649" s="243"/>
      <c r="K649" s="243"/>
      <c r="L649" s="243"/>
      <c r="M649" s="243"/>
      <c r="N649" s="243"/>
      <c r="O649" s="243"/>
      <c r="P649" s="243"/>
      <c r="Q649" s="243"/>
      <c r="R649" s="243"/>
      <c r="S649" s="243"/>
      <c r="T649" s="243"/>
      <c r="U649" s="243"/>
      <c r="V649" s="243"/>
      <c r="W649" s="243"/>
      <c r="X649" s="243"/>
      <c r="Y649" s="243"/>
      <c r="Z649" s="243"/>
    </row>
    <row r="650" spans="1:26" ht="13.5" customHeight="1">
      <c r="A650" s="243"/>
      <c r="B650" s="243"/>
      <c r="C650" s="243"/>
      <c r="D650" s="243"/>
      <c r="E650" s="243"/>
      <c r="F650" s="243"/>
      <c r="G650" s="243"/>
      <c r="H650" s="243"/>
      <c r="I650" s="243"/>
      <c r="J650" s="243"/>
      <c r="K650" s="243"/>
      <c r="L650" s="243"/>
      <c r="M650" s="243"/>
      <c r="N650" s="243"/>
      <c r="O650" s="243"/>
      <c r="P650" s="243"/>
      <c r="Q650" s="243"/>
      <c r="R650" s="243"/>
      <c r="S650" s="243"/>
      <c r="T650" s="243"/>
      <c r="U650" s="243"/>
      <c r="V650" s="243"/>
      <c r="W650" s="243"/>
      <c r="X650" s="243"/>
      <c r="Y650" s="243"/>
      <c r="Z650" s="243"/>
    </row>
    <row r="651" spans="1:26" ht="13.5" customHeight="1">
      <c r="A651" s="243"/>
      <c r="B651" s="243"/>
      <c r="C651" s="243"/>
      <c r="D651" s="243"/>
      <c r="E651" s="243"/>
      <c r="F651" s="243"/>
      <c r="G651" s="243"/>
      <c r="H651" s="243"/>
      <c r="I651" s="243"/>
      <c r="J651" s="243"/>
      <c r="K651" s="243"/>
      <c r="L651" s="243"/>
      <c r="M651" s="243"/>
      <c r="N651" s="243"/>
      <c r="O651" s="243"/>
      <c r="P651" s="243"/>
      <c r="Q651" s="243"/>
      <c r="R651" s="243"/>
      <c r="S651" s="243"/>
      <c r="T651" s="243"/>
      <c r="U651" s="243"/>
      <c r="V651" s="243"/>
      <c r="W651" s="243"/>
      <c r="X651" s="243"/>
      <c r="Y651" s="243"/>
      <c r="Z651" s="243"/>
    </row>
    <row r="652" spans="1:26" ht="13.5" customHeight="1">
      <c r="A652" s="243"/>
      <c r="B652" s="243"/>
      <c r="C652" s="243"/>
      <c r="D652" s="243"/>
      <c r="E652" s="243"/>
      <c r="F652" s="243"/>
      <c r="G652" s="243"/>
      <c r="H652" s="243"/>
      <c r="I652" s="243"/>
      <c r="J652" s="243"/>
      <c r="K652" s="243"/>
      <c r="L652" s="243"/>
      <c r="M652" s="243"/>
      <c r="N652" s="243"/>
      <c r="O652" s="243"/>
      <c r="P652" s="243"/>
      <c r="Q652" s="243"/>
      <c r="R652" s="243"/>
      <c r="S652" s="243"/>
      <c r="T652" s="243"/>
      <c r="U652" s="243"/>
      <c r="V652" s="243"/>
      <c r="W652" s="243"/>
      <c r="X652" s="243"/>
      <c r="Y652" s="243"/>
      <c r="Z652" s="243"/>
    </row>
    <row r="653" spans="1:26" ht="13.5" customHeight="1">
      <c r="A653" s="243"/>
      <c r="B653" s="243"/>
      <c r="C653" s="243"/>
      <c r="D653" s="243"/>
      <c r="E653" s="243"/>
      <c r="F653" s="243"/>
      <c r="G653" s="243"/>
      <c r="H653" s="243"/>
      <c r="I653" s="243"/>
      <c r="J653" s="243"/>
      <c r="K653" s="243"/>
      <c r="L653" s="243"/>
      <c r="M653" s="243"/>
      <c r="N653" s="243"/>
      <c r="O653" s="243"/>
      <c r="P653" s="243"/>
      <c r="Q653" s="243"/>
      <c r="R653" s="243"/>
      <c r="S653" s="243"/>
      <c r="T653" s="243"/>
      <c r="U653" s="243"/>
      <c r="V653" s="243"/>
      <c r="W653" s="243"/>
      <c r="X653" s="243"/>
      <c r="Y653" s="243"/>
      <c r="Z653" s="243"/>
    </row>
    <row r="654" spans="1:26" ht="13.5" customHeight="1">
      <c r="A654" s="243"/>
      <c r="B654" s="243"/>
      <c r="C654" s="243"/>
      <c r="D654" s="243"/>
      <c r="E654" s="243"/>
      <c r="F654" s="243"/>
      <c r="G654" s="243"/>
      <c r="H654" s="243"/>
      <c r="I654" s="243"/>
      <c r="J654" s="243"/>
      <c r="K654" s="243"/>
      <c r="L654" s="243"/>
      <c r="M654" s="243"/>
      <c r="N654" s="243"/>
      <c r="O654" s="243"/>
      <c r="P654" s="243"/>
      <c r="Q654" s="243"/>
      <c r="R654" s="243"/>
      <c r="S654" s="243"/>
      <c r="T654" s="243"/>
      <c r="U654" s="243"/>
      <c r="V654" s="243"/>
      <c r="W654" s="243"/>
      <c r="X654" s="243"/>
      <c r="Y654" s="243"/>
      <c r="Z654" s="243"/>
    </row>
    <row r="655" spans="1:26" ht="13.5" customHeight="1">
      <c r="A655" s="243"/>
      <c r="B655" s="243"/>
      <c r="C655" s="243"/>
      <c r="D655" s="243"/>
      <c r="E655" s="243"/>
      <c r="F655" s="243"/>
      <c r="G655" s="243"/>
      <c r="H655" s="243"/>
      <c r="I655" s="243"/>
      <c r="J655" s="243"/>
      <c r="K655" s="243"/>
      <c r="L655" s="243"/>
      <c r="M655" s="243"/>
      <c r="N655" s="243"/>
      <c r="O655" s="243"/>
      <c r="P655" s="243"/>
      <c r="Q655" s="243"/>
      <c r="R655" s="243"/>
      <c r="S655" s="243"/>
      <c r="T655" s="243"/>
      <c r="U655" s="243"/>
      <c r="V655" s="243"/>
      <c r="W655" s="243"/>
      <c r="X655" s="243"/>
      <c r="Y655" s="243"/>
      <c r="Z655" s="243"/>
    </row>
    <row r="656" spans="1:26" ht="13.5" customHeight="1">
      <c r="A656" s="243"/>
      <c r="B656" s="243"/>
      <c r="C656" s="243"/>
      <c r="D656" s="243"/>
      <c r="E656" s="243"/>
      <c r="F656" s="243"/>
      <c r="G656" s="243"/>
      <c r="H656" s="243"/>
      <c r="I656" s="243"/>
      <c r="J656" s="243"/>
      <c r="K656" s="243"/>
      <c r="L656" s="243"/>
      <c r="M656" s="243"/>
      <c r="N656" s="243"/>
      <c r="O656" s="243"/>
      <c r="P656" s="243"/>
      <c r="Q656" s="243"/>
      <c r="R656" s="243"/>
      <c r="S656" s="243"/>
      <c r="T656" s="243"/>
      <c r="U656" s="243"/>
      <c r="V656" s="243"/>
      <c r="W656" s="243"/>
      <c r="X656" s="243"/>
      <c r="Y656" s="243"/>
      <c r="Z656" s="243"/>
    </row>
    <row r="657" spans="1:26" ht="13.5" customHeight="1">
      <c r="A657" s="243"/>
      <c r="B657" s="243"/>
      <c r="C657" s="243"/>
      <c r="D657" s="243"/>
      <c r="E657" s="243"/>
      <c r="F657" s="243"/>
      <c r="G657" s="243"/>
      <c r="H657" s="243"/>
      <c r="I657" s="243"/>
      <c r="J657" s="243"/>
      <c r="K657" s="243"/>
      <c r="L657" s="243"/>
      <c r="M657" s="243"/>
      <c r="N657" s="243"/>
      <c r="O657" s="243"/>
      <c r="P657" s="243"/>
      <c r="Q657" s="243"/>
      <c r="R657" s="243"/>
      <c r="S657" s="243"/>
      <c r="T657" s="243"/>
      <c r="U657" s="243"/>
      <c r="V657" s="243"/>
      <c r="W657" s="243"/>
      <c r="X657" s="243"/>
      <c r="Y657" s="243"/>
      <c r="Z657" s="243"/>
    </row>
    <row r="658" spans="1:26" ht="13.5" customHeight="1">
      <c r="A658" s="243"/>
      <c r="B658" s="243"/>
      <c r="C658" s="243"/>
      <c r="D658" s="243"/>
      <c r="E658" s="243"/>
      <c r="F658" s="243"/>
      <c r="G658" s="243"/>
      <c r="H658" s="243"/>
      <c r="I658" s="243"/>
      <c r="J658" s="243"/>
      <c r="K658" s="243"/>
      <c r="L658" s="243"/>
      <c r="M658" s="243"/>
      <c r="N658" s="243"/>
      <c r="O658" s="243"/>
      <c r="P658" s="243"/>
      <c r="Q658" s="243"/>
      <c r="R658" s="243"/>
      <c r="S658" s="243"/>
      <c r="T658" s="243"/>
      <c r="U658" s="243"/>
      <c r="V658" s="243"/>
      <c r="W658" s="243"/>
      <c r="X658" s="243"/>
      <c r="Y658" s="243"/>
      <c r="Z658" s="243"/>
    </row>
    <row r="659" spans="1:26" ht="13.5" customHeight="1">
      <c r="A659" s="243"/>
      <c r="B659" s="243"/>
      <c r="C659" s="243"/>
      <c r="D659" s="243"/>
      <c r="E659" s="243"/>
      <c r="F659" s="243"/>
      <c r="G659" s="243"/>
      <c r="H659" s="243"/>
      <c r="I659" s="243"/>
      <c r="J659" s="243"/>
      <c r="K659" s="243"/>
      <c r="L659" s="243"/>
      <c r="M659" s="243"/>
      <c r="N659" s="243"/>
      <c r="O659" s="243"/>
      <c r="P659" s="243"/>
      <c r="Q659" s="243"/>
      <c r="R659" s="243"/>
      <c r="S659" s="243"/>
      <c r="T659" s="243"/>
      <c r="U659" s="243"/>
      <c r="V659" s="243"/>
      <c r="W659" s="243"/>
      <c r="X659" s="243"/>
      <c r="Y659" s="243"/>
      <c r="Z659" s="243"/>
    </row>
    <row r="660" spans="1:26" ht="13.5" customHeight="1">
      <c r="A660" s="243"/>
      <c r="B660" s="243"/>
      <c r="C660" s="243"/>
      <c r="D660" s="243"/>
      <c r="E660" s="243"/>
      <c r="F660" s="243"/>
      <c r="G660" s="243"/>
      <c r="H660" s="243"/>
      <c r="I660" s="243"/>
      <c r="J660" s="243"/>
      <c r="K660" s="243"/>
      <c r="L660" s="243"/>
      <c r="M660" s="243"/>
      <c r="N660" s="243"/>
      <c r="O660" s="243"/>
      <c r="P660" s="243"/>
      <c r="Q660" s="243"/>
      <c r="R660" s="243"/>
      <c r="S660" s="243"/>
      <c r="T660" s="243"/>
      <c r="U660" s="243"/>
      <c r="V660" s="243"/>
      <c r="W660" s="243"/>
      <c r="X660" s="243"/>
      <c r="Y660" s="243"/>
      <c r="Z660" s="243"/>
    </row>
    <row r="661" spans="1:26" ht="13.5" customHeight="1">
      <c r="A661" s="243"/>
      <c r="B661" s="243"/>
      <c r="C661" s="243"/>
      <c r="D661" s="243"/>
      <c r="E661" s="243"/>
      <c r="F661" s="243"/>
      <c r="G661" s="243"/>
      <c r="H661" s="243"/>
      <c r="I661" s="243"/>
      <c r="J661" s="243"/>
      <c r="K661" s="243"/>
      <c r="L661" s="243"/>
      <c r="M661" s="243"/>
      <c r="N661" s="243"/>
      <c r="O661" s="243"/>
      <c r="P661" s="243"/>
      <c r="Q661" s="243"/>
      <c r="R661" s="243"/>
      <c r="S661" s="243"/>
      <c r="T661" s="243"/>
      <c r="U661" s="243"/>
      <c r="V661" s="243"/>
      <c r="W661" s="243"/>
      <c r="X661" s="243"/>
      <c r="Y661" s="243"/>
      <c r="Z661" s="243"/>
    </row>
    <row r="662" spans="1:26" ht="13.5" customHeight="1">
      <c r="A662" s="243"/>
      <c r="B662" s="243"/>
      <c r="C662" s="243"/>
      <c r="D662" s="243"/>
      <c r="E662" s="243"/>
      <c r="F662" s="243"/>
      <c r="G662" s="243"/>
      <c r="H662" s="243"/>
      <c r="I662" s="243"/>
      <c r="J662" s="243"/>
      <c r="K662" s="243"/>
      <c r="L662" s="243"/>
      <c r="M662" s="243"/>
      <c r="N662" s="243"/>
      <c r="O662" s="243"/>
      <c r="P662" s="243"/>
      <c r="Q662" s="243"/>
      <c r="R662" s="243"/>
      <c r="S662" s="243"/>
      <c r="T662" s="243"/>
      <c r="U662" s="243"/>
      <c r="V662" s="243"/>
      <c r="W662" s="243"/>
      <c r="X662" s="243"/>
      <c r="Y662" s="243"/>
      <c r="Z662" s="243"/>
    </row>
    <row r="663" spans="1:26" ht="13.5" customHeight="1">
      <c r="A663" s="243"/>
      <c r="B663" s="243"/>
      <c r="C663" s="243"/>
      <c r="D663" s="243"/>
      <c r="E663" s="243"/>
      <c r="F663" s="243"/>
      <c r="G663" s="243"/>
      <c r="H663" s="243"/>
      <c r="I663" s="243"/>
      <c r="J663" s="243"/>
      <c r="K663" s="243"/>
      <c r="L663" s="243"/>
      <c r="M663" s="243"/>
      <c r="N663" s="243"/>
      <c r="O663" s="243"/>
      <c r="P663" s="243"/>
      <c r="Q663" s="243"/>
      <c r="R663" s="243"/>
      <c r="S663" s="243"/>
      <c r="T663" s="243"/>
      <c r="U663" s="243"/>
      <c r="V663" s="243"/>
      <c r="W663" s="243"/>
      <c r="X663" s="243"/>
      <c r="Y663" s="243"/>
      <c r="Z663" s="243"/>
    </row>
    <row r="664" spans="1:26" ht="13.5" customHeight="1">
      <c r="A664" s="243"/>
      <c r="B664" s="243"/>
      <c r="C664" s="243"/>
      <c r="D664" s="243"/>
      <c r="E664" s="243"/>
      <c r="F664" s="243"/>
      <c r="G664" s="243"/>
      <c r="H664" s="243"/>
      <c r="I664" s="243"/>
      <c r="J664" s="243"/>
      <c r="K664" s="243"/>
      <c r="L664" s="243"/>
      <c r="M664" s="243"/>
      <c r="N664" s="243"/>
      <c r="O664" s="243"/>
      <c r="P664" s="243"/>
      <c r="Q664" s="243"/>
      <c r="R664" s="243"/>
      <c r="S664" s="243"/>
      <c r="T664" s="243"/>
      <c r="U664" s="243"/>
      <c r="V664" s="243"/>
      <c r="W664" s="243"/>
      <c r="X664" s="243"/>
      <c r="Y664" s="243"/>
      <c r="Z664" s="243"/>
    </row>
    <row r="665" spans="1:26" ht="13.5" customHeight="1">
      <c r="A665" s="243"/>
      <c r="B665" s="243"/>
      <c r="C665" s="243"/>
      <c r="D665" s="243"/>
      <c r="E665" s="243"/>
      <c r="F665" s="243"/>
      <c r="G665" s="243"/>
      <c r="H665" s="243"/>
      <c r="I665" s="243"/>
      <c r="J665" s="243"/>
      <c r="K665" s="243"/>
      <c r="L665" s="243"/>
      <c r="M665" s="243"/>
      <c r="N665" s="243"/>
      <c r="O665" s="243"/>
      <c r="P665" s="243"/>
      <c r="Q665" s="243"/>
      <c r="R665" s="243"/>
      <c r="S665" s="243"/>
      <c r="T665" s="243"/>
      <c r="U665" s="243"/>
      <c r="V665" s="243"/>
      <c r="W665" s="243"/>
      <c r="X665" s="243"/>
      <c r="Y665" s="243"/>
      <c r="Z665" s="243"/>
    </row>
    <row r="666" spans="1:26" ht="13.5" customHeight="1">
      <c r="A666" s="243"/>
      <c r="B666" s="243"/>
      <c r="C666" s="243"/>
      <c r="D666" s="243"/>
      <c r="E666" s="243"/>
      <c r="F666" s="243"/>
      <c r="G666" s="243"/>
      <c r="H666" s="243"/>
      <c r="I666" s="243"/>
      <c r="J666" s="243"/>
      <c r="K666" s="243"/>
      <c r="L666" s="243"/>
      <c r="M666" s="243"/>
      <c r="N666" s="243"/>
      <c r="O666" s="243"/>
      <c r="P666" s="243"/>
      <c r="Q666" s="243"/>
      <c r="R666" s="243"/>
      <c r="S666" s="243"/>
      <c r="T666" s="243"/>
      <c r="U666" s="243"/>
      <c r="V666" s="243"/>
      <c r="W666" s="243"/>
      <c r="X666" s="243"/>
      <c r="Y666" s="243"/>
      <c r="Z666" s="243"/>
    </row>
    <row r="667" spans="1:26" ht="13.5" customHeight="1">
      <c r="A667" s="243"/>
      <c r="B667" s="243"/>
      <c r="C667" s="243"/>
      <c r="D667" s="243"/>
      <c r="E667" s="243"/>
      <c r="F667" s="243"/>
      <c r="G667" s="243"/>
      <c r="H667" s="243"/>
      <c r="I667" s="243"/>
      <c r="J667" s="243"/>
      <c r="K667" s="243"/>
      <c r="L667" s="243"/>
      <c r="M667" s="243"/>
      <c r="N667" s="243"/>
      <c r="O667" s="243"/>
      <c r="P667" s="243"/>
      <c r="Q667" s="243"/>
      <c r="R667" s="243"/>
      <c r="S667" s="243"/>
      <c r="T667" s="243"/>
      <c r="U667" s="243"/>
      <c r="V667" s="243"/>
      <c r="W667" s="243"/>
      <c r="X667" s="243"/>
      <c r="Y667" s="243"/>
      <c r="Z667" s="243"/>
    </row>
    <row r="668" spans="1:26" ht="13.5" customHeight="1">
      <c r="A668" s="243"/>
      <c r="B668" s="243"/>
      <c r="C668" s="243"/>
      <c r="D668" s="243"/>
      <c r="E668" s="243"/>
      <c r="F668" s="243"/>
      <c r="G668" s="243"/>
      <c r="H668" s="243"/>
      <c r="I668" s="243"/>
      <c r="J668" s="243"/>
      <c r="K668" s="243"/>
      <c r="L668" s="243"/>
      <c r="M668" s="243"/>
      <c r="N668" s="243"/>
      <c r="O668" s="243"/>
      <c r="P668" s="243"/>
      <c r="Q668" s="243"/>
      <c r="R668" s="243"/>
      <c r="S668" s="243"/>
      <c r="T668" s="243"/>
      <c r="U668" s="243"/>
      <c r="V668" s="243"/>
      <c r="W668" s="243"/>
      <c r="X668" s="243"/>
      <c r="Y668" s="243"/>
      <c r="Z668" s="243"/>
    </row>
    <row r="669" spans="1:26" ht="13.5" customHeight="1">
      <c r="A669" s="243"/>
      <c r="B669" s="243"/>
      <c r="C669" s="243"/>
      <c r="D669" s="243"/>
      <c r="E669" s="243"/>
      <c r="F669" s="243"/>
      <c r="G669" s="243"/>
      <c r="H669" s="243"/>
      <c r="I669" s="243"/>
      <c r="J669" s="243"/>
      <c r="K669" s="243"/>
      <c r="L669" s="243"/>
      <c r="M669" s="243"/>
      <c r="N669" s="243"/>
      <c r="O669" s="243"/>
      <c r="P669" s="243"/>
      <c r="Q669" s="243"/>
      <c r="R669" s="243"/>
      <c r="S669" s="243"/>
      <c r="T669" s="243"/>
      <c r="U669" s="243"/>
      <c r="V669" s="243"/>
      <c r="W669" s="243"/>
      <c r="X669" s="243"/>
      <c r="Y669" s="243"/>
      <c r="Z669" s="243"/>
    </row>
    <row r="670" spans="1:26" ht="13.5" customHeight="1">
      <c r="A670" s="243"/>
      <c r="B670" s="243"/>
      <c r="C670" s="243"/>
      <c r="D670" s="243"/>
      <c r="E670" s="243"/>
      <c r="F670" s="243"/>
      <c r="G670" s="243"/>
      <c r="H670" s="243"/>
      <c r="I670" s="243"/>
      <c r="J670" s="243"/>
      <c r="K670" s="243"/>
      <c r="L670" s="243"/>
      <c r="M670" s="243"/>
      <c r="N670" s="243"/>
      <c r="O670" s="243"/>
      <c r="P670" s="243"/>
      <c r="Q670" s="243"/>
      <c r="R670" s="243"/>
      <c r="S670" s="243"/>
      <c r="T670" s="243"/>
      <c r="U670" s="243"/>
      <c r="V670" s="243"/>
      <c r="W670" s="243"/>
      <c r="X670" s="243"/>
      <c r="Y670" s="243"/>
      <c r="Z670" s="243"/>
    </row>
    <row r="671" spans="1:26" ht="13.5" customHeight="1">
      <c r="A671" s="243"/>
      <c r="B671" s="243"/>
      <c r="C671" s="243"/>
      <c r="D671" s="243"/>
      <c r="E671" s="243"/>
      <c r="F671" s="243"/>
      <c r="G671" s="243"/>
      <c r="H671" s="243"/>
      <c r="I671" s="243"/>
      <c r="J671" s="243"/>
      <c r="K671" s="243"/>
      <c r="L671" s="243"/>
      <c r="M671" s="243"/>
      <c r="N671" s="243"/>
      <c r="O671" s="243"/>
      <c r="P671" s="243"/>
      <c r="Q671" s="243"/>
      <c r="R671" s="243"/>
      <c r="S671" s="243"/>
      <c r="T671" s="243"/>
      <c r="U671" s="243"/>
      <c r="V671" s="243"/>
      <c r="W671" s="243"/>
      <c r="X671" s="243"/>
      <c r="Y671" s="243"/>
      <c r="Z671" s="243"/>
    </row>
    <row r="672" spans="1:26" ht="13.5" customHeight="1">
      <c r="A672" s="243"/>
      <c r="B672" s="243"/>
      <c r="C672" s="243"/>
      <c r="D672" s="243"/>
      <c r="E672" s="243"/>
      <c r="F672" s="243"/>
      <c r="G672" s="243"/>
      <c r="H672" s="243"/>
      <c r="I672" s="243"/>
      <c r="J672" s="243"/>
      <c r="K672" s="243"/>
      <c r="L672" s="243"/>
      <c r="M672" s="243"/>
      <c r="N672" s="243"/>
      <c r="O672" s="243"/>
      <c r="P672" s="243"/>
      <c r="Q672" s="243"/>
      <c r="R672" s="243"/>
      <c r="S672" s="243"/>
      <c r="T672" s="243"/>
      <c r="U672" s="243"/>
      <c r="V672" s="243"/>
      <c r="W672" s="243"/>
      <c r="X672" s="243"/>
      <c r="Y672" s="243"/>
      <c r="Z672" s="243"/>
    </row>
    <row r="673" spans="1:26" ht="13.5" customHeight="1">
      <c r="A673" s="243"/>
      <c r="B673" s="243"/>
      <c r="C673" s="243"/>
      <c r="D673" s="243"/>
      <c r="E673" s="243"/>
      <c r="F673" s="243"/>
      <c r="G673" s="243"/>
      <c r="H673" s="243"/>
      <c r="I673" s="243"/>
      <c r="J673" s="243"/>
      <c r="K673" s="243"/>
      <c r="L673" s="243"/>
      <c r="M673" s="243"/>
      <c r="N673" s="243"/>
      <c r="O673" s="243"/>
      <c r="P673" s="243"/>
      <c r="Q673" s="243"/>
      <c r="R673" s="243"/>
      <c r="S673" s="243"/>
      <c r="T673" s="243"/>
      <c r="U673" s="243"/>
      <c r="V673" s="243"/>
      <c r="W673" s="243"/>
      <c r="X673" s="243"/>
      <c r="Y673" s="243"/>
      <c r="Z673" s="243"/>
    </row>
    <row r="674" spans="1:26" ht="13.5" customHeight="1">
      <c r="A674" s="243"/>
      <c r="B674" s="243"/>
      <c r="C674" s="243"/>
      <c r="D674" s="243"/>
      <c r="E674" s="243"/>
      <c r="F674" s="243"/>
      <c r="G674" s="243"/>
      <c r="H674" s="243"/>
      <c r="I674" s="243"/>
      <c r="J674" s="243"/>
      <c r="K674" s="243"/>
      <c r="L674" s="243"/>
      <c r="M674" s="243"/>
      <c r="N674" s="243"/>
      <c r="O674" s="243"/>
      <c r="P674" s="243"/>
      <c r="Q674" s="243"/>
      <c r="R674" s="243"/>
      <c r="S674" s="243"/>
      <c r="T674" s="243"/>
      <c r="U674" s="243"/>
      <c r="V674" s="243"/>
      <c r="W674" s="243"/>
      <c r="X674" s="243"/>
      <c r="Y674" s="243"/>
      <c r="Z674" s="243"/>
    </row>
    <row r="675" spans="1:26" ht="13.5" customHeight="1">
      <c r="A675" s="243"/>
      <c r="B675" s="243"/>
      <c r="C675" s="243"/>
      <c r="D675" s="243"/>
      <c r="E675" s="243"/>
      <c r="F675" s="243"/>
      <c r="G675" s="243"/>
      <c r="H675" s="243"/>
      <c r="I675" s="243"/>
      <c r="J675" s="243"/>
      <c r="K675" s="243"/>
      <c r="L675" s="243"/>
      <c r="M675" s="243"/>
      <c r="N675" s="243"/>
      <c r="O675" s="243"/>
      <c r="P675" s="243"/>
      <c r="Q675" s="243"/>
      <c r="R675" s="243"/>
      <c r="S675" s="243"/>
      <c r="T675" s="243"/>
      <c r="U675" s="243"/>
      <c r="V675" s="243"/>
      <c r="W675" s="243"/>
      <c r="X675" s="243"/>
      <c r="Y675" s="243"/>
      <c r="Z675" s="243"/>
    </row>
    <row r="676" spans="1:26" ht="13.5" customHeight="1">
      <c r="A676" s="243"/>
      <c r="B676" s="243"/>
      <c r="C676" s="243"/>
      <c r="D676" s="243"/>
      <c r="E676" s="243"/>
      <c r="F676" s="243"/>
      <c r="G676" s="243"/>
      <c r="H676" s="243"/>
      <c r="I676" s="243"/>
      <c r="J676" s="243"/>
      <c r="K676" s="243"/>
      <c r="L676" s="243"/>
      <c r="M676" s="243"/>
      <c r="N676" s="243"/>
      <c r="O676" s="243"/>
      <c r="P676" s="243"/>
      <c r="Q676" s="243"/>
      <c r="R676" s="243"/>
      <c r="S676" s="243"/>
      <c r="T676" s="243"/>
      <c r="U676" s="243"/>
      <c r="V676" s="243"/>
      <c r="W676" s="243"/>
      <c r="X676" s="243"/>
      <c r="Y676" s="243"/>
      <c r="Z676" s="243"/>
    </row>
    <row r="677" spans="1:26" ht="13.5" customHeight="1">
      <c r="A677" s="243"/>
      <c r="B677" s="243"/>
      <c r="C677" s="243"/>
      <c r="D677" s="243"/>
      <c r="E677" s="243"/>
      <c r="F677" s="243"/>
      <c r="G677" s="243"/>
      <c r="H677" s="243"/>
      <c r="I677" s="243"/>
      <c r="J677" s="243"/>
      <c r="K677" s="243"/>
      <c r="L677" s="243"/>
      <c r="M677" s="243"/>
      <c r="N677" s="243"/>
      <c r="O677" s="243"/>
      <c r="P677" s="243"/>
      <c r="Q677" s="243"/>
      <c r="R677" s="243"/>
      <c r="S677" s="243"/>
      <c r="T677" s="243"/>
      <c r="U677" s="243"/>
      <c r="V677" s="243"/>
      <c r="W677" s="243"/>
      <c r="X677" s="243"/>
      <c r="Y677" s="243"/>
      <c r="Z677" s="243"/>
    </row>
    <row r="678" spans="1:26" ht="13.5" customHeight="1">
      <c r="A678" s="243"/>
      <c r="B678" s="243"/>
      <c r="C678" s="243"/>
      <c r="D678" s="243"/>
      <c r="E678" s="243"/>
      <c r="F678" s="243"/>
      <c r="G678" s="243"/>
      <c r="H678" s="243"/>
      <c r="I678" s="243"/>
      <c r="J678" s="243"/>
      <c r="K678" s="243"/>
      <c r="L678" s="243"/>
      <c r="M678" s="243"/>
      <c r="N678" s="243"/>
      <c r="O678" s="243"/>
      <c r="P678" s="243"/>
      <c r="Q678" s="243"/>
      <c r="R678" s="243"/>
      <c r="S678" s="243"/>
      <c r="T678" s="243"/>
      <c r="U678" s="243"/>
      <c r="V678" s="243"/>
      <c r="W678" s="243"/>
      <c r="X678" s="243"/>
      <c r="Y678" s="243"/>
      <c r="Z678" s="243"/>
    </row>
    <row r="679" spans="1:26" ht="13.5" customHeight="1">
      <c r="A679" s="243"/>
      <c r="B679" s="243"/>
      <c r="C679" s="243"/>
      <c r="D679" s="243"/>
      <c r="E679" s="243"/>
      <c r="F679" s="243"/>
      <c r="G679" s="243"/>
      <c r="H679" s="243"/>
      <c r="I679" s="243"/>
      <c r="J679" s="243"/>
      <c r="K679" s="243"/>
      <c r="L679" s="243"/>
      <c r="M679" s="243"/>
      <c r="N679" s="243"/>
      <c r="O679" s="243"/>
      <c r="P679" s="243"/>
      <c r="Q679" s="243"/>
      <c r="R679" s="243"/>
      <c r="S679" s="243"/>
      <c r="T679" s="243"/>
      <c r="U679" s="243"/>
      <c r="V679" s="243"/>
      <c r="W679" s="243"/>
      <c r="X679" s="243"/>
      <c r="Y679" s="243"/>
      <c r="Z679" s="243"/>
    </row>
    <row r="680" spans="1:26" ht="13.5" customHeight="1">
      <c r="A680" s="243"/>
      <c r="B680" s="243"/>
      <c r="C680" s="243"/>
      <c r="D680" s="243"/>
      <c r="E680" s="243"/>
      <c r="F680" s="243"/>
      <c r="G680" s="243"/>
      <c r="H680" s="243"/>
      <c r="I680" s="243"/>
      <c r="J680" s="243"/>
      <c r="K680" s="243"/>
      <c r="L680" s="243"/>
      <c r="M680" s="243"/>
      <c r="N680" s="243"/>
      <c r="O680" s="243"/>
      <c r="P680" s="243"/>
      <c r="Q680" s="243"/>
      <c r="R680" s="243"/>
      <c r="S680" s="243"/>
      <c r="T680" s="243"/>
      <c r="U680" s="243"/>
      <c r="V680" s="243"/>
      <c r="W680" s="243"/>
      <c r="X680" s="243"/>
      <c r="Y680" s="243"/>
      <c r="Z680" s="243"/>
    </row>
    <row r="681" spans="1:26" ht="13.5" customHeight="1">
      <c r="A681" s="243"/>
      <c r="B681" s="243"/>
      <c r="C681" s="243"/>
      <c r="D681" s="243"/>
      <c r="E681" s="243"/>
      <c r="F681" s="243"/>
      <c r="G681" s="243"/>
      <c r="H681" s="243"/>
      <c r="I681" s="243"/>
      <c r="J681" s="243"/>
      <c r="K681" s="243"/>
      <c r="L681" s="243"/>
      <c r="M681" s="243"/>
      <c r="N681" s="243"/>
      <c r="O681" s="243"/>
      <c r="P681" s="243"/>
      <c r="Q681" s="243"/>
      <c r="R681" s="243"/>
      <c r="S681" s="243"/>
      <c r="T681" s="243"/>
      <c r="U681" s="243"/>
      <c r="V681" s="243"/>
      <c r="W681" s="243"/>
      <c r="X681" s="243"/>
      <c r="Y681" s="243"/>
      <c r="Z681" s="243"/>
    </row>
    <row r="682" spans="1:26" ht="13.5" customHeight="1">
      <c r="A682" s="243"/>
      <c r="B682" s="243"/>
      <c r="C682" s="243"/>
      <c r="D682" s="243"/>
      <c r="E682" s="243"/>
      <c r="F682" s="243"/>
      <c r="G682" s="243"/>
      <c r="H682" s="243"/>
      <c r="I682" s="243"/>
      <c r="J682" s="243"/>
      <c r="K682" s="243"/>
      <c r="L682" s="243"/>
      <c r="M682" s="243"/>
      <c r="N682" s="243"/>
      <c r="O682" s="243"/>
      <c r="P682" s="243"/>
      <c r="Q682" s="243"/>
      <c r="R682" s="243"/>
      <c r="S682" s="243"/>
      <c r="T682" s="243"/>
      <c r="U682" s="243"/>
      <c r="V682" s="243"/>
      <c r="W682" s="243"/>
      <c r="X682" s="243"/>
      <c r="Y682" s="243"/>
      <c r="Z682" s="243"/>
    </row>
    <row r="683" spans="1:26" ht="13.5" customHeight="1">
      <c r="A683" s="243"/>
      <c r="B683" s="243"/>
      <c r="C683" s="243"/>
      <c r="D683" s="243"/>
      <c r="E683" s="243"/>
      <c r="F683" s="243"/>
      <c r="G683" s="243"/>
      <c r="H683" s="243"/>
      <c r="I683" s="243"/>
      <c r="J683" s="243"/>
      <c r="K683" s="243"/>
      <c r="L683" s="243"/>
      <c r="M683" s="243"/>
      <c r="N683" s="243"/>
      <c r="O683" s="243"/>
      <c r="P683" s="243"/>
      <c r="Q683" s="243"/>
      <c r="R683" s="243"/>
      <c r="S683" s="243"/>
      <c r="T683" s="243"/>
      <c r="U683" s="243"/>
      <c r="V683" s="243"/>
      <c r="W683" s="243"/>
      <c r="X683" s="243"/>
      <c r="Y683" s="243"/>
      <c r="Z683" s="243"/>
    </row>
    <row r="684" spans="1:26" ht="13.5" customHeight="1">
      <c r="A684" s="243"/>
      <c r="B684" s="243"/>
      <c r="C684" s="243"/>
      <c r="D684" s="243"/>
      <c r="E684" s="243"/>
      <c r="F684" s="243"/>
      <c r="G684" s="243"/>
      <c r="H684" s="243"/>
      <c r="I684" s="243"/>
      <c r="J684" s="243"/>
      <c r="K684" s="243"/>
      <c r="L684" s="243"/>
      <c r="M684" s="243"/>
      <c r="N684" s="243"/>
      <c r="O684" s="243"/>
      <c r="P684" s="243"/>
      <c r="Q684" s="243"/>
      <c r="R684" s="243"/>
      <c r="S684" s="243"/>
      <c r="T684" s="243"/>
      <c r="U684" s="243"/>
      <c r="V684" s="243"/>
      <c r="W684" s="243"/>
      <c r="X684" s="243"/>
      <c r="Y684" s="243"/>
      <c r="Z684" s="243"/>
    </row>
    <row r="685" spans="1:26" ht="13.5" customHeight="1">
      <c r="A685" s="243"/>
      <c r="B685" s="243"/>
      <c r="C685" s="243"/>
      <c r="D685" s="243"/>
      <c r="E685" s="243"/>
      <c r="F685" s="243"/>
      <c r="G685" s="243"/>
      <c r="H685" s="243"/>
      <c r="I685" s="243"/>
      <c r="J685" s="243"/>
      <c r="K685" s="243"/>
      <c r="L685" s="243"/>
      <c r="M685" s="243"/>
      <c r="N685" s="243"/>
      <c r="O685" s="243"/>
      <c r="P685" s="243"/>
      <c r="Q685" s="243"/>
      <c r="R685" s="243"/>
      <c r="S685" s="243"/>
      <c r="T685" s="243"/>
      <c r="U685" s="243"/>
      <c r="V685" s="243"/>
      <c r="W685" s="243"/>
      <c r="X685" s="243"/>
      <c r="Y685" s="243"/>
      <c r="Z685" s="243"/>
    </row>
    <row r="686" spans="1:26" ht="13.5" customHeight="1">
      <c r="A686" s="243"/>
      <c r="B686" s="243"/>
      <c r="C686" s="243"/>
      <c r="D686" s="243"/>
      <c r="E686" s="243"/>
      <c r="F686" s="243"/>
      <c r="G686" s="243"/>
      <c r="H686" s="243"/>
      <c r="I686" s="243"/>
      <c r="J686" s="243"/>
      <c r="K686" s="243"/>
      <c r="L686" s="243"/>
      <c r="M686" s="243"/>
      <c r="N686" s="243"/>
      <c r="O686" s="243"/>
      <c r="P686" s="243"/>
      <c r="Q686" s="243"/>
      <c r="R686" s="243"/>
      <c r="S686" s="243"/>
      <c r="T686" s="243"/>
      <c r="U686" s="243"/>
      <c r="V686" s="243"/>
      <c r="W686" s="243"/>
      <c r="X686" s="243"/>
      <c r="Y686" s="243"/>
      <c r="Z686" s="243"/>
    </row>
    <row r="687" spans="1:26" ht="13.5" customHeight="1">
      <c r="A687" s="243"/>
      <c r="B687" s="243"/>
      <c r="C687" s="243"/>
      <c r="D687" s="243"/>
      <c r="E687" s="243"/>
      <c r="F687" s="243"/>
      <c r="G687" s="243"/>
      <c r="H687" s="243"/>
      <c r="I687" s="243"/>
      <c r="J687" s="243"/>
      <c r="K687" s="243"/>
      <c r="L687" s="243"/>
      <c r="M687" s="243"/>
      <c r="N687" s="243"/>
      <c r="O687" s="243"/>
      <c r="P687" s="243"/>
      <c r="Q687" s="243"/>
      <c r="R687" s="243"/>
      <c r="S687" s="243"/>
      <c r="T687" s="243"/>
      <c r="U687" s="243"/>
      <c r="V687" s="243"/>
      <c r="W687" s="243"/>
      <c r="X687" s="243"/>
      <c r="Y687" s="243"/>
      <c r="Z687" s="243"/>
    </row>
    <row r="688" spans="1:26" ht="13.5" customHeight="1">
      <c r="A688" s="243"/>
      <c r="B688" s="243"/>
      <c r="C688" s="243"/>
      <c r="D688" s="243"/>
      <c r="E688" s="243"/>
      <c r="F688" s="243"/>
      <c r="G688" s="243"/>
      <c r="H688" s="243"/>
      <c r="I688" s="243"/>
      <c r="J688" s="243"/>
      <c r="K688" s="243"/>
      <c r="L688" s="243"/>
      <c r="M688" s="243"/>
      <c r="N688" s="243"/>
      <c r="O688" s="243"/>
      <c r="P688" s="243"/>
      <c r="Q688" s="243"/>
      <c r="R688" s="243"/>
      <c r="S688" s="243"/>
      <c r="T688" s="243"/>
      <c r="U688" s="243"/>
      <c r="V688" s="243"/>
      <c r="W688" s="243"/>
      <c r="X688" s="243"/>
      <c r="Y688" s="243"/>
      <c r="Z688" s="243"/>
    </row>
    <row r="689" spans="1:26" ht="13.5" customHeight="1">
      <c r="A689" s="243"/>
      <c r="B689" s="243"/>
      <c r="C689" s="243"/>
      <c r="D689" s="243"/>
      <c r="E689" s="243"/>
      <c r="F689" s="243"/>
      <c r="G689" s="243"/>
      <c r="H689" s="243"/>
      <c r="I689" s="243"/>
      <c r="J689" s="243"/>
      <c r="K689" s="243"/>
      <c r="L689" s="243"/>
      <c r="M689" s="243"/>
      <c r="N689" s="243"/>
      <c r="O689" s="243"/>
      <c r="P689" s="243"/>
      <c r="Q689" s="243"/>
      <c r="R689" s="243"/>
      <c r="S689" s="243"/>
      <c r="T689" s="243"/>
      <c r="U689" s="243"/>
      <c r="V689" s="243"/>
      <c r="W689" s="243"/>
      <c r="X689" s="243"/>
      <c r="Y689" s="243"/>
      <c r="Z689" s="243"/>
    </row>
    <row r="690" spans="1:26" ht="13.5" customHeight="1">
      <c r="A690" s="243"/>
      <c r="B690" s="243"/>
      <c r="C690" s="243"/>
      <c r="D690" s="243"/>
      <c r="E690" s="243"/>
      <c r="F690" s="243"/>
      <c r="G690" s="243"/>
      <c r="H690" s="243"/>
      <c r="I690" s="243"/>
      <c r="J690" s="243"/>
      <c r="K690" s="243"/>
      <c r="L690" s="243"/>
      <c r="M690" s="243"/>
      <c r="N690" s="243"/>
      <c r="O690" s="243"/>
      <c r="P690" s="243"/>
      <c r="Q690" s="243"/>
      <c r="R690" s="243"/>
      <c r="S690" s="243"/>
      <c r="T690" s="243"/>
      <c r="U690" s="243"/>
      <c r="V690" s="243"/>
      <c r="W690" s="243"/>
      <c r="X690" s="243"/>
      <c r="Y690" s="243"/>
      <c r="Z690" s="243"/>
    </row>
    <row r="691" spans="1:26" ht="13.5" customHeight="1">
      <c r="A691" s="243"/>
      <c r="B691" s="243"/>
      <c r="C691" s="243"/>
      <c r="D691" s="243"/>
      <c r="E691" s="243"/>
      <c r="F691" s="243"/>
      <c r="G691" s="243"/>
      <c r="H691" s="243"/>
      <c r="I691" s="243"/>
      <c r="J691" s="243"/>
      <c r="K691" s="243"/>
      <c r="L691" s="243"/>
      <c r="M691" s="243"/>
      <c r="N691" s="243"/>
      <c r="O691" s="243"/>
      <c r="P691" s="243"/>
      <c r="Q691" s="243"/>
      <c r="R691" s="243"/>
      <c r="S691" s="243"/>
      <c r="T691" s="243"/>
      <c r="U691" s="243"/>
      <c r="V691" s="243"/>
      <c r="W691" s="243"/>
      <c r="X691" s="243"/>
      <c r="Y691" s="243"/>
      <c r="Z691" s="243"/>
    </row>
    <row r="692" spans="1:26" ht="13.5" customHeight="1">
      <c r="A692" s="243"/>
      <c r="B692" s="243"/>
      <c r="C692" s="243"/>
      <c r="D692" s="243"/>
      <c r="E692" s="243"/>
      <c r="F692" s="243"/>
      <c r="G692" s="243"/>
      <c r="H692" s="243"/>
      <c r="I692" s="243"/>
      <c r="J692" s="243"/>
      <c r="K692" s="243"/>
      <c r="L692" s="243"/>
      <c r="M692" s="243"/>
      <c r="N692" s="243"/>
      <c r="O692" s="243"/>
      <c r="P692" s="243"/>
      <c r="Q692" s="243"/>
      <c r="R692" s="243"/>
      <c r="S692" s="243"/>
      <c r="T692" s="243"/>
      <c r="U692" s="243"/>
      <c r="V692" s="243"/>
      <c r="W692" s="243"/>
      <c r="X692" s="243"/>
      <c r="Y692" s="243"/>
      <c r="Z692" s="243"/>
    </row>
    <row r="693" spans="1:26" ht="13.5" customHeight="1">
      <c r="A693" s="243"/>
      <c r="B693" s="243"/>
      <c r="C693" s="243"/>
      <c r="D693" s="243"/>
      <c r="E693" s="243"/>
      <c r="F693" s="243"/>
      <c r="G693" s="243"/>
      <c r="H693" s="243"/>
      <c r="I693" s="243"/>
      <c r="J693" s="243"/>
      <c r="K693" s="243"/>
      <c r="L693" s="243"/>
      <c r="M693" s="243"/>
      <c r="N693" s="243"/>
      <c r="O693" s="243"/>
      <c r="P693" s="243"/>
      <c r="Q693" s="243"/>
      <c r="R693" s="243"/>
      <c r="S693" s="243"/>
      <c r="T693" s="243"/>
      <c r="U693" s="243"/>
      <c r="V693" s="243"/>
      <c r="W693" s="243"/>
      <c r="X693" s="243"/>
      <c r="Y693" s="243"/>
      <c r="Z693" s="243"/>
    </row>
    <row r="694" spans="1:26" ht="13.5" customHeight="1">
      <c r="A694" s="243"/>
      <c r="B694" s="243"/>
      <c r="C694" s="243"/>
      <c r="D694" s="243"/>
      <c r="E694" s="243"/>
      <c r="F694" s="243"/>
      <c r="G694" s="243"/>
      <c r="H694" s="243"/>
      <c r="I694" s="243"/>
      <c r="J694" s="243"/>
      <c r="K694" s="243"/>
      <c r="L694" s="243"/>
      <c r="M694" s="243"/>
      <c r="N694" s="243"/>
      <c r="O694" s="243"/>
      <c r="P694" s="243"/>
      <c r="Q694" s="243"/>
      <c r="R694" s="243"/>
      <c r="S694" s="243"/>
      <c r="T694" s="243"/>
      <c r="U694" s="243"/>
      <c r="V694" s="243"/>
      <c r="W694" s="243"/>
      <c r="X694" s="243"/>
      <c r="Y694" s="243"/>
      <c r="Z694" s="243"/>
    </row>
    <row r="695" spans="1:26" ht="13.5" customHeight="1">
      <c r="A695" s="243"/>
      <c r="B695" s="243"/>
      <c r="C695" s="243"/>
      <c r="D695" s="243"/>
      <c r="E695" s="243"/>
      <c r="F695" s="243"/>
      <c r="G695" s="243"/>
      <c r="H695" s="243"/>
      <c r="I695" s="243"/>
      <c r="J695" s="243"/>
      <c r="K695" s="243"/>
      <c r="L695" s="243"/>
      <c r="M695" s="243"/>
      <c r="N695" s="243"/>
      <c r="O695" s="243"/>
      <c r="P695" s="243"/>
      <c r="Q695" s="243"/>
      <c r="R695" s="243"/>
      <c r="S695" s="243"/>
      <c r="T695" s="243"/>
      <c r="U695" s="243"/>
      <c r="V695" s="243"/>
      <c r="W695" s="243"/>
      <c r="X695" s="243"/>
      <c r="Y695" s="243"/>
      <c r="Z695" s="243"/>
    </row>
    <row r="696" spans="1:26" ht="13.5" customHeight="1">
      <c r="A696" s="243"/>
      <c r="B696" s="243"/>
      <c r="C696" s="243"/>
      <c r="D696" s="243"/>
      <c r="E696" s="243"/>
      <c r="F696" s="243"/>
      <c r="G696" s="243"/>
      <c r="H696" s="243"/>
      <c r="I696" s="243"/>
      <c r="J696" s="243"/>
      <c r="K696" s="243"/>
      <c r="L696" s="243"/>
      <c r="M696" s="243"/>
      <c r="N696" s="243"/>
      <c r="O696" s="243"/>
      <c r="P696" s="243"/>
      <c r="Q696" s="243"/>
      <c r="R696" s="243"/>
      <c r="S696" s="243"/>
      <c r="T696" s="243"/>
      <c r="U696" s="243"/>
      <c r="V696" s="243"/>
      <c r="W696" s="243"/>
      <c r="X696" s="243"/>
      <c r="Y696" s="243"/>
      <c r="Z696" s="243"/>
    </row>
    <row r="697" spans="1:26" ht="13.5" customHeight="1">
      <c r="A697" s="243"/>
      <c r="B697" s="243"/>
      <c r="C697" s="243"/>
      <c r="D697" s="243"/>
      <c r="E697" s="243"/>
      <c r="F697" s="243"/>
      <c r="G697" s="243"/>
      <c r="H697" s="243"/>
      <c r="I697" s="243"/>
      <c r="J697" s="243"/>
      <c r="K697" s="243"/>
      <c r="L697" s="243"/>
      <c r="M697" s="243"/>
      <c r="N697" s="243"/>
      <c r="O697" s="243"/>
      <c r="P697" s="243"/>
      <c r="Q697" s="243"/>
      <c r="R697" s="243"/>
      <c r="S697" s="243"/>
      <c r="T697" s="243"/>
      <c r="U697" s="243"/>
      <c r="V697" s="243"/>
      <c r="W697" s="243"/>
      <c r="X697" s="243"/>
      <c r="Y697" s="243"/>
      <c r="Z697" s="243"/>
    </row>
    <row r="698" spans="1:26" ht="13.5" customHeight="1">
      <c r="A698" s="243"/>
      <c r="B698" s="243"/>
      <c r="C698" s="243"/>
      <c r="D698" s="243"/>
      <c r="E698" s="243"/>
      <c r="F698" s="243"/>
      <c r="G698" s="243"/>
      <c r="H698" s="243"/>
      <c r="I698" s="243"/>
      <c r="J698" s="243"/>
      <c r="K698" s="243"/>
      <c r="L698" s="243"/>
      <c r="M698" s="243"/>
      <c r="N698" s="243"/>
      <c r="O698" s="243"/>
      <c r="P698" s="243"/>
      <c r="Q698" s="243"/>
      <c r="R698" s="243"/>
      <c r="S698" s="243"/>
      <c r="T698" s="243"/>
      <c r="U698" s="243"/>
      <c r="V698" s="243"/>
      <c r="W698" s="243"/>
      <c r="X698" s="243"/>
      <c r="Y698" s="243"/>
      <c r="Z698" s="243"/>
    </row>
    <row r="699" spans="1:26" ht="13.5" customHeight="1">
      <c r="A699" s="243"/>
      <c r="B699" s="243"/>
      <c r="C699" s="243"/>
      <c r="D699" s="243"/>
      <c r="E699" s="243"/>
      <c r="F699" s="243"/>
      <c r="G699" s="243"/>
      <c r="H699" s="243"/>
      <c r="I699" s="243"/>
      <c r="J699" s="243"/>
      <c r="K699" s="243"/>
      <c r="L699" s="243"/>
      <c r="M699" s="243"/>
      <c r="N699" s="243"/>
      <c r="O699" s="243"/>
      <c r="P699" s="243"/>
      <c r="Q699" s="243"/>
      <c r="R699" s="243"/>
      <c r="S699" s="243"/>
      <c r="T699" s="243"/>
      <c r="U699" s="243"/>
      <c r="V699" s="243"/>
      <c r="W699" s="243"/>
      <c r="X699" s="243"/>
      <c r="Y699" s="243"/>
      <c r="Z699" s="243"/>
    </row>
    <row r="700" spans="1:26" ht="13.5" customHeight="1">
      <c r="A700" s="243"/>
      <c r="B700" s="243"/>
      <c r="C700" s="243"/>
      <c r="D700" s="243"/>
      <c r="E700" s="243"/>
      <c r="F700" s="243"/>
      <c r="G700" s="243"/>
      <c r="H700" s="243"/>
      <c r="I700" s="243"/>
      <c r="J700" s="243"/>
      <c r="K700" s="243"/>
      <c r="L700" s="243"/>
      <c r="M700" s="243"/>
      <c r="N700" s="243"/>
      <c r="O700" s="243"/>
      <c r="P700" s="243"/>
      <c r="Q700" s="243"/>
      <c r="R700" s="243"/>
      <c r="S700" s="243"/>
      <c r="T700" s="243"/>
      <c r="U700" s="243"/>
      <c r="V700" s="243"/>
      <c r="W700" s="243"/>
      <c r="X700" s="243"/>
      <c r="Y700" s="243"/>
      <c r="Z700" s="243"/>
    </row>
    <row r="701" spans="1:26" ht="13.5" customHeight="1">
      <c r="A701" s="243"/>
      <c r="B701" s="243"/>
      <c r="C701" s="243"/>
      <c r="D701" s="243"/>
      <c r="E701" s="243"/>
      <c r="F701" s="243"/>
      <c r="G701" s="243"/>
      <c r="H701" s="243"/>
      <c r="I701" s="243"/>
      <c r="J701" s="243"/>
      <c r="K701" s="243"/>
      <c r="L701" s="243"/>
      <c r="M701" s="243"/>
      <c r="N701" s="243"/>
      <c r="O701" s="243"/>
      <c r="P701" s="243"/>
      <c r="Q701" s="243"/>
      <c r="R701" s="243"/>
      <c r="S701" s="243"/>
      <c r="T701" s="243"/>
      <c r="U701" s="243"/>
      <c r="V701" s="243"/>
      <c r="W701" s="243"/>
      <c r="X701" s="243"/>
      <c r="Y701" s="243"/>
      <c r="Z701" s="243"/>
    </row>
    <row r="702" spans="1:26" ht="13.5" customHeight="1">
      <c r="A702" s="243"/>
      <c r="B702" s="243"/>
      <c r="C702" s="243"/>
      <c r="D702" s="243"/>
      <c r="E702" s="243"/>
      <c r="F702" s="243"/>
      <c r="G702" s="243"/>
      <c r="H702" s="243"/>
      <c r="I702" s="243"/>
      <c r="J702" s="243"/>
      <c r="K702" s="243"/>
      <c r="L702" s="243"/>
      <c r="M702" s="243"/>
      <c r="N702" s="243"/>
      <c r="O702" s="243"/>
      <c r="P702" s="243"/>
      <c r="Q702" s="243"/>
      <c r="R702" s="243"/>
      <c r="S702" s="243"/>
      <c r="T702" s="243"/>
      <c r="U702" s="243"/>
      <c r="V702" s="243"/>
      <c r="W702" s="243"/>
      <c r="X702" s="243"/>
      <c r="Y702" s="243"/>
      <c r="Z702" s="243"/>
    </row>
    <row r="703" spans="1:26" ht="13.5" customHeight="1">
      <c r="A703" s="243"/>
      <c r="B703" s="243"/>
      <c r="C703" s="243"/>
      <c r="D703" s="243"/>
      <c r="E703" s="243"/>
      <c r="F703" s="243"/>
      <c r="G703" s="243"/>
      <c r="H703" s="243"/>
      <c r="I703" s="243"/>
      <c r="J703" s="243"/>
      <c r="K703" s="243"/>
      <c r="L703" s="243"/>
      <c r="M703" s="243"/>
      <c r="N703" s="243"/>
      <c r="O703" s="243"/>
      <c r="P703" s="243"/>
      <c r="Q703" s="243"/>
      <c r="R703" s="243"/>
      <c r="S703" s="243"/>
      <c r="T703" s="243"/>
      <c r="U703" s="243"/>
      <c r="V703" s="243"/>
      <c r="W703" s="243"/>
      <c r="X703" s="243"/>
      <c r="Y703" s="243"/>
      <c r="Z703" s="243"/>
    </row>
    <row r="704" spans="1:26" ht="13.5" customHeight="1">
      <c r="A704" s="243"/>
      <c r="B704" s="243"/>
      <c r="C704" s="243"/>
      <c r="D704" s="243"/>
      <c r="E704" s="243"/>
      <c r="F704" s="243"/>
      <c r="G704" s="243"/>
      <c r="H704" s="243"/>
      <c r="I704" s="243"/>
      <c r="J704" s="243"/>
      <c r="K704" s="243"/>
      <c r="L704" s="243"/>
      <c r="M704" s="243"/>
      <c r="N704" s="243"/>
      <c r="O704" s="243"/>
      <c r="P704" s="243"/>
      <c r="Q704" s="243"/>
      <c r="R704" s="243"/>
      <c r="S704" s="243"/>
      <c r="T704" s="243"/>
      <c r="U704" s="243"/>
      <c r="V704" s="243"/>
      <c r="W704" s="243"/>
      <c r="X704" s="243"/>
      <c r="Y704" s="243"/>
      <c r="Z704" s="243"/>
    </row>
    <row r="705" spans="1:26" ht="13.5" customHeight="1">
      <c r="A705" s="243"/>
      <c r="B705" s="243"/>
      <c r="C705" s="243"/>
      <c r="D705" s="243"/>
      <c r="E705" s="243"/>
      <c r="F705" s="243"/>
      <c r="G705" s="243"/>
      <c r="H705" s="243"/>
      <c r="I705" s="243"/>
      <c r="J705" s="243"/>
      <c r="K705" s="243"/>
      <c r="L705" s="243"/>
      <c r="M705" s="243"/>
      <c r="N705" s="243"/>
      <c r="O705" s="243"/>
      <c r="P705" s="243"/>
      <c r="Q705" s="243"/>
      <c r="R705" s="243"/>
      <c r="S705" s="243"/>
      <c r="T705" s="243"/>
      <c r="U705" s="243"/>
      <c r="V705" s="243"/>
      <c r="W705" s="243"/>
      <c r="X705" s="243"/>
      <c r="Y705" s="243"/>
      <c r="Z705" s="243"/>
    </row>
    <row r="706" spans="1:26" ht="13.5" customHeight="1">
      <c r="A706" s="243"/>
      <c r="B706" s="243"/>
      <c r="C706" s="243"/>
      <c r="D706" s="243"/>
      <c r="E706" s="243"/>
      <c r="F706" s="243"/>
      <c r="G706" s="243"/>
      <c r="H706" s="243"/>
      <c r="I706" s="243"/>
      <c r="J706" s="243"/>
      <c r="K706" s="243"/>
      <c r="L706" s="243"/>
      <c r="M706" s="243"/>
      <c r="N706" s="243"/>
      <c r="O706" s="243"/>
      <c r="P706" s="243"/>
      <c r="Q706" s="243"/>
      <c r="R706" s="243"/>
      <c r="S706" s="243"/>
      <c r="T706" s="243"/>
      <c r="U706" s="243"/>
      <c r="V706" s="243"/>
      <c r="W706" s="243"/>
      <c r="X706" s="243"/>
      <c r="Y706" s="243"/>
      <c r="Z706" s="243"/>
    </row>
    <row r="707" spans="1:26" ht="13.5" customHeight="1">
      <c r="A707" s="243"/>
      <c r="B707" s="243"/>
      <c r="C707" s="243"/>
      <c r="D707" s="243"/>
      <c r="E707" s="243"/>
      <c r="F707" s="243"/>
      <c r="G707" s="243"/>
      <c r="H707" s="243"/>
      <c r="I707" s="243"/>
      <c r="J707" s="243"/>
      <c r="K707" s="243"/>
      <c r="L707" s="243"/>
      <c r="M707" s="243"/>
      <c r="N707" s="243"/>
      <c r="O707" s="243"/>
      <c r="P707" s="243"/>
      <c r="Q707" s="243"/>
      <c r="R707" s="243"/>
      <c r="S707" s="243"/>
      <c r="T707" s="243"/>
      <c r="U707" s="243"/>
      <c r="V707" s="243"/>
      <c r="W707" s="243"/>
      <c r="X707" s="243"/>
      <c r="Y707" s="243"/>
      <c r="Z707" s="243"/>
    </row>
    <row r="708" spans="1:26" ht="13.5" customHeight="1">
      <c r="A708" s="243"/>
      <c r="B708" s="243"/>
      <c r="C708" s="243"/>
      <c r="D708" s="243"/>
      <c r="E708" s="243"/>
      <c r="F708" s="243"/>
      <c r="G708" s="243"/>
      <c r="H708" s="243"/>
      <c r="I708" s="243"/>
      <c r="J708" s="243"/>
      <c r="K708" s="243"/>
      <c r="L708" s="243"/>
      <c r="M708" s="243"/>
      <c r="N708" s="243"/>
      <c r="O708" s="243"/>
      <c r="P708" s="243"/>
      <c r="Q708" s="243"/>
      <c r="R708" s="243"/>
      <c r="S708" s="243"/>
      <c r="T708" s="243"/>
      <c r="U708" s="243"/>
      <c r="V708" s="243"/>
      <c r="W708" s="243"/>
      <c r="X708" s="243"/>
      <c r="Y708" s="243"/>
      <c r="Z708" s="243"/>
    </row>
    <row r="709" spans="1:26" ht="13.5" customHeight="1">
      <c r="A709" s="243"/>
      <c r="B709" s="243"/>
      <c r="C709" s="243"/>
      <c r="D709" s="243"/>
      <c r="E709" s="243"/>
      <c r="F709" s="243"/>
      <c r="G709" s="243"/>
      <c r="H709" s="243"/>
      <c r="I709" s="243"/>
      <c r="J709" s="243"/>
      <c r="K709" s="243"/>
      <c r="L709" s="243"/>
      <c r="M709" s="243"/>
      <c r="N709" s="243"/>
      <c r="O709" s="243"/>
      <c r="P709" s="243"/>
      <c r="Q709" s="243"/>
      <c r="R709" s="243"/>
      <c r="S709" s="243"/>
      <c r="T709" s="243"/>
      <c r="U709" s="243"/>
      <c r="V709" s="243"/>
      <c r="W709" s="243"/>
      <c r="X709" s="243"/>
      <c r="Y709" s="243"/>
      <c r="Z709" s="243"/>
    </row>
    <row r="710" spans="1:26" ht="13.5" customHeight="1">
      <c r="A710" s="243"/>
      <c r="B710" s="243"/>
      <c r="C710" s="243"/>
      <c r="D710" s="243"/>
      <c r="E710" s="243"/>
      <c r="F710" s="243"/>
      <c r="G710" s="243"/>
      <c r="H710" s="243"/>
      <c r="I710" s="243"/>
      <c r="J710" s="243"/>
      <c r="K710" s="243"/>
      <c r="L710" s="243"/>
      <c r="M710" s="243"/>
      <c r="N710" s="243"/>
      <c r="O710" s="243"/>
      <c r="P710" s="243"/>
      <c r="Q710" s="243"/>
      <c r="R710" s="243"/>
      <c r="S710" s="243"/>
      <c r="T710" s="243"/>
      <c r="U710" s="243"/>
      <c r="V710" s="243"/>
      <c r="W710" s="243"/>
      <c r="X710" s="243"/>
      <c r="Y710" s="243"/>
      <c r="Z710" s="243"/>
    </row>
    <row r="711" spans="1:26" ht="13.5" customHeight="1">
      <c r="A711" s="243"/>
      <c r="B711" s="243"/>
      <c r="C711" s="243"/>
      <c r="D711" s="243"/>
      <c r="E711" s="243"/>
      <c r="F711" s="243"/>
      <c r="G711" s="243"/>
      <c r="H711" s="243"/>
      <c r="I711" s="243"/>
      <c r="J711" s="243"/>
      <c r="K711" s="243"/>
      <c r="L711" s="243"/>
      <c r="M711" s="243"/>
      <c r="N711" s="243"/>
      <c r="O711" s="243"/>
      <c r="P711" s="243"/>
      <c r="Q711" s="243"/>
      <c r="R711" s="243"/>
      <c r="S711" s="243"/>
      <c r="T711" s="243"/>
      <c r="U711" s="243"/>
      <c r="V711" s="243"/>
      <c r="W711" s="243"/>
      <c r="X711" s="243"/>
      <c r="Y711" s="243"/>
      <c r="Z711" s="243"/>
    </row>
    <row r="712" spans="1:26" ht="13.5" customHeight="1">
      <c r="A712" s="243"/>
      <c r="B712" s="243"/>
      <c r="C712" s="243"/>
      <c r="D712" s="243"/>
      <c r="E712" s="243"/>
      <c r="F712" s="243"/>
      <c r="G712" s="243"/>
      <c r="H712" s="243"/>
      <c r="I712" s="243"/>
      <c r="J712" s="243"/>
      <c r="K712" s="243"/>
      <c r="L712" s="243"/>
      <c r="M712" s="243"/>
      <c r="N712" s="243"/>
      <c r="O712" s="243"/>
      <c r="P712" s="243"/>
      <c r="Q712" s="243"/>
      <c r="R712" s="243"/>
      <c r="S712" s="243"/>
      <c r="T712" s="243"/>
      <c r="U712" s="243"/>
      <c r="V712" s="243"/>
      <c r="W712" s="243"/>
      <c r="X712" s="243"/>
      <c r="Y712" s="243"/>
      <c r="Z712" s="243"/>
    </row>
    <row r="713" spans="1:26" ht="13.5" customHeight="1">
      <c r="A713" s="243"/>
      <c r="B713" s="243"/>
      <c r="C713" s="243"/>
      <c r="D713" s="243"/>
      <c r="E713" s="243"/>
      <c r="F713" s="243"/>
      <c r="G713" s="243"/>
      <c r="H713" s="243"/>
      <c r="I713" s="243"/>
      <c r="J713" s="243"/>
      <c r="K713" s="243"/>
      <c r="L713" s="243"/>
      <c r="M713" s="243"/>
      <c r="N713" s="243"/>
      <c r="O713" s="243"/>
      <c r="P713" s="243"/>
      <c r="Q713" s="243"/>
      <c r="R713" s="243"/>
      <c r="S713" s="243"/>
      <c r="T713" s="243"/>
      <c r="U713" s="243"/>
      <c r="V713" s="243"/>
      <c r="W713" s="243"/>
      <c r="X713" s="243"/>
      <c r="Y713" s="243"/>
      <c r="Z713" s="243"/>
    </row>
    <row r="714" spans="1:26" ht="13.5" customHeight="1">
      <c r="A714" s="243"/>
      <c r="B714" s="243"/>
      <c r="C714" s="243"/>
      <c r="D714" s="243"/>
      <c r="E714" s="243"/>
      <c r="F714" s="243"/>
      <c r="G714" s="243"/>
      <c r="H714" s="243"/>
      <c r="I714" s="243"/>
      <c r="J714" s="243"/>
      <c r="K714" s="243"/>
      <c r="L714" s="243"/>
      <c r="M714" s="243"/>
      <c r="N714" s="243"/>
      <c r="O714" s="243"/>
      <c r="P714" s="243"/>
      <c r="Q714" s="243"/>
      <c r="R714" s="243"/>
      <c r="S714" s="243"/>
      <c r="T714" s="243"/>
      <c r="U714" s="243"/>
      <c r="V714" s="243"/>
      <c r="W714" s="243"/>
      <c r="X714" s="243"/>
      <c r="Y714" s="243"/>
      <c r="Z714" s="243"/>
    </row>
    <row r="715" spans="1:26" ht="13.5" customHeight="1">
      <c r="A715" s="243"/>
      <c r="B715" s="243"/>
      <c r="C715" s="243"/>
      <c r="D715" s="243"/>
      <c r="E715" s="243"/>
      <c r="F715" s="243"/>
      <c r="G715" s="243"/>
      <c r="H715" s="243"/>
      <c r="I715" s="243"/>
      <c r="J715" s="243"/>
      <c r="K715" s="243"/>
      <c r="L715" s="243"/>
      <c r="M715" s="243"/>
      <c r="N715" s="243"/>
      <c r="O715" s="243"/>
      <c r="P715" s="243"/>
      <c r="Q715" s="243"/>
      <c r="R715" s="243"/>
      <c r="S715" s="243"/>
      <c r="T715" s="243"/>
      <c r="U715" s="243"/>
      <c r="V715" s="243"/>
      <c r="W715" s="243"/>
      <c r="X715" s="243"/>
      <c r="Y715" s="243"/>
      <c r="Z715" s="243"/>
    </row>
    <row r="716" spans="1:26" ht="13.5" customHeight="1">
      <c r="A716" s="243"/>
      <c r="B716" s="243"/>
      <c r="C716" s="243"/>
      <c r="D716" s="243"/>
      <c r="E716" s="243"/>
      <c r="F716" s="243"/>
      <c r="G716" s="243"/>
      <c r="H716" s="243"/>
      <c r="I716" s="243"/>
      <c r="J716" s="243"/>
      <c r="K716" s="243"/>
      <c r="L716" s="243"/>
      <c r="M716" s="243"/>
      <c r="N716" s="243"/>
      <c r="O716" s="243"/>
      <c r="P716" s="243"/>
      <c r="Q716" s="243"/>
      <c r="R716" s="243"/>
      <c r="S716" s="243"/>
      <c r="T716" s="243"/>
      <c r="U716" s="243"/>
      <c r="V716" s="243"/>
      <c r="W716" s="243"/>
      <c r="X716" s="243"/>
      <c r="Y716" s="243"/>
      <c r="Z716" s="243"/>
    </row>
    <row r="717" spans="1:26" ht="13.5" customHeight="1">
      <c r="A717" s="243"/>
      <c r="B717" s="243"/>
      <c r="C717" s="243"/>
      <c r="D717" s="243"/>
      <c r="E717" s="243"/>
      <c r="F717" s="243"/>
      <c r="G717" s="243"/>
      <c r="H717" s="243"/>
      <c r="I717" s="243"/>
      <c r="J717" s="243"/>
      <c r="K717" s="243"/>
      <c r="L717" s="243"/>
      <c r="M717" s="243"/>
      <c r="N717" s="243"/>
      <c r="O717" s="243"/>
      <c r="P717" s="243"/>
      <c r="Q717" s="243"/>
      <c r="R717" s="243"/>
      <c r="S717" s="243"/>
      <c r="T717" s="243"/>
      <c r="U717" s="243"/>
      <c r="V717" s="243"/>
      <c r="W717" s="243"/>
      <c r="X717" s="243"/>
      <c r="Y717" s="243"/>
      <c r="Z717" s="243"/>
    </row>
    <row r="718" spans="1:26" ht="13.5" customHeight="1">
      <c r="A718" s="243"/>
      <c r="B718" s="243"/>
      <c r="C718" s="243"/>
      <c r="D718" s="243"/>
      <c r="E718" s="243"/>
      <c r="F718" s="243"/>
      <c r="G718" s="243"/>
      <c r="H718" s="243"/>
      <c r="I718" s="243"/>
      <c r="J718" s="243"/>
      <c r="K718" s="243"/>
      <c r="L718" s="243"/>
      <c r="M718" s="243"/>
      <c r="N718" s="243"/>
      <c r="O718" s="243"/>
      <c r="P718" s="243"/>
      <c r="Q718" s="243"/>
      <c r="R718" s="243"/>
      <c r="S718" s="243"/>
      <c r="T718" s="243"/>
      <c r="U718" s="243"/>
      <c r="V718" s="243"/>
      <c r="W718" s="243"/>
      <c r="X718" s="243"/>
      <c r="Y718" s="243"/>
      <c r="Z718" s="243"/>
    </row>
    <row r="719" spans="1:26" ht="13.5" customHeight="1">
      <c r="A719" s="243"/>
      <c r="B719" s="243"/>
      <c r="C719" s="243"/>
      <c r="D719" s="243"/>
      <c r="E719" s="243"/>
      <c r="F719" s="243"/>
      <c r="G719" s="243"/>
      <c r="H719" s="243"/>
      <c r="I719" s="243"/>
      <c r="J719" s="243"/>
      <c r="K719" s="243"/>
      <c r="L719" s="243"/>
      <c r="M719" s="243"/>
      <c r="N719" s="243"/>
      <c r="O719" s="243"/>
      <c r="P719" s="243"/>
      <c r="Q719" s="243"/>
      <c r="R719" s="243"/>
      <c r="S719" s="243"/>
      <c r="T719" s="243"/>
      <c r="U719" s="243"/>
      <c r="V719" s="243"/>
      <c r="W719" s="243"/>
      <c r="X719" s="243"/>
      <c r="Y719" s="243"/>
      <c r="Z719" s="243"/>
    </row>
    <row r="720" spans="1:26" ht="13.5" customHeight="1">
      <c r="A720" s="243"/>
      <c r="B720" s="243"/>
      <c r="C720" s="243"/>
      <c r="D720" s="243"/>
      <c r="E720" s="243"/>
      <c r="F720" s="243"/>
      <c r="G720" s="243"/>
      <c r="H720" s="243"/>
      <c r="I720" s="243"/>
      <c r="J720" s="243"/>
      <c r="K720" s="243"/>
      <c r="L720" s="243"/>
      <c r="M720" s="243"/>
      <c r="N720" s="243"/>
      <c r="O720" s="243"/>
      <c r="P720" s="243"/>
      <c r="Q720" s="243"/>
      <c r="R720" s="243"/>
      <c r="S720" s="243"/>
      <c r="T720" s="243"/>
      <c r="U720" s="243"/>
      <c r="V720" s="243"/>
      <c r="W720" s="243"/>
      <c r="X720" s="243"/>
      <c r="Y720" s="243"/>
      <c r="Z720" s="243"/>
    </row>
    <row r="721" spans="1:26" ht="13.5" customHeight="1">
      <c r="A721" s="243"/>
      <c r="B721" s="243"/>
      <c r="C721" s="243"/>
      <c r="D721" s="243"/>
      <c r="E721" s="243"/>
      <c r="F721" s="243"/>
      <c r="G721" s="243"/>
      <c r="H721" s="243"/>
      <c r="I721" s="243"/>
      <c r="J721" s="243"/>
      <c r="K721" s="243"/>
      <c r="L721" s="243"/>
      <c r="M721" s="243"/>
      <c r="N721" s="243"/>
      <c r="O721" s="243"/>
      <c r="P721" s="243"/>
      <c r="Q721" s="243"/>
      <c r="R721" s="243"/>
      <c r="S721" s="243"/>
      <c r="T721" s="243"/>
      <c r="U721" s="243"/>
      <c r="V721" s="243"/>
      <c r="W721" s="243"/>
      <c r="X721" s="243"/>
      <c r="Y721" s="243"/>
      <c r="Z721" s="243"/>
    </row>
    <row r="722" spans="1:26" ht="13.5" customHeight="1">
      <c r="A722" s="243"/>
      <c r="B722" s="243"/>
      <c r="C722" s="243"/>
      <c r="D722" s="243"/>
      <c r="E722" s="243"/>
      <c r="F722" s="243"/>
      <c r="G722" s="243"/>
      <c r="H722" s="243"/>
      <c r="I722" s="243"/>
      <c r="J722" s="243"/>
      <c r="K722" s="243"/>
      <c r="L722" s="243"/>
      <c r="M722" s="243"/>
      <c r="N722" s="243"/>
      <c r="O722" s="243"/>
      <c r="P722" s="243"/>
      <c r="Q722" s="243"/>
      <c r="R722" s="243"/>
      <c r="S722" s="243"/>
      <c r="T722" s="243"/>
      <c r="U722" s="243"/>
      <c r="V722" s="243"/>
      <c r="W722" s="243"/>
      <c r="X722" s="243"/>
      <c r="Y722" s="243"/>
      <c r="Z722" s="243"/>
    </row>
    <row r="723" spans="1:26" ht="13.5" customHeight="1">
      <c r="A723" s="243"/>
      <c r="B723" s="243"/>
      <c r="C723" s="243"/>
      <c r="D723" s="243"/>
      <c r="E723" s="243"/>
      <c r="F723" s="243"/>
      <c r="G723" s="243"/>
      <c r="H723" s="243"/>
      <c r="I723" s="243"/>
      <c r="J723" s="243"/>
      <c r="K723" s="243"/>
      <c r="L723" s="243"/>
      <c r="M723" s="243"/>
      <c r="N723" s="243"/>
      <c r="O723" s="243"/>
      <c r="P723" s="243"/>
      <c r="Q723" s="243"/>
      <c r="R723" s="243"/>
      <c r="S723" s="243"/>
      <c r="T723" s="243"/>
      <c r="U723" s="243"/>
      <c r="V723" s="243"/>
      <c r="W723" s="243"/>
      <c r="X723" s="243"/>
      <c r="Y723" s="243"/>
      <c r="Z723" s="243"/>
    </row>
    <row r="724" spans="1:26" ht="13.5" customHeight="1">
      <c r="A724" s="243"/>
      <c r="B724" s="243"/>
      <c r="C724" s="243"/>
      <c r="D724" s="243"/>
      <c r="E724" s="243"/>
      <c r="F724" s="243"/>
      <c r="G724" s="243"/>
      <c r="H724" s="243"/>
      <c r="I724" s="243"/>
      <c r="J724" s="243"/>
      <c r="K724" s="243"/>
      <c r="L724" s="243"/>
      <c r="M724" s="243"/>
      <c r="N724" s="243"/>
      <c r="O724" s="243"/>
      <c r="P724" s="243"/>
      <c r="Q724" s="243"/>
      <c r="R724" s="243"/>
      <c r="S724" s="243"/>
      <c r="T724" s="243"/>
      <c r="U724" s="243"/>
      <c r="V724" s="243"/>
      <c r="W724" s="243"/>
      <c r="X724" s="243"/>
      <c r="Y724" s="243"/>
      <c r="Z724" s="243"/>
    </row>
    <row r="725" spans="1:26" ht="13.5" customHeight="1">
      <c r="A725" s="243"/>
      <c r="B725" s="243"/>
      <c r="C725" s="243"/>
      <c r="D725" s="243"/>
      <c r="E725" s="243"/>
      <c r="F725" s="243"/>
      <c r="G725" s="243"/>
      <c r="H725" s="243"/>
      <c r="I725" s="243"/>
      <c r="J725" s="243"/>
      <c r="K725" s="243"/>
      <c r="L725" s="243"/>
      <c r="M725" s="243"/>
      <c r="N725" s="243"/>
      <c r="O725" s="243"/>
      <c r="P725" s="243"/>
      <c r="Q725" s="243"/>
      <c r="R725" s="243"/>
      <c r="S725" s="243"/>
      <c r="T725" s="243"/>
      <c r="U725" s="243"/>
      <c r="V725" s="243"/>
      <c r="W725" s="243"/>
      <c r="X725" s="243"/>
      <c r="Y725" s="243"/>
      <c r="Z725" s="243"/>
    </row>
    <row r="726" spans="1:26" ht="13.5" customHeight="1">
      <c r="A726" s="243"/>
      <c r="B726" s="243"/>
      <c r="C726" s="243"/>
      <c r="D726" s="243"/>
      <c r="E726" s="243"/>
      <c r="F726" s="243"/>
      <c r="G726" s="243"/>
      <c r="H726" s="243"/>
      <c r="I726" s="243"/>
      <c r="J726" s="243"/>
      <c r="K726" s="243"/>
      <c r="L726" s="243"/>
      <c r="M726" s="243"/>
      <c r="N726" s="243"/>
      <c r="O726" s="243"/>
      <c r="P726" s="243"/>
      <c r="Q726" s="243"/>
      <c r="R726" s="243"/>
      <c r="S726" s="243"/>
      <c r="T726" s="243"/>
      <c r="U726" s="243"/>
      <c r="V726" s="243"/>
      <c r="W726" s="243"/>
      <c r="X726" s="243"/>
      <c r="Y726" s="243"/>
      <c r="Z726" s="243"/>
    </row>
    <row r="727" spans="1:26" ht="13.5" customHeight="1">
      <c r="A727" s="243"/>
      <c r="B727" s="243"/>
      <c r="C727" s="243"/>
      <c r="D727" s="243"/>
      <c r="E727" s="243"/>
      <c r="F727" s="243"/>
      <c r="G727" s="243"/>
      <c r="H727" s="243"/>
      <c r="I727" s="243"/>
      <c r="J727" s="243"/>
      <c r="K727" s="243"/>
      <c r="L727" s="243"/>
      <c r="M727" s="243"/>
      <c r="N727" s="243"/>
      <c r="O727" s="243"/>
      <c r="P727" s="243"/>
      <c r="Q727" s="243"/>
      <c r="R727" s="243"/>
      <c r="S727" s="243"/>
      <c r="T727" s="243"/>
      <c r="U727" s="243"/>
      <c r="V727" s="243"/>
      <c r="W727" s="243"/>
      <c r="X727" s="243"/>
      <c r="Y727" s="243"/>
      <c r="Z727" s="243"/>
    </row>
    <row r="728" spans="1:26" ht="13.5" customHeight="1">
      <c r="A728" s="243"/>
      <c r="B728" s="243"/>
      <c r="C728" s="243"/>
      <c r="D728" s="243"/>
      <c r="E728" s="243"/>
      <c r="F728" s="243"/>
      <c r="G728" s="243"/>
      <c r="H728" s="243"/>
      <c r="I728" s="243"/>
      <c r="J728" s="243"/>
      <c r="K728" s="243"/>
      <c r="L728" s="243"/>
      <c r="M728" s="243"/>
      <c r="N728" s="243"/>
      <c r="O728" s="243"/>
      <c r="P728" s="243"/>
      <c r="Q728" s="243"/>
      <c r="R728" s="243"/>
      <c r="S728" s="243"/>
      <c r="T728" s="243"/>
      <c r="U728" s="243"/>
      <c r="V728" s="243"/>
      <c r="W728" s="243"/>
      <c r="X728" s="243"/>
      <c r="Y728" s="243"/>
      <c r="Z728" s="243"/>
    </row>
    <row r="729" spans="1:26" ht="13.5" customHeight="1">
      <c r="A729" s="243"/>
      <c r="B729" s="243"/>
      <c r="C729" s="243"/>
      <c r="D729" s="243"/>
      <c r="E729" s="243"/>
      <c r="F729" s="243"/>
      <c r="G729" s="243"/>
      <c r="H729" s="243"/>
      <c r="I729" s="243"/>
      <c r="J729" s="243"/>
      <c r="K729" s="243"/>
      <c r="L729" s="243"/>
      <c r="M729" s="243"/>
      <c r="N729" s="243"/>
      <c r="O729" s="243"/>
      <c r="P729" s="243"/>
      <c r="Q729" s="243"/>
      <c r="R729" s="243"/>
      <c r="S729" s="243"/>
      <c r="T729" s="243"/>
      <c r="U729" s="243"/>
      <c r="V729" s="243"/>
      <c r="W729" s="243"/>
      <c r="X729" s="243"/>
      <c r="Y729" s="243"/>
      <c r="Z729" s="243"/>
    </row>
    <row r="730" spans="1:26" ht="13.5" customHeight="1">
      <c r="A730" s="243"/>
      <c r="B730" s="243"/>
      <c r="C730" s="243"/>
      <c r="D730" s="243"/>
      <c r="E730" s="243"/>
      <c r="F730" s="243"/>
      <c r="G730" s="243"/>
      <c r="H730" s="243"/>
      <c r="I730" s="243"/>
      <c r="J730" s="243"/>
      <c r="K730" s="243"/>
      <c r="L730" s="243"/>
      <c r="M730" s="243"/>
      <c r="N730" s="243"/>
      <c r="O730" s="243"/>
      <c r="P730" s="243"/>
      <c r="Q730" s="243"/>
      <c r="R730" s="243"/>
      <c r="S730" s="243"/>
      <c r="T730" s="243"/>
      <c r="U730" s="243"/>
      <c r="V730" s="243"/>
      <c r="W730" s="243"/>
      <c r="X730" s="243"/>
      <c r="Y730" s="243"/>
      <c r="Z730" s="243"/>
    </row>
    <row r="731" spans="1:26" ht="13.5" customHeight="1">
      <c r="A731" s="243"/>
      <c r="B731" s="243"/>
      <c r="C731" s="243"/>
      <c r="D731" s="243"/>
      <c r="E731" s="243"/>
      <c r="F731" s="243"/>
      <c r="G731" s="243"/>
      <c r="H731" s="243"/>
      <c r="I731" s="243"/>
      <c r="J731" s="243"/>
      <c r="K731" s="243"/>
      <c r="L731" s="243"/>
      <c r="M731" s="243"/>
      <c r="N731" s="243"/>
      <c r="O731" s="243"/>
      <c r="P731" s="243"/>
      <c r="Q731" s="243"/>
      <c r="R731" s="243"/>
      <c r="S731" s="243"/>
      <c r="T731" s="243"/>
      <c r="U731" s="243"/>
      <c r="V731" s="243"/>
      <c r="W731" s="243"/>
      <c r="X731" s="243"/>
      <c r="Y731" s="243"/>
      <c r="Z731" s="243"/>
    </row>
    <row r="732" spans="1:26" ht="13.5" customHeight="1">
      <c r="A732" s="243"/>
      <c r="B732" s="243"/>
      <c r="C732" s="243"/>
      <c r="D732" s="243"/>
      <c r="E732" s="243"/>
      <c r="F732" s="243"/>
      <c r="G732" s="243"/>
      <c r="H732" s="243"/>
      <c r="I732" s="243"/>
      <c r="J732" s="243"/>
      <c r="K732" s="243"/>
      <c r="L732" s="243"/>
      <c r="M732" s="243"/>
      <c r="N732" s="243"/>
      <c r="O732" s="243"/>
      <c r="P732" s="243"/>
      <c r="Q732" s="243"/>
      <c r="R732" s="243"/>
      <c r="S732" s="243"/>
      <c r="T732" s="243"/>
      <c r="U732" s="243"/>
      <c r="V732" s="243"/>
      <c r="W732" s="243"/>
      <c r="X732" s="243"/>
      <c r="Y732" s="243"/>
      <c r="Z732" s="243"/>
    </row>
    <row r="733" spans="1:26" ht="13.5" customHeight="1">
      <c r="A733" s="243"/>
      <c r="B733" s="243"/>
      <c r="C733" s="243"/>
      <c r="D733" s="243"/>
      <c r="E733" s="243"/>
      <c r="F733" s="243"/>
      <c r="G733" s="243"/>
      <c r="H733" s="243"/>
      <c r="I733" s="243"/>
      <c r="J733" s="243"/>
      <c r="K733" s="243"/>
      <c r="L733" s="243"/>
      <c r="M733" s="243"/>
      <c r="N733" s="243"/>
      <c r="O733" s="243"/>
      <c r="P733" s="243"/>
      <c r="Q733" s="243"/>
      <c r="R733" s="243"/>
      <c r="S733" s="243"/>
      <c r="T733" s="243"/>
      <c r="U733" s="243"/>
      <c r="V733" s="243"/>
      <c r="W733" s="243"/>
      <c r="X733" s="243"/>
      <c r="Y733" s="243"/>
      <c r="Z733" s="243"/>
    </row>
    <row r="734" spans="1:26" ht="13.5" customHeight="1">
      <c r="A734" s="243"/>
      <c r="B734" s="243"/>
      <c r="C734" s="243"/>
      <c r="D734" s="243"/>
      <c r="E734" s="243"/>
      <c r="F734" s="243"/>
      <c r="G734" s="243"/>
      <c r="H734" s="243"/>
      <c r="I734" s="243"/>
      <c r="J734" s="243"/>
      <c r="K734" s="243"/>
      <c r="L734" s="243"/>
      <c r="M734" s="243"/>
      <c r="N734" s="243"/>
      <c r="O734" s="243"/>
      <c r="P734" s="243"/>
      <c r="Q734" s="243"/>
      <c r="R734" s="243"/>
      <c r="S734" s="243"/>
      <c r="T734" s="243"/>
      <c r="U734" s="243"/>
      <c r="V734" s="243"/>
      <c r="W734" s="243"/>
      <c r="X734" s="243"/>
      <c r="Y734" s="243"/>
      <c r="Z734" s="243"/>
    </row>
    <row r="735" spans="1:26" ht="13.5" customHeight="1">
      <c r="A735" s="243"/>
      <c r="B735" s="243"/>
      <c r="C735" s="243"/>
      <c r="D735" s="243"/>
      <c r="E735" s="243"/>
      <c r="F735" s="243"/>
      <c r="G735" s="243"/>
      <c r="H735" s="243"/>
      <c r="I735" s="243"/>
      <c r="J735" s="243"/>
      <c r="K735" s="243"/>
      <c r="L735" s="243"/>
      <c r="M735" s="243"/>
      <c r="N735" s="243"/>
      <c r="O735" s="243"/>
      <c r="P735" s="243"/>
      <c r="Q735" s="243"/>
      <c r="R735" s="243"/>
      <c r="S735" s="243"/>
      <c r="T735" s="243"/>
      <c r="U735" s="243"/>
      <c r="V735" s="243"/>
      <c r="W735" s="243"/>
      <c r="X735" s="243"/>
      <c r="Y735" s="243"/>
      <c r="Z735" s="243"/>
    </row>
    <row r="736" spans="1:26" ht="13.5" customHeight="1">
      <c r="A736" s="243"/>
      <c r="B736" s="243"/>
      <c r="C736" s="243"/>
      <c r="D736" s="243"/>
      <c r="E736" s="243"/>
      <c r="F736" s="243"/>
      <c r="G736" s="243"/>
      <c r="H736" s="243"/>
      <c r="I736" s="243"/>
      <c r="J736" s="243"/>
      <c r="K736" s="243"/>
      <c r="L736" s="243"/>
      <c r="M736" s="243"/>
      <c r="N736" s="243"/>
      <c r="O736" s="243"/>
      <c r="P736" s="243"/>
      <c r="Q736" s="243"/>
      <c r="R736" s="243"/>
      <c r="S736" s="243"/>
      <c r="T736" s="243"/>
      <c r="U736" s="243"/>
      <c r="V736" s="243"/>
      <c r="W736" s="243"/>
      <c r="X736" s="243"/>
      <c r="Y736" s="243"/>
      <c r="Z736" s="243"/>
    </row>
    <row r="737" spans="1:26" ht="13.5" customHeight="1">
      <c r="A737" s="243"/>
      <c r="B737" s="243"/>
      <c r="C737" s="243"/>
      <c r="D737" s="243"/>
      <c r="E737" s="243"/>
      <c r="F737" s="243"/>
      <c r="G737" s="243"/>
      <c r="H737" s="243"/>
      <c r="I737" s="243"/>
      <c r="J737" s="243"/>
      <c r="K737" s="243"/>
      <c r="L737" s="243"/>
      <c r="M737" s="243"/>
      <c r="N737" s="243"/>
      <c r="O737" s="243"/>
      <c r="P737" s="243"/>
      <c r="Q737" s="243"/>
      <c r="R737" s="243"/>
      <c r="S737" s="243"/>
      <c r="T737" s="243"/>
      <c r="U737" s="243"/>
      <c r="V737" s="243"/>
      <c r="W737" s="243"/>
      <c r="X737" s="243"/>
      <c r="Y737" s="243"/>
      <c r="Z737" s="243"/>
    </row>
    <row r="738" spans="1:26" ht="13.5" customHeight="1">
      <c r="A738" s="243"/>
      <c r="B738" s="243"/>
      <c r="C738" s="243"/>
      <c r="D738" s="243"/>
      <c r="E738" s="243"/>
      <c r="F738" s="243"/>
      <c r="G738" s="243"/>
      <c r="H738" s="243"/>
      <c r="I738" s="243"/>
      <c r="J738" s="243"/>
      <c r="K738" s="243"/>
      <c r="L738" s="243"/>
      <c r="M738" s="243"/>
      <c r="N738" s="243"/>
      <c r="O738" s="243"/>
      <c r="P738" s="243"/>
      <c r="Q738" s="243"/>
      <c r="R738" s="243"/>
      <c r="S738" s="243"/>
      <c r="T738" s="243"/>
      <c r="U738" s="243"/>
      <c r="V738" s="243"/>
      <c r="W738" s="243"/>
      <c r="X738" s="243"/>
      <c r="Y738" s="243"/>
      <c r="Z738" s="243"/>
    </row>
    <row r="739" spans="1:26" ht="13.5" customHeight="1">
      <c r="A739" s="243"/>
      <c r="B739" s="243"/>
      <c r="C739" s="243"/>
      <c r="D739" s="243"/>
      <c r="E739" s="243"/>
      <c r="F739" s="243"/>
      <c r="G739" s="243"/>
      <c r="H739" s="243"/>
      <c r="I739" s="243"/>
      <c r="J739" s="243"/>
      <c r="K739" s="243"/>
      <c r="L739" s="243"/>
      <c r="M739" s="243"/>
      <c r="N739" s="243"/>
      <c r="O739" s="243"/>
      <c r="P739" s="243"/>
      <c r="Q739" s="243"/>
      <c r="R739" s="243"/>
      <c r="S739" s="243"/>
      <c r="T739" s="243"/>
      <c r="U739" s="243"/>
      <c r="V739" s="243"/>
      <c r="W739" s="243"/>
      <c r="X739" s="243"/>
      <c r="Y739" s="243"/>
      <c r="Z739" s="243"/>
    </row>
    <row r="740" spans="1:26" ht="13.5" customHeight="1">
      <c r="A740" s="243"/>
      <c r="B740" s="243"/>
      <c r="C740" s="243"/>
      <c r="D740" s="243"/>
      <c r="E740" s="243"/>
      <c r="F740" s="243"/>
      <c r="G740" s="243"/>
      <c r="H740" s="243"/>
      <c r="I740" s="243"/>
      <c r="J740" s="243"/>
      <c r="K740" s="243"/>
      <c r="L740" s="243"/>
      <c r="M740" s="243"/>
      <c r="N740" s="243"/>
      <c r="O740" s="243"/>
      <c r="P740" s="243"/>
      <c r="Q740" s="243"/>
      <c r="R740" s="243"/>
      <c r="S740" s="243"/>
      <c r="T740" s="243"/>
      <c r="U740" s="243"/>
      <c r="V740" s="243"/>
      <c r="W740" s="243"/>
      <c r="X740" s="243"/>
      <c r="Y740" s="243"/>
      <c r="Z740" s="243"/>
    </row>
    <row r="741" spans="1:26" ht="13.5" customHeight="1">
      <c r="A741" s="243"/>
      <c r="B741" s="243"/>
      <c r="C741" s="243"/>
      <c r="D741" s="243"/>
      <c r="E741" s="243"/>
      <c r="F741" s="243"/>
      <c r="G741" s="243"/>
      <c r="H741" s="243"/>
      <c r="I741" s="243"/>
      <c r="J741" s="243"/>
      <c r="K741" s="243"/>
      <c r="L741" s="243"/>
      <c r="M741" s="243"/>
      <c r="N741" s="243"/>
      <c r="O741" s="243"/>
      <c r="P741" s="243"/>
      <c r="Q741" s="243"/>
      <c r="R741" s="243"/>
      <c r="S741" s="243"/>
      <c r="T741" s="243"/>
      <c r="U741" s="243"/>
      <c r="V741" s="243"/>
      <c r="W741" s="243"/>
      <c r="X741" s="243"/>
      <c r="Y741" s="243"/>
      <c r="Z741" s="243"/>
    </row>
    <row r="742" spans="1:26" ht="13.5" customHeight="1">
      <c r="A742" s="243"/>
      <c r="B742" s="243"/>
      <c r="C742" s="243"/>
      <c r="D742" s="243"/>
      <c r="E742" s="243"/>
      <c r="F742" s="243"/>
      <c r="G742" s="243"/>
      <c r="H742" s="243"/>
      <c r="I742" s="243"/>
      <c r="J742" s="243"/>
      <c r="K742" s="243"/>
      <c r="L742" s="243"/>
      <c r="M742" s="243"/>
      <c r="N742" s="243"/>
      <c r="O742" s="243"/>
      <c r="P742" s="243"/>
      <c r="Q742" s="243"/>
      <c r="R742" s="243"/>
      <c r="S742" s="243"/>
      <c r="T742" s="243"/>
      <c r="U742" s="243"/>
      <c r="V742" s="243"/>
      <c r="W742" s="243"/>
      <c r="X742" s="243"/>
      <c r="Y742" s="243"/>
      <c r="Z742" s="243"/>
    </row>
    <row r="743" spans="1:26" ht="13.5" customHeight="1">
      <c r="A743" s="243"/>
      <c r="B743" s="243"/>
      <c r="C743" s="243"/>
      <c r="D743" s="243"/>
      <c r="E743" s="243"/>
      <c r="F743" s="243"/>
      <c r="G743" s="243"/>
      <c r="H743" s="243"/>
      <c r="I743" s="243"/>
      <c r="J743" s="243"/>
      <c r="K743" s="243"/>
      <c r="L743" s="243"/>
      <c r="M743" s="243"/>
      <c r="N743" s="243"/>
      <c r="O743" s="243"/>
      <c r="P743" s="243"/>
      <c r="Q743" s="243"/>
      <c r="R743" s="243"/>
      <c r="S743" s="243"/>
      <c r="T743" s="243"/>
      <c r="U743" s="243"/>
      <c r="V743" s="243"/>
      <c r="W743" s="243"/>
      <c r="X743" s="243"/>
      <c r="Y743" s="243"/>
      <c r="Z743" s="243"/>
    </row>
    <row r="744" spans="1:26" ht="13.5" customHeight="1">
      <c r="A744" s="243"/>
      <c r="B744" s="243"/>
      <c r="C744" s="243"/>
      <c r="D744" s="243"/>
      <c r="E744" s="243"/>
      <c r="F744" s="243"/>
      <c r="G744" s="243"/>
      <c r="H744" s="243"/>
      <c r="I744" s="243"/>
      <c r="J744" s="243"/>
      <c r="K744" s="243"/>
      <c r="L744" s="243"/>
      <c r="M744" s="243"/>
      <c r="N744" s="243"/>
      <c r="O744" s="243"/>
      <c r="P744" s="243"/>
      <c r="Q744" s="243"/>
      <c r="R744" s="243"/>
      <c r="S744" s="243"/>
      <c r="T744" s="243"/>
      <c r="U744" s="243"/>
      <c r="V744" s="243"/>
      <c r="W744" s="243"/>
      <c r="X744" s="243"/>
      <c r="Y744" s="243"/>
      <c r="Z744" s="243"/>
    </row>
    <row r="745" spans="1:26" ht="13.5" customHeight="1">
      <c r="A745" s="243"/>
      <c r="B745" s="243"/>
      <c r="C745" s="243"/>
      <c r="D745" s="243"/>
      <c r="E745" s="243"/>
      <c r="F745" s="243"/>
      <c r="G745" s="243"/>
      <c r="H745" s="243"/>
      <c r="I745" s="243"/>
      <c r="J745" s="243"/>
      <c r="K745" s="243"/>
      <c r="L745" s="243"/>
      <c r="M745" s="243"/>
      <c r="N745" s="243"/>
      <c r="O745" s="243"/>
      <c r="P745" s="243"/>
      <c r="Q745" s="243"/>
      <c r="R745" s="243"/>
      <c r="S745" s="243"/>
      <c r="T745" s="243"/>
      <c r="U745" s="243"/>
      <c r="V745" s="243"/>
      <c r="W745" s="243"/>
      <c r="X745" s="243"/>
      <c r="Y745" s="243"/>
      <c r="Z745" s="243"/>
    </row>
    <row r="746" spans="1:26" ht="13.5" customHeight="1">
      <c r="A746" s="243"/>
      <c r="B746" s="243"/>
      <c r="C746" s="243"/>
      <c r="D746" s="243"/>
      <c r="E746" s="243"/>
      <c r="F746" s="243"/>
      <c r="G746" s="243"/>
      <c r="H746" s="243"/>
      <c r="I746" s="243"/>
      <c r="J746" s="243"/>
      <c r="K746" s="243"/>
      <c r="L746" s="243"/>
      <c r="M746" s="243"/>
      <c r="N746" s="243"/>
      <c r="O746" s="243"/>
      <c r="P746" s="243"/>
      <c r="Q746" s="243"/>
      <c r="R746" s="243"/>
      <c r="S746" s="243"/>
      <c r="T746" s="243"/>
      <c r="U746" s="243"/>
      <c r="V746" s="243"/>
      <c r="W746" s="243"/>
      <c r="X746" s="243"/>
      <c r="Y746" s="243"/>
      <c r="Z746" s="243"/>
    </row>
    <row r="747" spans="1:26" ht="13.5" customHeight="1">
      <c r="A747" s="243"/>
      <c r="B747" s="243"/>
      <c r="C747" s="243"/>
      <c r="D747" s="243"/>
      <c r="E747" s="243"/>
      <c r="F747" s="243"/>
      <c r="G747" s="243"/>
      <c r="H747" s="243"/>
      <c r="I747" s="243"/>
      <c r="J747" s="243"/>
      <c r="K747" s="243"/>
      <c r="L747" s="243"/>
      <c r="M747" s="243"/>
      <c r="N747" s="243"/>
      <c r="O747" s="243"/>
      <c r="P747" s="243"/>
      <c r="Q747" s="243"/>
      <c r="R747" s="243"/>
      <c r="S747" s="243"/>
      <c r="T747" s="243"/>
      <c r="U747" s="243"/>
      <c r="V747" s="243"/>
      <c r="W747" s="243"/>
      <c r="X747" s="243"/>
      <c r="Y747" s="243"/>
      <c r="Z747" s="243"/>
    </row>
    <row r="748" spans="1:26" ht="13.5" customHeight="1">
      <c r="A748" s="243"/>
      <c r="B748" s="243"/>
      <c r="C748" s="243"/>
      <c r="D748" s="243"/>
      <c r="E748" s="243"/>
      <c r="F748" s="243"/>
      <c r="G748" s="243"/>
      <c r="H748" s="243"/>
      <c r="I748" s="243"/>
      <c r="J748" s="243"/>
      <c r="K748" s="243"/>
      <c r="L748" s="243"/>
      <c r="M748" s="243"/>
      <c r="N748" s="243"/>
      <c r="O748" s="243"/>
      <c r="P748" s="243"/>
      <c r="Q748" s="243"/>
      <c r="R748" s="243"/>
      <c r="S748" s="243"/>
      <c r="T748" s="243"/>
      <c r="U748" s="243"/>
      <c r="V748" s="243"/>
      <c r="W748" s="243"/>
      <c r="X748" s="243"/>
      <c r="Y748" s="243"/>
      <c r="Z748" s="243"/>
    </row>
    <row r="749" spans="1:26" ht="13.5" customHeight="1">
      <c r="A749" s="243"/>
      <c r="B749" s="243"/>
      <c r="C749" s="243"/>
      <c r="D749" s="243"/>
      <c r="E749" s="243"/>
      <c r="F749" s="243"/>
      <c r="G749" s="243"/>
      <c r="H749" s="243"/>
      <c r="I749" s="243"/>
      <c r="J749" s="243"/>
      <c r="K749" s="243"/>
      <c r="L749" s="243"/>
      <c r="M749" s="243"/>
      <c r="N749" s="243"/>
      <c r="O749" s="243"/>
      <c r="P749" s="243"/>
      <c r="Q749" s="243"/>
      <c r="R749" s="243"/>
      <c r="S749" s="243"/>
      <c r="T749" s="243"/>
      <c r="U749" s="243"/>
      <c r="V749" s="243"/>
      <c r="W749" s="243"/>
      <c r="X749" s="243"/>
      <c r="Y749" s="243"/>
      <c r="Z749" s="243"/>
    </row>
    <row r="750" spans="1:26" ht="13.5" customHeight="1">
      <c r="A750" s="243"/>
      <c r="B750" s="243"/>
      <c r="C750" s="243"/>
      <c r="D750" s="243"/>
      <c r="E750" s="243"/>
      <c r="F750" s="243"/>
      <c r="G750" s="243"/>
      <c r="H750" s="243"/>
      <c r="I750" s="243"/>
      <c r="J750" s="243"/>
      <c r="K750" s="243"/>
      <c r="L750" s="243"/>
      <c r="M750" s="243"/>
      <c r="N750" s="243"/>
      <c r="O750" s="243"/>
      <c r="P750" s="243"/>
      <c r="Q750" s="243"/>
      <c r="R750" s="243"/>
      <c r="S750" s="243"/>
      <c r="T750" s="243"/>
      <c r="U750" s="243"/>
      <c r="V750" s="243"/>
      <c r="W750" s="243"/>
      <c r="X750" s="243"/>
      <c r="Y750" s="243"/>
      <c r="Z750" s="243"/>
    </row>
    <row r="751" spans="1:26" ht="13.5" customHeight="1">
      <c r="A751" s="243"/>
      <c r="B751" s="243"/>
      <c r="C751" s="243"/>
      <c r="D751" s="243"/>
      <c r="E751" s="243"/>
      <c r="F751" s="243"/>
      <c r="G751" s="243"/>
      <c r="H751" s="243"/>
      <c r="I751" s="243"/>
      <c r="J751" s="243"/>
      <c r="K751" s="243"/>
      <c r="L751" s="243"/>
      <c r="M751" s="243"/>
      <c r="N751" s="243"/>
      <c r="O751" s="243"/>
      <c r="P751" s="243"/>
      <c r="Q751" s="243"/>
      <c r="R751" s="243"/>
      <c r="S751" s="243"/>
      <c r="T751" s="243"/>
      <c r="U751" s="243"/>
      <c r="V751" s="243"/>
      <c r="W751" s="243"/>
      <c r="X751" s="243"/>
      <c r="Y751" s="243"/>
      <c r="Z751" s="243"/>
    </row>
    <row r="752" spans="1:26" ht="13.5" customHeight="1">
      <c r="A752" s="243"/>
      <c r="B752" s="243"/>
      <c r="C752" s="243"/>
      <c r="D752" s="243"/>
      <c r="E752" s="243"/>
      <c r="F752" s="243"/>
      <c r="G752" s="243"/>
      <c r="H752" s="243"/>
      <c r="I752" s="243"/>
      <c r="J752" s="243"/>
      <c r="K752" s="243"/>
      <c r="L752" s="243"/>
      <c r="M752" s="243"/>
      <c r="N752" s="243"/>
      <c r="O752" s="243"/>
      <c r="P752" s="243"/>
      <c r="Q752" s="243"/>
      <c r="R752" s="243"/>
      <c r="S752" s="243"/>
      <c r="T752" s="243"/>
      <c r="U752" s="243"/>
      <c r="V752" s="243"/>
      <c r="W752" s="243"/>
      <c r="X752" s="243"/>
      <c r="Y752" s="243"/>
      <c r="Z752" s="243"/>
    </row>
    <row r="753" spans="1:26" ht="13.5" customHeight="1">
      <c r="A753" s="243"/>
      <c r="B753" s="243"/>
      <c r="C753" s="243"/>
      <c r="D753" s="243"/>
      <c r="E753" s="243"/>
      <c r="F753" s="243"/>
      <c r="G753" s="243"/>
      <c r="H753" s="243"/>
      <c r="I753" s="243"/>
      <c r="J753" s="243"/>
      <c r="K753" s="243"/>
      <c r="L753" s="243"/>
      <c r="M753" s="243"/>
      <c r="N753" s="243"/>
      <c r="O753" s="243"/>
      <c r="P753" s="243"/>
      <c r="Q753" s="243"/>
      <c r="R753" s="243"/>
      <c r="S753" s="243"/>
      <c r="T753" s="243"/>
      <c r="U753" s="243"/>
      <c r="V753" s="243"/>
      <c r="W753" s="243"/>
      <c r="X753" s="243"/>
      <c r="Y753" s="243"/>
      <c r="Z753" s="243"/>
    </row>
    <row r="754" spans="1:26" ht="13.5" customHeight="1">
      <c r="A754" s="243"/>
      <c r="B754" s="243"/>
      <c r="C754" s="243"/>
      <c r="D754" s="243"/>
      <c r="E754" s="243"/>
      <c r="F754" s="243"/>
      <c r="G754" s="243"/>
      <c r="H754" s="243"/>
      <c r="I754" s="243"/>
      <c r="J754" s="243"/>
      <c r="K754" s="243"/>
      <c r="L754" s="243"/>
      <c r="M754" s="243"/>
      <c r="N754" s="243"/>
      <c r="O754" s="243"/>
      <c r="P754" s="243"/>
      <c r="Q754" s="243"/>
      <c r="R754" s="243"/>
      <c r="S754" s="243"/>
      <c r="T754" s="243"/>
      <c r="U754" s="243"/>
      <c r="V754" s="243"/>
      <c r="W754" s="243"/>
      <c r="X754" s="243"/>
      <c r="Y754" s="243"/>
      <c r="Z754" s="243"/>
    </row>
    <row r="755" spans="1:26" ht="13.5" customHeight="1">
      <c r="A755" s="243"/>
      <c r="B755" s="243"/>
      <c r="C755" s="243"/>
      <c r="D755" s="243"/>
      <c r="E755" s="243"/>
      <c r="F755" s="243"/>
      <c r="G755" s="243"/>
      <c r="H755" s="243"/>
      <c r="I755" s="243"/>
      <c r="J755" s="243"/>
      <c r="K755" s="243"/>
      <c r="L755" s="243"/>
      <c r="M755" s="243"/>
      <c r="N755" s="243"/>
      <c r="O755" s="243"/>
      <c r="P755" s="243"/>
      <c r="Q755" s="243"/>
      <c r="R755" s="243"/>
      <c r="S755" s="243"/>
      <c r="T755" s="243"/>
      <c r="U755" s="243"/>
      <c r="V755" s="243"/>
      <c r="W755" s="243"/>
      <c r="X755" s="243"/>
      <c r="Y755" s="243"/>
      <c r="Z755" s="243"/>
    </row>
    <row r="756" spans="1:26" ht="13.5" customHeight="1">
      <c r="A756" s="243"/>
      <c r="B756" s="243"/>
      <c r="C756" s="243"/>
      <c r="D756" s="243"/>
      <c r="E756" s="243"/>
      <c r="F756" s="243"/>
      <c r="G756" s="243"/>
      <c r="H756" s="243"/>
      <c r="I756" s="243"/>
      <c r="J756" s="243"/>
      <c r="K756" s="243"/>
      <c r="L756" s="243"/>
      <c r="M756" s="243"/>
      <c r="N756" s="243"/>
      <c r="O756" s="243"/>
      <c r="P756" s="243"/>
      <c r="Q756" s="243"/>
      <c r="R756" s="243"/>
      <c r="S756" s="243"/>
      <c r="T756" s="243"/>
      <c r="U756" s="243"/>
      <c r="V756" s="243"/>
      <c r="W756" s="243"/>
      <c r="X756" s="243"/>
      <c r="Y756" s="243"/>
      <c r="Z756" s="243"/>
    </row>
    <row r="757" spans="1:26" ht="13.5" customHeight="1">
      <c r="A757" s="243"/>
      <c r="B757" s="243"/>
      <c r="C757" s="243"/>
      <c r="D757" s="243"/>
      <c r="E757" s="243"/>
      <c r="F757" s="243"/>
      <c r="G757" s="243"/>
      <c r="H757" s="243"/>
      <c r="I757" s="243"/>
      <c r="J757" s="243"/>
      <c r="K757" s="243"/>
      <c r="L757" s="243"/>
      <c r="M757" s="243"/>
      <c r="N757" s="243"/>
      <c r="O757" s="243"/>
      <c r="P757" s="243"/>
      <c r="Q757" s="243"/>
      <c r="R757" s="243"/>
      <c r="S757" s="243"/>
      <c r="T757" s="243"/>
      <c r="U757" s="243"/>
      <c r="V757" s="243"/>
      <c r="W757" s="243"/>
      <c r="X757" s="243"/>
      <c r="Y757" s="243"/>
      <c r="Z757" s="243"/>
    </row>
    <row r="758" spans="1:26" ht="13.5" customHeight="1">
      <c r="A758" s="243"/>
      <c r="B758" s="243"/>
      <c r="C758" s="243"/>
      <c r="D758" s="243"/>
      <c r="E758" s="243"/>
      <c r="F758" s="243"/>
      <c r="G758" s="243"/>
      <c r="H758" s="243"/>
      <c r="I758" s="243"/>
      <c r="J758" s="243"/>
      <c r="K758" s="243"/>
      <c r="L758" s="243"/>
      <c r="M758" s="243"/>
      <c r="N758" s="243"/>
      <c r="O758" s="243"/>
      <c r="P758" s="243"/>
      <c r="Q758" s="243"/>
      <c r="R758" s="243"/>
      <c r="S758" s="243"/>
      <c r="T758" s="243"/>
      <c r="U758" s="243"/>
      <c r="V758" s="243"/>
      <c r="W758" s="243"/>
      <c r="X758" s="243"/>
      <c r="Y758" s="243"/>
      <c r="Z758" s="243"/>
    </row>
    <row r="759" spans="1:26" ht="13.5" customHeight="1">
      <c r="A759" s="243"/>
      <c r="B759" s="243"/>
      <c r="C759" s="243"/>
      <c r="D759" s="243"/>
      <c r="E759" s="243"/>
      <c r="F759" s="243"/>
      <c r="G759" s="243"/>
      <c r="H759" s="243"/>
      <c r="I759" s="243"/>
      <c r="J759" s="243"/>
      <c r="K759" s="243"/>
      <c r="L759" s="243"/>
      <c r="M759" s="243"/>
      <c r="N759" s="243"/>
      <c r="O759" s="243"/>
      <c r="P759" s="243"/>
      <c r="Q759" s="243"/>
      <c r="R759" s="243"/>
      <c r="S759" s="243"/>
      <c r="T759" s="243"/>
      <c r="U759" s="243"/>
      <c r="V759" s="243"/>
      <c r="W759" s="243"/>
      <c r="X759" s="243"/>
      <c r="Y759" s="243"/>
      <c r="Z759" s="243"/>
    </row>
    <row r="760" spans="1:26" ht="13.5" customHeight="1">
      <c r="A760" s="243"/>
      <c r="B760" s="243"/>
      <c r="C760" s="243"/>
      <c r="D760" s="243"/>
      <c r="E760" s="243"/>
      <c r="F760" s="243"/>
      <c r="G760" s="243"/>
      <c r="H760" s="243"/>
      <c r="I760" s="243"/>
      <c r="J760" s="243"/>
      <c r="K760" s="243"/>
      <c r="L760" s="243"/>
      <c r="M760" s="243"/>
      <c r="N760" s="243"/>
      <c r="O760" s="243"/>
      <c r="P760" s="243"/>
      <c r="Q760" s="243"/>
      <c r="R760" s="243"/>
      <c r="S760" s="243"/>
      <c r="T760" s="243"/>
      <c r="U760" s="243"/>
      <c r="V760" s="243"/>
      <c r="W760" s="243"/>
      <c r="X760" s="243"/>
      <c r="Y760" s="243"/>
      <c r="Z760" s="243"/>
    </row>
    <row r="761" spans="1:26" ht="13.5" customHeight="1">
      <c r="A761" s="243"/>
      <c r="B761" s="243"/>
      <c r="C761" s="243"/>
      <c r="D761" s="243"/>
      <c r="E761" s="243"/>
      <c r="F761" s="243"/>
      <c r="G761" s="243"/>
      <c r="H761" s="243"/>
      <c r="I761" s="243"/>
      <c r="J761" s="243"/>
      <c r="K761" s="243"/>
      <c r="L761" s="243"/>
      <c r="M761" s="243"/>
      <c r="N761" s="243"/>
      <c r="O761" s="243"/>
      <c r="P761" s="243"/>
      <c r="Q761" s="243"/>
      <c r="R761" s="243"/>
      <c r="S761" s="243"/>
      <c r="T761" s="243"/>
      <c r="U761" s="243"/>
      <c r="V761" s="243"/>
      <c r="W761" s="243"/>
      <c r="X761" s="243"/>
      <c r="Y761" s="243"/>
      <c r="Z761" s="243"/>
    </row>
    <row r="762" spans="1:26" ht="13.5" customHeight="1">
      <c r="A762" s="243"/>
      <c r="B762" s="243"/>
      <c r="C762" s="243"/>
      <c r="D762" s="243"/>
      <c r="E762" s="243"/>
      <c r="F762" s="243"/>
      <c r="G762" s="243"/>
      <c r="H762" s="243"/>
      <c r="I762" s="243"/>
      <c r="J762" s="243"/>
      <c r="K762" s="243"/>
      <c r="L762" s="243"/>
      <c r="M762" s="243"/>
      <c r="N762" s="243"/>
      <c r="O762" s="243"/>
      <c r="P762" s="243"/>
      <c r="Q762" s="243"/>
      <c r="R762" s="243"/>
      <c r="S762" s="243"/>
      <c r="T762" s="243"/>
      <c r="U762" s="243"/>
      <c r="V762" s="243"/>
      <c r="W762" s="243"/>
      <c r="X762" s="243"/>
      <c r="Y762" s="243"/>
      <c r="Z762" s="243"/>
    </row>
    <row r="763" spans="1:26" ht="13.5" customHeight="1">
      <c r="A763" s="243"/>
      <c r="B763" s="243"/>
      <c r="C763" s="243"/>
      <c r="D763" s="243"/>
      <c r="E763" s="243"/>
      <c r="F763" s="243"/>
      <c r="G763" s="243"/>
      <c r="H763" s="243"/>
      <c r="I763" s="243"/>
      <c r="J763" s="243"/>
      <c r="K763" s="243"/>
      <c r="L763" s="243"/>
      <c r="M763" s="243"/>
      <c r="N763" s="243"/>
      <c r="O763" s="243"/>
      <c r="P763" s="243"/>
      <c r="Q763" s="243"/>
      <c r="R763" s="243"/>
      <c r="S763" s="243"/>
      <c r="T763" s="243"/>
      <c r="U763" s="243"/>
      <c r="V763" s="243"/>
      <c r="W763" s="243"/>
      <c r="X763" s="243"/>
      <c r="Y763" s="243"/>
      <c r="Z763" s="243"/>
    </row>
    <row r="764" spans="1:26" ht="13.5" customHeight="1">
      <c r="A764" s="243"/>
      <c r="B764" s="243"/>
      <c r="C764" s="243"/>
      <c r="D764" s="243"/>
      <c r="E764" s="243"/>
      <c r="F764" s="243"/>
      <c r="G764" s="243"/>
      <c r="H764" s="243"/>
      <c r="I764" s="243"/>
      <c r="J764" s="243"/>
      <c r="K764" s="243"/>
      <c r="L764" s="243"/>
      <c r="M764" s="243"/>
      <c r="N764" s="243"/>
      <c r="O764" s="243"/>
      <c r="P764" s="243"/>
      <c r="Q764" s="243"/>
      <c r="R764" s="243"/>
      <c r="S764" s="243"/>
      <c r="T764" s="243"/>
      <c r="U764" s="243"/>
      <c r="V764" s="243"/>
      <c r="W764" s="243"/>
      <c r="X764" s="243"/>
      <c r="Y764" s="243"/>
      <c r="Z764" s="243"/>
    </row>
    <row r="765" spans="1:26" ht="13.5" customHeight="1">
      <c r="A765" s="243"/>
      <c r="B765" s="243"/>
      <c r="C765" s="243"/>
      <c r="D765" s="243"/>
      <c r="E765" s="243"/>
      <c r="F765" s="243"/>
      <c r="G765" s="243"/>
      <c r="H765" s="243"/>
      <c r="I765" s="243"/>
      <c r="J765" s="243"/>
      <c r="K765" s="243"/>
      <c r="L765" s="243"/>
      <c r="M765" s="243"/>
      <c r="N765" s="243"/>
      <c r="O765" s="243"/>
      <c r="P765" s="243"/>
      <c r="Q765" s="243"/>
      <c r="R765" s="243"/>
      <c r="S765" s="243"/>
      <c r="T765" s="243"/>
      <c r="U765" s="243"/>
      <c r="V765" s="243"/>
      <c r="W765" s="243"/>
      <c r="X765" s="243"/>
      <c r="Y765" s="243"/>
      <c r="Z765" s="243"/>
    </row>
    <row r="766" spans="1:26" ht="13.5" customHeight="1">
      <c r="A766" s="243"/>
      <c r="B766" s="243"/>
      <c r="C766" s="243"/>
      <c r="D766" s="243"/>
      <c r="E766" s="243"/>
      <c r="F766" s="243"/>
      <c r="G766" s="243"/>
      <c r="H766" s="243"/>
      <c r="I766" s="243"/>
      <c r="J766" s="243"/>
      <c r="K766" s="243"/>
      <c r="L766" s="243"/>
      <c r="M766" s="243"/>
      <c r="N766" s="243"/>
      <c r="O766" s="243"/>
      <c r="P766" s="243"/>
      <c r="Q766" s="243"/>
      <c r="R766" s="243"/>
      <c r="S766" s="243"/>
      <c r="T766" s="243"/>
      <c r="U766" s="243"/>
      <c r="V766" s="243"/>
      <c r="W766" s="243"/>
      <c r="X766" s="243"/>
      <c r="Y766" s="243"/>
      <c r="Z766" s="243"/>
    </row>
    <row r="767" spans="1:26" ht="13.5" customHeight="1">
      <c r="A767" s="243"/>
      <c r="B767" s="243"/>
      <c r="C767" s="243"/>
      <c r="D767" s="243"/>
      <c r="E767" s="243"/>
      <c r="F767" s="243"/>
      <c r="G767" s="243"/>
      <c r="H767" s="243"/>
      <c r="I767" s="243"/>
      <c r="J767" s="243"/>
      <c r="K767" s="243"/>
      <c r="L767" s="243"/>
      <c r="M767" s="243"/>
      <c r="N767" s="243"/>
      <c r="O767" s="243"/>
      <c r="P767" s="243"/>
      <c r="Q767" s="243"/>
      <c r="R767" s="243"/>
      <c r="S767" s="243"/>
      <c r="T767" s="243"/>
      <c r="U767" s="243"/>
      <c r="V767" s="243"/>
      <c r="W767" s="243"/>
      <c r="X767" s="243"/>
      <c r="Y767" s="243"/>
      <c r="Z767" s="243"/>
    </row>
    <row r="768" spans="1:26" ht="13.5" customHeight="1">
      <c r="A768" s="243"/>
      <c r="B768" s="243"/>
      <c r="C768" s="243"/>
      <c r="D768" s="243"/>
      <c r="E768" s="243"/>
      <c r="F768" s="243"/>
      <c r="G768" s="243"/>
      <c r="H768" s="243"/>
      <c r="I768" s="243"/>
      <c r="J768" s="243"/>
      <c r="K768" s="243"/>
      <c r="L768" s="243"/>
      <c r="M768" s="243"/>
      <c r="N768" s="243"/>
      <c r="O768" s="243"/>
      <c r="P768" s="243"/>
      <c r="Q768" s="243"/>
      <c r="R768" s="243"/>
      <c r="S768" s="243"/>
      <c r="T768" s="243"/>
      <c r="U768" s="243"/>
      <c r="V768" s="243"/>
      <c r="W768" s="243"/>
      <c r="X768" s="243"/>
      <c r="Y768" s="243"/>
      <c r="Z768" s="243"/>
    </row>
    <row r="769" spans="1:26" ht="13.5" customHeight="1">
      <c r="A769" s="243"/>
      <c r="B769" s="243"/>
      <c r="C769" s="243"/>
      <c r="D769" s="243"/>
      <c r="E769" s="243"/>
      <c r="F769" s="243"/>
      <c r="G769" s="243"/>
      <c r="H769" s="243"/>
      <c r="I769" s="243"/>
      <c r="J769" s="243"/>
      <c r="K769" s="243"/>
      <c r="L769" s="243"/>
      <c r="M769" s="243"/>
      <c r="N769" s="243"/>
      <c r="O769" s="243"/>
      <c r="P769" s="243"/>
      <c r="Q769" s="243"/>
      <c r="R769" s="243"/>
      <c r="S769" s="243"/>
      <c r="T769" s="243"/>
      <c r="U769" s="243"/>
      <c r="V769" s="243"/>
      <c r="W769" s="243"/>
      <c r="X769" s="243"/>
      <c r="Y769" s="243"/>
      <c r="Z769" s="243"/>
    </row>
    <row r="770" spans="1:26" ht="13.5" customHeight="1">
      <c r="A770" s="243"/>
      <c r="B770" s="243"/>
      <c r="C770" s="243"/>
      <c r="D770" s="243"/>
      <c r="E770" s="243"/>
      <c r="F770" s="243"/>
      <c r="G770" s="243"/>
      <c r="H770" s="243"/>
      <c r="I770" s="243"/>
      <c r="J770" s="243"/>
      <c r="K770" s="243"/>
      <c r="L770" s="243"/>
      <c r="M770" s="243"/>
      <c r="N770" s="243"/>
      <c r="O770" s="243"/>
      <c r="P770" s="243"/>
      <c r="Q770" s="243"/>
      <c r="R770" s="243"/>
      <c r="S770" s="243"/>
      <c r="T770" s="243"/>
      <c r="U770" s="243"/>
      <c r="V770" s="243"/>
      <c r="W770" s="243"/>
      <c r="X770" s="243"/>
      <c r="Y770" s="243"/>
      <c r="Z770" s="243"/>
    </row>
    <row r="771" spans="1:26" ht="13.5" customHeight="1">
      <c r="A771" s="243"/>
      <c r="B771" s="243"/>
      <c r="C771" s="243"/>
      <c r="D771" s="243"/>
      <c r="E771" s="243"/>
      <c r="F771" s="243"/>
      <c r="G771" s="243"/>
      <c r="H771" s="243"/>
      <c r="I771" s="243"/>
      <c r="J771" s="243"/>
      <c r="K771" s="243"/>
      <c r="L771" s="243"/>
      <c r="M771" s="243"/>
      <c r="N771" s="243"/>
      <c r="O771" s="243"/>
      <c r="P771" s="243"/>
      <c r="Q771" s="243"/>
      <c r="R771" s="243"/>
      <c r="S771" s="243"/>
      <c r="T771" s="243"/>
      <c r="U771" s="243"/>
      <c r="V771" s="243"/>
      <c r="W771" s="243"/>
      <c r="X771" s="243"/>
      <c r="Y771" s="243"/>
      <c r="Z771" s="243"/>
    </row>
    <row r="772" spans="1:26" ht="13.5" customHeight="1">
      <c r="A772" s="243"/>
      <c r="B772" s="243"/>
      <c r="C772" s="243"/>
      <c r="D772" s="243"/>
      <c r="E772" s="243"/>
      <c r="F772" s="243"/>
      <c r="G772" s="243"/>
      <c r="H772" s="243"/>
      <c r="I772" s="243"/>
      <c r="J772" s="243"/>
      <c r="K772" s="243"/>
      <c r="L772" s="243"/>
      <c r="M772" s="243"/>
      <c r="N772" s="243"/>
      <c r="O772" s="243"/>
      <c r="P772" s="243"/>
      <c r="Q772" s="243"/>
      <c r="R772" s="243"/>
      <c r="S772" s="243"/>
      <c r="T772" s="243"/>
      <c r="U772" s="243"/>
      <c r="V772" s="243"/>
      <c r="W772" s="243"/>
      <c r="X772" s="243"/>
      <c r="Y772" s="243"/>
      <c r="Z772" s="243"/>
    </row>
    <row r="773" spans="1:26" ht="13.5" customHeight="1">
      <c r="A773" s="243"/>
      <c r="B773" s="243"/>
      <c r="C773" s="243"/>
      <c r="D773" s="243"/>
      <c r="E773" s="243"/>
      <c r="F773" s="243"/>
      <c r="G773" s="243"/>
      <c r="H773" s="243"/>
      <c r="I773" s="243"/>
      <c r="J773" s="243"/>
      <c r="K773" s="243"/>
      <c r="L773" s="243"/>
      <c r="M773" s="243"/>
      <c r="N773" s="243"/>
      <c r="O773" s="243"/>
      <c r="P773" s="243"/>
      <c r="Q773" s="243"/>
      <c r="R773" s="243"/>
      <c r="S773" s="243"/>
      <c r="T773" s="243"/>
      <c r="U773" s="243"/>
      <c r="V773" s="243"/>
      <c r="W773" s="243"/>
      <c r="X773" s="243"/>
      <c r="Y773" s="243"/>
      <c r="Z773" s="243"/>
    </row>
    <row r="774" spans="1:26" ht="13.5" customHeight="1">
      <c r="A774" s="243"/>
      <c r="B774" s="243"/>
      <c r="C774" s="243"/>
      <c r="D774" s="243"/>
      <c r="E774" s="243"/>
      <c r="F774" s="243"/>
      <c r="G774" s="243"/>
      <c r="H774" s="243"/>
      <c r="I774" s="243"/>
      <c r="J774" s="243"/>
      <c r="K774" s="243"/>
      <c r="L774" s="243"/>
      <c r="M774" s="243"/>
      <c r="N774" s="243"/>
      <c r="O774" s="243"/>
      <c r="P774" s="243"/>
      <c r="Q774" s="243"/>
      <c r="R774" s="243"/>
      <c r="S774" s="243"/>
      <c r="T774" s="243"/>
      <c r="U774" s="243"/>
      <c r="V774" s="243"/>
      <c r="W774" s="243"/>
      <c r="X774" s="243"/>
      <c r="Y774" s="243"/>
      <c r="Z774" s="243"/>
    </row>
    <row r="775" spans="1:26" ht="13.5" customHeight="1">
      <c r="A775" s="243"/>
      <c r="B775" s="243"/>
      <c r="C775" s="243"/>
      <c r="D775" s="243"/>
      <c r="E775" s="243"/>
      <c r="F775" s="243"/>
      <c r="G775" s="243"/>
      <c r="H775" s="243"/>
      <c r="I775" s="243"/>
      <c r="J775" s="243"/>
      <c r="K775" s="243"/>
      <c r="L775" s="243"/>
      <c r="M775" s="243"/>
      <c r="N775" s="243"/>
      <c r="O775" s="243"/>
      <c r="P775" s="243"/>
      <c r="Q775" s="243"/>
      <c r="R775" s="243"/>
      <c r="S775" s="243"/>
      <c r="T775" s="243"/>
      <c r="U775" s="243"/>
      <c r="V775" s="243"/>
      <c r="W775" s="243"/>
      <c r="X775" s="243"/>
      <c r="Y775" s="243"/>
      <c r="Z775" s="243"/>
    </row>
    <row r="776" spans="1:26" ht="13.5" customHeight="1">
      <c r="A776" s="243"/>
      <c r="B776" s="243"/>
      <c r="C776" s="243"/>
      <c r="D776" s="243"/>
      <c r="E776" s="243"/>
      <c r="F776" s="243"/>
      <c r="G776" s="243"/>
      <c r="H776" s="243"/>
      <c r="I776" s="243"/>
      <c r="J776" s="243"/>
      <c r="K776" s="243"/>
      <c r="L776" s="243"/>
      <c r="M776" s="243"/>
      <c r="N776" s="243"/>
      <c r="O776" s="243"/>
      <c r="P776" s="243"/>
      <c r="Q776" s="243"/>
      <c r="R776" s="243"/>
      <c r="S776" s="243"/>
      <c r="T776" s="243"/>
      <c r="U776" s="243"/>
      <c r="V776" s="243"/>
      <c r="W776" s="243"/>
      <c r="X776" s="243"/>
      <c r="Y776" s="243"/>
      <c r="Z776" s="243"/>
    </row>
    <row r="777" spans="1:26" ht="13.5" customHeight="1">
      <c r="A777" s="243"/>
      <c r="B777" s="243"/>
      <c r="C777" s="243"/>
      <c r="D777" s="243"/>
      <c r="E777" s="243"/>
      <c r="F777" s="243"/>
      <c r="G777" s="243"/>
      <c r="H777" s="243"/>
      <c r="I777" s="243"/>
      <c r="J777" s="243"/>
      <c r="K777" s="243"/>
      <c r="L777" s="243"/>
      <c r="M777" s="243"/>
      <c r="N777" s="243"/>
      <c r="O777" s="243"/>
      <c r="P777" s="243"/>
      <c r="Q777" s="243"/>
      <c r="R777" s="243"/>
      <c r="S777" s="243"/>
      <c r="T777" s="243"/>
      <c r="U777" s="243"/>
      <c r="V777" s="243"/>
      <c r="W777" s="243"/>
      <c r="X777" s="243"/>
      <c r="Y777" s="243"/>
      <c r="Z777" s="243"/>
    </row>
    <row r="778" spans="1:26" ht="13.5" customHeight="1">
      <c r="A778" s="243"/>
      <c r="B778" s="243"/>
      <c r="C778" s="243"/>
      <c r="D778" s="243"/>
      <c r="E778" s="243"/>
      <c r="F778" s="243"/>
      <c r="G778" s="243"/>
      <c r="H778" s="243"/>
      <c r="I778" s="243"/>
      <c r="J778" s="243"/>
      <c r="K778" s="243"/>
      <c r="L778" s="243"/>
      <c r="M778" s="243"/>
      <c r="N778" s="243"/>
      <c r="O778" s="243"/>
      <c r="P778" s="243"/>
      <c r="Q778" s="243"/>
      <c r="R778" s="243"/>
      <c r="S778" s="243"/>
      <c r="T778" s="243"/>
      <c r="U778" s="243"/>
      <c r="V778" s="243"/>
      <c r="W778" s="243"/>
      <c r="X778" s="243"/>
      <c r="Y778" s="243"/>
      <c r="Z778" s="243"/>
    </row>
    <row r="779" spans="1:26" ht="13.5" customHeight="1">
      <c r="A779" s="243"/>
      <c r="B779" s="243"/>
      <c r="C779" s="243"/>
      <c r="D779" s="243"/>
      <c r="E779" s="243"/>
      <c r="F779" s="243"/>
      <c r="G779" s="243"/>
      <c r="H779" s="243"/>
      <c r="I779" s="243"/>
      <c r="J779" s="243"/>
      <c r="K779" s="243"/>
      <c r="L779" s="243"/>
      <c r="M779" s="243"/>
      <c r="N779" s="243"/>
      <c r="O779" s="243"/>
      <c r="P779" s="243"/>
      <c r="Q779" s="243"/>
      <c r="R779" s="243"/>
      <c r="S779" s="243"/>
      <c r="T779" s="243"/>
      <c r="U779" s="243"/>
      <c r="V779" s="243"/>
      <c r="W779" s="243"/>
      <c r="X779" s="243"/>
      <c r="Y779" s="243"/>
      <c r="Z779" s="243"/>
    </row>
    <row r="780" spans="1:26" ht="13.5" customHeight="1">
      <c r="A780" s="243"/>
      <c r="B780" s="243"/>
      <c r="C780" s="243"/>
      <c r="D780" s="243"/>
      <c r="E780" s="243"/>
      <c r="F780" s="243"/>
      <c r="G780" s="243"/>
      <c r="H780" s="243"/>
      <c r="I780" s="243"/>
      <c r="J780" s="243"/>
      <c r="K780" s="243"/>
      <c r="L780" s="243"/>
      <c r="M780" s="243"/>
      <c r="N780" s="243"/>
      <c r="O780" s="243"/>
      <c r="P780" s="243"/>
      <c r="Q780" s="243"/>
      <c r="R780" s="243"/>
      <c r="S780" s="243"/>
      <c r="T780" s="243"/>
      <c r="U780" s="243"/>
      <c r="V780" s="243"/>
      <c r="W780" s="243"/>
      <c r="X780" s="243"/>
      <c r="Y780" s="243"/>
      <c r="Z780" s="243"/>
    </row>
    <row r="781" spans="1:26" ht="13.5" customHeight="1">
      <c r="A781" s="243"/>
      <c r="B781" s="243"/>
      <c r="C781" s="243"/>
      <c r="D781" s="243"/>
      <c r="E781" s="243"/>
      <c r="F781" s="243"/>
      <c r="G781" s="243"/>
      <c r="H781" s="243"/>
      <c r="I781" s="243"/>
      <c r="J781" s="243"/>
      <c r="K781" s="243"/>
      <c r="L781" s="243"/>
      <c r="M781" s="243"/>
      <c r="N781" s="243"/>
      <c r="O781" s="243"/>
      <c r="P781" s="243"/>
      <c r="Q781" s="243"/>
      <c r="R781" s="243"/>
      <c r="S781" s="243"/>
      <c r="T781" s="243"/>
      <c r="U781" s="243"/>
      <c r="V781" s="243"/>
      <c r="W781" s="243"/>
      <c r="X781" s="243"/>
      <c r="Y781" s="243"/>
      <c r="Z781" s="243"/>
    </row>
    <row r="782" spans="1:26" ht="13.5" customHeight="1">
      <c r="A782" s="243"/>
      <c r="B782" s="243"/>
      <c r="C782" s="243"/>
      <c r="D782" s="243"/>
      <c r="E782" s="243"/>
      <c r="F782" s="243"/>
      <c r="G782" s="243"/>
      <c r="H782" s="243"/>
      <c r="I782" s="243"/>
      <c r="J782" s="243"/>
      <c r="K782" s="243"/>
      <c r="L782" s="243"/>
      <c r="M782" s="243"/>
      <c r="N782" s="243"/>
      <c r="O782" s="243"/>
      <c r="P782" s="243"/>
      <c r="Q782" s="243"/>
      <c r="R782" s="243"/>
      <c r="S782" s="243"/>
      <c r="T782" s="243"/>
      <c r="U782" s="243"/>
      <c r="V782" s="243"/>
      <c r="W782" s="243"/>
      <c r="X782" s="243"/>
      <c r="Y782" s="243"/>
      <c r="Z782" s="243"/>
    </row>
    <row r="783" spans="1:26" ht="13.5" customHeight="1">
      <c r="A783" s="243"/>
      <c r="B783" s="243"/>
      <c r="C783" s="243"/>
      <c r="D783" s="243"/>
      <c r="E783" s="243"/>
      <c r="F783" s="243"/>
      <c r="G783" s="243"/>
      <c r="H783" s="243"/>
      <c r="I783" s="243"/>
      <c r="J783" s="243"/>
      <c r="K783" s="243"/>
      <c r="L783" s="243"/>
      <c r="M783" s="243"/>
      <c r="N783" s="243"/>
      <c r="O783" s="243"/>
      <c r="P783" s="243"/>
      <c r="Q783" s="243"/>
      <c r="R783" s="243"/>
      <c r="S783" s="243"/>
      <c r="T783" s="243"/>
      <c r="U783" s="243"/>
      <c r="V783" s="243"/>
      <c r="W783" s="243"/>
      <c r="X783" s="243"/>
      <c r="Y783" s="243"/>
      <c r="Z783" s="243"/>
    </row>
    <row r="784" spans="1:26" ht="13.5" customHeight="1">
      <c r="A784" s="243"/>
      <c r="B784" s="243"/>
      <c r="C784" s="243"/>
      <c r="D784" s="243"/>
      <c r="E784" s="243"/>
      <c r="F784" s="243"/>
      <c r="G784" s="243"/>
      <c r="H784" s="243"/>
      <c r="I784" s="243"/>
      <c r="J784" s="243"/>
      <c r="K784" s="243"/>
      <c r="L784" s="243"/>
      <c r="M784" s="243"/>
      <c r="N784" s="243"/>
      <c r="O784" s="243"/>
      <c r="P784" s="243"/>
      <c r="Q784" s="243"/>
      <c r="R784" s="243"/>
      <c r="S784" s="243"/>
      <c r="T784" s="243"/>
      <c r="U784" s="243"/>
      <c r="V784" s="243"/>
      <c r="W784" s="243"/>
      <c r="X784" s="243"/>
      <c r="Y784" s="243"/>
      <c r="Z784" s="243"/>
    </row>
    <row r="785" spans="1:26" ht="13.5" customHeight="1">
      <c r="A785" s="243"/>
      <c r="B785" s="243"/>
      <c r="C785" s="243"/>
      <c r="D785" s="243"/>
      <c r="E785" s="243"/>
      <c r="F785" s="243"/>
      <c r="G785" s="243"/>
      <c r="H785" s="243"/>
      <c r="I785" s="243"/>
      <c r="J785" s="243"/>
      <c r="K785" s="243"/>
      <c r="L785" s="243"/>
      <c r="M785" s="243"/>
      <c r="N785" s="243"/>
      <c r="O785" s="243"/>
      <c r="P785" s="243"/>
      <c r="Q785" s="243"/>
      <c r="R785" s="243"/>
      <c r="S785" s="243"/>
      <c r="T785" s="243"/>
      <c r="U785" s="243"/>
      <c r="V785" s="243"/>
      <c r="W785" s="243"/>
      <c r="X785" s="243"/>
      <c r="Y785" s="243"/>
      <c r="Z785" s="243"/>
    </row>
    <row r="786" spans="1:26" ht="13.5" customHeight="1">
      <c r="A786" s="243"/>
      <c r="B786" s="243"/>
      <c r="C786" s="243"/>
      <c r="D786" s="243"/>
      <c r="E786" s="243"/>
      <c r="F786" s="243"/>
      <c r="G786" s="243"/>
      <c r="H786" s="243"/>
      <c r="I786" s="243"/>
      <c r="J786" s="243"/>
      <c r="K786" s="243"/>
      <c r="L786" s="243"/>
      <c r="M786" s="243"/>
      <c r="N786" s="243"/>
      <c r="O786" s="243"/>
      <c r="P786" s="243"/>
      <c r="Q786" s="243"/>
      <c r="R786" s="243"/>
      <c r="S786" s="243"/>
      <c r="T786" s="243"/>
      <c r="U786" s="243"/>
      <c r="V786" s="243"/>
      <c r="W786" s="243"/>
      <c r="X786" s="243"/>
      <c r="Y786" s="243"/>
      <c r="Z786" s="243"/>
    </row>
    <row r="787" spans="1:26" ht="13.5" customHeight="1">
      <c r="A787" s="243"/>
      <c r="B787" s="243"/>
      <c r="C787" s="243"/>
      <c r="D787" s="243"/>
      <c r="E787" s="243"/>
      <c r="F787" s="243"/>
      <c r="G787" s="243"/>
      <c r="H787" s="243"/>
      <c r="I787" s="243"/>
      <c r="J787" s="243"/>
      <c r="K787" s="243"/>
      <c r="L787" s="243"/>
      <c r="M787" s="243"/>
      <c r="N787" s="243"/>
      <c r="O787" s="243"/>
      <c r="P787" s="243"/>
      <c r="Q787" s="243"/>
      <c r="R787" s="243"/>
      <c r="S787" s="243"/>
      <c r="T787" s="243"/>
      <c r="U787" s="243"/>
      <c r="V787" s="243"/>
      <c r="W787" s="243"/>
      <c r="X787" s="243"/>
      <c r="Y787" s="243"/>
      <c r="Z787" s="243"/>
    </row>
    <row r="788" spans="1:26" ht="13.5" customHeight="1">
      <c r="A788" s="243"/>
      <c r="B788" s="243"/>
      <c r="C788" s="243"/>
      <c r="D788" s="243"/>
      <c r="E788" s="243"/>
      <c r="F788" s="243"/>
      <c r="G788" s="243"/>
      <c r="H788" s="243"/>
      <c r="I788" s="243"/>
      <c r="J788" s="243"/>
      <c r="K788" s="243"/>
      <c r="L788" s="243"/>
      <c r="M788" s="243"/>
      <c r="N788" s="243"/>
      <c r="O788" s="243"/>
      <c r="P788" s="243"/>
      <c r="Q788" s="243"/>
      <c r="R788" s="243"/>
      <c r="S788" s="243"/>
      <c r="T788" s="243"/>
      <c r="U788" s="243"/>
      <c r="V788" s="243"/>
      <c r="W788" s="243"/>
      <c r="X788" s="243"/>
      <c r="Y788" s="243"/>
      <c r="Z788" s="243"/>
    </row>
    <row r="789" spans="1:26" ht="13.5" customHeight="1">
      <c r="A789" s="243"/>
      <c r="B789" s="243"/>
      <c r="C789" s="243"/>
      <c r="D789" s="243"/>
      <c r="E789" s="243"/>
      <c r="F789" s="243"/>
      <c r="G789" s="243"/>
      <c r="H789" s="243"/>
      <c r="I789" s="243"/>
      <c r="J789" s="243"/>
      <c r="K789" s="243"/>
      <c r="L789" s="243"/>
      <c r="M789" s="243"/>
      <c r="N789" s="243"/>
      <c r="O789" s="243"/>
      <c r="P789" s="243"/>
      <c r="Q789" s="243"/>
      <c r="R789" s="243"/>
      <c r="S789" s="243"/>
      <c r="T789" s="243"/>
      <c r="U789" s="243"/>
      <c r="V789" s="243"/>
      <c r="W789" s="243"/>
      <c r="X789" s="243"/>
      <c r="Y789" s="243"/>
      <c r="Z789" s="243"/>
    </row>
    <row r="790" spans="1:26" ht="13.5" customHeight="1">
      <c r="A790" s="243"/>
      <c r="B790" s="243"/>
      <c r="C790" s="243"/>
      <c r="D790" s="243"/>
      <c r="E790" s="243"/>
      <c r="F790" s="243"/>
      <c r="G790" s="243"/>
      <c r="H790" s="243"/>
      <c r="I790" s="243"/>
      <c r="J790" s="243"/>
      <c r="K790" s="243"/>
      <c r="L790" s="243"/>
      <c r="M790" s="243"/>
      <c r="N790" s="243"/>
      <c r="O790" s="243"/>
      <c r="P790" s="243"/>
      <c r="Q790" s="243"/>
      <c r="R790" s="243"/>
      <c r="S790" s="243"/>
      <c r="T790" s="243"/>
      <c r="U790" s="243"/>
      <c r="V790" s="243"/>
      <c r="W790" s="243"/>
      <c r="X790" s="243"/>
      <c r="Y790" s="243"/>
      <c r="Z790" s="243"/>
    </row>
    <row r="791" spans="1:26" ht="13.5" customHeight="1">
      <c r="A791" s="243"/>
      <c r="B791" s="243"/>
      <c r="C791" s="243"/>
      <c r="D791" s="243"/>
      <c r="E791" s="243"/>
      <c r="F791" s="243"/>
      <c r="G791" s="243"/>
      <c r="H791" s="243"/>
      <c r="I791" s="243"/>
      <c r="J791" s="243"/>
      <c r="K791" s="243"/>
      <c r="L791" s="243"/>
      <c r="M791" s="243"/>
      <c r="N791" s="243"/>
      <c r="O791" s="243"/>
      <c r="P791" s="243"/>
      <c r="Q791" s="243"/>
      <c r="R791" s="243"/>
      <c r="S791" s="243"/>
      <c r="T791" s="243"/>
      <c r="U791" s="243"/>
      <c r="V791" s="243"/>
      <c r="W791" s="243"/>
      <c r="X791" s="243"/>
      <c r="Y791" s="243"/>
      <c r="Z791" s="243"/>
    </row>
    <row r="792" spans="1:26" ht="13.5" customHeight="1">
      <c r="A792" s="243"/>
      <c r="B792" s="243"/>
      <c r="C792" s="243"/>
      <c r="D792" s="243"/>
      <c r="E792" s="243"/>
      <c r="F792" s="243"/>
      <c r="G792" s="243"/>
      <c r="H792" s="243"/>
      <c r="I792" s="243"/>
      <c r="J792" s="243"/>
      <c r="K792" s="243"/>
      <c r="L792" s="243"/>
      <c r="M792" s="243"/>
      <c r="N792" s="243"/>
      <c r="O792" s="243"/>
      <c r="P792" s="243"/>
      <c r="Q792" s="243"/>
      <c r="R792" s="243"/>
      <c r="S792" s="243"/>
      <c r="T792" s="243"/>
      <c r="U792" s="243"/>
      <c r="V792" s="243"/>
      <c r="W792" s="243"/>
      <c r="X792" s="243"/>
      <c r="Y792" s="243"/>
      <c r="Z792" s="243"/>
    </row>
    <row r="793" spans="1:26" ht="13.5" customHeight="1">
      <c r="A793" s="243"/>
      <c r="B793" s="243"/>
      <c r="C793" s="243"/>
      <c r="D793" s="243"/>
      <c r="E793" s="243"/>
      <c r="F793" s="243"/>
      <c r="G793" s="243"/>
      <c r="H793" s="243"/>
      <c r="I793" s="243"/>
      <c r="J793" s="243"/>
      <c r="K793" s="243"/>
      <c r="L793" s="243"/>
      <c r="M793" s="243"/>
      <c r="N793" s="243"/>
      <c r="O793" s="243"/>
      <c r="P793" s="243"/>
      <c r="Q793" s="243"/>
      <c r="R793" s="243"/>
      <c r="S793" s="243"/>
      <c r="T793" s="243"/>
      <c r="U793" s="243"/>
      <c r="V793" s="243"/>
      <c r="W793" s="243"/>
      <c r="X793" s="243"/>
      <c r="Y793" s="243"/>
      <c r="Z793" s="243"/>
    </row>
    <row r="794" spans="1:26" ht="13.5" customHeight="1">
      <c r="A794" s="243"/>
      <c r="B794" s="243"/>
      <c r="C794" s="243"/>
      <c r="D794" s="243"/>
      <c r="E794" s="243"/>
      <c r="F794" s="243"/>
      <c r="G794" s="243"/>
      <c r="H794" s="243"/>
      <c r="I794" s="243"/>
      <c r="J794" s="243"/>
      <c r="K794" s="243"/>
      <c r="L794" s="243"/>
      <c r="M794" s="243"/>
      <c r="N794" s="243"/>
      <c r="O794" s="243"/>
      <c r="P794" s="243"/>
      <c r="Q794" s="243"/>
      <c r="R794" s="243"/>
      <c r="S794" s="243"/>
      <c r="T794" s="243"/>
      <c r="U794" s="243"/>
      <c r="V794" s="243"/>
      <c r="W794" s="243"/>
      <c r="X794" s="243"/>
      <c r="Y794" s="243"/>
      <c r="Z794" s="243"/>
    </row>
    <row r="795" spans="1:26" ht="13.5" customHeight="1">
      <c r="A795" s="243"/>
      <c r="B795" s="243"/>
      <c r="C795" s="243"/>
      <c r="D795" s="243"/>
      <c r="E795" s="243"/>
      <c r="F795" s="243"/>
      <c r="G795" s="243"/>
      <c r="H795" s="243"/>
      <c r="I795" s="243"/>
      <c r="J795" s="243"/>
      <c r="K795" s="243"/>
      <c r="L795" s="243"/>
      <c r="M795" s="243"/>
      <c r="N795" s="243"/>
      <c r="O795" s="243"/>
      <c r="P795" s="243"/>
      <c r="Q795" s="243"/>
      <c r="R795" s="243"/>
      <c r="S795" s="243"/>
      <c r="T795" s="243"/>
      <c r="U795" s="243"/>
      <c r="V795" s="243"/>
      <c r="W795" s="243"/>
      <c r="X795" s="243"/>
      <c r="Y795" s="243"/>
      <c r="Z795" s="243"/>
    </row>
    <row r="796" spans="1:26" ht="13.5" customHeight="1">
      <c r="A796" s="243"/>
      <c r="B796" s="243"/>
      <c r="C796" s="243"/>
      <c r="D796" s="243"/>
      <c r="E796" s="243"/>
      <c r="F796" s="243"/>
      <c r="G796" s="243"/>
      <c r="H796" s="243"/>
      <c r="I796" s="243"/>
      <c r="J796" s="243"/>
      <c r="K796" s="243"/>
      <c r="L796" s="243"/>
      <c r="M796" s="243"/>
      <c r="N796" s="243"/>
      <c r="O796" s="243"/>
      <c r="P796" s="243"/>
      <c r="Q796" s="243"/>
      <c r="R796" s="243"/>
      <c r="S796" s="243"/>
      <c r="T796" s="243"/>
      <c r="U796" s="243"/>
      <c r="V796" s="243"/>
      <c r="W796" s="243"/>
      <c r="X796" s="243"/>
      <c r="Y796" s="243"/>
      <c r="Z796" s="243"/>
    </row>
    <row r="797" spans="1:26" ht="13.5" customHeight="1">
      <c r="A797" s="243"/>
      <c r="B797" s="243"/>
      <c r="C797" s="243"/>
      <c r="D797" s="243"/>
      <c r="E797" s="243"/>
      <c r="F797" s="243"/>
      <c r="G797" s="243"/>
      <c r="H797" s="243"/>
      <c r="I797" s="243"/>
      <c r="J797" s="243"/>
      <c r="K797" s="243"/>
      <c r="L797" s="243"/>
      <c r="M797" s="243"/>
      <c r="N797" s="243"/>
      <c r="O797" s="243"/>
      <c r="P797" s="243"/>
      <c r="Q797" s="243"/>
      <c r="R797" s="243"/>
      <c r="S797" s="243"/>
      <c r="T797" s="243"/>
      <c r="U797" s="243"/>
      <c r="V797" s="243"/>
      <c r="W797" s="243"/>
      <c r="X797" s="243"/>
      <c r="Y797" s="243"/>
      <c r="Z797" s="243"/>
    </row>
    <row r="798" spans="1:26" ht="13.5" customHeight="1">
      <c r="A798" s="243"/>
      <c r="B798" s="243"/>
      <c r="C798" s="243"/>
      <c r="D798" s="243"/>
      <c r="E798" s="243"/>
      <c r="F798" s="243"/>
      <c r="G798" s="243"/>
      <c r="H798" s="243"/>
      <c r="I798" s="243"/>
      <c r="J798" s="243"/>
      <c r="K798" s="243"/>
      <c r="L798" s="243"/>
      <c r="M798" s="243"/>
      <c r="N798" s="243"/>
      <c r="O798" s="243"/>
      <c r="P798" s="243"/>
      <c r="Q798" s="243"/>
      <c r="R798" s="243"/>
      <c r="S798" s="243"/>
      <c r="T798" s="243"/>
      <c r="U798" s="243"/>
      <c r="V798" s="243"/>
      <c r="W798" s="243"/>
      <c r="X798" s="243"/>
      <c r="Y798" s="243"/>
      <c r="Z798" s="243"/>
    </row>
    <row r="799" spans="1:26" ht="13.5" customHeight="1">
      <c r="A799" s="243"/>
      <c r="B799" s="243"/>
      <c r="C799" s="243"/>
      <c r="D799" s="243"/>
      <c r="E799" s="243"/>
      <c r="F799" s="243"/>
      <c r="G799" s="243"/>
      <c r="H799" s="243"/>
      <c r="I799" s="243"/>
      <c r="J799" s="243"/>
      <c r="K799" s="243"/>
      <c r="L799" s="243"/>
      <c r="M799" s="243"/>
      <c r="N799" s="243"/>
      <c r="O799" s="243"/>
      <c r="P799" s="243"/>
      <c r="Q799" s="243"/>
      <c r="R799" s="243"/>
      <c r="S799" s="243"/>
      <c r="T799" s="243"/>
      <c r="U799" s="243"/>
      <c r="V799" s="243"/>
      <c r="W799" s="243"/>
      <c r="X799" s="243"/>
      <c r="Y799" s="243"/>
      <c r="Z799" s="243"/>
    </row>
    <row r="800" spans="1:26" ht="13.5" customHeight="1">
      <c r="A800" s="243"/>
      <c r="B800" s="243"/>
      <c r="C800" s="243"/>
      <c r="D800" s="243"/>
      <c r="E800" s="243"/>
      <c r="F800" s="243"/>
      <c r="G800" s="243"/>
      <c r="H800" s="243"/>
      <c r="I800" s="243"/>
      <c r="J800" s="243"/>
      <c r="K800" s="243"/>
      <c r="L800" s="243"/>
      <c r="M800" s="243"/>
      <c r="N800" s="243"/>
      <c r="O800" s="243"/>
      <c r="P800" s="243"/>
      <c r="Q800" s="243"/>
      <c r="R800" s="243"/>
      <c r="S800" s="243"/>
      <c r="T800" s="243"/>
      <c r="U800" s="243"/>
      <c r="V800" s="243"/>
      <c r="W800" s="243"/>
      <c r="X800" s="243"/>
      <c r="Y800" s="243"/>
      <c r="Z800" s="243"/>
    </row>
    <row r="801" spans="1:26" ht="13.5" customHeight="1">
      <c r="A801" s="243"/>
      <c r="B801" s="243"/>
      <c r="C801" s="243"/>
      <c r="D801" s="243"/>
      <c r="E801" s="243"/>
      <c r="F801" s="243"/>
      <c r="G801" s="243"/>
      <c r="H801" s="243"/>
      <c r="I801" s="243"/>
      <c r="J801" s="243"/>
      <c r="K801" s="243"/>
      <c r="L801" s="243"/>
      <c r="M801" s="243"/>
      <c r="N801" s="243"/>
      <c r="O801" s="243"/>
      <c r="P801" s="243"/>
      <c r="Q801" s="243"/>
      <c r="R801" s="243"/>
      <c r="S801" s="243"/>
      <c r="T801" s="243"/>
      <c r="U801" s="243"/>
      <c r="V801" s="243"/>
      <c r="W801" s="243"/>
      <c r="X801" s="243"/>
      <c r="Y801" s="243"/>
      <c r="Z801" s="243"/>
    </row>
    <row r="802" spans="1:26" ht="13.5" customHeight="1">
      <c r="A802" s="243"/>
      <c r="B802" s="243"/>
      <c r="C802" s="243"/>
      <c r="D802" s="243"/>
      <c r="E802" s="243"/>
      <c r="F802" s="243"/>
      <c r="G802" s="243"/>
      <c r="H802" s="243"/>
      <c r="I802" s="243"/>
      <c r="J802" s="243"/>
      <c r="K802" s="243"/>
      <c r="L802" s="243"/>
      <c r="M802" s="243"/>
      <c r="N802" s="243"/>
      <c r="O802" s="243"/>
      <c r="P802" s="243"/>
      <c r="Q802" s="243"/>
      <c r="R802" s="243"/>
      <c r="S802" s="243"/>
      <c r="T802" s="243"/>
      <c r="U802" s="243"/>
      <c r="V802" s="243"/>
      <c r="W802" s="243"/>
      <c r="X802" s="243"/>
      <c r="Y802" s="243"/>
      <c r="Z802" s="243"/>
    </row>
    <row r="803" spans="1:26" ht="13.5" customHeight="1">
      <c r="A803" s="243"/>
      <c r="B803" s="243"/>
      <c r="C803" s="243"/>
      <c r="D803" s="243"/>
      <c r="E803" s="243"/>
      <c r="F803" s="243"/>
      <c r="G803" s="243"/>
      <c r="H803" s="243"/>
      <c r="I803" s="243"/>
      <c r="J803" s="243"/>
      <c r="K803" s="243"/>
      <c r="L803" s="243"/>
      <c r="M803" s="243"/>
      <c r="N803" s="243"/>
      <c r="O803" s="243"/>
      <c r="P803" s="243"/>
      <c r="Q803" s="243"/>
      <c r="R803" s="243"/>
      <c r="S803" s="243"/>
      <c r="T803" s="243"/>
      <c r="U803" s="243"/>
      <c r="V803" s="243"/>
      <c r="W803" s="243"/>
      <c r="X803" s="243"/>
      <c r="Y803" s="243"/>
      <c r="Z803" s="243"/>
    </row>
    <row r="804" spans="1:26" ht="13.5" customHeight="1">
      <c r="A804" s="243"/>
      <c r="B804" s="243"/>
      <c r="C804" s="243"/>
      <c r="D804" s="243"/>
      <c r="E804" s="243"/>
      <c r="F804" s="243"/>
      <c r="G804" s="243"/>
      <c r="H804" s="243"/>
      <c r="I804" s="243"/>
      <c r="J804" s="243"/>
      <c r="K804" s="243"/>
      <c r="L804" s="243"/>
      <c r="M804" s="243"/>
      <c r="N804" s="243"/>
      <c r="O804" s="243"/>
      <c r="P804" s="243"/>
      <c r="Q804" s="243"/>
      <c r="R804" s="243"/>
      <c r="S804" s="243"/>
      <c r="T804" s="243"/>
      <c r="U804" s="243"/>
      <c r="V804" s="243"/>
      <c r="W804" s="243"/>
      <c r="X804" s="243"/>
      <c r="Y804" s="243"/>
      <c r="Z804" s="243"/>
    </row>
    <row r="805" spans="1:26" ht="13.5" customHeight="1">
      <c r="A805" s="243"/>
      <c r="B805" s="243"/>
      <c r="C805" s="243"/>
      <c r="D805" s="243"/>
      <c r="E805" s="243"/>
      <c r="F805" s="243"/>
      <c r="G805" s="243"/>
      <c r="H805" s="243"/>
      <c r="I805" s="243"/>
      <c r="J805" s="243"/>
      <c r="K805" s="243"/>
      <c r="L805" s="243"/>
      <c r="M805" s="243"/>
      <c r="N805" s="243"/>
      <c r="O805" s="243"/>
      <c r="P805" s="243"/>
      <c r="Q805" s="243"/>
      <c r="R805" s="243"/>
      <c r="S805" s="243"/>
      <c r="T805" s="243"/>
      <c r="U805" s="243"/>
      <c r="V805" s="243"/>
      <c r="W805" s="243"/>
      <c r="X805" s="243"/>
      <c r="Y805" s="243"/>
      <c r="Z805" s="243"/>
    </row>
    <row r="806" spans="1:26" ht="13.5" customHeight="1">
      <c r="A806" s="243"/>
      <c r="B806" s="243"/>
      <c r="C806" s="243"/>
      <c r="D806" s="243"/>
      <c r="E806" s="243"/>
      <c r="F806" s="243"/>
      <c r="G806" s="243"/>
      <c r="H806" s="243"/>
      <c r="I806" s="243"/>
      <c r="J806" s="243"/>
      <c r="K806" s="243"/>
      <c r="L806" s="243"/>
      <c r="M806" s="243"/>
      <c r="N806" s="243"/>
      <c r="O806" s="243"/>
      <c r="P806" s="243"/>
      <c r="Q806" s="243"/>
      <c r="R806" s="243"/>
      <c r="S806" s="243"/>
      <c r="T806" s="243"/>
      <c r="U806" s="243"/>
      <c r="V806" s="243"/>
      <c r="W806" s="243"/>
      <c r="X806" s="243"/>
      <c r="Y806" s="243"/>
      <c r="Z806" s="243"/>
    </row>
    <row r="807" spans="1:26" ht="13.5" customHeight="1">
      <c r="A807" s="243"/>
      <c r="B807" s="243"/>
      <c r="C807" s="243"/>
      <c r="D807" s="243"/>
      <c r="E807" s="243"/>
      <c r="F807" s="243"/>
      <c r="G807" s="243"/>
      <c r="H807" s="243"/>
      <c r="I807" s="243"/>
      <c r="J807" s="243"/>
      <c r="K807" s="243"/>
      <c r="L807" s="243"/>
      <c r="M807" s="243"/>
      <c r="N807" s="243"/>
      <c r="O807" s="243"/>
      <c r="P807" s="243"/>
      <c r="Q807" s="243"/>
      <c r="R807" s="243"/>
      <c r="S807" s="243"/>
      <c r="T807" s="243"/>
      <c r="U807" s="243"/>
      <c r="V807" s="243"/>
      <c r="W807" s="243"/>
      <c r="X807" s="243"/>
      <c r="Y807" s="243"/>
      <c r="Z807" s="243"/>
    </row>
    <row r="808" spans="1:26" ht="13.5" customHeight="1">
      <c r="A808" s="243"/>
      <c r="B808" s="243"/>
      <c r="C808" s="243"/>
      <c r="D808" s="243"/>
      <c r="E808" s="243"/>
      <c r="F808" s="243"/>
      <c r="G808" s="243"/>
      <c r="H808" s="243"/>
      <c r="I808" s="243"/>
      <c r="J808" s="243"/>
      <c r="K808" s="243"/>
      <c r="L808" s="243"/>
      <c r="M808" s="243"/>
      <c r="N808" s="243"/>
      <c r="O808" s="243"/>
      <c r="P808" s="243"/>
      <c r="Q808" s="243"/>
      <c r="R808" s="243"/>
      <c r="S808" s="243"/>
      <c r="T808" s="243"/>
      <c r="U808" s="243"/>
      <c r="V808" s="243"/>
      <c r="W808" s="243"/>
      <c r="X808" s="243"/>
      <c r="Y808" s="243"/>
      <c r="Z808" s="243"/>
    </row>
    <row r="809" spans="1:26" ht="13.5" customHeight="1">
      <c r="A809" s="243"/>
      <c r="B809" s="243"/>
      <c r="C809" s="243"/>
      <c r="D809" s="243"/>
      <c r="E809" s="243"/>
      <c r="F809" s="243"/>
      <c r="G809" s="243"/>
      <c r="H809" s="243"/>
      <c r="I809" s="243"/>
      <c r="J809" s="243"/>
      <c r="K809" s="243"/>
      <c r="L809" s="243"/>
      <c r="M809" s="243"/>
      <c r="N809" s="243"/>
      <c r="O809" s="243"/>
      <c r="P809" s="243"/>
      <c r="Q809" s="243"/>
      <c r="R809" s="243"/>
      <c r="S809" s="243"/>
      <c r="T809" s="243"/>
      <c r="U809" s="243"/>
      <c r="V809" s="243"/>
      <c r="W809" s="243"/>
      <c r="X809" s="243"/>
      <c r="Y809" s="243"/>
      <c r="Z809" s="243"/>
    </row>
    <row r="810" spans="1:26" ht="13.5" customHeight="1">
      <c r="A810" s="243"/>
      <c r="B810" s="243"/>
      <c r="C810" s="243"/>
      <c r="D810" s="243"/>
      <c r="E810" s="243"/>
      <c r="F810" s="243"/>
      <c r="G810" s="243"/>
      <c r="H810" s="243"/>
      <c r="I810" s="243"/>
      <c r="J810" s="243"/>
      <c r="K810" s="243"/>
      <c r="L810" s="243"/>
      <c r="M810" s="243"/>
      <c r="N810" s="243"/>
      <c r="O810" s="243"/>
      <c r="P810" s="243"/>
      <c r="Q810" s="243"/>
      <c r="R810" s="243"/>
      <c r="S810" s="243"/>
      <c r="T810" s="243"/>
      <c r="U810" s="243"/>
      <c r="V810" s="243"/>
      <c r="W810" s="243"/>
      <c r="X810" s="243"/>
      <c r="Y810" s="243"/>
      <c r="Z810" s="243"/>
    </row>
    <row r="811" spans="1:26" ht="13.5" customHeight="1">
      <c r="A811" s="243"/>
      <c r="B811" s="243"/>
      <c r="C811" s="243"/>
      <c r="D811" s="243"/>
      <c r="E811" s="243"/>
      <c r="F811" s="243"/>
      <c r="G811" s="243"/>
      <c r="H811" s="243"/>
      <c r="I811" s="243"/>
      <c r="J811" s="243"/>
      <c r="K811" s="243"/>
      <c r="L811" s="243"/>
      <c r="M811" s="243"/>
      <c r="N811" s="243"/>
      <c r="O811" s="243"/>
      <c r="P811" s="243"/>
      <c r="Q811" s="243"/>
      <c r="R811" s="243"/>
      <c r="S811" s="243"/>
      <c r="T811" s="243"/>
      <c r="U811" s="243"/>
      <c r="V811" s="243"/>
      <c r="W811" s="243"/>
      <c r="X811" s="243"/>
      <c r="Y811" s="243"/>
      <c r="Z811" s="243"/>
    </row>
    <row r="812" spans="1:26" ht="13.5" customHeight="1">
      <c r="A812" s="243"/>
      <c r="B812" s="243"/>
      <c r="C812" s="243"/>
      <c r="D812" s="243"/>
      <c r="E812" s="243"/>
      <c r="F812" s="243"/>
      <c r="G812" s="243"/>
      <c r="H812" s="243"/>
      <c r="I812" s="243"/>
      <c r="J812" s="243"/>
      <c r="K812" s="243"/>
      <c r="L812" s="243"/>
      <c r="M812" s="243"/>
      <c r="N812" s="243"/>
      <c r="O812" s="243"/>
      <c r="P812" s="243"/>
      <c r="Q812" s="243"/>
      <c r="R812" s="243"/>
      <c r="S812" s="243"/>
      <c r="T812" s="243"/>
      <c r="U812" s="243"/>
      <c r="V812" s="243"/>
      <c r="W812" s="243"/>
      <c r="X812" s="243"/>
      <c r="Y812" s="243"/>
      <c r="Z812" s="243"/>
    </row>
    <row r="813" spans="1:26" ht="13.5" customHeight="1">
      <c r="A813" s="243"/>
      <c r="B813" s="243"/>
      <c r="C813" s="243"/>
      <c r="D813" s="243"/>
      <c r="E813" s="243"/>
      <c r="F813" s="243"/>
      <c r="G813" s="243"/>
      <c r="H813" s="243"/>
      <c r="I813" s="243"/>
      <c r="J813" s="243"/>
      <c r="K813" s="243"/>
      <c r="L813" s="243"/>
      <c r="M813" s="243"/>
      <c r="N813" s="243"/>
      <c r="O813" s="243"/>
      <c r="P813" s="243"/>
      <c r="Q813" s="243"/>
      <c r="R813" s="243"/>
      <c r="S813" s="243"/>
      <c r="T813" s="243"/>
      <c r="U813" s="243"/>
      <c r="V813" s="243"/>
      <c r="W813" s="243"/>
      <c r="X813" s="243"/>
      <c r="Y813" s="243"/>
      <c r="Z813" s="243"/>
    </row>
    <row r="814" spans="1:26" ht="13.5" customHeight="1">
      <c r="A814" s="243"/>
      <c r="B814" s="243"/>
      <c r="C814" s="243"/>
      <c r="D814" s="243"/>
      <c r="E814" s="243"/>
      <c r="F814" s="243"/>
      <c r="G814" s="243"/>
      <c r="H814" s="243"/>
      <c r="I814" s="243"/>
      <c r="J814" s="243"/>
      <c r="K814" s="243"/>
      <c r="L814" s="243"/>
      <c r="M814" s="243"/>
      <c r="N814" s="243"/>
      <c r="O814" s="243"/>
      <c r="P814" s="243"/>
      <c r="Q814" s="243"/>
      <c r="R814" s="243"/>
      <c r="S814" s="243"/>
      <c r="T814" s="243"/>
      <c r="U814" s="243"/>
      <c r="V814" s="243"/>
      <c r="W814" s="243"/>
      <c r="X814" s="243"/>
      <c r="Y814" s="243"/>
      <c r="Z814" s="243"/>
    </row>
    <row r="815" spans="1:26" ht="13.5" customHeight="1">
      <c r="A815" s="243"/>
      <c r="B815" s="243"/>
      <c r="C815" s="243"/>
      <c r="D815" s="243"/>
      <c r="E815" s="243"/>
      <c r="F815" s="243"/>
      <c r="G815" s="243"/>
      <c r="H815" s="243"/>
      <c r="I815" s="243"/>
      <c r="J815" s="243"/>
      <c r="K815" s="243"/>
      <c r="L815" s="243"/>
      <c r="M815" s="243"/>
      <c r="N815" s="243"/>
      <c r="O815" s="243"/>
      <c r="P815" s="243"/>
      <c r="Q815" s="243"/>
      <c r="R815" s="243"/>
      <c r="S815" s="243"/>
      <c r="T815" s="243"/>
      <c r="U815" s="243"/>
      <c r="V815" s="243"/>
      <c r="W815" s="243"/>
      <c r="X815" s="243"/>
      <c r="Y815" s="243"/>
      <c r="Z815" s="243"/>
    </row>
    <row r="816" spans="1:26" ht="13.5" customHeight="1">
      <c r="A816" s="243"/>
      <c r="B816" s="243"/>
      <c r="C816" s="243"/>
      <c r="D816" s="243"/>
      <c r="E816" s="243"/>
      <c r="F816" s="243"/>
      <c r="G816" s="243"/>
      <c r="H816" s="243"/>
      <c r="I816" s="243"/>
      <c r="J816" s="243"/>
      <c r="K816" s="243"/>
      <c r="L816" s="243"/>
      <c r="M816" s="243"/>
      <c r="N816" s="243"/>
      <c r="O816" s="243"/>
      <c r="P816" s="243"/>
      <c r="Q816" s="243"/>
      <c r="R816" s="243"/>
      <c r="S816" s="243"/>
      <c r="T816" s="243"/>
      <c r="U816" s="243"/>
      <c r="V816" s="243"/>
      <c r="W816" s="243"/>
      <c r="X816" s="243"/>
      <c r="Y816" s="243"/>
      <c r="Z816" s="243"/>
    </row>
    <row r="817" spans="1:26" ht="13.5" customHeight="1">
      <c r="A817" s="243"/>
      <c r="B817" s="243"/>
      <c r="C817" s="243"/>
      <c r="D817" s="243"/>
      <c r="E817" s="243"/>
      <c r="F817" s="243"/>
      <c r="G817" s="243"/>
      <c r="H817" s="243"/>
      <c r="I817" s="243"/>
      <c r="J817" s="243"/>
      <c r="K817" s="243"/>
      <c r="L817" s="243"/>
      <c r="M817" s="243"/>
      <c r="N817" s="243"/>
      <c r="O817" s="243"/>
      <c r="P817" s="243"/>
      <c r="Q817" s="243"/>
      <c r="R817" s="243"/>
      <c r="S817" s="243"/>
      <c r="T817" s="243"/>
      <c r="U817" s="243"/>
      <c r="V817" s="243"/>
      <c r="W817" s="243"/>
      <c r="X817" s="243"/>
      <c r="Y817" s="243"/>
      <c r="Z817" s="243"/>
    </row>
    <row r="818" spans="1:26" ht="13.5" customHeight="1">
      <c r="A818" s="243"/>
      <c r="B818" s="243"/>
      <c r="C818" s="243"/>
      <c r="D818" s="243"/>
      <c r="E818" s="243"/>
      <c r="F818" s="243"/>
      <c r="G818" s="243"/>
      <c r="H818" s="243"/>
      <c r="I818" s="243"/>
      <c r="J818" s="243"/>
      <c r="K818" s="243"/>
      <c r="L818" s="243"/>
      <c r="M818" s="243"/>
      <c r="N818" s="243"/>
      <c r="O818" s="243"/>
      <c r="P818" s="243"/>
      <c r="Q818" s="243"/>
      <c r="R818" s="243"/>
      <c r="S818" s="243"/>
      <c r="T818" s="243"/>
      <c r="U818" s="243"/>
      <c r="V818" s="243"/>
      <c r="W818" s="243"/>
      <c r="X818" s="243"/>
      <c r="Y818" s="243"/>
      <c r="Z818" s="243"/>
    </row>
    <row r="819" spans="1:26" ht="13.5" customHeight="1">
      <c r="A819" s="243"/>
      <c r="B819" s="243"/>
      <c r="C819" s="243"/>
      <c r="D819" s="243"/>
      <c r="E819" s="243"/>
      <c r="F819" s="243"/>
      <c r="G819" s="243"/>
      <c r="H819" s="243"/>
      <c r="I819" s="243"/>
      <c r="J819" s="243"/>
      <c r="K819" s="243"/>
      <c r="L819" s="243"/>
      <c r="M819" s="243"/>
      <c r="N819" s="243"/>
      <c r="O819" s="243"/>
      <c r="P819" s="243"/>
      <c r="Q819" s="243"/>
      <c r="R819" s="243"/>
      <c r="S819" s="243"/>
      <c r="T819" s="243"/>
      <c r="U819" s="243"/>
      <c r="V819" s="243"/>
      <c r="W819" s="243"/>
      <c r="X819" s="243"/>
      <c r="Y819" s="243"/>
      <c r="Z819" s="243"/>
    </row>
    <row r="820" spans="1:26" ht="13.5" customHeight="1">
      <c r="A820" s="243"/>
      <c r="B820" s="243"/>
      <c r="C820" s="243"/>
      <c r="D820" s="243"/>
      <c r="E820" s="243"/>
      <c r="F820" s="243"/>
      <c r="G820" s="243"/>
      <c r="H820" s="243"/>
      <c r="I820" s="243"/>
      <c r="J820" s="243"/>
      <c r="K820" s="243"/>
      <c r="L820" s="243"/>
      <c r="M820" s="243"/>
      <c r="N820" s="243"/>
      <c r="O820" s="243"/>
      <c r="P820" s="243"/>
      <c r="Q820" s="243"/>
      <c r="R820" s="243"/>
      <c r="S820" s="243"/>
      <c r="T820" s="243"/>
      <c r="U820" s="243"/>
      <c r="V820" s="243"/>
      <c r="W820" s="243"/>
      <c r="X820" s="243"/>
      <c r="Y820" s="243"/>
      <c r="Z820" s="243"/>
    </row>
    <row r="821" spans="1:26" ht="13.5" customHeight="1">
      <c r="A821" s="243"/>
      <c r="B821" s="243"/>
      <c r="C821" s="243"/>
      <c r="D821" s="243"/>
      <c r="E821" s="243"/>
      <c r="F821" s="243"/>
      <c r="G821" s="243"/>
      <c r="H821" s="243"/>
      <c r="I821" s="243"/>
      <c r="J821" s="243"/>
      <c r="K821" s="243"/>
      <c r="L821" s="243"/>
      <c r="M821" s="243"/>
      <c r="N821" s="243"/>
      <c r="O821" s="243"/>
      <c r="P821" s="243"/>
      <c r="Q821" s="243"/>
      <c r="R821" s="243"/>
      <c r="S821" s="243"/>
      <c r="T821" s="243"/>
      <c r="U821" s="243"/>
      <c r="V821" s="243"/>
      <c r="W821" s="243"/>
      <c r="X821" s="243"/>
      <c r="Y821" s="243"/>
      <c r="Z821" s="243"/>
    </row>
    <row r="822" spans="1:26" ht="13.5" customHeight="1">
      <c r="A822" s="243"/>
      <c r="B822" s="243"/>
      <c r="C822" s="243"/>
      <c r="D822" s="243"/>
      <c r="E822" s="243"/>
      <c r="F822" s="243"/>
      <c r="G822" s="243"/>
      <c r="H822" s="243"/>
      <c r="I822" s="243"/>
      <c r="J822" s="243"/>
      <c r="K822" s="243"/>
      <c r="L822" s="243"/>
      <c r="M822" s="243"/>
      <c r="N822" s="243"/>
      <c r="O822" s="243"/>
      <c r="P822" s="243"/>
      <c r="Q822" s="243"/>
      <c r="R822" s="243"/>
      <c r="S822" s="243"/>
      <c r="T822" s="243"/>
      <c r="U822" s="243"/>
      <c r="V822" s="243"/>
      <c r="W822" s="243"/>
      <c r="X822" s="243"/>
      <c r="Y822" s="243"/>
      <c r="Z822" s="243"/>
    </row>
    <row r="823" spans="1:26" ht="13.5" customHeight="1">
      <c r="A823" s="243"/>
      <c r="B823" s="243"/>
      <c r="C823" s="243"/>
      <c r="D823" s="243"/>
      <c r="E823" s="243"/>
      <c r="F823" s="243"/>
      <c r="G823" s="243"/>
      <c r="H823" s="243"/>
      <c r="I823" s="243"/>
      <c r="J823" s="243"/>
      <c r="K823" s="243"/>
      <c r="L823" s="243"/>
      <c r="M823" s="243"/>
      <c r="N823" s="243"/>
      <c r="O823" s="243"/>
      <c r="P823" s="243"/>
      <c r="Q823" s="243"/>
      <c r="R823" s="243"/>
      <c r="S823" s="243"/>
      <c r="T823" s="243"/>
      <c r="U823" s="243"/>
      <c r="V823" s="243"/>
      <c r="W823" s="243"/>
      <c r="X823" s="243"/>
      <c r="Y823" s="243"/>
      <c r="Z823" s="243"/>
    </row>
    <row r="824" spans="1:26" ht="13.5" customHeight="1">
      <c r="A824" s="243"/>
      <c r="B824" s="243"/>
      <c r="C824" s="243"/>
      <c r="D824" s="243"/>
      <c r="E824" s="243"/>
      <c r="F824" s="243"/>
      <c r="G824" s="243"/>
      <c r="H824" s="243"/>
      <c r="I824" s="243"/>
      <c r="J824" s="243"/>
      <c r="K824" s="243"/>
      <c r="L824" s="243"/>
      <c r="M824" s="243"/>
      <c r="N824" s="243"/>
      <c r="O824" s="243"/>
      <c r="P824" s="243"/>
      <c r="Q824" s="243"/>
      <c r="R824" s="243"/>
      <c r="S824" s="243"/>
      <c r="T824" s="243"/>
      <c r="U824" s="243"/>
      <c r="V824" s="243"/>
      <c r="W824" s="243"/>
      <c r="X824" s="243"/>
      <c r="Y824" s="243"/>
      <c r="Z824" s="243"/>
    </row>
    <row r="825" spans="1:26" ht="13.5" customHeight="1">
      <c r="A825" s="243"/>
      <c r="B825" s="243"/>
      <c r="C825" s="243"/>
      <c r="D825" s="243"/>
      <c r="E825" s="243"/>
      <c r="F825" s="243"/>
      <c r="G825" s="243"/>
      <c r="H825" s="243"/>
      <c r="I825" s="243"/>
      <c r="J825" s="243"/>
      <c r="K825" s="243"/>
      <c r="L825" s="243"/>
      <c r="M825" s="243"/>
      <c r="N825" s="243"/>
      <c r="O825" s="243"/>
      <c r="P825" s="243"/>
      <c r="Q825" s="243"/>
      <c r="R825" s="243"/>
      <c r="S825" s="243"/>
      <c r="T825" s="243"/>
      <c r="U825" s="243"/>
      <c r="V825" s="243"/>
      <c r="W825" s="243"/>
      <c r="X825" s="243"/>
      <c r="Y825" s="243"/>
      <c r="Z825" s="243"/>
    </row>
    <row r="826" spans="1:26" ht="13.5" customHeight="1">
      <c r="A826" s="243"/>
      <c r="B826" s="243"/>
      <c r="C826" s="243"/>
      <c r="D826" s="243"/>
      <c r="E826" s="243"/>
      <c r="F826" s="243"/>
      <c r="G826" s="243"/>
      <c r="H826" s="243"/>
      <c r="I826" s="243"/>
      <c r="J826" s="243"/>
      <c r="K826" s="243"/>
      <c r="L826" s="243"/>
      <c r="M826" s="243"/>
      <c r="N826" s="243"/>
      <c r="O826" s="243"/>
      <c r="P826" s="243"/>
      <c r="Q826" s="243"/>
      <c r="R826" s="243"/>
      <c r="S826" s="243"/>
      <c r="T826" s="243"/>
      <c r="U826" s="243"/>
      <c r="V826" s="243"/>
      <c r="W826" s="243"/>
      <c r="X826" s="243"/>
      <c r="Y826" s="243"/>
      <c r="Z826" s="243"/>
    </row>
    <row r="827" spans="1:26" ht="13.5" customHeight="1">
      <c r="A827" s="243"/>
      <c r="B827" s="243"/>
      <c r="C827" s="243"/>
      <c r="D827" s="243"/>
      <c r="E827" s="243"/>
      <c r="F827" s="243"/>
      <c r="G827" s="243"/>
      <c r="H827" s="243"/>
      <c r="I827" s="243"/>
      <c r="J827" s="243"/>
      <c r="K827" s="243"/>
      <c r="L827" s="243"/>
      <c r="M827" s="243"/>
      <c r="N827" s="243"/>
      <c r="O827" s="243"/>
      <c r="P827" s="243"/>
      <c r="Q827" s="243"/>
      <c r="R827" s="243"/>
      <c r="S827" s="243"/>
      <c r="T827" s="243"/>
      <c r="U827" s="243"/>
      <c r="V827" s="243"/>
      <c r="W827" s="243"/>
      <c r="X827" s="243"/>
      <c r="Y827" s="243"/>
      <c r="Z827" s="243"/>
    </row>
    <row r="828" spans="1:26" ht="13.5" customHeight="1">
      <c r="A828" s="243"/>
      <c r="B828" s="243"/>
      <c r="C828" s="243"/>
      <c r="D828" s="243"/>
      <c r="E828" s="243"/>
      <c r="F828" s="243"/>
      <c r="G828" s="243"/>
      <c r="H828" s="243"/>
      <c r="I828" s="243"/>
      <c r="J828" s="243"/>
      <c r="K828" s="243"/>
      <c r="L828" s="243"/>
      <c r="M828" s="243"/>
      <c r="N828" s="243"/>
      <c r="O828" s="243"/>
      <c r="P828" s="243"/>
      <c r="Q828" s="243"/>
      <c r="R828" s="243"/>
      <c r="S828" s="243"/>
      <c r="T828" s="243"/>
      <c r="U828" s="243"/>
      <c r="V828" s="243"/>
      <c r="W828" s="243"/>
      <c r="X828" s="243"/>
      <c r="Y828" s="243"/>
      <c r="Z828" s="243"/>
    </row>
    <row r="829" spans="1:26" ht="13.5" customHeight="1">
      <c r="A829" s="243"/>
      <c r="B829" s="243"/>
      <c r="C829" s="243"/>
      <c r="D829" s="243"/>
      <c r="E829" s="243"/>
      <c r="F829" s="243"/>
      <c r="G829" s="243"/>
      <c r="H829" s="243"/>
      <c r="I829" s="243"/>
      <c r="J829" s="243"/>
      <c r="K829" s="243"/>
      <c r="L829" s="243"/>
      <c r="M829" s="243"/>
      <c r="N829" s="243"/>
      <c r="O829" s="243"/>
      <c r="P829" s="243"/>
      <c r="Q829" s="243"/>
      <c r="R829" s="243"/>
      <c r="S829" s="243"/>
      <c r="T829" s="243"/>
      <c r="U829" s="243"/>
      <c r="V829" s="243"/>
      <c r="W829" s="243"/>
      <c r="X829" s="243"/>
      <c r="Y829" s="243"/>
      <c r="Z829" s="243"/>
    </row>
    <row r="830" spans="1:26" ht="13.5" customHeight="1">
      <c r="A830" s="243"/>
      <c r="B830" s="243"/>
      <c r="C830" s="243"/>
      <c r="D830" s="243"/>
      <c r="E830" s="243"/>
      <c r="F830" s="243"/>
      <c r="G830" s="243"/>
      <c r="H830" s="243"/>
      <c r="I830" s="243"/>
      <c r="J830" s="243"/>
      <c r="K830" s="243"/>
      <c r="L830" s="243"/>
      <c r="M830" s="243"/>
      <c r="N830" s="243"/>
      <c r="O830" s="243"/>
      <c r="P830" s="243"/>
      <c r="Q830" s="243"/>
      <c r="R830" s="243"/>
      <c r="S830" s="243"/>
      <c r="T830" s="243"/>
      <c r="U830" s="243"/>
      <c r="V830" s="243"/>
      <c r="W830" s="243"/>
      <c r="X830" s="243"/>
      <c r="Y830" s="243"/>
      <c r="Z830" s="243"/>
    </row>
    <row r="831" spans="1:26" ht="13.5" customHeight="1">
      <c r="A831" s="243"/>
      <c r="B831" s="243"/>
      <c r="C831" s="243"/>
      <c r="D831" s="243"/>
      <c r="E831" s="243"/>
      <c r="F831" s="243"/>
      <c r="G831" s="243"/>
      <c r="H831" s="243"/>
      <c r="I831" s="243"/>
      <c r="J831" s="243"/>
      <c r="K831" s="243"/>
      <c r="L831" s="243"/>
      <c r="M831" s="243"/>
      <c r="N831" s="243"/>
      <c r="O831" s="243"/>
      <c r="P831" s="243"/>
      <c r="Q831" s="243"/>
      <c r="R831" s="243"/>
      <c r="S831" s="243"/>
      <c r="T831" s="243"/>
      <c r="U831" s="243"/>
      <c r="V831" s="243"/>
      <c r="W831" s="243"/>
      <c r="X831" s="243"/>
      <c r="Y831" s="243"/>
      <c r="Z831" s="243"/>
    </row>
    <row r="832" spans="1:26" ht="13.5" customHeight="1">
      <c r="A832" s="243"/>
      <c r="B832" s="243"/>
      <c r="C832" s="243"/>
      <c r="D832" s="243"/>
      <c r="E832" s="243"/>
      <c r="F832" s="243"/>
      <c r="G832" s="243"/>
      <c r="H832" s="243"/>
      <c r="I832" s="243"/>
      <c r="J832" s="243"/>
      <c r="K832" s="243"/>
      <c r="L832" s="243"/>
      <c r="M832" s="243"/>
      <c r="N832" s="243"/>
      <c r="O832" s="243"/>
      <c r="P832" s="243"/>
      <c r="Q832" s="243"/>
      <c r="R832" s="243"/>
      <c r="S832" s="243"/>
      <c r="T832" s="243"/>
      <c r="U832" s="243"/>
      <c r="V832" s="243"/>
      <c r="W832" s="243"/>
      <c r="X832" s="243"/>
      <c r="Y832" s="243"/>
      <c r="Z832" s="243"/>
    </row>
    <row r="833" spans="1:26" ht="13.5" customHeight="1">
      <c r="A833" s="243"/>
      <c r="B833" s="243"/>
      <c r="C833" s="243"/>
      <c r="D833" s="243"/>
      <c r="E833" s="243"/>
      <c r="F833" s="243"/>
      <c r="G833" s="243"/>
      <c r="H833" s="243"/>
      <c r="I833" s="243"/>
      <c r="J833" s="243"/>
      <c r="K833" s="243"/>
      <c r="L833" s="243"/>
      <c r="M833" s="243"/>
      <c r="N833" s="243"/>
      <c r="O833" s="243"/>
      <c r="P833" s="243"/>
      <c r="Q833" s="243"/>
      <c r="R833" s="243"/>
      <c r="S833" s="243"/>
      <c r="T833" s="243"/>
      <c r="U833" s="243"/>
      <c r="V833" s="243"/>
      <c r="W833" s="243"/>
      <c r="X833" s="243"/>
      <c r="Y833" s="243"/>
      <c r="Z833" s="243"/>
    </row>
    <row r="834" spans="1:26" ht="13.5" customHeight="1">
      <c r="A834" s="243"/>
      <c r="B834" s="243"/>
      <c r="C834" s="243"/>
      <c r="D834" s="243"/>
      <c r="E834" s="243"/>
      <c r="F834" s="243"/>
      <c r="G834" s="243"/>
      <c r="H834" s="243"/>
      <c r="I834" s="243"/>
      <c r="J834" s="243"/>
      <c r="K834" s="243"/>
      <c r="L834" s="243"/>
      <c r="M834" s="243"/>
      <c r="N834" s="243"/>
      <c r="O834" s="243"/>
      <c r="P834" s="243"/>
      <c r="Q834" s="243"/>
      <c r="R834" s="243"/>
      <c r="S834" s="243"/>
      <c r="T834" s="243"/>
      <c r="U834" s="243"/>
      <c r="V834" s="243"/>
      <c r="W834" s="243"/>
      <c r="X834" s="243"/>
      <c r="Y834" s="243"/>
      <c r="Z834" s="243"/>
    </row>
    <row r="835" spans="1:26" ht="13.5" customHeight="1">
      <c r="A835" s="243"/>
      <c r="B835" s="243"/>
      <c r="C835" s="243"/>
      <c r="D835" s="243"/>
      <c r="E835" s="243"/>
      <c r="F835" s="243"/>
      <c r="G835" s="243"/>
      <c r="H835" s="243"/>
      <c r="I835" s="243"/>
      <c r="J835" s="243"/>
      <c r="K835" s="243"/>
      <c r="L835" s="243"/>
      <c r="M835" s="243"/>
      <c r="N835" s="243"/>
      <c r="O835" s="243"/>
      <c r="P835" s="243"/>
      <c r="Q835" s="243"/>
      <c r="R835" s="243"/>
      <c r="S835" s="243"/>
      <c r="T835" s="243"/>
      <c r="U835" s="243"/>
      <c r="V835" s="243"/>
      <c r="W835" s="243"/>
      <c r="X835" s="243"/>
      <c r="Y835" s="243"/>
      <c r="Z835" s="243"/>
    </row>
    <row r="836" spans="1:26" ht="13.5" customHeight="1">
      <c r="A836" s="243"/>
      <c r="B836" s="243"/>
      <c r="C836" s="243"/>
      <c r="D836" s="243"/>
      <c r="E836" s="243"/>
      <c r="F836" s="243"/>
      <c r="G836" s="243"/>
      <c r="H836" s="243"/>
      <c r="I836" s="243"/>
      <c r="J836" s="243"/>
      <c r="K836" s="243"/>
      <c r="L836" s="243"/>
      <c r="M836" s="243"/>
      <c r="N836" s="243"/>
      <c r="O836" s="243"/>
      <c r="P836" s="243"/>
      <c r="Q836" s="243"/>
      <c r="R836" s="243"/>
      <c r="S836" s="243"/>
      <c r="T836" s="243"/>
      <c r="U836" s="243"/>
      <c r="V836" s="243"/>
      <c r="W836" s="243"/>
      <c r="X836" s="243"/>
      <c r="Y836" s="243"/>
      <c r="Z836" s="243"/>
    </row>
    <row r="837" spans="1:26" ht="13.5" customHeight="1">
      <c r="A837" s="243"/>
      <c r="B837" s="243"/>
      <c r="C837" s="243"/>
      <c r="D837" s="243"/>
      <c r="E837" s="243"/>
      <c r="F837" s="243"/>
      <c r="G837" s="243"/>
      <c r="H837" s="243"/>
      <c r="I837" s="243"/>
      <c r="J837" s="243"/>
      <c r="K837" s="243"/>
      <c r="L837" s="243"/>
      <c r="M837" s="243"/>
      <c r="N837" s="243"/>
      <c r="O837" s="243"/>
      <c r="P837" s="243"/>
      <c r="Q837" s="243"/>
      <c r="R837" s="243"/>
      <c r="S837" s="243"/>
      <c r="T837" s="243"/>
      <c r="U837" s="243"/>
      <c r="V837" s="243"/>
      <c r="W837" s="243"/>
      <c r="X837" s="243"/>
      <c r="Y837" s="243"/>
      <c r="Z837" s="243"/>
    </row>
    <row r="838" spans="1:26" ht="13.5" customHeight="1">
      <c r="A838" s="243"/>
      <c r="B838" s="243"/>
      <c r="C838" s="243"/>
      <c r="D838" s="243"/>
      <c r="E838" s="243"/>
      <c r="F838" s="243"/>
      <c r="G838" s="243"/>
      <c r="H838" s="243"/>
      <c r="I838" s="243"/>
      <c r="J838" s="243"/>
      <c r="K838" s="243"/>
      <c r="L838" s="243"/>
      <c r="M838" s="243"/>
      <c r="N838" s="243"/>
      <c r="O838" s="243"/>
      <c r="P838" s="243"/>
      <c r="Q838" s="243"/>
      <c r="R838" s="243"/>
      <c r="S838" s="243"/>
      <c r="T838" s="243"/>
      <c r="U838" s="243"/>
      <c r="V838" s="243"/>
      <c r="W838" s="243"/>
      <c r="X838" s="243"/>
      <c r="Y838" s="243"/>
      <c r="Z838" s="243"/>
    </row>
    <row r="839" spans="1:26" ht="13.5" customHeight="1">
      <c r="A839" s="243"/>
      <c r="B839" s="243"/>
      <c r="C839" s="243"/>
      <c r="D839" s="243"/>
      <c r="E839" s="243"/>
      <c r="F839" s="243"/>
      <c r="G839" s="243"/>
      <c r="H839" s="243"/>
      <c r="I839" s="243"/>
      <c r="J839" s="243"/>
      <c r="K839" s="243"/>
      <c r="L839" s="243"/>
      <c r="M839" s="243"/>
      <c r="N839" s="243"/>
      <c r="O839" s="243"/>
      <c r="P839" s="243"/>
      <c r="Q839" s="243"/>
      <c r="R839" s="243"/>
      <c r="S839" s="243"/>
      <c r="T839" s="243"/>
      <c r="U839" s="243"/>
      <c r="V839" s="243"/>
      <c r="W839" s="243"/>
      <c r="X839" s="243"/>
      <c r="Y839" s="243"/>
      <c r="Z839" s="243"/>
    </row>
    <row r="840" spans="1:26" ht="13.5" customHeight="1">
      <c r="A840" s="243"/>
      <c r="B840" s="243"/>
      <c r="C840" s="243"/>
      <c r="D840" s="243"/>
      <c r="E840" s="243"/>
      <c r="F840" s="243"/>
      <c r="G840" s="243"/>
      <c r="H840" s="243"/>
      <c r="I840" s="243"/>
      <c r="J840" s="243"/>
      <c r="K840" s="243"/>
      <c r="L840" s="243"/>
      <c r="M840" s="243"/>
      <c r="N840" s="243"/>
      <c r="O840" s="243"/>
      <c r="P840" s="243"/>
      <c r="Q840" s="243"/>
      <c r="R840" s="243"/>
      <c r="S840" s="243"/>
      <c r="T840" s="243"/>
      <c r="U840" s="243"/>
      <c r="V840" s="243"/>
      <c r="W840" s="243"/>
      <c r="X840" s="243"/>
      <c r="Y840" s="243"/>
      <c r="Z840" s="243"/>
    </row>
    <row r="841" spans="1:26" ht="13.5" customHeight="1">
      <c r="A841" s="243"/>
      <c r="B841" s="243"/>
      <c r="C841" s="243"/>
      <c r="D841" s="243"/>
      <c r="E841" s="243"/>
      <c r="F841" s="243"/>
      <c r="G841" s="243"/>
      <c r="H841" s="243"/>
      <c r="I841" s="243"/>
      <c r="J841" s="243"/>
      <c r="K841" s="243"/>
      <c r="L841" s="243"/>
      <c r="M841" s="243"/>
      <c r="N841" s="243"/>
      <c r="O841" s="243"/>
      <c r="P841" s="243"/>
      <c r="Q841" s="243"/>
      <c r="R841" s="243"/>
      <c r="S841" s="243"/>
      <c r="T841" s="243"/>
      <c r="U841" s="243"/>
      <c r="V841" s="243"/>
      <c r="W841" s="243"/>
      <c r="X841" s="243"/>
      <c r="Y841" s="243"/>
      <c r="Z841" s="243"/>
    </row>
    <row r="842" spans="1:26" ht="13.5" customHeight="1">
      <c r="A842" s="243"/>
      <c r="B842" s="243"/>
      <c r="C842" s="243"/>
      <c r="D842" s="243"/>
      <c r="E842" s="243"/>
      <c r="F842" s="243"/>
      <c r="G842" s="243"/>
      <c r="H842" s="243"/>
      <c r="I842" s="243"/>
      <c r="J842" s="243"/>
      <c r="K842" s="243"/>
      <c r="L842" s="243"/>
      <c r="M842" s="243"/>
      <c r="N842" s="243"/>
      <c r="O842" s="243"/>
      <c r="P842" s="243"/>
      <c r="Q842" s="243"/>
      <c r="R842" s="243"/>
      <c r="S842" s="243"/>
      <c r="T842" s="243"/>
      <c r="U842" s="243"/>
      <c r="V842" s="243"/>
      <c r="W842" s="243"/>
      <c r="X842" s="243"/>
      <c r="Y842" s="243"/>
      <c r="Z842" s="243"/>
    </row>
    <row r="843" spans="1:26" ht="13.5" customHeight="1">
      <c r="A843" s="243"/>
      <c r="B843" s="243"/>
      <c r="C843" s="243"/>
      <c r="D843" s="243"/>
      <c r="E843" s="243"/>
      <c r="F843" s="243"/>
      <c r="G843" s="243"/>
      <c r="H843" s="243"/>
      <c r="I843" s="243"/>
      <c r="J843" s="243"/>
      <c r="K843" s="243"/>
      <c r="L843" s="243"/>
      <c r="M843" s="243"/>
      <c r="N843" s="243"/>
      <c r="O843" s="243"/>
      <c r="P843" s="243"/>
      <c r="Q843" s="243"/>
      <c r="R843" s="243"/>
      <c r="S843" s="243"/>
      <c r="T843" s="243"/>
      <c r="U843" s="243"/>
      <c r="V843" s="243"/>
      <c r="W843" s="243"/>
      <c r="X843" s="243"/>
      <c r="Y843" s="243"/>
      <c r="Z843" s="243"/>
    </row>
    <row r="844" spans="1:26" ht="13.5" customHeight="1">
      <c r="A844" s="243"/>
      <c r="B844" s="243"/>
      <c r="C844" s="243"/>
      <c r="D844" s="243"/>
      <c r="E844" s="243"/>
      <c r="F844" s="243"/>
      <c r="G844" s="243"/>
      <c r="H844" s="243"/>
      <c r="I844" s="243"/>
      <c r="J844" s="243"/>
      <c r="K844" s="243"/>
      <c r="L844" s="243"/>
      <c r="M844" s="243"/>
      <c r="N844" s="243"/>
      <c r="O844" s="243"/>
      <c r="P844" s="243"/>
      <c r="Q844" s="243"/>
      <c r="R844" s="243"/>
      <c r="S844" s="243"/>
      <c r="T844" s="243"/>
      <c r="U844" s="243"/>
      <c r="V844" s="243"/>
      <c r="W844" s="243"/>
      <c r="X844" s="243"/>
      <c r="Y844" s="243"/>
      <c r="Z844" s="243"/>
    </row>
    <row r="845" spans="1:26" ht="13.5" customHeight="1">
      <c r="A845" s="243"/>
      <c r="B845" s="243"/>
      <c r="C845" s="243"/>
      <c r="D845" s="243"/>
      <c r="E845" s="243"/>
      <c r="F845" s="243"/>
      <c r="G845" s="243"/>
      <c r="H845" s="243"/>
      <c r="I845" s="243"/>
      <c r="J845" s="243"/>
      <c r="K845" s="243"/>
      <c r="L845" s="243"/>
      <c r="M845" s="243"/>
      <c r="N845" s="243"/>
      <c r="O845" s="243"/>
      <c r="P845" s="243"/>
      <c r="Q845" s="243"/>
      <c r="R845" s="243"/>
      <c r="S845" s="243"/>
      <c r="T845" s="243"/>
      <c r="U845" s="243"/>
      <c r="V845" s="243"/>
      <c r="W845" s="243"/>
      <c r="X845" s="243"/>
      <c r="Y845" s="243"/>
      <c r="Z845" s="243"/>
    </row>
    <row r="846" spans="1:26" ht="13.5" customHeight="1">
      <c r="A846" s="243"/>
      <c r="B846" s="243"/>
      <c r="C846" s="243"/>
      <c r="D846" s="243"/>
      <c r="E846" s="243"/>
      <c r="F846" s="243"/>
      <c r="G846" s="243"/>
      <c r="H846" s="243"/>
      <c r="I846" s="243"/>
      <c r="J846" s="243"/>
      <c r="K846" s="243"/>
      <c r="L846" s="243"/>
      <c r="M846" s="243"/>
      <c r="N846" s="243"/>
      <c r="O846" s="243"/>
      <c r="P846" s="243"/>
      <c r="Q846" s="243"/>
      <c r="R846" s="243"/>
      <c r="S846" s="243"/>
      <c r="T846" s="243"/>
      <c r="U846" s="243"/>
      <c r="V846" s="243"/>
      <c r="W846" s="243"/>
      <c r="X846" s="243"/>
      <c r="Y846" s="243"/>
      <c r="Z846" s="243"/>
    </row>
    <row r="847" spans="1:26" ht="13.5" customHeight="1">
      <c r="A847" s="243"/>
      <c r="B847" s="243"/>
      <c r="C847" s="243"/>
      <c r="D847" s="243"/>
      <c r="E847" s="243"/>
      <c r="F847" s="243"/>
      <c r="G847" s="243"/>
      <c r="H847" s="243"/>
      <c r="I847" s="243"/>
      <c r="J847" s="243"/>
      <c r="K847" s="243"/>
      <c r="L847" s="243"/>
      <c r="M847" s="243"/>
      <c r="N847" s="243"/>
      <c r="O847" s="243"/>
      <c r="P847" s="243"/>
      <c r="Q847" s="243"/>
      <c r="R847" s="243"/>
      <c r="S847" s="243"/>
      <c r="T847" s="243"/>
      <c r="U847" s="243"/>
      <c r="V847" s="243"/>
      <c r="W847" s="243"/>
      <c r="X847" s="243"/>
      <c r="Y847" s="243"/>
      <c r="Z847" s="243"/>
    </row>
    <row r="848" spans="1:26" ht="13.5" customHeight="1">
      <c r="A848" s="243"/>
      <c r="B848" s="243"/>
      <c r="C848" s="243"/>
      <c r="D848" s="243"/>
      <c r="E848" s="243"/>
      <c r="F848" s="243"/>
      <c r="G848" s="243"/>
      <c r="H848" s="243"/>
      <c r="I848" s="243"/>
      <c r="J848" s="243"/>
      <c r="K848" s="243"/>
      <c r="L848" s="243"/>
      <c r="M848" s="243"/>
      <c r="N848" s="243"/>
      <c r="O848" s="243"/>
      <c r="P848" s="243"/>
      <c r="Q848" s="243"/>
      <c r="R848" s="243"/>
      <c r="S848" s="243"/>
      <c r="T848" s="243"/>
      <c r="U848" s="243"/>
      <c r="V848" s="243"/>
      <c r="W848" s="243"/>
      <c r="X848" s="243"/>
      <c r="Y848" s="243"/>
      <c r="Z848" s="243"/>
    </row>
    <row r="849" spans="1:26" ht="13.5" customHeight="1">
      <c r="A849" s="243"/>
      <c r="B849" s="243"/>
      <c r="C849" s="243"/>
      <c r="D849" s="243"/>
      <c r="E849" s="243"/>
      <c r="F849" s="243"/>
      <c r="G849" s="243"/>
      <c r="H849" s="243"/>
      <c r="I849" s="243"/>
      <c r="J849" s="243"/>
      <c r="K849" s="243"/>
      <c r="L849" s="243"/>
      <c r="M849" s="243"/>
      <c r="N849" s="243"/>
      <c r="O849" s="243"/>
      <c r="P849" s="243"/>
      <c r="Q849" s="243"/>
      <c r="R849" s="243"/>
      <c r="S849" s="243"/>
      <c r="T849" s="243"/>
      <c r="U849" s="243"/>
      <c r="V849" s="243"/>
      <c r="W849" s="243"/>
      <c r="X849" s="243"/>
      <c r="Y849" s="243"/>
      <c r="Z849" s="243"/>
    </row>
    <row r="850" spans="1:26" ht="13.5" customHeight="1">
      <c r="A850" s="243"/>
      <c r="B850" s="243"/>
      <c r="C850" s="243"/>
      <c r="D850" s="243"/>
      <c r="E850" s="243"/>
      <c r="F850" s="243"/>
      <c r="G850" s="243"/>
      <c r="H850" s="243"/>
      <c r="I850" s="243"/>
      <c r="J850" s="243"/>
      <c r="K850" s="243"/>
      <c r="L850" s="243"/>
      <c r="M850" s="243"/>
      <c r="N850" s="243"/>
      <c r="O850" s="243"/>
      <c r="P850" s="243"/>
      <c r="Q850" s="243"/>
      <c r="R850" s="243"/>
      <c r="S850" s="243"/>
      <c r="T850" s="243"/>
      <c r="U850" s="243"/>
      <c r="V850" s="243"/>
      <c r="W850" s="243"/>
      <c r="X850" s="243"/>
      <c r="Y850" s="243"/>
      <c r="Z850" s="243"/>
    </row>
    <row r="851" spans="1:26" ht="13.5" customHeight="1">
      <c r="A851" s="243"/>
      <c r="B851" s="243"/>
      <c r="C851" s="243"/>
      <c r="D851" s="243"/>
      <c r="E851" s="243"/>
      <c r="F851" s="243"/>
      <c r="G851" s="243"/>
      <c r="H851" s="243"/>
      <c r="I851" s="243"/>
      <c r="J851" s="243"/>
      <c r="K851" s="243"/>
      <c r="L851" s="243"/>
      <c r="M851" s="243"/>
      <c r="N851" s="243"/>
      <c r="O851" s="243"/>
      <c r="P851" s="243"/>
      <c r="Q851" s="243"/>
      <c r="R851" s="243"/>
      <c r="S851" s="243"/>
      <c r="T851" s="243"/>
      <c r="U851" s="243"/>
      <c r="V851" s="243"/>
      <c r="W851" s="243"/>
      <c r="X851" s="243"/>
      <c r="Y851" s="243"/>
      <c r="Z851" s="243"/>
    </row>
    <row r="852" spans="1:26" ht="13.5" customHeight="1">
      <c r="A852" s="243"/>
      <c r="B852" s="243"/>
      <c r="C852" s="243"/>
      <c r="D852" s="243"/>
      <c r="E852" s="243"/>
      <c r="F852" s="243"/>
      <c r="G852" s="243"/>
      <c r="H852" s="243"/>
      <c r="I852" s="243"/>
      <c r="J852" s="243"/>
      <c r="K852" s="243"/>
      <c r="L852" s="243"/>
      <c r="M852" s="243"/>
      <c r="N852" s="243"/>
      <c r="O852" s="243"/>
      <c r="P852" s="243"/>
      <c r="Q852" s="243"/>
      <c r="R852" s="243"/>
      <c r="S852" s="243"/>
      <c r="T852" s="243"/>
      <c r="U852" s="243"/>
      <c r="V852" s="243"/>
      <c r="W852" s="243"/>
      <c r="X852" s="243"/>
      <c r="Y852" s="243"/>
      <c r="Z852" s="243"/>
    </row>
    <row r="853" spans="1:26" ht="13.5" customHeight="1">
      <c r="A853" s="243"/>
      <c r="B853" s="243"/>
      <c r="C853" s="243"/>
      <c r="D853" s="243"/>
      <c r="E853" s="243"/>
      <c r="F853" s="243"/>
      <c r="G853" s="243"/>
      <c r="H853" s="243"/>
      <c r="I853" s="243"/>
      <c r="J853" s="243"/>
      <c r="K853" s="243"/>
      <c r="L853" s="243"/>
      <c r="M853" s="243"/>
      <c r="N853" s="243"/>
      <c r="O853" s="243"/>
      <c r="P853" s="243"/>
      <c r="Q853" s="243"/>
      <c r="R853" s="243"/>
      <c r="S853" s="243"/>
      <c r="T853" s="243"/>
      <c r="U853" s="243"/>
      <c r="V853" s="243"/>
      <c r="W853" s="243"/>
      <c r="X853" s="243"/>
      <c r="Y853" s="243"/>
      <c r="Z853" s="243"/>
    </row>
    <row r="854" spans="1:26" ht="13.5" customHeight="1">
      <c r="A854" s="243"/>
      <c r="B854" s="243"/>
      <c r="C854" s="243"/>
      <c r="D854" s="243"/>
      <c r="E854" s="243"/>
      <c r="F854" s="243"/>
      <c r="G854" s="243"/>
      <c r="H854" s="243"/>
      <c r="I854" s="243"/>
      <c r="J854" s="243"/>
      <c r="K854" s="243"/>
      <c r="L854" s="243"/>
      <c r="M854" s="243"/>
      <c r="N854" s="243"/>
      <c r="O854" s="243"/>
      <c r="P854" s="243"/>
      <c r="Q854" s="243"/>
      <c r="R854" s="243"/>
      <c r="S854" s="243"/>
      <c r="T854" s="243"/>
      <c r="U854" s="243"/>
      <c r="V854" s="243"/>
      <c r="W854" s="243"/>
      <c r="X854" s="243"/>
      <c r="Y854" s="243"/>
      <c r="Z854" s="243"/>
    </row>
    <row r="855" spans="1:26" ht="13.5" customHeight="1">
      <c r="A855" s="243"/>
      <c r="B855" s="243"/>
      <c r="C855" s="243"/>
      <c r="D855" s="243"/>
      <c r="E855" s="243"/>
      <c r="F855" s="243"/>
      <c r="G855" s="243"/>
      <c r="H855" s="243"/>
      <c r="I855" s="243"/>
      <c r="J855" s="243"/>
      <c r="K855" s="243"/>
      <c r="L855" s="243"/>
      <c r="M855" s="243"/>
      <c r="N855" s="243"/>
      <c r="O855" s="243"/>
      <c r="P855" s="243"/>
      <c r="Q855" s="243"/>
      <c r="R855" s="243"/>
      <c r="S855" s="243"/>
      <c r="T855" s="243"/>
      <c r="U855" s="243"/>
      <c r="V855" s="243"/>
      <c r="W855" s="243"/>
      <c r="X855" s="243"/>
      <c r="Y855" s="243"/>
      <c r="Z855" s="243"/>
    </row>
    <row r="856" spans="1:26" ht="13.5" customHeight="1">
      <c r="A856" s="243"/>
      <c r="B856" s="243"/>
      <c r="C856" s="243"/>
      <c r="D856" s="243"/>
      <c r="E856" s="243"/>
      <c r="F856" s="243"/>
      <c r="G856" s="243"/>
      <c r="H856" s="243"/>
      <c r="I856" s="243"/>
      <c r="J856" s="243"/>
      <c r="K856" s="243"/>
      <c r="L856" s="243"/>
      <c r="M856" s="243"/>
      <c r="N856" s="243"/>
      <c r="O856" s="243"/>
      <c r="P856" s="243"/>
      <c r="Q856" s="243"/>
      <c r="R856" s="243"/>
      <c r="S856" s="243"/>
      <c r="T856" s="243"/>
      <c r="U856" s="243"/>
      <c r="V856" s="243"/>
      <c r="W856" s="243"/>
      <c r="X856" s="243"/>
      <c r="Y856" s="243"/>
      <c r="Z856" s="243"/>
    </row>
    <row r="857" spans="1:26" ht="13.5" customHeight="1">
      <c r="A857" s="243"/>
      <c r="B857" s="243"/>
      <c r="C857" s="243"/>
      <c r="D857" s="243"/>
      <c r="E857" s="243"/>
      <c r="F857" s="243"/>
      <c r="G857" s="243"/>
      <c r="H857" s="243"/>
      <c r="I857" s="243"/>
      <c r="J857" s="243"/>
      <c r="K857" s="243"/>
      <c r="L857" s="243"/>
      <c r="M857" s="243"/>
      <c r="N857" s="243"/>
      <c r="O857" s="243"/>
      <c r="P857" s="243"/>
      <c r="Q857" s="243"/>
      <c r="R857" s="243"/>
      <c r="S857" s="243"/>
      <c r="T857" s="243"/>
      <c r="U857" s="243"/>
      <c r="V857" s="243"/>
      <c r="W857" s="243"/>
      <c r="X857" s="243"/>
      <c r="Y857" s="243"/>
      <c r="Z857" s="243"/>
    </row>
    <row r="858" spans="1:26" ht="13.5" customHeight="1">
      <c r="A858" s="243"/>
      <c r="B858" s="243"/>
      <c r="C858" s="243"/>
      <c r="D858" s="243"/>
      <c r="E858" s="243"/>
      <c r="F858" s="243"/>
      <c r="G858" s="243"/>
      <c r="H858" s="243"/>
      <c r="I858" s="243"/>
      <c r="J858" s="243"/>
      <c r="K858" s="243"/>
      <c r="L858" s="243"/>
      <c r="M858" s="243"/>
      <c r="N858" s="243"/>
      <c r="O858" s="243"/>
      <c r="P858" s="243"/>
      <c r="Q858" s="243"/>
      <c r="R858" s="243"/>
      <c r="S858" s="243"/>
      <c r="T858" s="243"/>
      <c r="U858" s="243"/>
      <c r="V858" s="243"/>
      <c r="W858" s="243"/>
      <c r="X858" s="243"/>
      <c r="Y858" s="243"/>
      <c r="Z858" s="243"/>
    </row>
    <row r="859" spans="1:26" ht="13.5" customHeight="1">
      <c r="A859" s="243"/>
      <c r="B859" s="243"/>
      <c r="C859" s="243"/>
      <c r="D859" s="243"/>
      <c r="E859" s="243"/>
      <c r="F859" s="243"/>
      <c r="G859" s="243"/>
      <c r="H859" s="243"/>
      <c r="I859" s="243"/>
      <c r="J859" s="243"/>
      <c r="K859" s="243"/>
      <c r="L859" s="243"/>
      <c r="M859" s="243"/>
      <c r="N859" s="243"/>
      <c r="O859" s="243"/>
      <c r="P859" s="243"/>
      <c r="Q859" s="243"/>
      <c r="R859" s="243"/>
      <c r="S859" s="243"/>
      <c r="T859" s="243"/>
      <c r="U859" s="243"/>
      <c r="V859" s="243"/>
      <c r="W859" s="243"/>
      <c r="X859" s="243"/>
      <c r="Y859" s="243"/>
      <c r="Z859" s="243"/>
    </row>
    <row r="860" spans="1:26" ht="13.5" customHeight="1">
      <c r="A860" s="243"/>
      <c r="B860" s="243"/>
      <c r="C860" s="243"/>
      <c r="D860" s="243"/>
      <c r="E860" s="243"/>
      <c r="F860" s="243"/>
      <c r="G860" s="243"/>
      <c r="H860" s="243"/>
      <c r="I860" s="243"/>
      <c r="J860" s="243"/>
      <c r="K860" s="243"/>
      <c r="L860" s="243"/>
      <c r="M860" s="243"/>
      <c r="N860" s="243"/>
      <c r="O860" s="243"/>
      <c r="P860" s="243"/>
      <c r="Q860" s="243"/>
      <c r="R860" s="243"/>
      <c r="S860" s="243"/>
      <c r="T860" s="243"/>
      <c r="U860" s="243"/>
      <c r="V860" s="243"/>
      <c r="W860" s="243"/>
      <c r="X860" s="243"/>
      <c r="Y860" s="243"/>
      <c r="Z860" s="243"/>
    </row>
    <row r="861" spans="1:26" ht="13.5" customHeight="1">
      <c r="A861" s="243"/>
      <c r="B861" s="243"/>
      <c r="C861" s="243"/>
      <c r="D861" s="243"/>
      <c r="E861" s="243"/>
      <c r="F861" s="243"/>
      <c r="G861" s="243"/>
      <c r="H861" s="243"/>
      <c r="I861" s="243"/>
      <c r="J861" s="243"/>
      <c r="K861" s="243"/>
      <c r="L861" s="243"/>
      <c r="M861" s="243"/>
      <c r="N861" s="243"/>
      <c r="O861" s="243"/>
      <c r="P861" s="243"/>
      <c r="Q861" s="243"/>
      <c r="R861" s="243"/>
      <c r="S861" s="243"/>
      <c r="T861" s="243"/>
      <c r="U861" s="243"/>
      <c r="V861" s="243"/>
      <c r="W861" s="243"/>
      <c r="X861" s="243"/>
      <c r="Y861" s="243"/>
      <c r="Z861" s="243"/>
    </row>
    <row r="862" spans="1:26" ht="13.5" customHeight="1">
      <c r="A862" s="243"/>
      <c r="B862" s="243"/>
      <c r="C862" s="243"/>
      <c r="D862" s="243"/>
      <c r="E862" s="243"/>
      <c r="F862" s="243"/>
      <c r="G862" s="243"/>
      <c r="H862" s="243"/>
      <c r="I862" s="243"/>
      <c r="J862" s="243"/>
      <c r="K862" s="243"/>
      <c r="L862" s="243"/>
      <c r="M862" s="243"/>
      <c r="N862" s="243"/>
      <c r="O862" s="243"/>
      <c r="P862" s="243"/>
      <c r="Q862" s="243"/>
      <c r="R862" s="243"/>
      <c r="S862" s="243"/>
      <c r="T862" s="243"/>
      <c r="U862" s="243"/>
      <c r="V862" s="243"/>
      <c r="W862" s="243"/>
      <c r="X862" s="243"/>
      <c r="Y862" s="243"/>
      <c r="Z862" s="243"/>
    </row>
    <row r="863" spans="1:26" ht="13.5" customHeight="1">
      <c r="A863" s="243"/>
      <c r="B863" s="243"/>
      <c r="C863" s="243"/>
      <c r="D863" s="243"/>
      <c r="E863" s="243"/>
      <c r="F863" s="243"/>
      <c r="G863" s="243"/>
      <c r="H863" s="243"/>
      <c r="I863" s="243"/>
      <c r="J863" s="243"/>
      <c r="K863" s="243"/>
      <c r="L863" s="243"/>
      <c r="M863" s="243"/>
      <c r="N863" s="243"/>
      <c r="O863" s="243"/>
      <c r="P863" s="243"/>
      <c r="Q863" s="243"/>
      <c r="R863" s="243"/>
      <c r="S863" s="243"/>
      <c r="T863" s="243"/>
      <c r="U863" s="243"/>
      <c r="V863" s="243"/>
      <c r="W863" s="243"/>
      <c r="X863" s="243"/>
      <c r="Y863" s="243"/>
      <c r="Z863" s="243"/>
    </row>
    <row r="864" spans="1:26" ht="13.5" customHeight="1">
      <c r="A864" s="243"/>
      <c r="B864" s="243"/>
      <c r="C864" s="243"/>
      <c r="D864" s="243"/>
      <c r="E864" s="243"/>
      <c r="F864" s="243"/>
      <c r="G864" s="243"/>
      <c r="H864" s="243"/>
      <c r="I864" s="243"/>
      <c r="J864" s="243"/>
      <c r="K864" s="243"/>
      <c r="L864" s="243"/>
      <c r="M864" s="243"/>
      <c r="N864" s="243"/>
      <c r="O864" s="243"/>
      <c r="P864" s="243"/>
      <c r="Q864" s="243"/>
      <c r="R864" s="243"/>
      <c r="S864" s="243"/>
      <c r="T864" s="243"/>
      <c r="U864" s="243"/>
      <c r="V864" s="243"/>
      <c r="W864" s="243"/>
      <c r="X864" s="243"/>
      <c r="Y864" s="243"/>
      <c r="Z864" s="243"/>
    </row>
    <row r="865" spans="1:26" ht="13.5" customHeight="1">
      <c r="A865" s="243"/>
      <c r="B865" s="243"/>
      <c r="C865" s="243"/>
      <c r="D865" s="243"/>
      <c r="E865" s="243"/>
      <c r="F865" s="243"/>
      <c r="G865" s="243"/>
      <c r="H865" s="243"/>
      <c r="I865" s="243"/>
      <c r="J865" s="243"/>
      <c r="K865" s="243"/>
      <c r="L865" s="243"/>
      <c r="M865" s="243"/>
      <c r="N865" s="243"/>
      <c r="O865" s="243"/>
      <c r="P865" s="243"/>
      <c r="Q865" s="243"/>
      <c r="R865" s="243"/>
      <c r="S865" s="243"/>
      <c r="T865" s="243"/>
      <c r="U865" s="243"/>
      <c r="V865" s="243"/>
      <c r="W865" s="243"/>
      <c r="X865" s="243"/>
      <c r="Y865" s="243"/>
      <c r="Z865" s="243"/>
    </row>
    <row r="866" spans="1:26" ht="13.5" customHeight="1">
      <c r="A866" s="243"/>
      <c r="B866" s="243"/>
      <c r="C866" s="243"/>
      <c r="D866" s="243"/>
      <c r="E866" s="243"/>
      <c r="F866" s="243"/>
      <c r="G866" s="243"/>
      <c r="H866" s="243"/>
      <c r="I866" s="243"/>
      <c r="J866" s="243"/>
      <c r="K866" s="243"/>
      <c r="L866" s="243"/>
      <c r="M866" s="243"/>
      <c r="N866" s="243"/>
      <c r="O866" s="243"/>
      <c r="P866" s="243"/>
      <c r="Q866" s="243"/>
      <c r="R866" s="243"/>
      <c r="S866" s="243"/>
      <c r="T866" s="243"/>
      <c r="U866" s="243"/>
      <c r="V866" s="243"/>
      <c r="W866" s="243"/>
      <c r="X866" s="243"/>
      <c r="Y866" s="243"/>
      <c r="Z866" s="243"/>
    </row>
    <row r="867" spans="1:26" ht="13.5" customHeight="1">
      <c r="A867" s="243"/>
      <c r="B867" s="243"/>
      <c r="C867" s="243"/>
      <c r="D867" s="243"/>
      <c r="E867" s="243"/>
      <c r="F867" s="243"/>
      <c r="G867" s="243"/>
      <c r="H867" s="243"/>
      <c r="I867" s="243"/>
      <c r="J867" s="243"/>
      <c r="K867" s="243"/>
      <c r="L867" s="243"/>
      <c r="M867" s="243"/>
      <c r="N867" s="243"/>
      <c r="O867" s="243"/>
      <c r="P867" s="243"/>
      <c r="Q867" s="243"/>
      <c r="R867" s="243"/>
      <c r="S867" s="243"/>
      <c r="T867" s="243"/>
      <c r="U867" s="243"/>
      <c r="V867" s="243"/>
      <c r="W867" s="243"/>
      <c r="X867" s="243"/>
      <c r="Y867" s="243"/>
      <c r="Z867" s="243"/>
    </row>
    <row r="868" spans="1:26" ht="13.5" customHeight="1">
      <c r="A868" s="243"/>
      <c r="B868" s="243"/>
      <c r="C868" s="243"/>
      <c r="D868" s="243"/>
      <c r="E868" s="243"/>
      <c r="F868" s="243"/>
      <c r="G868" s="243"/>
      <c r="H868" s="243"/>
      <c r="I868" s="243"/>
      <c r="J868" s="243"/>
      <c r="K868" s="243"/>
      <c r="L868" s="243"/>
      <c r="M868" s="243"/>
      <c r="N868" s="243"/>
      <c r="O868" s="243"/>
      <c r="P868" s="243"/>
      <c r="Q868" s="243"/>
      <c r="R868" s="243"/>
      <c r="S868" s="243"/>
      <c r="T868" s="243"/>
      <c r="U868" s="243"/>
      <c r="V868" s="243"/>
      <c r="W868" s="243"/>
      <c r="X868" s="243"/>
      <c r="Y868" s="243"/>
      <c r="Z868" s="243"/>
    </row>
    <row r="869" spans="1:26" ht="13.5" customHeight="1">
      <c r="A869" s="243"/>
      <c r="B869" s="243"/>
      <c r="C869" s="243"/>
      <c r="D869" s="243"/>
      <c r="E869" s="243"/>
      <c r="F869" s="243"/>
      <c r="G869" s="243"/>
      <c r="H869" s="243"/>
      <c r="I869" s="243"/>
      <c r="J869" s="243"/>
      <c r="K869" s="243"/>
      <c r="L869" s="243"/>
      <c r="M869" s="243"/>
      <c r="N869" s="243"/>
      <c r="O869" s="243"/>
      <c r="P869" s="243"/>
      <c r="Q869" s="243"/>
      <c r="R869" s="243"/>
      <c r="S869" s="243"/>
      <c r="T869" s="243"/>
      <c r="U869" s="243"/>
      <c r="V869" s="243"/>
      <c r="W869" s="243"/>
      <c r="X869" s="243"/>
      <c r="Y869" s="243"/>
      <c r="Z869" s="243"/>
    </row>
    <row r="870" spans="1:26" ht="13.5" customHeight="1">
      <c r="A870" s="243"/>
      <c r="B870" s="243"/>
      <c r="C870" s="243"/>
      <c r="D870" s="243"/>
      <c r="E870" s="243"/>
      <c r="F870" s="243"/>
      <c r="G870" s="243"/>
      <c r="H870" s="243"/>
      <c r="I870" s="243"/>
      <c r="J870" s="243"/>
      <c r="K870" s="243"/>
      <c r="L870" s="243"/>
      <c r="M870" s="243"/>
      <c r="N870" s="243"/>
      <c r="O870" s="243"/>
      <c r="P870" s="243"/>
      <c r="Q870" s="243"/>
      <c r="R870" s="243"/>
      <c r="S870" s="243"/>
      <c r="T870" s="243"/>
      <c r="U870" s="243"/>
      <c r="V870" s="243"/>
      <c r="W870" s="243"/>
      <c r="X870" s="243"/>
      <c r="Y870" s="243"/>
      <c r="Z870" s="243"/>
    </row>
    <row r="871" spans="1:26" ht="13.5" customHeight="1">
      <c r="A871" s="243"/>
      <c r="B871" s="243"/>
      <c r="C871" s="243"/>
      <c r="D871" s="243"/>
      <c r="E871" s="243"/>
      <c r="F871" s="243"/>
      <c r="G871" s="243"/>
      <c r="H871" s="243"/>
      <c r="I871" s="243"/>
      <c r="J871" s="243"/>
      <c r="K871" s="243"/>
      <c r="L871" s="243"/>
      <c r="M871" s="243"/>
      <c r="N871" s="243"/>
      <c r="O871" s="243"/>
      <c r="P871" s="243"/>
      <c r="Q871" s="243"/>
      <c r="R871" s="243"/>
      <c r="S871" s="243"/>
      <c r="T871" s="243"/>
      <c r="U871" s="243"/>
      <c r="V871" s="243"/>
      <c r="W871" s="243"/>
      <c r="X871" s="243"/>
      <c r="Y871" s="243"/>
      <c r="Z871" s="243"/>
    </row>
    <row r="872" spans="1:26" ht="13.5" customHeight="1">
      <c r="A872" s="243"/>
      <c r="B872" s="243"/>
      <c r="C872" s="243"/>
      <c r="D872" s="243"/>
      <c r="E872" s="243"/>
      <c r="F872" s="243"/>
      <c r="G872" s="243"/>
      <c r="H872" s="243"/>
      <c r="I872" s="243"/>
      <c r="J872" s="243"/>
      <c r="K872" s="243"/>
      <c r="L872" s="243"/>
      <c r="M872" s="243"/>
      <c r="N872" s="243"/>
      <c r="O872" s="243"/>
      <c r="P872" s="243"/>
      <c r="Q872" s="243"/>
      <c r="R872" s="243"/>
      <c r="S872" s="243"/>
      <c r="T872" s="243"/>
      <c r="U872" s="243"/>
      <c r="V872" s="243"/>
      <c r="W872" s="243"/>
      <c r="X872" s="243"/>
      <c r="Y872" s="243"/>
      <c r="Z872" s="243"/>
    </row>
    <row r="873" spans="1:26" ht="13.5" customHeight="1">
      <c r="A873" s="243"/>
      <c r="B873" s="243"/>
      <c r="C873" s="243"/>
      <c r="D873" s="243"/>
      <c r="E873" s="243"/>
      <c r="F873" s="243"/>
      <c r="G873" s="243"/>
      <c r="H873" s="243"/>
      <c r="I873" s="243"/>
      <c r="J873" s="243"/>
      <c r="K873" s="243"/>
      <c r="L873" s="243"/>
      <c r="M873" s="243"/>
      <c r="N873" s="243"/>
      <c r="O873" s="243"/>
      <c r="P873" s="243"/>
      <c r="Q873" s="243"/>
      <c r="R873" s="243"/>
      <c r="S873" s="243"/>
      <c r="T873" s="243"/>
      <c r="U873" s="243"/>
      <c r="V873" s="243"/>
      <c r="W873" s="243"/>
      <c r="X873" s="243"/>
      <c r="Y873" s="243"/>
      <c r="Z873" s="243"/>
    </row>
    <row r="874" spans="1:26" ht="13.5" customHeight="1">
      <c r="A874" s="243"/>
      <c r="B874" s="243"/>
      <c r="C874" s="243"/>
      <c r="D874" s="243"/>
      <c r="E874" s="243"/>
      <c r="F874" s="243"/>
      <c r="G874" s="243"/>
      <c r="H874" s="243"/>
      <c r="I874" s="243"/>
      <c r="J874" s="243"/>
      <c r="K874" s="243"/>
      <c r="L874" s="243"/>
      <c r="M874" s="243"/>
      <c r="N874" s="243"/>
      <c r="O874" s="243"/>
      <c r="P874" s="243"/>
      <c r="Q874" s="243"/>
      <c r="R874" s="243"/>
      <c r="S874" s="243"/>
      <c r="T874" s="243"/>
      <c r="U874" s="243"/>
      <c r="V874" s="243"/>
      <c r="W874" s="243"/>
      <c r="X874" s="243"/>
      <c r="Y874" s="243"/>
      <c r="Z874" s="243"/>
    </row>
    <row r="875" spans="1:26" ht="13.5" customHeight="1">
      <c r="A875" s="243"/>
      <c r="B875" s="243"/>
      <c r="C875" s="243"/>
      <c r="D875" s="243"/>
      <c r="E875" s="243"/>
      <c r="F875" s="243"/>
      <c r="G875" s="243"/>
      <c r="H875" s="243"/>
      <c r="I875" s="243"/>
      <c r="J875" s="243"/>
      <c r="K875" s="243"/>
      <c r="L875" s="243"/>
      <c r="M875" s="243"/>
      <c r="N875" s="243"/>
      <c r="O875" s="243"/>
      <c r="P875" s="243"/>
      <c r="Q875" s="243"/>
      <c r="R875" s="243"/>
      <c r="S875" s="243"/>
      <c r="T875" s="243"/>
      <c r="U875" s="243"/>
      <c r="V875" s="243"/>
      <c r="W875" s="243"/>
      <c r="X875" s="243"/>
      <c r="Y875" s="243"/>
      <c r="Z875" s="243"/>
    </row>
    <row r="876" spans="1:26" ht="13.5" customHeight="1">
      <c r="A876" s="243"/>
      <c r="B876" s="243"/>
      <c r="C876" s="243"/>
      <c r="D876" s="243"/>
      <c r="E876" s="243"/>
      <c r="F876" s="243"/>
      <c r="G876" s="243"/>
      <c r="H876" s="243"/>
      <c r="I876" s="243"/>
      <c r="J876" s="243"/>
      <c r="K876" s="243"/>
      <c r="L876" s="243"/>
      <c r="M876" s="243"/>
      <c r="N876" s="243"/>
      <c r="O876" s="243"/>
      <c r="P876" s="243"/>
      <c r="Q876" s="243"/>
      <c r="R876" s="243"/>
      <c r="S876" s="243"/>
      <c r="T876" s="243"/>
      <c r="U876" s="243"/>
      <c r="V876" s="243"/>
      <c r="W876" s="243"/>
      <c r="X876" s="243"/>
      <c r="Y876" s="243"/>
      <c r="Z876" s="243"/>
    </row>
    <row r="877" spans="1:26" ht="13.5" customHeight="1">
      <c r="A877" s="243"/>
      <c r="B877" s="243"/>
      <c r="C877" s="243"/>
      <c r="D877" s="243"/>
      <c r="E877" s="243"/>
      <c r="F877" s="243"/>
      <c r="G877" s="243"/>
      <c r="H877" s="243"/>
      <c r="I877" s="243"/>
      <c r="J877" s="243"/>
      <c r="K877" s="243"/>
      <c r="L877" s="243"/>
      <c r="M877" s="243"/>
      <c r="N877" s="243"/>
      <c r="O877" s="243"/>
      <c r="P877" s="243"/>
      <c r="Q877" s="243"/>
      <c r="R877" s="243"/>
      <c r="S877" s="243"/>
      <c r="T877" s="243"/>
      <c r="U877" s="243"/>
      <c r="V877" s="243"/>
      <c r="W877" s="243"/>
      <c r="X877" s="243"/>
      <c r="Y877" s="243"/>
      <c r="Z877" s="243"/>
    </row>
    <row r="878" spans="1:26" ht="13.5" customHeight="1">
      <c r="A878" s="243"/>
      <c r="B878" s="243"/>
      <c r="C878" s="243"/>
      <c r="D878" s="243"/>
      <c r="E878" s="243"/>
      <c r="F878" s="243"/>
      <c r="G878" s="243"/>
      <c r="H878" s="243"/>
      <c r="I878" s="243"/>
      <c r="J878" s="243"/>
      <c r="K878" s="243"/>
      <c r="L878" s="243"/>
      <c r="M878" s="243"/>
      <c r="N878" s="243"/>
      <c r="O878" s="243"/>
      <c r="P878" s="243"/>
      <c r="Q878" s="243"/>
      <c r="R878" s="243"/>
      <c r="S878" s="243"/>
      <c r="T878" s="243"/>
      <c r="U878" s="243"/>
      <c r="V878" s="243"/>
      <c r="W878" s="243"/>
      <c r="X878" s="243"/>
      <c r="Y878" s="243"/>
      <c r="Z878" s="243"/>
    </row>
    <row r="879" spans="1:26" ht="13.5" customHeight="1">
      <c r="A879" s="243"/>
      <c r="B879" s="243"/>
      <c r="C879" s="243"/>
      <c r="D879" s="243"/>
      <c r="E879" s="243"/>
      <c r="F879" s="243"/>
      <c r="G879" s="243"/>
      <c r="H879" s="243"/>
      <c r="I879" s="243"/>
      <c r="J879" s="243"/>
      <c r="K879" s="243"/>
      <c r="L879" s="243"/>
      <c r="M879" s="243"/>
      <c r="N879" s="243"/>
      <c r="O879" s="243"/>
      <c r="P879" s="243"/>
      <c r="Q879" s="243"/>
      <c r="R879" s="243"/>
      <c r="S879" s="243"/>
      <c r="T879" s="243"/>
      <c r="U879" s="243"/>
      <c r="V879" s="243"/>
      <c r="W879" s="243"/>
      <c r="X879" s="243"/>
      <c r="Y879" s="243"/>
      <c r="Z879" s="243"/>
    </row>
    <row r="880" spans="1:26" ht="13.5" customHeight="1">
      <c r="A880" s="243"/>
      <c r="B880" s="243"/>
      <c r="C880" s="243"/>
      <c r="D880" s="243"/>
      <c r="E880" s="243"/>
      <c r="F880" s="243"/>
      <c r="G880" s="243"/>
      <c r="H880" s="243"/>
      <c r="I880" s="243"/>
      <c r="J880" s="243"/>
      <c r="K880" s="243"/>
      <c r="L880" s="243"/>
      <c r="M880" s="243"/>
      <c r="N880" s="243"/>
      <c r="O880" s="243"/>
      <c r="P880" s="243"/>
      <c r="Q880" s="243"/>
      <c r="R880" s="243"/>
      <c r="S880" s="243"/>
      <c r="T880" s="243"/>
      <c r="U880" s="243"/>
      <c r="V880" s="243"/>
      <c r="W880" s="243"/>
      <c r="X880" s="243"/>
      <c r="Y880" s="243"/>
      <c r="Z880" s="243"/>
    </row>
    <row r="881" spans="1:26" ht="13.5" customHeight="1">
      <c r="A881" s="243"/>
      <c r="B881" s="243"/>
      <c r="C881" s="243"/>
      <c r="D881" s="243"/>
      <c r="E881" s="243"/>
      <c r="F881" s="243"/>
      <c r="G881" s="243"/>
      <c r="H881" s="243"/>
      <c r="I881" s="243"/>
      <c r="J881" s="243"/>
      <c r="K881" s="243"/>
      <c r="L881" s="243"/>
      <c r="M881" s="243"/>
      <c r="N881" s="243"/>
      <c r="O881" s="243"/>
      <c r="P881" s="243"/>
      <c r="Q881" s="243"/>
      <c r="R881" s="243"/>
      <c r="S881" s="243"/>
      <c r="T881" s="243"/>
      <c r="U881" s="243"/>
      <c r="V881" s="243"/>
      <c r="W881" s="243"/>
      <c r="X881" s="243"/>
      <c r="Y881" s="243"/>
      <c r="Z881" s="243"/>
    </row>
    <row r="882" spans="1:26" ht="13.5" customHeight="1">
      <c r="A882" s="243"/>
      <c r="B882" s="243"/>
      <c r="C882" s="243"/>
      <c r="D882" s="243"/>
      <c r="E882" s="243"/>
      <c r="F882" s="243"/>
      <c r="G882" s="243"/>
      <c r="H882" s="243"/>
      <c r="I882" s="243"/>
      <c r="J882" s="243"/>
      <c r="K882" s="243"/>
      <c r="L882" s="243"/>
      <c r="M882" s="243"/>
      <c r="N882" s="243"/>
      <c r="O882" s="243"/>
      <c r="P882" s="243"/>
      <c r="Q882" s="243"/>
      <c r="R882" s="243"/>
      <c r="S882" s="243"/>
      <c r="T882" s="243"/>
      <c r="U882" s="243"/>
      <c r="V882" s="243"/>
      <c r="W882" s="243"/>
      <c r="X882" s="243"/>
      <c r="Y882" s="243"/>
      <c r="Z882" s="243"/>
    </row>
    <row r="883" spans="1:26" ht="13.5" customHeight="1">
      <c r="A883" s="243"/>
      <c r="B883" s="243"/>
      <c r="C883" s="243"/>
      <c r="D883" s="243"/>
      <c r="E883" s="243"/>
      <c r="F883" s="243"/>
      <c r="G883" s="243"/>
      <c r="H883" s="243"/>
      <c r="I883" s="243"/>
      <c r="J883" s="243"/>
      <c r="K883" s="243"/>
      <c r="L883" s="243"/>
      <c r="M883" s="243"/>
      <c r="N883" s="243"/>
      <c r="O883" s="243"/>
      <c r="P883" s="243"/>
      <c r="Q883" s="243"/>
      <c r="R883" s="243"/>
      <c r="S883" s="243"/>
      <c r="T883" s="243"/>
      <c r="U883" s="243"/>
      <c r="V883" s="243"/>
      <c r="W883" s="243"/>
      <c r="X883" s="243"/>
      <c r="Y883" s="243"/>
      <c r="Z883" s="243"/>
    </row>
    <row r="884" spans="1:26" ht="13.5" customHeight="1">
      <c r="A884" s="243"/>
      <c r="B884" s="243"/>
      <c r="C884" s="243"/>
      <c r="D884" s="243"/>
      <c r="E884" s="243"/>
      <c r="F884" s="243"/>
      <c r="G884" s="243"/>
      <c r="H884" s="243"/>
      <c r="I884" s="243"/>
      <c r="J884" s="243"/>
      <c r="K884" s="243"/>
      <c r="L884" s="243"/>
      <c r="M884" s="243"/>
      <c r="N884" s="243"/>
      <c r="O884" s="243"/>
      <c r="P884" s="243"/>
      <c r="Q884" s="243"/>
      <c r="R884" s="243"/>
      <c r="S884" s="243"/>
      <c r="T884" s="243"/>
      <c r="U884" s="243"/>
      <c r="V884" s="243"/>
      <c r="W884" s="243"/>
      <c r="X884" s="243"/>
      <c r="Y884" s="243"/>
      <c r="Z884" s="243"/>
    </row>
    <row r="885" spans="1:26" ht="13.5" customHeight="1">
      <c r="A885" s="243"/>
      <c r="B885" s="243"/>
      <c r="C885" s="243"/>
      <c r="D885" s="243"/>
      <c r="E885" s="243"/>
      <c r="F885" s="243"/>
      <c r="G885" s="243"/>
      <c r="H885" s="243"/>
      <c r="I885" s="243"/>
      <c r="J885" s="243"/>
      <c r="K885" s="243"/>
      <c r="L885" s="243"/>
      <c r="M885" s="243"/>
      <c r="N885" s="243"/>
      <c r="O885" s="243"/>
      <c r="P885" s="243"/>
      <c r="Q885" s="243"/>
      <c r="R885" s="243"/>
      <c r="S885" s="243"/>
      <c r="T885" s="243"/>
      <c r="U885" s="243"/>
      <c r="V885" s="243"/>
      <c r="W885" s="243"/>
      <c r="X885" s="243"/>
      <c r="Y885" s="243"/>
      <c r="Z885" s="243"/>
    </row>
    <row r="886" spans="1:26" ht="13.5" customHeight="1">
      <c r="A886" s="243"/>
      <c r="B886" s="243"/>
      <c r="C886" s="243"/>
      <c r="D886" s="243"/>
      <c r="E886" s="243"/>
      <c r="F886" s="243"/>
      <c r="G886" s="243"/>
      <c r="H886" s="243"/>
      <c r="I886" s="243"/>
      <c r="J886" s="243"/>
      <c r="K886" s="243"/>
      <c r="L886" s="243"/>
      <c r="M886" s="243"/>
      <c r="N886" s="243"/>
      <c r="O886" s="243"/>
      <c r="P886" s="243"/>
      <c r="Q886" s="243"/>
      <c r="R886" s="243"/>
      <c r="S886" s="243"/>
      <c r="T886" s="243"/>
      <c r="U886" s="243"/>
      <c r="V886" s="243"/>
      <c r="W886" s="243"/>
      <c r="X886" s="243"/>
      <c r="Y886" s="243"/>
      <c r="Z886" s="243"/>
    </row>
    <row r="887" spans="1:26" ht="13.5" customHeight="1">
      <c r="A887" s="243"/>
      <c r="B887" s="243"/>
      <c r="C887" s="243"/>
      <c r="D887" s="243"/>
      <c r="E887" s="243"/>
      <c r="F887" s="243"/>
      <c r="G887" s="243"/>
      <c r="H887" s="243"/>
      <c r="I887" s="243"/>
      <c r="J887" s="243"/>
      <c r="K887" s="243"/>
      <c r="L887" s="243"/>
      <c r="M887" s="243"/>
      <c r="N887" s="243"/>
      <c r="O887" s="243"/>
      <c r="P887" s="243"/>
      <c r="Q887" s="243"/>
      <c r="R887" s="243"/>
      <c r="S887" s="243"/>
      <c r="T887" s="243"/>
      <c r="U887" s="243"/>
      <c r="V887" s="243"/>
      <c r="W887" s="243"/>
      <c r="X887" s="243"/>
      <c r="Y887" s="243"/>
      <c r="Z887" s="243"/>
    </row>
    <row r="888" spans="1:26" ht="13.5" customHeight="1">
      <c r="A888" s="243"/>
      <c r="B888" s="243"/>
      <c r="C888" s="243"/>
      <c r="D888" s="243"/>
      <c r="E888" s="243"/>
      <c r="F888" s="243"/>
      <c r="G888" s="243"/>
      <c r="H888" s="243"/>
      <c r="I888" s="243"/>
      <c r="J888" s="243"/>
      <c r="K888" s="243"/>
      <c r="L888" s="243"/>
      <c r="M888" s="243"/>
      <c r="N888" s="243"/>
      <c r="O888" s="243"/>
      <c r="P888" s="243"/>
      <c r="Q888" s="243"/>
      <c r="R888" s="243"/>
      <c r="S888" s="243"/>
      <c r="T888" s="243"/>
      <c r="U888" s="243"/>
      <c r="V888" s="243"/>
      <c r="W888" s="243"/>
      <c r="X888" s="243"/>
      <c r="Y888" s="243"/>
      <c r="Z888" s="243"/>
    </row>
    <row r="889" spans="1:26" ht="13.5" customHeight="1">
      <c r="A889" s="243"/>
      <c r="B889" s="243"/>
      <c r="C889" s="243"/>
      <c r="D889" s="243"/>
      <c r="E889" s="243"/>
      <c r="F889" s="243"/>
      <c r="G889" s="243"/>
      <c r="H889" s="243"/>
      <c r="I889" s="243"/>
      <c r="J889" s="243"/>
      <c r="K889" s="243"/>
      <c r="L889" s="243"/>
      <c r="M889" s="243"/>
      <c r="N889" s="243"/>
      <c r="O889" s="243"/>
      <c r="P889" s="243"/>
      <c r="Q889" s="243"/>
      <c r="R889" s="243"/>
      <c r="S889" s="243"/>
      <c r="T889" s="243"/>
      <c r="U889" s="243"/>
      <c r="V889" s="243"/>
      <c r="W889" s="243"/>
      <c r="X889" s="243"/>
      <c r="Y889" s="243"/>
      <c r="Z889" s="243"/>
    </row>
    <row r="890" spans="1:26" ht="13.5" customHeight="1">
      <c r="A890" s="243"/>
      <c r="B890" s="243"/>
      <c r="C890" s="243"/>
      <c r="D890" s="243"/>
      <c r="E890" s="243"/>
      <c r="F890" s="243"/>
      <c r="G890" s="243"/>
      <c r="H890" s="243"/>
      <c r="I890" s="243"/>
      <c r="J890" s="243"/>
      <c r="K890" s="243"/>
      <c r="L890" s="243"/>
      <c r="M890" s="243"/>
      <c r="N890" s="243"/>
      <c r="O890" s="243"/>
      <c r="P890" s="243"/>
      <c r="Q890" s="243"/>
      <c r="R890" s="243"/>
      <c r="S890" s="243"/>
      <c r="T890" s="243"/>
      <c r="U890" s="243"/>
      <c r="V890" s="243"/>
      <c r="W890" s="243"/>
      <c r="X890" s="243"/>
      <c r="Y890" s="243"/>
      <c r="Z890" s="243"/>
    </row>
    <row r="891" spans="1:26" ht="13.5" customHeight="1">
      <c r="A891" s="243"/>
      <c r="B891" s="243"/>
      <c r="C891" s="243"/>
      <c r="D891" s="243"/>
      <c r="E891" s="243"/>
      <c r="F891" s="243"/>
      <c r="G891" s="243"/>
      <c r="H891" s="243"/>
      <c r="I891" s="243"/>
      <c r="J891" s="243"/>
      <c r="K891" s="243"/>
      <c r="L891" s="243"/>
      <c r="M891" s="243"/>
      <c r="N891" s="243"/>
      <c r="O891" s="243"/>
      <c r="P891" s="243"/>
      <c r="Q891" s="243"/>
      <c r="R891" s="243"/>
      <c r="S891" s="243"/>
      <c r="T891" s="243"/>
      <c r="U891" s="243"/>
      <c r="V891" s="243"/>
      <c r="W891" s="243"/>
      <c r="X891" s="243"/>
      <c r="Y891" s="243"/>
      <c r="Z891" s="243"/>
    </row>
    <row r="892" spans="1:26" ht="13.5" customHeight="1">
      <c r="A892" s="243"/>
      <c r="B892" s="243"/>
      <c r="C892" s="243"/>
      <c r="D892" s="243"/>
      <c r="E892" s="243"/>
      <c r="F892" s="243"/>
      <c r="G892" s="243"/>
      <c r="H892" s="243"/>
      <c r="I892" s="243"/>
      <c r="J892" s="243"/>
      <c r="K892" s="243"/>
      <c r="L892" s="243"/>
      <c r="M892" s="243"/>
      <c r="N892" s="243"/>
      <c r="O892" s="243"/>
      <c r="P892" s="243"/>
      <c r="Q892" s="243"/>
      <c r="R892" s="243"/>
      <c r="S892" s="243"/>
      <c r="T892" s="243"/>
      <c r="U892" s="243"/>
      <c r="V892" s="243"/>
      <c r="W892" s="243"/>
      <c r="X892" s="243"/>
      <c r="Y892" s="243"/>
      <c r="Z892" s="243"/>
    </row>
    <row r="893" spans="1:26" ht="13.5" customHeight="1">
      <c r="A893" s="243"/>
      <c r="B893" s="243"/>
      <c r="C893" s="243"/>
      <c r="D893" s="243"/>
      <c r="E893" s="243"/>
      <c r="F893" s="243"/>
      <c r="G893" s="243"/>
      <c r="H893" s="243"/>
      <c r="I893" s="243"/>
      <c r="J893" s="243"/>
      <c r="K893" s="243"/>
      <c r="L893" s="243"/>
      <c r="M893" s="243"/>
      <c r="N893" s="243"/>
      <c r="O893" s="243"/>
      <c r="P893" s="243"/>
      <c r="Q893" s="243"/>
      <c r="R893" s="243"/>
      <c r="S893" s="243"/>
      <c r="T893" s="243"/>
      <c r="U893" s="243"/>
      <c r="V893" s="243"/>
      <c r="W893" s="243"/>
      <c r="X893" s="243"/>
      <c r="Y893" s="243"/>
      <c r="Z893" s="243"/>
    </row>
    <row r="894" spans="1:26" ht="13.5" customHeight="1">
      <c r="A894" s="243"/>
      <c r="B894" s="243"/>
      <c r="C894" s="243"/>
      <c r="D894" s="243"/>
      <c r="E894" s="243"/>
      <c r="F894" s="243"/>
      <c r="G894" s="243"/>
      <c r="H894" s="243"/>
      <c r="I894" s="243"/>
      <c r="J894" s="243"/>
      <c r="K894" s="243"/>
      <c r="L894" s="243"/>
      <c r="M894" s="243"/>
      <c r="N894" s="243"/>
      <c r="O894" s="243"/>
      <c r="P894" s="243"/>
      <c r="Q894" s="243"/>
      <c r="R894" s="243"/>
      <c r="S894" s="243"/>
      <c r="T894" s="243"/>
      <c r="U894" s="243"/>
      <c r="V894" s="243"/>
      <c r="W894" s="243"/>
      <c r="X894" s="243"/>
      <c r="Y894" s="243"/>
      <c r="Z894" s="243"/>
    </row>
    <row r="895" spans="1:26" ht="13.5" customHeight="1">
      <c r="A895" s="243"/>
      <c r="B895" s="243"/>
      <c r="C895" s="243"/>
      <c r="D895" s="243"/>
      <c r="E895" s="243"/>
      <c r="F895" s="243"/>
      <c r="G895" s="243"/>
      <c r="H895" s="243"/>
      <c r="I895" s="243"/>
      <c r="J895" s="243"/>
      <c r="K895" s="243"/>
      <c r="L895" s="243"/>
      <c r="M895" s="243"/>
      <c r="N895" s="243"/>
      <c r="O895" s="243"/>
      <c r="P895" s="243"/>
      <c r="Q895" s="243"/>
      <c r="R895" s="243"/>
      <c r="S895" s="243"/>
      <c r="T895" s="243"/>
      <c r="U895" s="243"/>
      <c r="V895" s="243"/>
      <c r="W895" s="243"/>
      <c r="X895" s="243"/>
      <c r="Y895" s="243"/>
      <c r="Z895" s="243"/>
    </row>
    <row r="896" spans="1:26" ht="13.5" customHeight="1">
      <c r="A896" s="243"/>
      <c r="B896" s="243"/>
      <c r="C896" s="243"/>
      <c r="D896" s="243"/>
      <c r="E896" s="243"/>
      <c r="F896" s="243"/>
      <c r="G896" s="243"/>
      <c r="H896" s="243"/>
      <c r="I896" s="243"/>
      <c r="J896" s="243"/>
      <c r="K896" s="243"/>
      <c r="L896" s="243"/>
      <c r="M896" s="243"/>
      <c r="N896" s="243"/>
      <c r="O896" s="243"/>
      <c r="P896" s="243"/>
      <c r="Q896" s="243"/>
      <c r="R896" s="243"/>
      <c r="S896" s="243"/>
      <c r="T896" s="243"/>
      <c r="U896" s="243"/>
      <c r="V896" s="243"/>
      <c r="W896" s="243"/>
      <c r="X896" s="243"/>
      <c r="Y896" s="243"/>
      <c r="Z896" s="243"/>
    </row>
    <row r="897" spans="1:26" ht="13.5" customHeight="1">
      <c r="A897" s="243"/>
      <c r="B897" s="243"/>
      <c r="C897" s="243"/>
      <c r="D897" s="243"/>
      <c r="E897" s="243"/>
      <c r="F897" s="243"/>
      <c r="G897" s="243"/>
      <c r="H897" s="243"/>
      <c r="I897" s="243"/>
      <c r="J897" s="243"/>
      <c r="K897" s="243"/>
      <c r="L897" s="243"/>
      <c r="M897" s="243"/>
      <c r="N897" s="243"/>
      <c r="O897" s="243"/>
      <c r="P897" s="243"/>
      <c r="Q897" s="243"/>
      <c r="R897" s="243"/>
      <c r="S897" s="243"/>
      <c r="T897" s="243"/>
      <c r="U897" s="243"/>
      <c r="V897" s="243"/>
      <c r="W897" s="243"/>
      <c r="X897" s="243"/>
      <c r="Y897" s="243"/>
      <c r="Z897" s="243"/>
    </row>
    <row r="898" spans="1:26" ht="13.5" customHeight="1">
      <c r="A898" s="243"/>
      <c r="B898" s="243"/>
      <c r="C898" s="243"/>
      <c r="D898" s="243"/>
      <c r="E898" s="243"/>
      <c r="F898" s="243"/>
      <c r="G898" s="243"/>
      <c r="H898" s="243"/>
      <c r="I898" s="243"/>
      <c r="J898" s="243"/>
      <c r="K898" s="243"/>
      <c r="L898" s="243"/>
      <c r="M898" s="243"/>
      <c r="N898" s="243"/>
      <c r="O898" s="243"/>
      <c r="P898" s="243"/>
      <c r="Q898" s="243"/>
      <c r="R898" s="243"/>
      <c r="S898" s="243"/>
      <c r="T898" s="243"/>
      <c r="U898" s="243"/>
      <c r="V898" s="243"/>
      <c r="W898" s="243"/>
      <c r="X898" s="243"/>
      <c r="Y898" s="243"/>
      <c r="Z898" s="243"/>
    </row>
    <row r="899" spans="1:26" ht="13.5" customHeight="1">
      <c r="A899" s="243"/>
      <c r="B899" s="243"/>
      <c r="C899" s="243"/>
      <c r="D899" s="243"/>
      <c r="E899" s="243"/>
      <c r="F899" s="243"/>
      <c r="G899" s="243"/>
      <c r="H899" s="243"/>
      <c r="I899" s="243"/>
      <c r="J899" s="243"/>
      <c r="K899" s="243"/>
      <c r="L899" s="243"/>
      <c r="M899" s="243"/>
      <c r="N899" s="243"/>
      <c r="O899" s="243"/>
      <c r="P899" s="243"/>
      <c r="Q899" s="243"/>
      <c r="R899" s="243"/>
      <c r="S899" s="243"/>
      <c r="T899" s="243"/>
      <c r="U899" s="243"/>
      <c r="V899" s="243"/>
      <c r="W899" s="243"/>
      <c r="X899" s="243"/>
      <c r="Y899" s="243"/>
      <c r="Z899" s="243"/>
    </row>
    <row r="900" spans="1:26" ht="13.5" customHeight="1">
      <c r="A900" s="243"/>
      <c r="B900" s="243"/>
      <c r="C900" s="243"/>
      <c r="D900" s="243"/>
      <c r="E900" s="243"/>
      <c r="F900" s="243"/>
      <c r="G900" s="243"/>
      <c r="H900" s="243"/>
      <c r="I900" s="243"/>
      <c r="J900" s="243"/>
      <c r="K900" s="243"/>
      <c r="L900" s="243"/>
      <c r="M900" s="243"/>
      <c r="N900" s="243"/>
      <c r="O900" s="243"/>
      <c r="P900" s="243"/>
      <c r="Q900" s="243"/>
      <c r="R900" s="243"/>
      <c r="S900" s="243"/>
      <c r="T900" s="243"/>
      <c r="U900" s="243"/>
      <c r="V900" s="243"/>
      <c r="W900" s="243"/>
      <c r="X900" s="243"/>
      <c r="Y900" s="243"/>
      <c r="Z900" s="243"/>
    </row>
    <row r="901" spans="1:26" ht="13.5" customHeight="1">
      <c r="A901" s="243"/>
      <c r="B901" s="243"/>
      <c r="C901" s="243"/>
      <c r="D901" s="243"/>
      <c r="E901" s="243"/>
      <c r="F901" s="243"/>
      <c r="G901" s="243"/>
      <c r="H901" s="243"/>
      <c r="I901" s="243"/>
      <c r="J901" s="243"/>
      <c r="K901" s="243"/>
      <c r="L901" s="243"/>
      <c r="M901" s="243"/>
      <c r="N901" s="243"/>
      <c r="O901" s="243"/>
      <c r="P901" s="243"/>
      <c r="Q901" s="243"/>
      <c r="R901" s="243"/>
      <c r="S901" s="243"/>
      <c r="T901" s="243"/>
      <c r="U901" s="243"/>
      <c r="V901" s="243"/>
      <c r="W901" s="243"/>
      <c r="X901" s="243"/>
      <c r="Y901" s="243"/>
      <c r="Z901" s="243"/>
    </row>
    <row r="902" spans="1:26" ht="13.5" customHeight="1">
      <c r="A902" s="243"/>
      <c r="B902" s="243"/>
      <c r="C902" s="243"/>
      <c r="D902" s="243"/>
      <c r="E902" s="243"/>
      <c r="F902" s="243"/>
      <c r="G902" s="243"/>
      <c r="H902" s="243"/>
      <c r="I902" s="243"/>
      <c r="J902" s="243"/>
      <c r="K902" s="243"/>
      <c r="L902" s="243"/>
      <c r="M902" s="243"/>
      <c r="N902" s="243"/>
      <c r="O902" s="243"/>
      <c r="P902" s="243"/>
      <c r="Q902" s="243"/>
      <c r="R902" s="243"/>
      <c r="S902" s="243"/>
      <c r="T902" s="243"/>
      <c r="U902" s="243"/>
      <c r="V902" s="243"/>
      <c r="W902" s="243"/>
      <c r="X902" s="243"/>
      <c r="Y902" s="243"/>
      <c r="Z902" s="243"/>
    </row>
    <row r="903" spans="1:26" ht="13.5" customHeight="1">
      <c r="A903" s="243"/>
      <c r="B903" s="243"/>
      <c r="C903" s="243"/>
      <c r="D903" s="243"/>
      <c r="E903" s="243"/>
      <c r="F903" s="243"/>
      <c r="G903" s="243"/>
      <c r="H903" s="243"/>
      <c r="I903" s="243"/>
      <c r="J903" s="243"/>
      <c r="K903" s="243"/>
      <c r="L903" s="243"/>
      <c r="M903" s="243"/>
      <c r="N903" s="243"/>
      <c r="O903" s="243"/>
      <c r="P903" s="243"/>
      <c r="Q903" s="243"/>
      <c r="R903" s="243"/>
      <c r="S903" s="243"/>
      <c r="T903" s="243"/>
      <c r="U903" s="243"/>
      <c r="V903" s="243"/>
      <c r="W903" s="243"/>
      <c r="X903" s="243"/>
      <c r="Y903" s="243"/>
      <c r="Z903" s="243"/>
    </row>
    <row r="904" spans="1:26" ht="13.5" customHeight="1">
      <c r="A904" s="243"/>
      <c r="B904" s="243"/>
      <c r="C904" s="243"/>
      <c r="D904" s="243"/>
      <c r="E904" s="243"/>
      <c r="F904" s="243"/>
      <c r="G904" s="243"/>
      <c r="H904" s="243"/>
      <c r="I904" s="243"/>
      <c r="J904" s="243"/>
      <c r="K904" s="243"/>
      <c r="L904" s="243"/>
      <c r="M904" s="243"/>
      <c r="N904" s="243"/>
      <c r="O904" s="243"/>
      <c r="P904" s="243"/>
      <c r="Q904" s="243"/>
      <c r="R904" s="243"/>
      <c r="S904" s="243"/>
      <c r="T904" s="243"/>
      <c r="U904" s="243"/>
      <c r="V904" s="243"/>
      <c r="W904" s="243"/>
      <c r="X904" s="243"/>
      <c r="Y904" s="243"/>
      <c r="Z904" s="243"/>
    </row>
    <row r="905" spans="1:26" ht="13.5" customHeight="1">
      <c r="A905" s="243"/>
      <c r="B905" s="243"/>
      <c r="C905" s="243"/>
      <c r="D905" s="243"/>
      <c r="E905" s="243"/>
      <c r="F905" s="243"/>
      <c r="G905" s="243"/>
      <c r="H905" s="243"/>
      <c r="I905" s="243"/>
      <c r="J905" s="243"/>
      <c r="K905" s="243"/>
      <c r="L905" s="243"/>
      <c r="M905" s="243"/>
      <c r="N905" s="243"/>
      <c r="O905" s="243"/>
      <c r="P905" s="243"/>
      <c r="Q905" s="243"/>
      <c r="R905" s="243"/>
      <c r="S905" s="243"/>
      <c r="T905" s="243"/>
      <c r="U905" s="243"/>
      <c r="V905" s="243"/>
      <c r="W905" s="243"/>
      <c r="X905" s="243"/>
      <c r="Y905" s="243"/>
      <c r="Z905" s="243"/>
    </row>
    <row r="906" spans="1:26" ht="13.5" customHeight="1">
      <c r="A906" s="243"/>
      <c r="B906" s="243"/>
      <c r="C906" s="243"/>
      <c r="D906" s="243"/>
      <c r="E906" s="243"/>
      <c r="F906" s="243"/>
      <c r="G906" s="243"/>
      <c r="H906" s="243"/>
      <c r="I906" s="243"/>
      <c r="J906" s="243"/>
      <c r="K906" s="243"/>
      <c r="L906" s="243"/>
      <c r="M906" s="243"/>
      <c r="N906" s="243"/>
      <c r="O906" s="243"/>
      <c r="P906" s="243"/>
      <c r="Q906" s="243"/>
      <c r="R906" s="243"/>
      <c r="S906" s="243"/>
      <c r="T906" s="243"/>
      <c r="U906" s="243"/>
      <c r="V906" s="243"/>
      <c r="W906" s="243"/>
      <c r="X906" s="243"/>
      <c r="Y906" s="243"/>
      <c r="Z906" s="243"/>
    </row>
    <row r="907" spans="1:26" ht="13.5" customHeight="1">
      <c r="A907" s="243"/>
      <c r="B907" s="243"/>
      <c r="C907" s="243"/>
      <c r="D907" s="243"/>
      <c r="E907" s="243"/>
      <c r="F907" s="243"/>
      <c r="G907" s="243"/>
      <c r="H907" s="243"/>
      <c r="I907" s="243"/>
      <c r="J907" s="243"/>
      <c r="K907" s="243"/>
      <c r="L907" s="243"/>
      <c r="M907" s="243"/>
      <c r="N907" s="243"/>
      <c r="O907" s="243"/>
      <c r="P907" s="243"/>
      <c r="Q907" s="243"/>
      <c r="R907" s="243"/>
      <c r="S907" s="243"/>
      <c r="T907" s="243"/>
      <c r="U907" s="243"/>
      <c r="V907" s="243"/>
      <c r="W907" s="243"/>
      <c r="X907" s="243"/>
      <c r="Y907" s="243"/>
      <c r="Z907" s="243"/>
    </row>
    <row r="908" spans="1:26" ht="13.5" customHeight="1">
      <c r="A908" s="243"/>
      <c r="B908" s="243"/>
      <c r="C908" s="243"/>
      <c r="D908" s="243"/>
      <c r="E908" s="243"/>
      <c r="F908" s="243"/>
      <c r="G908" s="243"/>
      <c r="H908" s="243"/>
      <c r="I908" s="243"/>
      <c r="J908" s="243"/>
      <c r="K908" s="243"/>
      <c r="L908" s="243"/>
      <c r="M908" s="243"/>
      <c r="N908" s="243"/>
      <c r="O908" s="243"/>
      <c r="P908" s="243"/>
      <c r="Q908" s="243"/>
      <c r="R908" s="243"/>
      <c r="S908" s="243"/>
      <c r="T908" s="243"/>
      <c r="U908" s="243"/>
      <c r="V908" s="243"/>
      <c r="W908" s="243"/>
      <c r="X908" s="243"/>
      <c r="Y908" s="243"/>
      <c r="Z908" s="243"/>
    </row>
    <row r="909" spans="1:26" ht="13.5" customHeight="1">
      <c r="A909" s="243"/>
      <c r="B909" s="243"/>
      <c r="C909" s="243"/>
      <c r="D909" s="243"/>
      <c r="E909" s="243"/>
      <c r="F909" s="243"/>
      <c r="G909" s="243"/>
      <c r="H909" s="243"/>
      <c r="I909" s="243"/>
      <c r="J909" s="243"/>
      <c r="K909" s="243"/>
      <c r="L909" s="243"/>
      <c r="M909" s="243"/>
      <c r="N909" s="243"/>
      <c r="O909" s="243"/>
      <c r="P909" s="243"/>
      <c r="Q909" s="243"/>
      <c r="R909" s="243"/>
      <c r="S909" s="243"/>
      <c r="T909" s="243"/>
      <c r="U909" s="243"/>
      <c r="V909" s="243"/>
      <c r="W909" s="243"/>
      <c r="X909" s="243"/>
      <c r="Y909" s="243"/>
      <c r="Z909" s="243"/>
    </row>
    <row r="910" spans="1:26" ht="13.5" customHeight="1">
      <c r="A910" s="243"/>
      <c r="B910" s="243"/>
      <c r="C910" s="243"/>
      <c r="D910" s="243"/>
      <c r="E910" s="243"/>
      <c r="F910" s="243"/>
      <c r="G910" s="243"/>
      <c r="H910" s="243"/>
      <c r="I910" s="243"/>
      <c r="J910" s="243"/>
      <c r="K910" s="243"/>
      <c r="L910" s="243"/>
      <c r="M910" s="243"/>
      <c r="N910" s="243"/>
      <c r="O910" s="243"/>
      <c r="P910" s="243"/>
      <c r="Q910" s="243"/>
      <c r="R910" s="243"/>
      <c r="S910" s="243"/>
      <c r="T910" s="243"/>
      <c r="U910" s="243"/>
      <c r="V910" s="243"/>
      <c r="W910" s="243"/>
      <c r="X910" s="243"/>
      <c r="Y910" s="243"/>
      <c r="Z910" s="243"/>
    </row>
    <row r="911" spans="1:26" ht="13.5" customHeight="1">
      <c r="A911" s="243"/>
      <c r="B911" s="243"/>
      <c r="C911" s="243"/>
      <c r="D911" s="243"/>
      <c r="E911" s="243"/>
      <c r="F911" s="243"/>
      <c r="G911" s="243"/>
      <c r="H911" s="243"/>
      <c r="I911" s="243"/>
      <c r="J911" s="243"/>
      <c r="K911" s="243"/>
      <c r="L911" s="243"/>
      <c r="M911" s="243"/>
      <c r="N911" s="243"/>
      <c r="O911" s="243"/>
      <c r="P911" s="243"/>
      <c r="Q911" s="243"/>
      <c r="R911" s="243"/>
      <c r="S911" s="243"/>
      <c r="T911" s="243"/>
      <c r="U911" s="243"/>
      <c r="V911" s="243"/>
      <c r="W911" s="243"/>
      <c r="X911" s="243"/>
      <c r="Y911" s="243"/>
      <c r="Z911" s="243"/>
    </row>
    <row r="912" spans="1:26" ht="13.5" customHeight="1">
      <c r="A912" s="243"/>
      <c r="B912" s="243"/>
      <c r="C912" s="243"/>
      <c r="D912" s="243"/>
      <c r="E912" s="243"/>
      <c r="F912" s="243"/>
      <c r="G912" s="243"/>
      <c r="H912" s="243"/>
      <c r="I912" s="243"/>
      <c r="J912" s="243"/>
      <c r="K912" s="243"/>
      <c r="L912" s="243"/>
      <c r="M912" s="243"/>
      <c r="N912" s="243"/>
      <c r="O912" s="243"/>
      <c r="P912" s="243"/>
      <c r="Q912" s="243"/>
      <c r="R912" s="243"/>
      <c r="S912" s="243"/>
      <c r="T912" s="243"/>
      <c r="U912" s="243"/>
      <c r="V912" s="243"/>
      <c r="W912" s="243"/>
      <c r="X912" s="243"/>
      <c r="Y912" s="243"/>
      <c r="Z912" s="243"/>
    </row>
    <row r="913" spans="1:26" ht="13.5" customHeight="1">
      <c r="A913" s="243"/>
      <c r="B913" s="243"/>
      <c r="C913" s="243"/>
      <c r="D913" s="243"/>
      <c r="E913" s="243"/>
      <c r="F913" s="243"/>
      <c r="G913" s="243"/>
      <c r="H913" s="243"/>
      <c r="I913" s="243"/>
      <c r="J913" s="243"/>
      <c r="K913" s="243"/>
      <c r="L913" s="243"/>
      <c r="M913" s="243"/>
      <c r="N913" s="243"/>
      <c r="O913" s="243"/>
      <c r="P913" s="243"/>
      <c r="Q913" s="243"/>
      <c r="R913" s="243"/>
      <c r="S913" s="243"/>
      <c r="T913" s="243"/>
      <c r="U913" s="243"/>
      <c r="V913" s="243"/>
      <c r="W913" s="243"/>
      <c r="X913" s="243"/>
      <c r="Y913" s="243"/>
      <c r="Z913" s="243"/>
    </row>
    <row r="914" spans="1:26" ht="13.5" customHeight="1">
      <c r="A914" s="243"/>
      <c r="B914" s="243"/>
      <c r="C914" s="243"/>
      <c r="D914" s="243"/>
      <c r="E914" s="243"/>
      <c r="F914" s="243"/>
      <c r="G914" s="243"/>
      <c r="H914" s="243"/>
      <c r="I914" s="243"/>
      <c r="J914" s="243"/>
      <c r="K914" s="243"/>
      <c r="L914" s="243"/>
      <c r="M914" s="243"/>
      <c r="N914" s="243"/>
      <c r="O914" s="243"/>
      <c r="P914" s="243"/>
      <c r="Q914" s="243"/>
      <c r="R914" s="243"/>
      <c r="S914" s="243"/>
      <c r="T914" s="243"/>
      <c r="U914" s="243"/>
      <c r="V914" s="243"/>
      <c r="W914" s="243"/>
      <c r="X914" s="243"/>
      <c r="Y914" s="243"/>
      <c r="Z914" s="243"/>
    </row>
    <row r="915" spans="1:26" ht="13.5" customHeight="1">
      <c r="A915" s="243"/>
      <c r="B915" s="243"/>
      <c r="C915" s="243"/>
      <c r="D915" s="243"/>
      <c r="E915" s="243"/>
      <c r="F915" s="243"/>
      <c r="G915" s="243"/>
      <c r="H915" s="243"/>
      <c r="I915" s="243"/>
      <c r="J915" s="243"/>
      <c r="K915" s="243"/>
      <c r="L915" s="243"/>
      <c r="M915" s="243"/>
      <c r="N915" s="243"/>
      <c r="O915" s="243"/>
      <c r="P915" s="243"/>
      <c r="Q915" s="243"/>
      <c r="R915" s="243"/>
      <c r="S915" s="243"/>
      <c r="T915" s="243"/>
      <c r="U915" s="243"/>
      <c r="V915" s="243"/>
      <c r="W915" s="243"/>
      <c r="X915" s="243"/>
      <c r="Y915" s="243"/>
      <c r="Z915" s="243"/>
    </row>
    <row r="916" spans="1:26" ht="13.5" customHeight="1">
      <c r="A916" s="243"/>
      <c r="B916" s="243"/>
      <c r="C916" s="243"/>
      <c r="D916" s="243"/>
      <c r="E916" s="243"/>
      <c r="F916" s="243"/>
      <c r="G916" s="243"/>
      <c r="H916" s="243"/>
      <c r="I916" s="243"/>
      <c r="J916" s="243"/>
      <c r="K916" s="243"/>
      <c r="L916" s="243"/>
      <c r="M916" s="243"/>
      <c r="N916" s="243"/>
      <c r="O916" s="243"/>
      <c r="P916" s="243"/>
      <c r="Q916" s="243"/>
      <c r="R916" s="243"/>
      <c r="S916" s="243"/>
      <c r="T916" s="243"/>
      <c r="U916" s="243"/>
      <c r="V916" s="243"/>
      <c r="W916" s="243"/>
      <c r="X916" s="243"/>
      <c r="Y916" s="243"/>
      <c r="Z916" s="243"/>
    </row>
    <row r="917" spans="1:26" ht="13.5" customHeight="1">
      <c r="A917" s="243"/>
      <c r="B917" s="243"/>
      <c r="C917" s="243"/>
      <c r="D917" s="243"/>
      <c r="E917" s="243"/>
      <c r="F917" s="243"/>
      <c r="G917" s="243"/>
      <c r="H917" s="243"/>
      <c r="I917" s="243"/>
      <c r="J917" s="243"/>
      <c r="K917" s="243"/>
      <c r="L917" s="243"/>
      <c r="M917" s="243"/>
      <c r="N917" s="243"/>
      <c r="O917" s="243"/>
      <c r="P917" s="243"/>
      <c r="Q917" s="243"/>
      <c r="R917" s="243"/>
      <c r="S917" s="243"/>
      <c r="T917" s="243"/>
      <c r="U917" s="243"/>
      <c r="V917" s="243"/>
      <c r="W917" s="243"/>
      <c r="X917" s="243"/>
      <c r="Y917" s="243"/>
      <c r="Z917" s="243"/>
    </row>
    <row r="918" spans="1:26" ht="13.5" customHeight="1">
      <c r="A918" s="243"/>
      <c r="B918" s="243"/>
      <c r="C918" s="243"/>
      <c r="D918" s="243"/>
      <c r="E918" s="243"/>
      <c r="F918" s="243"/>
      <c r="G918" s="243"/>
      <c r="H918" s="243"/>
      <c r="I918" s="243"/>
      <c r="J918" s="243"/>
      <c r="K918" s="243"/>
      <c r="L918" s="243"/>
      <c r="M918" s="243"/>
      <c r="N918" s="243"/>
      <c r="O918" s="243"/>
      <c r="P918" s="243"/>
      <c r="Q918" s="243"/>
      <c r="R918" s="243"/>
      <c r="S918" s="243"/>
      <c r="T918" s="243"/>
      <c r="U918" s="243"/>
      <c r="V918" s="243"/>
      <c r="W918" s="243"/>
      <c r="X918" s="243"/>
      <c r="Y918" s="243"/>
      <c r="Z918" s="243"/>
    </row>
    <row r="919" spans="1:26" ht="13.5" customHeight="1">
      <c r="A919" s="243"/>
      <c r="B919" s="243"/>
      <c r="C919" s="243"/>
      <c r="D919" s="243"/>
      <c r="E919" s="243"/>
      <c r="F919" s="243"/>
      <c r="G919" s="243"/>
      <c r="H919" s="243"/>
      <c r="I919" s="243"/>
      <c r="J919" s="243"/>
      <c r="K919" s="243"/>
      <c r="L919" s="243"/>
      <c r="M919" s="243"/>
      <c r="N919" s="243"/>
      <c r="O919" s="243"/>
      <c r="P919" s="243"/>
      <c r="Q919" s="243"/>
      <c r="R919" s="243"/>
      <c r="S919" s="243"/>
      <c r="T919" s="243"/>
      <c r="U919" s="243"/>
      <c r="V919" s="243"/>
      <c r="W919" s="243"/>
      <c r="X919" s="243"/>
      <c r="Y919" s="243"/>
      <c r="Z919" s="243"/>
    </row>
    <row r="920" spans="1:26" ht="13.5" customHeight="1">
      <c r="A920" s="243"/>
      <c r="B920" s="243"/>
      <c r="C920" s="243"/>
      <c r="D920" s="243"/>
      <c r="E920" s="243"/>
      <c r="F920" s="243"/>
      <c r="G920" s="243"/>
      <c r="H920" s="243"/>
      <c r="I920" s="243"/>
      <c r="J920" s="243"/>
      <c r="K920" s="243"/>
      <c r="L920" s="243"/>
      <c r="M920" s="243"/>
      <c r="N920" s="243"/>
      <c r="O920" s="243"/>
      <c r="P920" s="243"/>
      <c r="Q920" s="243"/>
      <c r="R920" s="243"/>
      <c r="S920" s="243"/>
      <c r="T920" s="243"/>
      <c r="U920" s="243"/>
      <c r="V920" s="243"/>
      <c r="W920" s="243"/>
      <c r="X920" s="243"/>
      <c r="Y920" s="243"/>
      <c r="Z920" s="243"/>
    </row>
    <row r="921" spans="1:26" ht="13.5" customHeight="1">
      <c r="A921" s="243"/>
      <c r="B921" s="243"/>
      <c r="C921" s="243"/>
      <c r="D921" s="243"/>
      <c r="E921" s="243"/>
      <c r="F921" s="243"/>
      <c r="G921" s="243"/>
      <c r="H921" s="243"/>
      <c r="I921" s="243"/>
      <c r="J921" s="243"/>
      <c r="K921" s="243"/>
      <c r="L921" s="243"/>
      <c r="M921" s="243"/>
      <c r="N921" s="243"/>
      <c r="O921" s="243"/>
      <c r="P921" s="243"/>
      <c r="Q921" s="243"/>
      <c r="R921" s="243"/>
      <c r="S921" s="243"/>
      <c r="T921" s="243"/>
      <c r="U921" s="243"/>
      <c r="V921" s="243"/>
      <c r="W921" s="243"/>
      <c r="X921" s="243"/>
      <c r="Y921" s="243"/>
      <c r="Z921" s="243"/>
    </row>
    <row r="922" spans="1:26" ht="13.5" customHeight="1">
      <c r="A922" s="243"/>
      <c r="B922" s="243"/>
      <c r="C922" s="243"/>
      <c r="D922" s="243"/>
      <c r="E922" s="243"/>
      <c r="F922" s="243"/>
      <c r="G922" s="243"/>
      <c r="H922" s="243"/>
      <c r="I922" s="243"/>
      <c r="J922" s="243"/>
      <c r="K922" s="243"/>
      <c r="L922" s="243"/>
      <c r="M922" s="243"/>
      <c r="N922" s="243"/>
      <c r="O922" s="243"/>
      <c r="P922" s="243"/>
      <c r="Q922" s="243"/>
      <c r="R922" s="243"/>
      <c r="S922" s="243"/>
      <c r="T922" s="243"/>
      <c r="U922" s="243"/>
      <c r="V922" s="243"/>
      <c r="W922" s="243"/>
      <c r="X922" s="243"/>
      <c r="Y922" s="243"/>
      <c r="Z922" s="243"/>
    </row>
    <row r="923" spans="1:26" ht="13.5" customHeight="1">
      <c r="A923" s="243"/>
      <c r="B923" s="243"/>
      <c r="C923" s="243"/>
      <c r="D923" s="243"/>
      <c r="E923" s="243"/>
      <c r="F923" s="243"/>
      <c r="G923" s="243"/>
      <c r="H923" s="243"/>
      <c r="I923" s="243"/>
      <c r="J923" s="243"/>
      <c r="K923" s="243"/>
      <c r="L923" s="243"/>
      <c r="M923" s="243"/>
      <c r="N923" s="243"/>
      <c r="O923" s="243"/>
      <c r="P923" s="243"/>
      <c r="Q923" s="243"/>
      <c r="R923" s="243"/>
      <c r="S923" s="243"/>
      <c r="T923" s="243"/>
      <c r="U923" s="243"/>
      <c r="V923" s="243"/>
      <c r="W923" s="243"/>
      <c r="X923" s="243"/>
      <c r="Y923" s="243"/>
      <c r="Z923" s="243"/>
    </row>
    <row r="924" spans="1:26" ht="13.5" customHeight="1">
      <c r="A924" s="243"/>
      <c r="B924" s="243"/>
      <c r="C924" s="243"/>
      <c r="D924" s="243"/>
      <c r="E924" s="243"/>
      <c r="F924" s="243"/>
      <c r="G924" s="243"/>
      <c r="H924" s="243"/>
      <c r="I924" s="243"/>
      <c r="J924" s="243"/>
      <c r="K924" s="243"/>
      <c r="L924" s="243"/>
      <c r="M924" s="243"/>
      <c r="N924" s="243"/>
      <c r="O924" s="243"/>
      <c r="P924" s="243"/>
      <c r="Q924" s="243"/>
      <c r="R924" s="243"/>
      <c r="S924" s="243"/>
      <c r="T924" s="243"/>
      <c r="U924" s="243"/>
      <c r="V924" s="243"/>
      <c r="W924" s="243"/>
      <c r="X924" s="243"/>
      <c r="Y924" s="243"/>
      <c r="Z924" s="243"/>
    </row>
    <row r="925" spans="1:26" ht="13.5" customHeight="1">
      <c r="A925" s="243"/>
      <c r="B925" s="243"/>
      <c r="C925" s="243"/>
      <c r="D925" s="243"/>
      <c r="E925" s="243"/>
      <c r="F925" s="243"/>
      <c r="G925" s="243"/>
      <c r="H925" s="243"/>
      <c r="I925" s="243"/>
      <c r="J925" s="243"/>
      <c r="K925" s="243"/>
      <c r="L925" s="243"/>
      <c r="M925" s="243"/>
      <c r="N925" s="243"/>
      <c r="O925" s="243"/>
      <c r="P925" s="243"/>
      <c r="Q925" s="243"/>
      <c r="R925" s="243"/>
      <c r="S925" s="243"/>
      <c r="T925" s="243"/>
      <c r="U925" s="243"/>
      <c r="V925" s="243"/>
      <c r="W925" s="243"/>
      <c r="X925" s="243"/>
      <c r="Y925" s="243"/>
      <c r="Z925" s="243"/>
    </row>
    <row r="926" spans="1:26" ht="13.5" customHeight="1">
      <c r="A926" s="243"/>
      <c r="B926" s="243"/>
      <c r="C926" s="243"/>
      <c r="D926" s="243"/>
      <c r="E926" s="243"/>
      <c r="F926" s="243"/>
      <c r="G926" s="243"/>
      <c r="H926" s="243"/>
      <c r="I926" s="243"/>
      <c r="J926" s="243"/>
      <c r="K926" s="243"/>
      <c r="L926" s="243"/>
      <c r="M926" s="243"/>
      <c r="N926" s="243"/>
      <c r="O926" s="243"/>
      <c r="P926" s="243"/>
      <c r="Q926" s="243"/>
      <c r="R926" s="243"/>
      <c r="S926" s="243"/>
      <c r="T926" s="243"/>
      <c r="U926" s="243"/>
      <c r="V926" s="243"/>
      <c r="W926" s="243"/>
      <c r="X926" s="243"/>
      <c r="Y926" s="243"/>
      <c r="Z926" s="243"/>
    </row>
    <row r="927" spans="1:26" ht="13.5" customHeight="1">
      <c r="A927" s="243"/>
      <c r="B927" s="243"/>
      <c r="C927" s="243"/>
      <c r="D927" s="243"/>
      <c r="E927" s="243"/>
      <c r="F927" s="243"/>
      <c r="G927" s="243"/>
      <c r="H927" s="243"/>
      <c r="I927" s="243"/>
      <c r="J927" s="243"/>
      <c r="K927" s="243"/>
      <c r="L927" s="243"/>
      <c r="M927" s="243"/>
      <c r="N927" s="243"/>
      <c r="O927" s="243"/>
      <c r="P927" s="243"/>
      <c r="Q927" s="243"/>
      <c r="R927" s="243"/>
      <c r="S927" s="243"/>
      <c r="T927" s="243"/>
      <c r="U927" s="243"/>
      <c r="V927" s="243"/>
      <c r="W927" s="243"/>
      <c r="X927" s="243"/>
      <c r="Y927" s="243"/>
      <c r="Z927" s="243"/>
    </row>
    <row r="928" spans="1:26" ht="13.5" customHeight="1">
      <c r="A928" s="243"/>
      <c r="B928" s="243"/>
      <c r="C928" s="243"/>
      <c r="D928" s="243"/>
      <c r="E928" s="243"/>
      <c r="F928" s="243"/>
      <c r="G928" s="243"/>
      <c r="H928" s="243"/>
      <c r="I928" s="243"/>
      <c r="J928" s="243"/>
      <c r="K928" s="243"/>
      <c r="L928" s="243"/>
      <c r="M928" s="243"/>
      <c r="N928" s="243"/>
      <c r="O928" s="243"/>
      <c r="P928" s="243"/>
      <c r="Q928" s="243"/>
      <c r="R928" s="243"/>
      <c r="S928" s="243"/>
      <c r="T928" s="243"/>
      <c r="U928" s="243"/>
      <c r="V928" s="243"/>
      <c r="W928" s="243"/>
      <c r="X928" s="243"/>
      <c r="Y928" s="243"/>
      <c r="Z928" s="243"/>
    </row>
    <row r="929" spans="1:26" ht="13.5" customHeight="1">
      <c r="A929" s="243"/>
      <c r="B929" s="243"/>
      <c r="C929" s="243"/>
      <c r="D929" s="243"/>
      <c r="E929" s="243"/>
      <c r="F929" s="243"/>
      <c r="G929" s="243"/>
      <c r="H929" s="243"/>
      <c r="I929" s="243"/>
      <c r="J929" s="243"/>
      <c r="K929" s="243"/>
      <c r="L929" s="243"/>
      <c r="M929" s="243"/>
      <c r="N929" s="243"/>
      <c r="O929" s="243"/>
      <c r="P929" s="243"/>
      <c r="Q929" s="243"/>
      <c r="R929" s="243"/>
      <c r="S929" s="243"/>
      <c r="T929" s="243"/>
      <c r="U929" s="243"/>
      <c r="V929" s="243"/>
      <c r="W929" s="243"/>
      <c r="X929" s="243"/>
      <c r="Y929" s="243"/>
      <c r="Z929" s="243"/>
    </row>
    <row r="930" spans="1:26" ht="13.5" customHeight="1">
      <c r="A930" s="243"/>
      <c r="B930" s="243"/>
      <c r="C930" s="243"/>
      <c r="D930" s="243"/>
      <c r="E930" s="243"/>
      <c r="F930" s="243"/>
      <c r="G930" s="243"/>
      <c r="H930" s="243"/>
      <c r="I930" s="243"/>
      <c r="J930" s="243"/>
      <c r="K930" s="243"/>
      <c r="L930" s="243"/>
      <c r="M930" s="243"/>
      <c r="N930" s="243"/>
      <c r="O930" s="243"/>
      <c r="P930" s="243"/>
      <c r="Q930" s="243"/>
      <c r="R930" s="243"/>
      <c r="S930" s="243"/>
      <c r="T930" s="243"/>
      <c r="U930" s="243"/>
      <c r="V930" s="243"/>
      <c r="W930" s="243"/>
      <c r="X930" s="243"/>
      <c r="Y930" s="243"/>
      <c r="Z930" s="243"/>
    </row>
    <row r="931" spans="1:26" ht="13.5" customHeight="1">
      <c r="A931" s="243"/>
      <c r="B931" s="243"/>
      <c r="C931" s="243"/>
      <c r="D931" s="243"/>
      <c r="E931" s="243"/>
      <c r="F931" s="243"/>
      <c r="G931" s="243"/>
      <c r="H931" s="243"/>
      <c r="I931" s="243"/>
      <c r="J931" s="243"/>
      <c r="K931" s="243"/>
      <c r="L931" s="243"/>
      <c r="M931" s="243"/>
      <c r="N931" s="243"/>
      <c r="O931" s="243"/>
      <c r="P931" s="243"/>
      <c r="Q931" s="243"/>
      <c r="R931" s="243"/>
      <c r="S931" s="243"/>
      <c r="T931" s="243"/>
      <c r="U931" s="243"/>
      <c r="V931" s="243"/>
      <c r="W931" s="243"/>
      <c r="X931" s="243"/>
      <c r="Y931" s="243"/>
      <c r="Z931" s="243"/>
    </row>
    <row r="932" spans="1:26" ht="13.5" customHeight="1">
      <c r="A932" s="243"/>
      <c r="B932" s="243"/>
      <c r="C932" s="243"/>
      <c r="D932" s="243"/>
      <c r="E932" s="243"/>
      <c r="F932" s="243"/>
      <c r="G932" s="243"/>
      <c r="H932" s="243"/>
      <c r="I932" s="243"/>
      <c r="J932" s="243"/>
      <c r="K932" s="243"/>
      <c r="L932" s="243"/>
      <c r="M932" s="243"/>
      <c r="N932" s="243"/>
      <c r="O932" s="243"/>
      <c r="P932" s="243"/>
      <c r="Q932" s="243"/>
      <c r="R932" s="243"/>
      <c r="S932" s="243"/>
      <c r="T932" s="243"/>
      <c r="U932" s="243"/>
      <c r="V932" s="243"/>
      <c r="W932" s="243"/>
      <c r="X932" s="243"/>
      <c r="Y932" s="243"/>
      <c r="Z932" s="243"/>
    </row>
    <row r="933" spans="1:26" ht="13.5" customHeight="1">
      <c r="A933" s="243"/>
      <c r="B933" s="243"/>
      <c r="C933" s="243"/>
      <c r="D933" s="243"/>
      <c r="E933" s="243"/>
      <c r="F933" s="243"/>
      <c r="G933" s="243"/>
      <c r="H933" s="243"/>
      <c r="I933" s="243"/>
      <c r="J933" s="243"/>
      <c r="K933" s="243"/>
      <c r="L933" s="243"/>
      <c r="M933" s="243"/>
      <c r="N933" s="243"/>
      <c r="O933" s="243"/>
      <c r="P933" s="243"/>
      <c r="Q933" s="243"/>
      <c r="R933" s="243"/>
      <c r="S933" s="243"/>
      <c r="T933" s="243"/>
      <c r="U933" s="243"/>
      <c r="V933" s="243"/>
      <c r="W933" s="243"/>
      <c r="X933" s="243"/>
      <c r="Y933" s="243"/>
      <c r="Z933" s="243"/>
    </row>
    <row r="934" spans="1:26" ht="13.5" customHeight="1">
      <c r="A934" s="243"/>
      <c r="B934" s="243"/>
      <c r="C934" s="243"/>
      <c r="D934" s="243"/>
      <c r="E934" s="243"/>
      <c r="F934" s="243"/>
      <c r="G934" s="243"/>
      <c r="H934" s="243"/>
      <c r="I934" s="243"/>
      <c r="J934" s="243"/>
      <c r="K934" s="243"/>
      <c r="L934" s="243"/>
      <c r="M934" s="243"/>
      <c r="N934" s="243"/>
      <c r="O934" s="243"/>
      <c r="P934" s="243"/>
      <c r="Q934" s="243"/>
      <c r="R934" s="243"/>
      <c r="S934" s="243"/>
      <c r="T934" s="243"/>
      <c r="U934" s="243"/>
      <c r="V934" s="243"/>
      <c r="W934" s="243"/>
      <c r="X934" s="243"/>
      <c r="Y934" s="243"/>
      <c r="Z934" s="243"/>
    </row>
    <row r="935" spans="1:26" ht="13.5" customHeight="1">
      <c r="A935" s="243"/>
      <c r="B935" s="243"/>
      <c r="C935" s="243"/>
      <c r="D935" s="243"/>
      <c r="E935" s="243"/>
      <c r="F935" s="243"/>
      <c r="G935" s="243"/>
      <c r="H935" s="243"/>
      <c r="I935" s="243"/>
      <c r="J935" s="243"/>
      <c r="K935" s="243"/>
      <c r="L935" s="243"/>
      <c r="M935" s="243"/>
      <c r="N935" s="243"/>
      <c r="O935" s="243"/>
      <c r="P935" s="243"/>
      <c r="Q935" s="243"/>
      <c r="R935" s="243"/>
      <c r="S935" s="243"/>
      <c r="T935" s="243"/>
      <c r="U935" s="243"/>
      <c r="V935" s="243"/>
      <c r="W935" s="243"/>
      <c r="X935" s="243"/>
      <c r="Y935" s="243"/>
      <c r="Z935" s="243"/>
    </row>
    <row r="936" spans="1:26" ht="13.5" customHeight="1">
      <c r="A936" s="243"/>
      <c r="B936" s="243"/>
      <c r="C936" s="243"/>
      <c r="D936" s="243"/>
      <c r="E936" s="243"/>
      <c r="F936" s="243"/>
      <c r="G936" s="243"/>
      <c r="H936" s="243"/>
      <c r="I936" s="243"/>
      <c r="J936" s="243"/>
      <c r="K936" s="243"/>
      <c r="L936" s="243"/>
      <c r="M936" s="243"/>
      <c r="N936" s="243"/>
      <c r="O936" s="243"/>
      <c r="P936" s="243"/>
      <c r="Q936" s="243"/>
      <c r="R936" s="243"/>
      <c r="S936" s="243"/>
      <c r="T936" s="243"/>
      <c r="U936" s="243"/>
      <c r="V936" s="243"/>
      <c r="W936" s="243"/>
      <c r="X936" s="243"/>
      <c r="Y936" s="243"/>
      <c r="Z936" s="243"/>
    </row>
    <row r="937" spans="1:26" ht="13.5" customHeight="1">
      <c r="A937" s="243"/>
      <c r="B937" s="243"/>
      <c r="C937" s="243"/>
      <c r="D937" s="243"/>
      <c r="E937" s="243"/>
      <c r="F937" s="243"/>
      <c r="G937" s="243"/>
      <c r="H937" s="243"/>
      <c r="I937" s="243"/>
      <c r="J937" s="243"/>
      <c r="K937" s="243"/>
      <c r="L937" s="243"/>
      <c r="M937" s="243"/>
      <c r="N937" s="243"/>
      <c r="O937" s="243"/>
      <c r="P937" s="243"/>
      <c r="Q937" s="243"/>
      <c r="R937" s="243"/>
      <c r="S937" s="243"/>
      <c r="T937" s="243"/>
      <c r="U937" s="243"/>
      <c r="V937" s="243"/>
      <c r="W937" s="243"/>
      <c r="X937" s="243"/>
      <c r="Y937" s="243"/>
      <c r="Z937" s="243"/>
    </row>
    <row r="938" spans="1:26" ht="13.5" customHeight="1">
      <c r="A938" s="243"/>
      <c r="B938" s="243"/>
      <c r="C938" s="243"/>
      <c r="D938" s="243"/>
      <c r="E938" s="243"/>
      <c r="F938" s="243"/>
      <c r="G938" s="243"/>
      <c r="H938" s="243"/>
      <c r="I938" s="243"/>
      <c r="J938" s="243"/>
      <c r="K938" s="243"/>
      <c r="L938" s="243"/>
      <c r="M938" s="243"/>
      <c r="N938" s="243"/>
      <c r="O938" s="243"/>
      <c r="P938" s="243"/>
      <c r="Q938" s="243"/>
      <c r="R938" s="243"/>
      <c r="S938" s="243"/>
      <c r="T938" s="243"/>
      <c r="U938" s="243"/>
      <c r="V938" s="243"/>
      <c r="W938" s="243"/>
      <c r="X938" s="243"/>
      <c r="Y938" s="243"/>
      <c r="Z938" s="243"/>
    </row>
    <row r="939" spans="1:26" ht="13.5" customHeight="1">
      <c r="A939" s="243"/>
      <c r="B939" s="243"/>
      <c r="C939" s="243"/>
      <c r="D939" s="243"/>
      <c r="E939" s="243"/>
      <c r="F939" s="243"/>
      <c r="G939" s="243"/>
      <c r="H939" s="243"/>
      <c r="I939" s="243"/>
      <c r="J939" s="243"/>
      <c r="K939" s="243"/>
      <c r="L939" s="243"/>
      <c r="M939" s="243"/>
      <c r="N939" s="243"/>
      <c r="O939" s="243"/>
      <c r="P939" s="243"/>
      <c r="Q939" s="243"/>
      <c r="R939" s="243"/>
      <c r="S939" s="243"/>
      <c r="T939" s="243"/>
      <c r="U939" s="243"/>
      <c r="V939" s="243"/>
      <c r="W939" s="243"/>
      <c r="X939" s="243"/>
      <c r="Y939" s="243"/>
      <c r="Z939" s="243"/>
    </row>
    <row r="940" spans="1:26" ht="13.5" customHeight="1">
      <c r="A940" s="243"/>
      <c r="B940" s="243"/>
      <c r="C940" s="243"/>
      <c r="D940" s="243"/>
      <c r="E940" s="243"/>
      <c r="F940" s="243"/>
      <c r="G940" s="243"/>
      <c r="H940" s="243"/>
      <c r="I940" s="243"/>
      <c r="J940" s="243"/>
      <c r="K940" s="243"/>
      <c r="L940" s="243"/>
      <c r="M940" s="243"/>
      <c r="N940" s="243"/>
      <c r="O940" s="243"/>
      <c r="P940" s="243"/>
      <c r="Q940" s="243"/>
      <c r="R940" s="243"/>
      <c r="S940" s="243"/>
      <c r="T940" s="243"/>
      <c r="U940" s="243"/>
      <c r="V940" s="243"/>
      <c r="W940" s="243"/>
      <c r="X940" s="243"/>
      <c r="Y940" s="243"/>
      <c r="Z940" s="243"/>
    </row>
    <row r="941" spans="1:26" ht="13.5" customHeight="1">
      <c r="A941" s="243"/>
      <c r="B941" s="243"/>
      <c r="C941" s="243"/>
      <c r="D941" s="243"/>
      <c r="E941" s="243"/>
      <c r="F941" s="243"/>
      <c r="G941" s="243"/>
      <c r="H941" s="243"/>
      <c r="I941" s="243"/>
      <c r="J941" s="243"/>
      <c r="K941" s="243"/>
      <c r="L941" s="243"/>
      <c r="M941" s="243"/>
      <c r="N941" s="243"/>
      <c r="O941" s="243"/>
      <c r="P941" s="243"/>
      <c r="Q941" s="243"/>
      <c r="R941" s="243"/>
      <c r="S941" s="243"/>
      <c r="T941" s="243"/>
      <c r="U941" s="243"/>
      <c r="V941" s="243"/>
      <c r="W941" s="243"/>
      <c r="X941" s="243"/>
      <c r="Y941" s="243"/>
      <c r="Z941" s="243"/>
    </row>
    <row r="942" spans="1:26" ht="13.5" customHeight="1">
      <c r="A942" s="243"/>
      <c r="B942" s="243"/>
      <c r="C942" s="243"/>
      <c r="D942" s="243"/>
      <c r="E942" s="243"/>
      <c r="F942" s="243"/>
      <c r="G942" s="243"/>
      <c r="H942" s="243"/>
      <c r="I942" s="243"/>
      <c r="J942" s="243"/>
      <c r="K942" s="243"/>
      <c r="L942" s="243"/>
      <c r="M942" s="243"/>
      <c r="N942" s="243"/>
      <c r="O942" s="243"/>
      <c r="P942" s="243"/>
      <c r="Q942" s="243"/>
      <c r="R942" s="243"/>
      <c r="S942" s="243"/>
      <c r="T942" s="243"/>
      <c r="U942" s="243"/>
      <c r="V942" s="243"/>
      <c r="W942" s="243"/>
      <c r="X942" s="243"/>
      <c r="Y942" s="243"/>
      <c r="Z942" s="243"/>
    </row>
    <row r="943" spans="1:26" ht="13.5" customHeight="1">
      <c r="A943" s="243"/>
      <c r="B943" s="243"/>
      <c r="C943" s="243"/>
      <c r="D943" s="243"/>
      <c r="E943" s="243"/>
      <c r="F943" s="243"/>
      <c r="G943" s="243"/>
      <c r="H943" s="243"/>
      <c r="I943" s="243"/>
      <c r="J943" s="243"/>
      <c r="K943" s="243"/>
      <c r="L943" s="243"/>
      <c r="M943" s="243"/>
      <c r="N943" s="243"/>
      <c r="O943" s="243"/>
      <c r="P943" s="243"/>
      <c r="Q943" s="243"/>
      <c r="R943" s="243"/>
      <c r="S943" s="243"/>
      <c r="T943" s="243"/>
      <c r="U943" s="243"/>
      <c r="V943" s="243"/>
      <c r="W943" s="243"/>
      <c r="X943" s="243"/>
      <c r="Y943" s="243"/>
      <c r="Z943" s="243"/>
    </row>
    <row r="944" spans="1:26" ht="13.5" customHeight="1">
      <c r="A944" s="243"/>
      <c r="B944" s="243"/>
      <c r="C944" s="243"/>
      <c r="D944" s="243"/>
      <c r="E944" s="243"/>
      <c r="F944" s="243"/>
      <c r="G944" s="243"/>
      <c r="H944" s="243"/>
      <c r="I944" s="243"/>
      <c r="J944" s="243"/>
      <c r="K944" s="243"/>
      <c r="L944" s="243"/>
      <c r="M944" s="243"/>
      <c r="N944" s="243"/>
      <c r="O944" s="243"/>
      <c r="P944" s="243"/>
      <c r="Q944" s="243"/>
      <c r="R944" s="243"/>
      <c r="S944" s="243"/>
      <c r="T944" s="243"/>
      <c r="U944" s="243"/>
      <c r="V944" s="243"/>
      <c r="W944" s="243"/>
      <c r="X944" s="243"/>
      <c r="Y944" s="243"/>
      <c r="Z944" s="243"/>
    </row>
    <row r="945" spans="1:26" ht="13.5" customHeight="1">
      <c r="A945" s="243"/>
      <c r="B945" s="243"/>
      <c r="C945" s="243"/>
      <c r="D945" s="243"/>
      <c r="E945" s="243"/>
      <c r="F945" s="243"/>
      <c r="G945" s="243"/>
      <c r="H945" s="243"/>
      <c r="I945" s="243"/>
      <c r="J945" s="243"/>
      <c r="K945" s="243"/>
      <c r="L945" s="243"/>
      <c r="M945" s="243"/>
      <c r="N945" s="243"/>
      <c r="O945" s="243"/>
      <c r="P945" s="243"/>
      <c r="Q945" s="243"/>
      <c r="R945" s="243"/>
      <c r="S945" s="243"/>
      <c r="T945" s="243"/>
      <c r="U945" s="243"/>
      <c r="V945" s="243"/>
      <c r="W945" s="243"/>
      <c r="X945" s="243"/>
      <c r="Y945" s="243"/>
      <c r="Z945" s="243"/>
    </row>
    <row r="946" spans="1:26" ht="13.5" customHeight="1">
      <c r="A946" s="243"/>
      <c r="B946" s="243"/>
      <c r="C946" s="243"/>
      <c r="D946" s="243"/>
      <c r="E946" s="243"/>
      <c r="F946" s="243"/>
      <c r="G946" s="243"/>
      <c r="H946" s="243"/>
      <c r="I946" s="243"/>
      <c r="J946" s="243"/>
      <c r="K946" s="243"/>
      <c r="L946" s="243"/>
      <c r="M946" s="243"/>
      <c r="N946" s="243"/>
      <c r="O946" s="243"/>
      <c r="P946" s="243"/>
      <c r="Q946" s="243"/>
      <c r="R946" s="243"/>
      <c r="S946" s="243"/>
      <c r="T946" s="243"/>
      <c r="U946" s="243"/>
      <c r="V946" s="243"/>
      <c r="W946" s="243"/>
      <c r="X946" s="243"/>
      <c r="Y946" s="243"/>
      <c r="Z946" s="243"/>
    </row>
    <row r="947" spans="1:26" ht="13.5" customHeight="1">
      <c r="A947" s="243"/>
      <c r="B947" s="243"/>
      <c r="C947" s="243"/>
      <c r="D947" s="243"/>
      <c r="E947" s="243"/>
      <c r="F947" s="243"/>
      <c r="G947" s="243"/>
      <c r="H947" s="243"/>
      <c r="I947" s="243"/>
      <c r="J947" s="243"/>
      <c r="K947" s="243"/>
      <c r="L947" s="243"/>
      <c r="M947" s="243"/>
      <c r="N947" s="243"/>
      <c r="O947" s="243"/>
      <c r="P947" s="243"/>
      <c r="Q947" s="243"/>
      <c r="R947" s="243"/>
      <c r="S947" s="243"/>
      <c r="T947" s="243"/>
      <c r="U947" s="243"/>
      <c r="V947" s="243"/>
      <c r="W947" s="243"/>
      <c r="X947" s="243"/>
      <c r="Y947" s="243"/>
      <c r="Z947" s="243"/>
    </row>
    <row r="948" spans="1:26" ht="13.5" customHeight="1">
      <c r="A948" s="243"/>
      <c r="B948" s="243"/>
      <c r="C948" s="243"/>
      <c r="D948" s="243"/>
      <c r="E948" s="243"/>
      <c r="F948" s="243"/>
      <c r="G948" s="243"/>
      <c r="H948" s="243"/>
      <c r="I948" s="243"/>
      <c r="J948" s="243"/>
      <c r="K948" s="243"/>
      <c r="L948" s="243"/>
      <c r="M948" s="243"/>
      <c r="N948" s="243"/>
      <c r="O948" s="243"/>
      <c r="P948" s="243"/>
      <c r="Q948" s="243"/>
      <c r="R948" s="243"/>
      <c r="S948" s="243"/>
      <c r="T948" s="243"/>
      <c r="U948" s="243"/>
      <c r="V948" s="243"/>
      <c r="W948" s="243"/>
      <c r="X948" s="243"/>
      <c r="Y948" s="243"/>
      <c r="Z948" s="243"/>
    </row>
    <row r="949" spans="1:26" ht="13.5" customHeight="1">
      <c r="A949" s="243"/>
      <c r="B949" s="243"/>
      <c r="C949" s="243"/>
      <c r="D949" s="243"/>
      <c r="E949" s="243"/>
      <c r="F949" s="243"/>
      <c r="G949" s="243"/>
      <c r="H949" s="243"/>
      <c r="I949" s="243"/>
      <c r="J949" s="243"/>
      <c r="K949" s="243"/>
      <c r="L949" s="243"/>
      <c r="M949" s="243"/>
      <c r="N949" s="243"/>
      <c r="O949" s="243"/>
      <c r="P949" s="243"/>
      <c r="Q949" s="243"/>
      <c r="R949" s="243"/>
      <c r="S949" s="243"/>
      <c r="T949" s="243"/>
      <c r="U949" s="243"/>
      <c r="V949" s="243"/>
      <c r="W949" s="243"/>
      <c r="X949" s="243"/>
      <c r="Y949" s="243"/>
      <c r="Z949" s="243"/>
    </row>
    <row r="950" spans="1:26" ht="13.5" customHeight="1">
      <c r="A950" s="243"/>
      <c r="B950" s="243"/>
      <c r="C950" s="243"/>
      <c r="D950" s="243"/>
      <c r="E950" s="243"/>
      <c r="F950" s="243"/>
      <c r="G950" s="243"/>
      <c r="H950" s="243"/>
      <c r="I950" s="243"/>
      <c r="J950" s="243"/>
      <c r="K950" s="243"/>
      <c r="L950" s="243"/>
      <c r="M950" s="243"/>
      <c r="N950" s="243"/>
      <c r="O950" s="243"/>
      <c r="P950" s="243"/>
      <c r="Q950" s="243"/>
      <c r="R950" s="243"/>
      <c r="S950" s="243"/>
      <c r="T950" s="243"/>
      <c r="U950" s="243"/>
      <c r="V950" s="243"/>
      <c r="W950" s="243"/>
      <c r="X950" s="243"/>
      <c r="Y950" s="243"/>
      <c r="Z950" s="243"/>
    </row>
    <row r="951" spans="1:26" ht="13.5" customHeight="1">
      <c r="A951" s="243"/>
      <c r="B951" s="243"/>
      <c r="C951" s="243"/>
      <c r="D951" s="243"/>
      <c r="E951" s="243"/>
      <c r="F951" s="243"/>
      <c r="G951" s="243"/>
      <c r="H951" s="243"/>
      <c r="I951" s="243"/>
      <c r="J951" s="243"/>
      <c r="K951" s="243"/>
      <c r="L951" s="243"/>
      <c r="M951" s="243"/>
      <c r="N951" s="243"/>
      <c r="O951" s="243"/>
      <c r="P951" s="243"/>
      <c r="Q951" s="243"/>
      <c r="R951" s="243"/>
      <c r="S951" s="243"/>
      <c r="T951" s="243"/>
      <c r="U951" s="243"/>
      <c r="V951" s="243"/>
      <c r="W951" s="243"/>
      <c r="X951" s="243"/>
      <c r="Y951" s="243"/>
      <c r="Z951" s="243"/>
    </row>
    <row r="952" spans="1:26" ht="13.5" customHeight="1">
      <c r="A952" s="243"/>
      <c r="B952" s="243"/>
      <c r="C952" s="243"/>
      <c r="D952" s="243"/>
      <c r="E952" s="243"/>
      <c r="F952" s="243"/>
      <c r="G952" s="243"/>
      <c r="H952" s="243"/>
      <c r="I952" s="243"/>
      <c r="J952" s="243"/>
      <c r="K952" s="243"/>
      <c r="L952" s="243"/>
      <c r="M952" s="243"/>
      <c r="N952" s="243"/>
      <c r="O952" s="243"/>
      <c r="P952" s="243"/>
      <c r="Q952" s="243"/>
      <c r="R952" s="243"/>
      <c r="S952" s="243"/>
      <c r="T952" s="243"/>
      <c r="U952" s="243"/>
      <c r="V952" s="243"/>
      <c r="W952" s="243"/>
      <c r="X952" s="243"/>
      <c r="Y952" s="243"/>
      <c r="Z952" s="243"/>
    </row>
    <row r="953" spans="1:26" ht="13.5" customHeight="1">
      <c r="A953" s="243"/>
      <c r="B953" s="243"/>
      <c r="C953" s="243"/>
      <c r="D953" s="243"/>
      <c r="E953" s="243"/>
      <c r="F953" s="243"/>
      <c r="G953" s="243"/>
      <c r="H953" s="243"/>
      <c r="I953" s="243"/>
      <c r="J953" s="243"/>
      <c r="K953" s="243"/>
      <c r="L953" s="243"/>
      <c r="M953" s="243"/>
      <c r="N953" s="243"/>
      <c r="O953" s="243"/>
      <c r="P953" s="243"/>
      <c r="Q953" s="243"/>
      <c r="R953" s="243"/>
      <c r="S953" s="243"/>
      <c r="T953" s="243"/>
      <c r="U953" s="243"/>
      <c r="V953" s="243"/>
      <c r="W953" s="243"/>
      <c r="X953" s="243"/>
      <c r="Y953" s="243"/>
      <c r="Z953" s="243"/>
    </row>
    <row r="954" spans="1:26" ht="13.5" customHeight="1">
      <c r="A954" s="243"/>
      <c r="B954" s="243"/>
      <c r="C954" s="243"/>
      <c r="D954" s="243"/>
      <c r="E954" s="243"/>
      <c r="F954" s="243"/>
      <c r="G954" s="243"/>
      <c r="H954" s="243"/>
      <c r="I954" s="243"/>
      <c r="J954" s="243"/>
      <c r="K954" s="243"/>
      <c r="L954" s="243"/>
      <c r="M954" s="243"/>
      <c r="N954" s="243"/>
      <c r="O954" s="243"/>
      <c r="P954" s="243"/>
      <c r="Q954" s="243"/>
      <c r="R954" s="243"/>
      <c r="S954" s="243"/>
      <c r="T954" s="243"/>
      <c r="U954" s="243"/>
      <c r="V954" s="243"/>
      <c r="W954" s="243"/>
      <c r="X954" s="243"/>
      <c r="Y954" s="243"/>
      <c r="Z954" s="243"/>
    </row>
    <row r="955" spans="1:26" ht="13.5" customHeight="1">
      <c r="A955" s="243"/>
      <c r="B955" s="243"/>
      <c r="C955" s="243"/>
      <c r="D955" s="243"/>
      <c r="E955" s="243"/>
      <c r="F955" s="243"/>
      <c r="G955" s="243"/>
      <c r="H955" s="243"/>
      <c r="I955" s="243"/>
      <c r="J955" s="243"/>
      <c r="K955" s="243"/>
      <c r="L955" s="243"/>
      <c r="M955" s="243"/>
      <c r="N955" s="243"/>
      <c r="O955" s="243"/>
      <c r="P955" s="243"/>
      <c r="Q955" s="243"/>
      <c r="R955" s="243"/>
      <c r="S955" s="243"/>
      <c r="T955" s="243"/>
      <c r="U955" s="243"/>
      <c r="V955" s="243"/>
      <c r="W955" s="243"/>
      <c r="X955" s="243"/>
      <c r="Y955" s="243"/>
      <c r="Z955" s="243"/>
    </row>
    <row r="956" spans="1:26" ht="13.5" customHeight="1">
      <c r="A956" s="243"/>
      <c r="B956" s="243"/>
      <c r="C956" s="243"/>
      <c r="D956" s="243"/>
      <c r="E956" s="243"/>
      <c r="F956" s="243"/>
      <c r="G956" s="243"/>
      <c r="H956" s="243"/>
      <c r="I956" s="243"/>
      <c r="J956" s="243"/>
      <c r="K956" s="243"/>
      <c r="L956" s="243"/>
      <c r="M956" s="243"/>
      <c r="N956" s="243"/>
      <c r="O956" s="243"/>
      <c r="P956" s="243"/>
      <c r="Q956" s="243"/>
      <c r="R956" s="243"/>
      <c r="S956" s="243"/>
      <c r="T956" s="243"/>
      <c r="U956" s="243"/>
      <c r="V956" s="243"/>
      <c r="W956" s="243"/>
      <c r="X956" s="243"/>
      <c r="Y956" s="243"/>
      <c r="Z956" s="243"/>
    </row>
    <row r="957" spans="1:26" ht="13.5" customHeight="1">
      <c r="A957" s="243"/>
      <c r="B957" s="243"/>
      <c r="C957" s="243"/>
      <c r="D957" s="243"/>
      <c r="E957" s="243"/>
      <c r="F957" s="243"/>
      <c r="G957" s="243"/>
      <c r="H957" s="243"/>
      <c r="I957" s="243"/>
      <c r="J957" s="243"/>
      <c r="K957" s="243"/>
      <c r="L957" s="243"/>
      <c r="M957" s="243"/>
      <c r="N957" s="243"/>
      <c r="O957" s="243"/>
      <c r="P957" s="243"/>
      <c r="Q957" s="243"/>
      <c r="R957" s="243"/>
      <c r="S957" s="243"/>
      <c r="T957" s="243"/>
      <c r="U957" s="243"/>
      <c r="V957" s="243"/>
      <c r="W957" s="243"/>
      <c r="X957" s="243"/>
      <c r="Y957" s="243"/>
      <c r="Z957" s="243"/>
    </row>
    <row r="958" spans="1:26" ht="13.5" customHeight="1">
      <c r="A958" s="243"/>
      <c r="B958" s="243"/>
      <c r="C958" s="243"/>
      <c r="D958" s="243"/>
      <c r="E958" s="243"/>
      <c r="F958" s="243"/>
      <c r="G958" s="243"/>
      <c r="H958" s="243"/>
      <c r="I958" s="243"/>
      <c r="J958" s="243"/>
      <c r="K958" s="243"/>
      <c r="L958" s="243"/>
      <c r="M958" s="243"/>
      <c r="N958" s="243"/>
      <c r="O958" s="243"/>
      <c r="P958" s="243"/>
      <c r="Q958" s="243"/>
      <c r="R958" s="243"/>
      <c r="S958" s="243"/>
      <c r="T958" s="243"/>
      <c r="U958" s="243"/>
      <c r="V958" s="243"/>
      <c r="W958" s="243"/>
      <c r="X958" s="243"/>
      <c r="Y958" s="243"/>
      <c r="Z958" s="243"/>
    </row>
    <row r="959" spans="1:26" ht="13.5" customHeight="1">
      <c r="A959" s="243"/>
      <c r="B959" s="243"/>
      <c r="C959" s="243"/>
      <c r="D959" s="243"/>
      <c r="E959" s="243"/>
      <c r="F959" s="243"/>
      <c r="G959" s="243"/>
      <c r="H959" s="243"/>
      <c r="I959" s="243"/>
      <c r="J959" s="243"/>
      <c r="K959" s="243"/>
      <c r="L959" s="243"/>
      <c r="M959" s="243"/>
      <c r="N959" s="243"/>
      <c r="O959" s="243"/>
      <c r="P959" s="243"/>
      <c r="Q959" s="243"/>
      <c r="R959" s="243"/>
      <c r="S959" s="243"/>
      <c r="T959" s="243"/>
      <c r="U959" s="243"/>
      <c r="V959" s="243"/>
      <c r="W959" s="243"/>
      <c r="X959" s="243"/>
      <c r="Y959" s="243"/>
      <c r="Z959" s="243"/>
    </row>
    <row r="960" spans="1:26" ht="13.5" customHeight="1">
      <c r="A960" s="243"/>
      <c r="B960" s="243"/>
      <c r="C960" s="243"/>
      <c r="D960" s="243"/>
      <c r="E960" s="243"/>
      <c r="F960" s="243"/>
      <c r="G960" s="243"/>
      <c r="H960" s="243"/>
      <c r="I960" s="243"/>
      <c r="J960" s="243"/>
      <c r="K960" s="243"/>
      <c r="L960" s="243"/>
      <c r="M960" s="243"/>
      <c r="N960" s="243"/>
      <c r="O960" s="243"/>
      <c r="P960" s="243"/>
      <c r="Q960" s="243"/>
      <c r="R960" s="243"/>
      <c r="S960" s="243"/>
      <c r="T960" s="243"/>
      <c r="U960" s="243"/>
      <c r="V960" s="243"/>
      <c r="W960" s="243"/>
      <c r="X960" s="243"/>
      <c r="Y960" s="243"/>
      <c r="Z960" s="243"/>
    </row>
    <row r="961" spans="1:26" ht="13.5" customHeight="1">
      <c r="A961" s="243"/>
      <c r="B961" s="243"/>
      <c r="C961" s="243"/>
      <c r="D961" s="243"/>
      <c r="E961" s="243"/>
      <c r="F961" s="243"/>
      <c r="G961" s="243"/>
      <c r="H961" s="243"/>
      <c r="I961" s="243"/>
      <c r="J961" s="243"/>
      <c r="K961" s="243"/>
      <c r="L961" s="243"/>
      <c r="M961" s="243"/>
      <c r="N961" s="243"/>
      <c r="O961" s="243"/>
      <c r="P961" s="243"/>
      <c r="Q961" s="243"/>
      <c r="R961" s="243"/>
      <c r="S961" s="243"/>
      <c r="T961" s="243"/>
      <c r="U961" s="243"/>
      <c r="V961" s="243"/>
      <c r="W961" s="243"/>
      <c r="X961" s="243"/>
      <c r="Y961" s="243"/>
      <c r="Z961" s="243"/>
    </row>
    <row r="962" spans="1:26" ht="13.5" customHeight="1">
      <c r="A962" s="243"/>
      <c r="B962" s="243"/>
      <c r="C962" s="243"/>
      <c r="D962" s="243"/>
      <c r="E962" s="243"/>
      <c r="F962" s="243"/>
      <c r="G962" s="243"/>
      <c r="H962" s="243"/>
      <c r="I962" s="243"/>
      <c r="J962" s="243"/>
      <c r="K962" s="243"/>
      <c r="L962" s="243"/>
      <c r="M962" s="243"/>
      <c r="N962" s="243"/>
      <c r="O962" s="243"/>
      <c r="P962" s="243"/>
      <c r="Q962" s="243"/>
      <c r="R962" s="243"/>
      <c r="S962" s="243"/>
      <c r="T962" s="243"/>
      <c r="U962" s="243"/>
      <c r="V962" s="243"/>
      <c r="W962" s="243"/>
      <c r="X962" s="243"/>
      <c r="Y962" s="243"/>
      <c r="Z962" s="243"/>
    </row>
    <row r="963" spans="1:26" ht="13.5" customHeight="1">
      <c r="A963" s="243"/>
      <c r="B963" s="243"/>
      <c r="C963" s="243"/>
      <c r="D963" s="243"/>
      <c r="E963" s="243"/>
      <c r="F963" s="243"/>
      <c r="G963" s="243"/>
      <c r="H963" s="243"/>
      <c r="I963" s="243"/>
      <c r="J963" s="243"/>
      <c r="K963" s="243"/>
      <c r="L963" s="243"/>
      <c r="M963" s="243"/>
      <c r="N963" s="243"/>
      <c r="O963" s="243"/>
      <c r="P963" s="243"/>
      <c r="Q963" s="243"/>
      <c r="R963" s="243"/>
      <c r="S963" s="243"/>
      <c r="T963" s="243"/>
      <c r="U963" s="243"/>
      <c r="V963" s="243"/>
      <c r="W963" s="243"/>
      <c r="X963" s="243"/>
      <c r="Y963" s="243"/>
      <c r="Z963" s="243"/>
    </row>
    <row r="964" spans="1:26" ht="13.5" customHeight="1">
      <c r="A964" s="243"/>
      <c r="B964" s="243"/>
      <c r="C964" s="243"/>
      <c r="D964" s="243"/>
      <c r="E964" s="243"/>
      <c r="F964" s="243"/>
      <c r="G964" s="243"/>
      <c r="H964" s="243"/>
      <c r="I964" s="243"/>
      <c r="J964" s="243"/>
      <c r="K964" s="243"/>
      <c r="L964" s="243"/>
      <c r="M964" s="243"/>
      <c r="N964" s="243"/>
      <c r="O964" s="243"/>
      <c r="P964" s="243"/>
      <c r="Q964" s="243"/>
      <c r="R964" s="243"/>
      <c r="S964" s="243"/>
      <c r="T964" s="243"/>
      <c r="U964" s="243"/>
      <c r="V964" s="243"/>
      <c r="W964" s="243"/>
      <c r="X964" s="243"/>
      <c r="Y964" s="243"/>
      <c r="Z964" s="243"/>
    </row>
    <row r="965" spans="1:26" ht="13.5" customHeight="1">
      <c r="A965" s="243"/>
      <c r="B965" s="243"/>
      <c r="C965" s="243"/>
      <c r="D965" s="243"/>
      <c r="E965" s="243"/>
      <c r="F965" s="243"/>
      <c r="G965" s="243"/>
      <c r="H965" s="243"/>
      <c r="I965" s="243"/>
      <c r="J965" s="243"/>
      <c r="K965" s="243"/>
      <c r="L965" s="243"/>
      <c r="M965" s="243"/>
      <c r="N965" s="243"/>
      <c r="O965" s="243"/>
      <c r="P965" s="243"/>
      <c r="Q965" s="243"/>
      <c r="R965" s="243"/>
      <c r="S965" s="243"/>
      <c r="T965" s="243"/>
      <c r="U965" s="243"/>
      <c r="V965" s="243"/>
      <c r="W965" s="243"/>
      <c r="X965" s="243"/>
      <c r="Y965" s="243"/>
      <c r="Z965" s="243"/>
    </row>
    <row r="966" spans="1:26" ht="13.5" customHeight="1">
      <c r="A966" s="243"/>
      <c r="B966" s="243"/>
      <c r="C966" s="243"/>
      <c r="D966" s="243"/>
      <c r="E966" s="243"/>
      <c r="F966" s="243"/>
      <c r="G966" s="243"/>
      <c r="H966" s="243"/>
      <c r="I966" s="243"/>
      <c r="J966" s="243"/>
      <c r="K966" s="243"/>
      <c r="L966" s="243"/>
      <c r="M966" s="243"/>
      <c r="N966" s="243"/>
      <c r="O966" s="243"/>
      <c r="P966" s="243"/>
      <c r="Q966" s="243"/>
      <c r="R966" s="243"/>
      <c r="S966" s="243"/>
      <c r="T966" s="243"/>
      <c r="U966" s="243"/>
      <c r="V966" s="243"/>
      <c r="W966" s="243"/>
      <c r="X966" s="243"/>
      <c r="Y966" s="243"/>
      <c r="Z966" s="243"/>
    </row>
    <row r="967" spans="1:26" ht="13.5" customHeight="1">
      <c r="A967" s="243"/>
      <c r="B967" s="243"/>
      <c r="C967" s="243"/>
      <c r="D967" s="243"/>
      <c r="E967" s="243"/>
      <c r="F967" s="243"/>
      <c r="G967" s="243"/>
      <c r="H967" s="243"/>
      <c r="I967" s="243"/>
      <c r="J967" s="243"/>
      <c r="K967" s="243"/>
      <c r="L967" s="243"/>
      <c r="M967" s="243"/>
      <c r="N967" s="243"/>
      <c r="O967" s="243"/>
      <c r="P967" s="243"/>
      <c r="Q967" s="243"/>
      <c r="R967" s="243"/>
      <c r="S967" s="243"/>
      <c r="T967" s="243"/>
      <c r="U967" s="243"/>
      <c r="V967" s="243"/>
      <c r="W967" s="243"/>
      <c r="X967" s="243"/>
      <c r="Y967" s="243"/>
      <c r="Z967" s="243"/>
    </row>
    <row r="968" spans="1:26" ht="13.5" customHeight="1">
      <c r="A968" s="243"/>
      <c r="B968" s="243"/>
      <c r="C968" s="243"/>
      <c r="D968" s="243"/>
      <c r="E968" s="243"/>
      <c r="F968" s="243"/>
      <c r="G968" s="243"/>
      <c r="H968" s="243"/>
      <c r="I968" s="243"/>
      <c r="J968" s="243"/>
      <c r="K968" s="243"/>
      <c r="L968" s="243"/>
      <c r="M968" s="243"/>
      <c r="N968" s="243"/>
      <c r="O968" s="243"/>
      <c r="P968" s="243"/>
      <c r="Q968" s="243"/>
      <c r="R968" s="243"/>
      <c r="S968" s="243"/>
      <c r="T968" s="243"/>
      <c r="U968" s="243"/>
      <c r="V968" s="243"/>
      <c r="W968" s="243"/>
      <c r="X968" s="243"/>
      <c r="Y968" s="243"/>
      <c r="Z968" s="243"/>
    </row>
    <row r="969" spans="1:26" ht="13.5" customHeight="1">
      <c r="A969" s="243"/>
      <c r="B969" s="243"/>
      <c r="C969" s="243"/>
      <c r="D969" s="243"/>
      <c r="E969" s="243"/>
      <c r="F969" s="243"/>
      <c r="G969" s="243"/>
      <c r="H969" s="243"/>
      <c r="I969" s="243"/>
      <c r="J969" s="243"/>
      <c r="K969" s="243"/>
      <c r="L969" s="243"/>
      <c r="M969" s="243"/>
      <c r="N969" s="243"/>
      <c r="O969" s="243"/>
      <c r="P969" s="243"/>
      <c r="Q969" s="243"/>
      <c r="R969" s="243"/>
      <c r="S969" s="243"/>
      <c r="T969" s="243"/>
      <c r="U969" s="243"/>
      <c r="V969" s="243"/>
      <c r="W969" s="243"/>
      <c r="X969" s="243"/>
      <c r="Y969" s="243"/>
      <c r="Z969" s="243"/>
    </row>
    <row r="970" spans="1:26" ht="13.5" customHeight="1">
      <c r="A970" s="243"/>
      <c r="B970" s="243"/>
      <c r="C970" s="243"/>
      <c r="D970" s="243"/>
      <c r="E970" s="243"/>
      <c r="F970" s="243"/>
      <c r="G970" s="243"/>
      <c r="H970" s="243"/>
      <c r="I970" s="243"/>
      <c r="J970" s="243"/>
      <c r="K970" s="243"/>
      <c r="L970" s="243"/>
      <c r="M970" s="243"/>
      <c r="N970" s="243"/>
      <c r="O970" s="243"/>
      <c r="P970" s="243"/>
      <c r="Q970" s="243"/>
      <c r="R970" s="243"/>
      <c r="S970" s="243"/>
      <c r="T970" s="243"/>
      <c r="U970" s="243"/>
      <c r="V970" s="243"/>
      <c r="W970" s="243"/>
      <c r="X970" s="243"/>
      <c r="Y970" s="243"/>
      <c r="Z970" s="243"/>
    </row>
    <row r="971" spans="1:26" ht="13.5" customHeight="1">
      <c r="A971" s="243"/>
      <c r="B971" s="243"/>
      <c r="C971" s="243"/>
      <c r="D971" s="243"/>
      <c r="E971" s="243"/>
      <c r="F971" s="243"/>
      <c r="G971" s="243"/>
      <c r="H971" s="243"/>
      <c r="I971" s="243"/>
      <c r="J971" s="243"/>
      <c r="K971" s="243"/>
      <c r="L971" s="243"/>
      <c r="M971" s="243"/>
      <c r="N971" s="243"/>
      <c r="O971" s="243"/>
      <c r="P971" s="243"/>
      <c r="Q971" s="243"/>
      <c r="R971" s="243"/>
      <c r="S971" s="243"/>
      <c r="T971" s="243"/>
      <c r="U971" s="243"/>
      <c r="V971" s="243"/>
      <c r="W971" s="243"/>
      <c r="X971" s="243"/>
      <c r="Y971" s="243"/>
      <c r="Z971" s="243"/>
    </row>
    <row r="972" spans="1:26" ht="13.5" customHeight="1">
      <c r="A972" s="243"/>
      <c r="B972" s="243"/>
      <c r="C972" s="243"/>
      <c r="D972" s="243"/>
      <c r="E972" s="243"/>
      <c r="F972" s="243"/>
      <c r="G972" s="243"/>
      <c r="H972" s="243"/>
      <c r="I972" s="243"/>
      <c r="J972" s="243"/>
      <c r="K972" s="243"/>
      <c r="L972" s="243"/>
      <c r="M972" s="243"/>
      <c r="N972" s="243"/>
      <c r="O972" s="243"/>
      <c r="P972" s="243"/>
      <c r="Q972" s="243"/>
      <c r="R972" s="243"/>
      <c r="S972" s="243"/>
      <c r="T972" s="243"/>
      <c r="U972" s="243"/>
      <c r="V972" s="243"/>
      <c r="W972" s="243"/>
      <c r="X972" s="243"/>
      <c r="Y972" s="243"/>
      <c r="Z972" s="243"/>
    </row>
    <row r="973" spans="1:26" ht="13.5" customHeight="1">
      <c r="A973" s="243"/>
      <c r="B973" s="243"/>
      <c r="C973" s="243"/>
      <c r="D973" s="243"/>
      <c r="E973" s="243"/>
      <c r="F973" s="243"/>
      <c r="G973" s="243"/>
      <c r="H973" s="243"/>
      <c r="I973" s="243"/>
      <c r="J973" s="243"/>
      <c r="K973" s="243"/>
      <c r="L973" s="243"/>
      <c r="M973" s="243"/>
      <c r="N973" s="243"/>
      <c r="O973" s="243"/>
      <c r="P973" s="243"/>
      <c r="Q973" s="243"/>
      <c r="R973" s="243"/>
      <c r="S973" s="243"/>
      <c r="T973" s="243"/>
      <c r="U973" s="243"/>
      <c r="V973" s="243"/>
      <c r="W973" s="243"/>
      <c r="X973" s="243"/>
      <c r="Y973" s="243"/>
      <c r="Z973" s="243"/>
    </row>
    <row r="974" spans="1:26" ht="13.5" customHeight="1">
      <c r="A974" s="243"/>
      <c r="B974" s="243"/>
      <c r="C974" s="243"/>
      <c r="D974" s="243"/>
      <c r="E974" s="243"/>
      <c r="F974" s="243"/>
      <c r="G974" s="243"/>
      <c r="H974" s="243"/>
      <c r="I974" s="243"/>
      <c r="J974" s="243"/>
      <c r="K974" s="243"/>
      <c r="L974" s="243"/>
      <c r="M974" s="243"/>
      <c r="N974" s="243"/>
      <c r="O974" s="243"/>
      <c r="P974" s="243"/>
      <c r="Q974" s="243"/>
      <c r="R974" s="243"/>
      <c r="S974" s="243"/>
      <c r="T974" s="243"/>
      <c r="U974" s="243"/>
      <c r="V974" s="243"/>
      <c r="W974" s="243"/>
      <c r="X974" s="243"/>
      <c r="Y974" s="243"/>
      <c r="Z974" s="243"/>
    </row>
    <row r="975" spans="1:26" ht="13.5" customHeight="1">
      <c r="A975" s="243"/>
      <c r="B975" s="243"/>
      <c r="C975" s="243"/>
      <c r="D975" s="243"/>
      <c r="E975" s="243"/>
      <c r="F975" s="243"/>
      <c r="G975" s="243"/>
      <c r="H975" s="243"/>
      <c r="I975" s="243"/>
      <c r="J975" s="243"/>
      <c r="K975" s="243"/>
      <c r="L975" s="243"/>
      <c r="M975" s="243"/>
      <c r="N975" s="243"/>
      <c r="O975" s="243"/>
      <c r="P975" s="243"/>
      <c r="Q975" s="243"/>
      <c r="R975" s="243"/>
      <c r="S975" s="243"/>
      <c r="T975" s="243"/>
      <c r="U975" s="243"/>
      <c r="V975" s="243"/>
      <c r="W975" s="243"/>
      <c r="X975" s="243"/>
      <c r="Y975" s="243"/>
      <c r="Z975" s="243"/>
    </row>
    <row r="976" spans="1:26" ht="13.5" customHeight="1">
      <c r="A976" s="243"/>
      <c r="B976" s="243"/>
      <c r="C976" s="243"/>
      <c r="D976" s="243"/>
      <c r="E976" s="243"/>
      <c r="F976" s="243"/>
      <c r="G976" s="243"/>
      <c r="H976" s="243"/>
      <c r="I976" s="243"/>
      <c r="J976" s="243"/>
      <c r="K976" s="243"/>
      <c r="L976" s="243"/>
      <c r="M976" s="243"/>
      <c r="N976" s="243"/>
      <c r="O976" s="243"/>
      <c r="P976" s="243"/>
      <c r="Q976" s="243"/>
      <c r="R976" s="243"/>
      <c r="S976" s="243"/>
      <c r="T976" s="243"/>
      <c r="U976" s="243"/>
      <c r="V976" s="243"/>
      <c r="W976" s="243"/>
      <c r="X976" s="243"/>
      <c r="Y976" s="243"/>
      <c r="Z976" s="243"/>
    </row>
    <row r="977" spans="1:26" ht="13.5" customHeight="1">
      <c r="A977" s="243"/>
      <c r="B977" s="243"/>
      <c r="C977" s="243"/>
      <c r="D977" s="243"/>
      <c r="E977" s="243"/>
      <c r="F977" s="243"/>
      <c r="G977" s="243"/>
      <c r="H977" s="243"/>
      <c r="I977" s="243"/>
      <c r="J977" s="243"/>
      <c r="K977" s="243"/>
      <c r="L977" s="243"/>
      <c r="M977" s="243"/>
      <c r="N977" s="243"/>
      <c r="O977" s="243"/>
      <c r="P977" s="243"/>
      <c r="Q977" s="243"/>
      <c r="R977" s="243"/>
      <c r="S977" s="243"/>
      <c r="T977" s="243"/>
      <c r="U977" s="243"/>
      <c r="V977" s="243"/>
      <c r="W977" s="243"/>
      <c r="X977" s="243"/>
      <c r="Y977" s="243"/>
      <c r="Z977" s="243"/>
    </row>
    <row r="978" spans="1:26" ht="13.5" customHeight="1">
      <c r="A978" s="243"/>
      <c r="B978" s="243"/>
      <c r="C978" s="243"/>
      <c r="D978" s="243"/>
      <c r="E978" s="243"/>
      <c r="F978" s="243"/>
      <c r="G978" s="243"/>
      <c r="H978" s="243"/>
      <c r="I978" s="243"/>
      <c r="J978" s="243"/>
      <c r="K978" s="243"/>
      <c r="L978" s="243"/>
      <c r="M978" s="243"/>
      <c r="N978" s="243"/>
      <c r="O978" s="243"/>
      <c r="P978" s="243"/>
      <c r="Q978" s="243"/>
      <c r="R978" s="243"/>
      <c r="S978" s="243"/>
      <c r="T978" s="243"/>
      <c r="U978" s="243"/>
      <c r="V978" s="243"/>
      <c r="W978" s="243"/>
      <c r="X978" s="243"/>
      <c r="Y978" s="243"/>
      <c r="Z978" s="243"/>
    </row>
    <row r="979" spans="1:26" ht="13.5" customHeight="1">
      <c r="A979" s="243"/>
      <c r="B979" s="243"/>
      <c r="C979" s="243"/>
      <c r="D979" s="243"/>
      <c r="E979" s="243"/>
      <c r="F979" s="243"/>
      <c r="G979" s="243"/>
      <c r="H979" s="243"/>
      <c r="I979" s="243"/>
      <c r="J979" s="243"/>
      <c r="K979" s="243"/>
      <c r="L979" s="243"/>
      <c r="M979" s="243"/>
      <c r="N979" s="243"/>
      <c r="O979" s="243"/>
      <c r="P979" s="243"/>
      <c r="Q979" s="243"/>
      <c r="R979" s="243"/>
      <c r="S979" s="243"/>
      <c r="T979" s="243"/>
      <c r="U979" s="243"/>
      <c r="V979" s="243"/>
      <c r="W979" s="243"/>
      <c r="X979" s="243"/>
      <c r="Y979" s="243"/>
      <c r="Z979" s="243"/>
    </row>
    <row r="980" spans="1:26" ht="13.5" customHeight="1">
      <c r="A980" s="243"/>
      <c r="B980" s="243"/>
      <c r="C980" s="243"/>
      <c r="D980" s="243"/>
      <c r="E980" s="243"/>
      <c r="F980" s="243"/>
      <c r="G980" s="243"/>
      <c r="H980" s="243"/>
      <c r="I980" s="243"/>
      <c r="J980" s="243"/>
      <c r="K980" s="243"/>
      <c r="L980" s="243"/>
      <c r="M980" s="243"/>
      <c r="N980" s="243"/>
      <c r="O980" s="243"/>
      <c r="P980" s="243"/>
      <c r="Q980" s="243"/>
      <c r="R980" s="243"/>
      <c r="S980" s="243"/>
      <c r="T980" s="243"/>
      <c r="U980" s="243"/>
      <c r="V980" s="243"/>
      <c r="W980" s="243"/>
      <c r="X980" s="243"/>
      <c r="Y980" s="243"/>
      <c r="Z980" s="243"/>
    </row>
    <row r="981" spans="1:26" ht="13.5" customHeight="1">
      <c r="A981" s="243"/>
      <c r="B981" s="243"/>
      <c r="C981" s="243"/>
      <c r="D981" s="243"/>
      <c r="E981" s="243"/>
      <c r="F981" s="243"/>
      <c r="G981" s="243"/>
      <c r="H981" s="243"/>
      <c r="I981" s="243"/>
      <c r="J981" s="243"/>
      <c r="K981" s="243"/>
      <c r="L981" s="243"/>
      <c r="M981" s="243"/>
      <c r="N981" s="243"/>
      <c r="O981" s="243"/>
      <c r="P981" s="243"/>
      <c r="Q981" s="243"/>
      <c r="R981" s="243"/>
      <c r="S981" s="243"/>
      <c r="T981" s="243"/>
      <c r="U981" s="243"/>
      <c r="V981" s="243"/>
      <c r="W981" s="243"/>
      <c r="X981" s="243"/>
      <c r="Y981" s="243"/>
      <c r="Z981" s="243"/>
    </row>
    <row r="982" spans="1:26" ht="13.5" customHeight="1">
      <c r="A982" s="243"/>
      <c r="B982" s="243"/>
      <c r="C982" s="243"/>
      <c r="D982" s="243"/>
      <c r="E982" s="243"/>
      <c r="F982" s="243"/>
      <c r="G982" s="243"/>
      <c r="H982" s="243"/>
      <c r="I982" s="243"/>
      <c r="J982" s="243"/>
      <c r="K982" s="243"/>
      <c r="L982" s="243"/>
      <c r="M982" s="243"/>
      <c r="N982" s="243"/>
      <c r="O982" s="243"/>
      <c r="P982" s="243"/>
      <c r="Q982" s="243"/>
      <c r="R982" s="243"/>
      <c r="S982" s="243"/>
      <c r="T982" s="243"/>
      <c r="U982" s="243"/>
      <c r="V982" s="243"/>
      <c r="W982" s="243"/>
      <c r="X982" s="243"/>
      <c r="Y982" s="243"/>
      <c r="Z982" s="243"/>
    </row>
    <row r="983" spans="1:26" ht="13.5" customHeight="1">
      <c r="A983" s="243"/>
      <c r="B983" s="243"/>
      <c r="C983" s="243"/>
      <c r="D983" s="243"/>
      <c r="E983" s="243"/>
      <c r="F983" s="243"/>
      <c r="G983" s="243"/>
      <c r="H983" s="243"/>
      <c r="I983" s="243"/>
      <c r="J983" s="243"/>
      <c r="K983" s="243"/>
      <c r="L983" s="243"/>
      <c r="M983" s="243"/>
      <c r="N983" s="243"/>
      <c r="O983" s="243"/>
      <c r="P983" s="243"/>
      <c r="Q983" s="243"/>
      <c r="R983" s="243"/>
      <c r="S983" s="243"/>
      <c r="T983" s="243"/>
      <c r="U983" s="243"/>
      <c r="V983" s="243"/>
      <c r="W983" s="243"/>
      <c r="X983" s="243"/>
      <c r="Y983" s="243"/>
      <c r="Z983" s="243"/>
    </row>
    <row r="984" spans="1:26" ht="13.5" customHeight="1">
      <c r="A984" s="243"/>
      <c r="B984" s="243"/>
      <c r="C984" s="243"/>
      <c r="D984" s="243"/>
      <c r="E984" s="243"/>
      <c r="F984" s="243"/>
      <c r="G984" s="243"/>
      <c r="H984" s="243"/>
      <c r="I984" s="243"/>
      <c r="J984" s="243"/>
      <c r="K984" s="243"/>
      <c r="L984" s="243"/>
      <c r="M984" s="243"/>
      <c r="N984" s="243"/>
      <c r="O984" s="243"/>
      <c r="P984" s="243"/>
      <c r="Q984" s="243"/>
      <c r="R984" s="243"/>
      <c r="S984" s="243"/>
      <c r="T984" s="243"/>
      <c r="U984" s="243"/>
      <c r="V984" s="243"/>
      <c r="W984" s="243"/>
      <c r="X984" s="243"/>
      <c r="Y984" s="243"/>
      <c r="Z984" s="243"/>
    </row>
    <row r="985" spans="1:26" ht="13.5" customHeight="1">
      <c r="A985" s="243"/>
      <c r="B985" s="243"/>
      <c r="C985" s="243"/>
      <c r="D985" s="243"/>
      <c r="E985" s="243"/>
      <c r="F985" s="243"/>
      <c r="G985" s="243"/>
      <c r="H985" s="243"/>
      <c r="I985" s="243"/>
      <c r="J985" s="243"/>
      <c r="K985" s="243"/>
      <c r="L985" s="243"/>
      <c r="M985" s="243"/>
      <c r="N985" s="243"/>
      <c r="O985" s="243"/>
      <c r="P985" s="243"/>
      <c r="Q985" s="243"/>
      <c r="R985" s="243"/>
      <c r="S985" s="243"/>
      <c r="T985" s="243"/>
      <c r="U985" s="243"/>
      <c r="V985" s="243"/>
      <c r="W985" s="243"/>
      <c r="X985" s="243"/>
      <c r="Y985" s="243"/>
      <c r="Z985" s="243"/>
    </row>
    <row r="986" spans="1:26" ht="13.5" customHeight="1">
      <c r="A986" s="243"/>
      <c r="B986" s="243"/>
      <c r="C986" s="243"/>
      <c r="D986" s="243"/>
      <c r="E986" s="243"/>
      <c r="F986" s="243"/>
      <c r="G986" s="243"/>
      <c r="H986" s="243"/>
      <c r="I986" s="243"/>
      <c r="J986" s="243"/>
      <c r="K986" s="243"/>
      <c r="L986" s="243"/>
      <c r="M986" s="243"/>
      <c r="N986" s="243"/>
      <c r="O986" s="243"/>
      <c r="P986" s="243"/>
      <c r="Q986" s="243"/>
      <c r="R986" s="243"/>
      <c r="S986" s="243"/>
      <c r="T986" s="243"/>
      <c r="U986" s="243"/>
      <c r="V986" s="243"/>
      <c r="W986" s="243"/>
      <c r="X986" s="243"/>
      <c r="Y986" s="243"/>
      <c r="Z986" s="243"/>
    </row>
    <row r="987" spans="1:26" ht="13.5" customHeight="1">
      <c r="A987" s="243"/>
      <c r="B987" s="243"/>
      <c r="C987" s="243"/>
      <c r="D987" s="243"/>
      <c r="E987" s="243"/>
      <c r="F987" s="243"/>
      <c r="G987" s="243"/>
      <c r="H987" s="243"/>
      <c r="I987" s="243"/>
      <c r="J987" s="243"/>
      <c r="K987" s="243"/>
      <c r="L987" s="243"/>
      <c r="M987" s="243"/>
      <c r="N987" s="243"/>
      <c r="O987" s="243"/>
      <c r="P987" s="243"/>
      <c r="Q987" s="243"/>
      <c r="R987" s="243"/>
      <c r="S987" s="243"/>
      <c r="T987" s="243"/>
      <c r="U987" s="243"/>
      <c r="V987" s="243"/>
      <c r="W987" s="243"/>
      <c r="X987" s="243"/>
      <c r="Y987" s="243"/>
      <c r="Z987" s="243"/>
    </row>
    <row r="988" spans="1:26" ht="13.5" customHeight="1">
      <c r="A988" s="243"/>
      <c r="B988" s="243"/>
      <c r="C988" s="243"/>
      <c r="D988" s="243"/>
      <c r="E988" s="243"/>
      <c r="F988" s="243"/>
      <c r="G988" s="243"/>
      <c r="H988" s="243"/>
      <c r="I988" s="243"/>
      <c r="J988" s="243"/>
      <c r="K988" s="243"/>
      <c r="L988" s="243"/>
      <c r="M988" s="243"/>
      <c r="N988" s="243"/>
      <c r="O988" s="243"/>
      <c r="P988" s="243"/>
      <c r="Q988" s="243"/>
      <c r="R988" s="243"/>
      <c r="S988" s="243"/>
      <c r="T988" s="243"/>
      <c r="U988" s="243"/>
      <c r="V988" s="243"/>
      <c r="W988" s="243"/>
      <c r="X988" s="243"/>
      <c r="Y988" s="243"/>
      <c r="Z988" s="243"/>
    </row>
    <row r="989" spans="1:26" ht="13.5" customHeight="1">
      <c r="A989" s="243"/>
      <c r="B989" s="243"/>
      <c r="C989" s="243"/>
      <c r="D989" s="243"/>
      <c r="E989" s="243"/>
      <c r="F989" s="243"/>
      <c r="G989" s="243"/>
      <c r="H989" s="243"/>
      <c r="I989" s="243"/>
      <c r="J989" s="243"/>
      <c r="K989" s="243"/>
      <c r="L989" s="243"/>
      <c r="M989" s="243"/>
      <c r="N989" s="243"/>
      <c r="O989" s="243"/>
      <c r="P989" s="243"/>
      <c r="Q989" s="243"/>
      <c r="R989" s="243"/>
      <c r="S989" s="243"/>
      <c r="T989" s="243"/>
      <c r="U989" s="243"/>
      <c r="V989" s="243"/>
      <c r="W989" s="243"/>
      <c r="X989" s="243"/>
      <c r="Y989" s="243"/>
      <c r="Z989" s="243"/>
    </row>
    <row r="990" spans="1:26" ht="13.5" customHeight="1">
      <c r="A990" s="243"/>
      <c r="B990" s="243"/>
      <c r="C990" s="243"/>
      <c r="D990" s="243"/>
      <c r="E990" s="243"/>
      <c r="F990" s="243"/>
      <c r="G990" s="243"/>
      <c r="H990" s="243"/>
      <c r="I990" s="243"/>
      <c r="J990" s="243"/>
      <c r="K990" s="243"/>
      <c r="L990" s="243"/>
      <c r="M990" s="243"/>
      <c r="N990" s="243"/>
      <c r="O990" s="243"/>
      <c r="P990" s="243"/>
      <c r="Q990" s="243"/>
      <c r="R990" s="243"/>
      <c r="S990" s="243"/>
      <c r="T990" s="243"/>
      <c r="U990" s="243"/>
      <c r="V990" s="243"/>
      <c r="W990" s="243"/>
      <c r="X990" s="243"/>
      <c r="Y990" s="243"/>
      <c r="Z990" s="243"/>
    </row>
    <row r="991" spans="1:26" ht="13.5" customHeight="1">
      <c r="A991" s="243"/>
      <c r="B991" s="243"/>
      <c r="C991" s="243"/>
      <c r="D991" s="243"/>
      <c r="E991" s="243"/>
      <c r="F991" s="243"/>
      <c r="G991" s="243"/>
      <c r="H991" s="243"/>
      <c r="I991" s="243"/>
      <c r="J991" s="243"/>
      <c r="K991" s="243"/>
      <c r="L991" s="243"/>
      <c r="M991" s="243"/>
      <c r="N991" s="243"/>
      <c r="O991" s="243"/>
      <c r="P991" s="243"/>
      <c r="Q991" s="243"/>
      <c r="R991" s="243"/>
      <c r="S991" s="243"/>
      <c r="T991" s="243"/>
      <c r="U991" s="243"/>
      <c r="V991" s="243"/>
      <c r="W991" s="243"/>
      <c r="X991" s="243"/>
      <c r="Y991" s="243"/>
      <c r="Z991" s="243"/>
    </row>
    <row r="992" spans="1:26" ht="13.5" customHeight="1">
      <c r="A992" s="243"/>
      <c r="B992" s="243"/>
      <c r="C992" s="243"/>
      <c r="D992" s="243"/>
      <c r="E992" s="243"/>
      <c r="F992" s="243"/>
      <c r="G992" s="243"/>
      <c r="H992" s="243"/>
      <c r="I992" s="243"/>
      <c r="J992" s="243"/>
      <c r="K992" s="243"/>
      <c r="L992" s="243"/>
      <c r="M992" s="243"/>
      <c r="N992" s="243"/>
      <c r="O992" s="243"/>
      <c r="P992" s="243"/>
      <c r="Q992" s="243"/>
      <c r="R992" s="243"/>
      <c r="S992" s="243"/>
      <c r="T992" s="243"/>
      <c r="U992" s="243"/>
      <c r="V992" s="243"/>
      <c r="W992" s="243"/>
      <c r="X992" s="243"/>
      <c r="Y992" s="243"/>
      <c r="Z992" s="243"/>
    </row>
    <row r="993" spans="1:26" ht="13.5" customHeight="1">
      <c r="A993" s="243"/>
      <c r="B993" s="243"/>
      <c r="C993" s="243"/>
      <c r="D993" s="243"/>
      <c r="E993" s="243"/>
      <c r="F993" s="243"/>
      <c r="G993" s="243"/>
      <c r="H993" s="243"/>
      <c r="I993" s="243"/>
      <c r="J993" s="243"/>
      <c r="K993" s="243"/>
      <c r="L993" s="243"/>
      <c r="M993" s="243"/>
      <c r="N993" s="243"/>
      <c r="O993" s="243"/>
      <c r="P993" s="243"/>
      <c r="Q993" s="243"/>
      <c r="R993" s="243"/>
      <c r="S993" s="243"/>
      <c r="T993" s="243"/>
      <c r="U993" s="243"/>
      <c r="V993" s="243"/>
      <c r="W993" s="243"/>
      <c r="X993" s="243"/>
      <c r="Y993" s="243"/>
      <c r="Z993" s="243"/>
    </row>
    <row r="994" spans="1:26" ht="13.5" customHeight="1">
      <c r="A994" s="243"/>
      <c r="B994" s="243"/>
      <c r="C994" s="243"/>
      <c r="D994" s="243"/>
      <c r="E994" s="243"/>
      <c r="F994" s="243"/>
      <c r="G994" s="243"/>
      <c r="H994" s="243"/>
      <c r="I994" s="243"/>
      <c r="J994" s="243"/>
      <c r="K994" s="243"/>
      <c r="L994" s="243"/>
      <c r="M994" s="243"/>
      <c r="N994" s="243"/>
      <c r="O994" s="243"/>
      <c r="P994" s="243"/>
      <c r="Q994" s="243"/>
      <c r="R994" s="243"/>
      <c r="S994" s="243"/>
      <c r="T994" s="243"/>
      <c r="U994" s="243"/>
      <c r="V994" s="243"/>
      <c r="W994" s="243"/>
      <c r="X994" s="243"/>
      <c r="Y994" s="243"/>
      <c r="Z994" s="243"/>
    </row>
    <row r="995" spans="1:26" ht="13.5" customHeight="1">
      <c r="A995" s="243"/>
      <c r="B995" s="243"/>
      <c r="C995" s="243"/>
      <c r="D995" s="243"/>
      <c r="E995" s="243"/>
      <c r="F995" s="243"/>
      <c r="G995" s="243"/>
      <c r="H995" s="243"/>
      <c r="I995" s="243"/>
      <c r="J995" s="243"/>
      <c r="K995" s="243"/>
      <c r="L995" s="243"/>
      <c r="M995" s="243"/>
      <c r="N995" s="243"/>
      <c r="O995" s="243"/>
      <c r="P995" s="243"/>
      <c r="Q995" s="243"/>
      <c r="R995" s="243"/>
      <c r="S995" s="243"/>
      <c r="T995" s="243"/>
      <c r="U995" s="243"/>
      <c r="V995" s="243"/>
      <c r="W995" s="243"/>
      <c r="X995" s="243"/>
      <c r="Y995" s="243"/>
      <c r="Z995" s="243"/>
    </row>
    <row r="996" spans="1:26" ht="13.5" customHeight="1">
      <c r="A996" s="243"/>
      <c r="B996" s="243"/>
      <c r="C996" s="243"/>
      <c r="D996" s="243"/>
      <c r="E996" s="243"/>
      <c r="F996" s="243"/>
      <c r="G996" s="243"/>
      <c r="H996" s="243"/>
      <c r="I996" s="243"/>
      <c r="J996" s="243"/>
      <c r="K996" s="243"/>
      <c r="L996" s="243"/>
      <c r="M996" s="243"/>
      <c r="N996" s="243"/>
      <c r="O996" s="243"/>
      <c r="P996" s="243"/>
      <c r="Q996" s="243"/>
      <c r="R996" s="243"/>
      <c r="S996" s="243"/>
      <c r="T996" s="243"/>
      <c r="U996" s="243"/>
      <c r="V996" s="243"/>
      <c r="W996" s="243"/>
      <c r="X996" s="243"/>
      <c r="Y996" s="243"/>
      <c r="Z996" s="243"/>
    </row>
    <row r="997" spans="1:26" ht="13.5" customHeight="1">
      <c r="A997" s="243"/>
      <c r="B997" s="243"/>
      <c r="C997" s="243"/>
      <c r="D997" s="243"/>
      <c r="E997" s="243"/>
      <c r="F997" s="243"/>
      <c r="G997" s="243"/>
      <c r="H997" s="243"/>
      <c r="I997" s="243"/>
      <c r="J997" s="243"/>
      <c r="K997" s="243"/>
      <c r="L997" s="243"/>
      <c r="M997" s="243"/>
      <c r="N997" s="243"/>
      <c r="O997" s="243"/>
      <c r="P997" s="243"/>
      <c r="Q997" s="243"/>
      <c r="R997" s="243"/>
      <c r="S997" s="243"/>
      <c r="T997" s="243"/>
      <c r="U997" s="243"/>
      <c r="V997" s="243"/>
      <c r="W997" s="243"/>
      <c r="X997" s="243"/>
      <c r="Y997" s="243"/>
      <c r="Z997" s="243"/>
    </row>
    <row r="998" spans="1:26" ht="13.5" customHeight="1">
      <c r="A998" s="243"/>
      <c r="B998" s="243"/>
      <c r="C998" s="243"/>
      <c r="D998" s="243"/>
      <c r="E998" s="243"/>
      <c r="F998" s="243"/>
      <c r="G998" s="243"/>
      <c r="H998" s="243"/>
      <c r="I998" s="243"/>
      <c r="J998" s="243"/>
      <c r="K998" s="243"/>
      <c r="L998" s="243"/>
      <c r="M998" s="243"/>
      <c r="N998" s="243"/>
      <c r="O998" s="243"/>
      <c r="P998" s="243"/>
      <c r="Q998" s="243"/>
      <c r="R998" s="243"/>
      <c r="S998" s="243"/>
      <c r="T998" s="243"/>
      <c r="U998" s="243"/>
      <c r="V998" s="243"/>
      <c r="W998" s="243"/>
      <c r="X998" s="243"/>
      <c r="Y998" s="243"/>
      <c r="Z998" s="243"/>
    </row>
    <row r="999" spans="1:26" ht="13.5" customHeight="1">
      <c r="A999" s="243"/>
      <c r="B999" s="243"/>
      <c r="C999" s="243"/>
      <c r="D999" s="243"/>
      <c r="E999" s="243"/>
      <c r="F999" s="243"/>
      <c r="G999" s="243"/>
      <c r="H999" s="243"/>
      <c r="I999" s="243"/>
      <c r="J999" s="243"/>
      <c r="K999" s="243"/>
      <c r="L999" s="243"/>
      <c r="M999" s="243"/>
      <c r="N999" s="243"/>
      <c r="O999" s="243"/>
      <c r="P999" s="243"/>
      <c r="Q999" s="243"/>
      <c r="R999" s="243"/>
      <c r="S999" s="243"/>
      <c r="T999" s="243"/>
      <c r="U999" s="243"/>
      <c r="V999" s="243"/>
      <c r="W999" s="243"/>
      <c r="X999" s="243"/>
      <c r="Y999" s="243"/>
      <c r="Z999" s="243"/>
    </row>
    <row r="1000" spans="1:26" ht="13.5" customHeight="1">
      <c r="A1000" s="243"/>
      <c r="B1000" s="243"/>
      <c r="C1000" s="243"/>
      <c r="D1000" s="243"/>
      <c r="E1000" s="243"/>
      <c r="F1000" s="243"/>
      <c r="G1000" s="243"/>
      <c r="H1000" s="243"/>
      <c r="I1000" s="243"/>
      <c r="J1000" s="243"/>
      <c r="K1000" s="243"/>
      <c r="L1000" s="243"/>
      <c r="M1000" s="243"/>
      <c r="N1000" s="243"/>
      <c r="O1000" s="243"/>
      <c r="P1000" s="243"/>
      <c r="Q1000" s="243"/>
      <c r="R1000" s="243"/>
      <c r="S1000" s="243"/>
      <c r="T1000" s="243"/>
      <c r="U1000" s="243"/>
      <c r="V1000" s="243"/>
      <c r="W1000" s="243"/>
      <c r="X1000" s="243"/>
      <c r="Y1000" s="243"/>
      <c r="Z1000" s="243"/>
    </row>
  </sheetData>
  <pageMargins left="0.75" right="0.75" top="1" bottom="1" header="0" footer="0"/>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0000"/>
  </sheetPr>
  <dimension ref="A1:I1000"/>
  <sheetViews>
    <sheetView topLeftCell="A11" zoomScale="55" zoomScaleNormal="55" workbookViewId="0">
      <selection activeCell="U33" sqref="U33"/>
    </sheetView>
  </sheetViews>
  <sheetFormatPr defaultColWidth="12.59765625" defaultRowHeight="15" customHeight="1"/>
  <cols>
    <col min="1" max="1" width="8.73046875" customWidth="1"/>
    <col min="2" max="9" width="15.73046875" customWidth="1"/>
    <col min="10" max="26" width="7.59765625" customWidth="1"/>
  </cols>
  <sheetData>
    <row r="1" spans="1:9" ht="14.25" customHeight="1">
      <c r="A1" s="435" t="s">
        <v>1667</v>
      </c>
      <c r="B1" s="347"/>
      <c r="C1" s="347"/>
      <c r="D1" s="347"/>
      <c r="E1" s="347"/>
      <c r="F1" s="347"/>
      <c r="G1" s="347"/>
      <c r="H1" s="347"/>
      <c r="I1" s="347"/>
    </row>
    <row r="2" spans="1:9" ht="14.25" customHeight="1"/>
    <row r="3" spans="1:9" ht="39.75" customHeight="1">
      <c r="A3" s="334" t="s">
        <v>7</v>
      </c>
      <c r="B3" s="334" t="s">
        <v>1668</v>
      </c>
      <c r="C3" s="334" t="s">
        <v>1669</v>
      </c>
      <c r="D3" s="334" t="s">
        <v>1670</v>
      </c>
      <c r="E3" s="334" t="s">
        <v>1671</v>
      </c>
      <c r="F3" s="334" t="s">
        <v>1672</v>
      </c>
      <c r="G3" s="334" t="s">
        <v>1673</v>
      </c>
      <c r="H3" s="334" t="s">
        <v>1674</v>
      </c>
      <c r="I3" s="334" t="s">
        <v>1675</v>
      </c>
    </row>
    <row r="4" spans="1:9" ht="14.25" customHeight="1">
      <c r="A4" s="335">
        <v>2020</v>
      </c>
      <c r="B4" s="336">
        <v>425.83</v>
      </c>
      <c r="C4" s="336">
        <v>6083</v>
      </c>
      <c r="D4" s="336">
        <v>-374.74</v>
      </c>
      <c r="E4" s="336">
        <v>3967</v>
      </c>
      <c r="F4" s="336">
        <v>-784.66</v>
      </c>
      <c r="G4" s="336">
        <v>-1998</v>
      </c>
      <c r="H4" s="336">
        <v>377.34</v>
      </c>
      <c r="I4" s="336">
        <v>-5588</v>
      </c>
    </row>
    <row r="5" spans="1:9" ht="14.25" customHeight="1">
      <c r="A5" s="337">
        <v>2021</v>
      </c>
      <c r="B5" s="338">
        <v>3629.85</v>
      </c>
      <c r="C5" s="338">
        <v>16868</v>
      </c>
      <c r="D5" s="338">
        <v>2341.9899999999998</v>
      </c>
      <c r="E5" s="338">
        <v>15131</v>
      </c>
      <c r="F5" s="338">
        <v>-916.97</v>
      </c>
      <c r="G5" s="338">
        <v>-1103</v>
      </c>
      <c r="H5" s="338">
        <v>-1602.89</v>
      </c>
      <c r="I5" s="338">
        <v>-15648</v>
      </c>
    </row>
    <row r="6" spans="1:9" ht="14.25" customHeight="1">
      <c r="A6" s="335">
        <v>2022</v>
      </c>
      <c r="B6" s="336">
        <v>2177.77</v>
      </c>
      <c r="C6" s="336">
        <v>9337</v>
      </c>
      <c r="D6" s="336">
        <v>819.15</v>
      </c>
      <c r="E6" s="336">
        <v>7997</v>
      </c>
      <c r="F6" s="336">
        <v>-1161.57</v>
      </c>
      <c r="G6" s="336">
        <v>-3191</v>
      </c>
      <c r="H6" s="336">
        <v>-1214.82</v>
      </c>
      <c r="I6" s="336">
        <v>-6379</v>
      </c>
    </row>
    <row r="7" spans="1:9" ht="14.25" customHeight="1">
      <c r="A7" s="337">
        <v>2023</v>
      </c>
      <c r="B7" s="338">
        <v>2208.0500000000002</v>
      </c>
      <c r="C7" s="338">
        <v>5988</v>
      </c>
      <c r="D7" s="338">
        <v>-5128.6899999999996</v>
      </c>
      <c r="E7" s="338">
        <v>4622</v>
      </c>
      <c r="F7" s="338">
        <v>-7078.13</v>
      </c>
      <c r="G7" s="338">
        <v>-736</v>
      </c>
      <c r="H7" s="338">
        <v>5078.38</v>
      </c>
      <c r="I7" s="338">
        <v>-4646</v>
      </c>
    </row>
    <row r="8" spans="1:9" ht="14.25" customHeight="1">
      <c r="A8" s="335">
        <v>2024</v>
      </c>
      <c r="B8" s="336">
        <v>279.33999999999997</v>
      </c>
      <c r="C8" s="336">
        <v>11390</v>
      </c>
      <c r="D8" s="336">
        <v>-2112.88</v>
      </c>
      <c r="E8" s="336">
        <v>10410</v>
      </c>
      <c r="F8" s="336">
        <v>-2336.71</v>
      </c>
      <c r="G8" s="336">
        <v>1840</v>
      </c>
      <c r="H8" s="336">
        <v>1699.13</v>
      </c>
      <c r="I8" s="336">
        <v>-3860</v>
      </c>
    </row>
    <row r="9" spans="1:9" ht="14.25" customHeight="1">
      <c r="A9" s="337">
        <v>2025</v>
      </c>
      <c r="B9" s="338">
        <v>1521.37</v>
      </c>
      <c r="C9" s="338">
        <v>19430</v>
      </c>
      <c r="D9" s="338">
        <v>-288.11</v>
      </c>
      <c r="E9" s="338">
        <v>17810</v>
      </c>
      <c r="F9" s="338">
        <v>-1752.47</v>
      </c>
      <c r="G9" s="338">
        <v>-11500</v>
      </c>
      <c r="H9" s="338">
        <v>-229.68</v>
      </c>
      <c r="I9" s="338">
        <v>-5170</v>
      </c>
    </row>
    <row r="10" spans="1:9" ht="14.25" customHeight="1">
      <c r="A10" s="335">
        <v>2026</v>
      </c>
      <c r="B10" s="336">
        <v>7424.53</v>
      </c>
      <c r="C10" s="336">
        <v>14850</v>
      </c>
      <c r="D10" s="336">
        <v>4978.6099999999997</v>
      </c>
      <c r="E10" s="336">
        <v>13040</v>
      </c>
      <c r="F10" s="336">
        <v>-2784.37</v>
      </c>
      <c r="G10" s="336">
        <v>-4660</v>
      </c>
      <c r="H10" s="336">
        <v>-4339.2700000000004</v>
      </c>
      <c r="I10" s="336">
        <v>-14130</v>
      </c>
    </row>
    <row r="11" spans="1:9" ht="14.25" customHeight="1"/>
    <row r="12" spans="1:9" ht="14.25" customHeight="1"/>
    <row r="13" spans="1:9" ht="14.25" customHeight="1"/>
    <row r="14" spans="1:9" ht="14.25" customHeight="1"/>
    <row r="15" spans="1:9" ht="14.25" customHeight="1"/>
    <row r="16" spans="1: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I1"/>
  </mergeCells>
  <pageMargins left="0.75" right="0.75" top="1" bottom="1"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Introduction</vt:lpstr>
      <vt:lpstr>Sales Trend</vt:lpstr>
      <vt:lpstr>Asset Growth Rate</vt:lpstr>
      <vt:lpstr>Profit</vt:lpstr>
      <vt:lpstr>Performance</vt:lpstr>
      <vt:lpstr>Sales per rupee of asset deploy</vt:lpstr>
      <vt:lpstr>Sales per employee</vt:lpstr>
      <vt:lpstr>GPPM</vt:lpstr>
      <vt:lpstr>Financial Data</vt:lpstr>
      <vt:lpstr>Major acquisitions and their im</vt:lpstr>
      <vt:lpstr>Shareholding patterns</vt:lpstr>
      <vt:lpstr>Shareholders Report Radico</vt:lpstr>
      <vt:lpstr>Shareholders Report United</vt:lpstr>
      <vt:lpstr>Business By Segment data Radico</vt:lpstr>
      <vt:lpstr>Business By Segment data USL</vt:lpstr>
      <vt:lpstr>Subsidiaries and JV RADICO</vt:lpstr>
      <vt:lpstr>Subsidaries and JV USL</vt:lpstr>
      <vt:lpstr>Weekly Equity Price Data</vt:lpstr>
      <vt:lpstr>Historical Data and Volatility</vt:lpstr>
      <vt:lpstr>Quantitative comparison</vt:lpstr>
      <vt:lpstr>Major Shareholder</vt:lpstr>
      <vt:lpstr>United Spirits Ltd. announcemen</vt:lpstr>
      <vt:lpstr>Radico Khaitan Ltd. announcemen</vt:lpstr>
      <vt:lpstr>Insights &amp; Comments</vt:lpstr>
      <vt:lpstr>Radico Financial Statements</vt:lpstr>
      <vt:lpstr>United Spirits Financial Statem</vt:lpstr>
      <vt:lpstr>RADICO KHAITAN LTD. Financial S</vt:lpstr>
      <vt:lpstr>RADICO KHAITAN LTD. Income Stat</vt:lpstr>
      <vt:lpstr>UNITED SPIRITS LTD. Financial S</vt:lpstr>
      <vt:lpstr>UNITED SPIRITS LTD. Income Stat</vt:lpstr>
      <vt:lpstr>Profitability Ratios(Part 2)</vt:lpstr>
      <vt:lpstr>Profitability Ratio Dashboard</vt:lpstr>
      <vt:lpstr>Trend Analysis</vt:lpstr>
      <vt:lpstr>Trend Analysis Graphs</vt:lpstr>
      <vt:lpstr>Expense Analysis</vt:lpstr>
      <vt:lpstr>Cash Flow Statements</vt:lpstr>
      <vt:lpstr>Cash Flow Analysis</vt:lpstr>
      <vt:lpstr>Data</vt:lpstr>
      <vt:lpstr>Graphical Representation of 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SAMPATH KULKARNI</cp:lastModifiedBy>
  <dcterms:modified xsi:type="dcterms:W3CDTF">2026-06-28T14:21:12Z</dcterms:modified>
</cp:coreProperties>
</file>